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fukhk.sharepoint.com/sites/m2/Sdilene dokumenty/TDS/VZ na VYBAVENÍ/1_VZ Aktivní prvky/Zadávací dokumentace_verze 4/"/>
    </mc:Choice>
  </mc:AlternateContent>
  <xr:revisionPtr revIDLastSave="2" documentId="14_{70266D2B-B71F-44DE-BE18-C597E541E726}" xr6:coauthVersionLast="47" xr6:coauthVersionMax="47" xr10:uidLastSave="{D6A3A2A6-6BE7-439D-BA97-0C1EC83AC0CC}"/>
  <bookViews>
    <workbookView xWindow="-120" yWindow="-120" windowWidth="29040" windowHeight="15720" xr2:uid="{75A012A1-6088-42DF-91EA-D898993EC289}"/>
  </bookViews>
  <sheets>
    <sheet name="Celkem" sheetId="6" r:id="rId1"/>
    <sheet name="Budova fakult" sheetId="1" r:id="rId2"/>
    <sheet name="Centrální budova" sheetId="2" r:id="rId3"/>
    <sheet name="Budova M1" sheetId="3" r:id="rId4"/>
  </sheets>
  <definedNames>
    <definedName name="_xlnm.Print_Area" localSheetId="1">'Budova fakult'!$A$1:$W$37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4" i="1"/>
  <c r="B15" i="6"/>
  <c r="D15" i="6" s="1"/>
  <c r="B14" i="3"/>
  <c r="C29" i="3"/>
  <c r="D29" i="3" s="1"/>
  <c r="C28" i="3"/>
  <c r="D28" i="3" s="1"/>
  <c r="C27" i="3"/>
  <c r="D27" i="3" s="1"/>
  <c r="C26" i="3"/>
  <c r="C25" i="3"/>
  <c r="C24" i="3"/>
  <c r="C23" i="3"/>
  <c r="C22" i="3"/>
  <c r="D22" i="3" s="1"/>
  <c r="C21" i="3"/>
  <c r="D21" i="3" s="1"/>
  <c r="C20" i="3"/>
  <c r="D20" i="3" s="1"/>
  <c r="C19" i="3"/>
  <c r="D19" i="3" s="1"/>
  <c r="C18" i="3"/>
  <c r="C17" i="3"/>
  <c r="C16" i="3"/>
  <c r="D16" i="3" s="1"/>
  <c r="C15" i="3"/>
  <c r="D15" i="3" s="1"/>
  <c r="C14" i="3"/>
  <c r="C13" i="3"/>
  <c r="D13" i="3" s="1"/>
  <c r="C12" i="3"/>
  <c r="D12" i="3" s="1"/>
  <c r="C11" i="3"/>
  <c r="D11" i="3" s="1"/>
  <c r="C10" i="3"/>
  <c r="C9" i="3"/>
  <c r="C8" i="3"/>
  <c r="D8" i="3" s="1"/>
  <c r="C7" i="3"/>
  <c r="D7" i="3" s="1"/>
  <c r="C6" i="3"/>
  <c r="D6" i="3" s="1"/>
  <c r="C5" i="3"/>
  <c r="C29" i="2"/>
  <c r="C28" i="2"/>
  <c r="D28" i="2" s="1"/>
  <c r="C27" i="2"/>
  <c r="D27" i="2" s="1"/>
  <c r="C26" i="2"/>
  <c r="C25" i="2"/>
  <c r="C24" i="2"/>
  <c r="D24" i="2" s="1"/>
  <c r="C23" i="2"/>
  <c r="D23" i="2" s="1"/>
  <c r="C22" i="2"/>
  <c r="C21" i="2"/>
  <c r="D21" i="2" s="1"/>
  <c r="C20" i="2"/>
  <c r="D20" i="2" s="1"/>
  <c r="C19" i="2"/>
  <c r="D19" i="2" s="1"/>
  <c r="C18" i="2"/>
  <c r="C17" i="2"/>
  <c r="C16" i="2"/>
  <c r="D16" i="2" s="1"/>
  <c r="C15" i="2"/>
  <c r="D15" i="2" s="1"/>
  <c r="C14" i="2"/>
  <c r="C13" i="2"/>
  <c r="D13" i="2" s="1"/>
  <c r="C12" i="2"/>
  <c r="D12" i="2" s="1"/>
  <c r="C11" i="2"/>
  <c r="D11" i="2" s="1"/>
  <c r="C10" i="2"/>
  <c r="C9" i="2"/>
  <c r="C8" i="2"/>
  <c r="D8" i="2" s="1"/>
  <c r="C7" i="2"/>
  <c r="D7" i="2" s="1"/>
  <c r="C6" i="2"/>
  <c r="D6" i="2" s="1"/>
  <c r="C5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D25" i="3" s="1"/>
  <c r="C26" i="1"/>
  <c r="C27" i="1"/>
  <c r="C28" i="1"/>
  <c r="C29" i="1"/>
  <c r="C5" i="1"/>
  <c r="C34" i="6"/>
  <c r="D34" i="6" s="1"/>
  <c r="C33" i="3"/>
  <c r="D33" i="3" s="1"/>
  <c r="D32" i="3"/>
  <c r="C33" i="2"/>
  <c r="D33" i="2" s="1"/>
  <c r="D32" i="2"/>
  <c r="D9" i="3" l="1"/>
  <c r="D17" i="3"/>
  <c r="D26" i="3"/>
  <c r="D18" i="3"/>
  <c r="D10" i="3"/>
  <c r="D5" i="3"/>
  <c r="D17" i="1"/>
  <c r="D26" i="2"/>
  <c r="D18" i="2"/>
  <c r="D10" i="2"/>
  <c r="D25" i="2"/>
  <c r="D17" i="2"/>
  <c r="D30" i="6"/>
  <c r="D9" i="2"/>
  <c r="D33" i="6"/>
  <c r="D29" i="2"/>
  <c r="D23" i="3"/>
  <c r="D22" i="2"/>
  <c r="D13" i="6"/>
  <c r="D12" i="6"/>
  <c r="D7" i="6"/>
  <c r="D19" i="6"/>
  <c r="D24" i="3"/>
  <c r="D17" i="6"/>
  <c r="D29" i="6"/>
  <c r="D27" i="6"/>
  <c r="D8" i="6"/>
  <c r="D21" i="6"/>
  <c r="D23" i="6"/>
  <c r="D14" i="2"/>
  <c r="D18" i="6"/>
  <c r="D10" i="6"/>
  <c r="D5" i="2"/>
  <c r="D25" i="6"/>
  <c r="D22" i="6"/>
  <c r="D26" i="6"/>
  <c r="D9" i="6"/>
  <c r="D16" i="6"/>
  <c r="D28" i="6"/>
  <c r="D20" i="6"/>
  <c r="D24" i="6"/>
  <c r="D14" i="6"/>
  <c r="D6" i="6"/>
  <c r="D14" i="3"/>
  <c r="D9" i="1"/>
  <c r="D24" i="1"/>
  <c r="C33" i="1"/>
  <c r="D33" i="1" s="1"/>
  <c r="D32" i="1"/>
  <c r="D28" i="1"/>
  <c r="D27" i="1"/>
  <c r="D26" i="1"/>
  <c r="D25" i="1"/>
  <c r="D23" i="1"/>
  <c r="D22" i="1"/>
  <c r="D21" i="1"/>
  <c r="D20" i="1"/>
  <c r="D19" i="1"/>
  <c r="D18" i="1"/>
  <c r="D16" i="1"/>
  <c r="D15" i="1"/>
  <c r="D14" i="1"/>
  <c r="D13" i="1"/>
  <c r="D12" i="1"/>
  <c r="D11" i="1"/>
  <c r="D8" i="1"/>
  <c r="D7" i="1"/>
  <c r="D6" i="1"/>
  <c r="D5" i="1"/>
  <c r="D30" i="3" l="1"/>
  <c r="D30" i="2"/>
  <c r="D35" i="2" s="1"/>
  <c r="D29" i="1"/>
  <c r="D35" i="3" l="1"/>
  <c r="D10" i="1"/>
  <c r="D30" i="1" s="1"/>
  <c r="D35" i="1" s="1"/>
  <c r="D11" i="6"/>
  <c r="D31" i="6" s="1"/>
  <c r="D36" i="6" s="1"/>
</calcChain>
</file>

<file path=xl/sharedStrings.xml><?xml version="1.0" encoding="utf-8"?>
<sst xmlns="http://schemas.openxmlformats.org/spreadsheetml/2006/main" count="139" uniqueCount="40">
  <si>
    <t>Komponenta</t>
  </si>
  <si>
    <t>Celkem ks</t>
  </si>
  <si>
    <t>Cena Celkem bez DPH</t>
  </si>
  <si>
    <r>
      <t>DC přepínač (</t>
    </r>
    <r>
      <rPr>
        <b/>
        <sz val="10"/>
        <color theme="1"/>
        <rFont val="Aptos Narrow"/>
        <family val="2"/>
        <charset val="238"/>
        <scheme val="minor"/>
      </rPr>
      <t>SW DC</t>
    </r>
    <r>
      <rPr>
        <sz val="10"/>
        <color theme="1"/>
        <rFont val="Aptos Narrow"/>
        <family val="2"/>
        <charset val="238"/>
        <scheme val="minor"/>
      </rPr>
      <t>)</t>
    </r>
  </si>
  <si>
    <t>Optický transceiver QSFP28 100GBASE-FR s optickým patchem v délce 20m (protistrana bude konektory LC/PC)</t>
  </si>
  <si>
    <t>Metalický nebo AOC DAC kabel 100G pro HA propoj mezi DC přepínači s délkou 1m</t>
  </si>
  <si>
    <t>Optický transceiver SFP+/SFP28 10G/25GBASE-SR</t>
  </si>
  <si>
    <r>
      <t>L2/L3 přístupový přepínač s mGig  - bez uplik portů
(</t>
    </r>
    <r>
      <rPr>
        <b/>
        <sz val="10"/>
        <color theme="1"/>
        <rFont val="Aptos Narrow"/>
        <family val="2"/>
        <charset val="238"/>
        <scheme val="minor"/>
      </rPr>
      <t>SW Stack</t>
    </r>
    <r>
      <rPr>
        <sz val="10"/>
        <color theme="1"/>
        <rFont val="Aptos Narrow"/>
        <family val="2"/>
        <charset val="238"/>
        <scheme val="minor"/>
      </rPr>
      <t>)</t>
    </r>
  </si>
  <si>
    <r>
      <t>L2/L3 přístupový přepínač s mGig  - s uplink porty
(</t>
    </r>
    <r>
      <rPr>
        <b/>
        <sz val="10"/>
        <color theme="1"/>
        <rFont val="Aptos Narrow"/>
        <family val="2"/>
        <charset val="238"/>
        <scheme val="minor"/>
      </rPr>
      <t>SW Stack</t>
    </r>
    <r>
      <rPr>
        <sz val="10"/>
        <color theme="1"/>
        <rFont val="Aptos Narrow"/>
        <family val="2"/>
        <charset val="238"/>
        <scheme val="minor"/>
      </rPr>
      <t>)</t>
    </r>
  </si>
  <si>
    <t>Optický transceiver SFP+/SFP28 10G/25GBASE-LR</t>
  </si>
  <si>
    <t>Optický patch SM LC/PC-LC/PC s délkou 3m</t>
  </si>
  <si>
    <t>UTP patch kabel min. CAT6 nebo lepší s délkou 3m</t>
  </si>
  <si>
    <r>
      <t>Nemodulární hraniční směrovač (</t>
    </r>
    <r>
      <rPr>
        <b/>
        <sz val="10"/>
        <color theme="1"/>
        <rFont val="Aptos Narrow"/>
        <family val="2"/>
        <charset val="238"/>
        <scheme val="minor"/>
      </rPr>
      <t>R3</t>
    </r>
    <r>
      <rPr>
        <sz val="10"/>
        <color theme="1"/>
        <rFont val="Aptos Narrow"/>
        <family val="2"/>
        <charset val="238"/>
        <scheme val="minor"/>
      </rPr>
      <t>)</t>
    </r>
  </si>
  <si>
    <t>Optický patch SM LC/PC-LC/PC s délkou 5m</t>
  </si>
  <si>
    <t>Optický patch SM LC/PC-E2000 s délkou 10m</t>
  </si>
  <si>
    <t>Metalický nebo AOC DAC kabel 100G pro HA propoj mezi směrovači R3 s délkou 1m</t>
  </si>
  <si>
    <r>
      <t>Modulární páteřní směrovač LAN (</t>
    </r>
    <r>
      <rPr>
        <b/>
        <sz val="10"/>
        <color theme="1"/>
        <rFont val="Aptos Narrow"/>
        <family val="2"/>
        <charset val="238"/>
        <scheme val="minor"/>
      </rPr>
      <t>R4</t>
    </r>
    <r>
      <rPr>
        <sz val="10"/>
        <color theme="1"/>
        <rFont val="Aptos Narrow"/>
        <family val="2"/>
        <charset val="238"/>
        <scheme val="minor"/>
      </rPr>
      <t>)</t>
    </r>
  </si>
  <si>
    <t>Optický patch SM LC/PC-LC/PC s délkou 7m</t>
  </si>
  <si>
    <t>Metalický nebo AOC DAC kabel 100G pro HA propoj mezi směrovači R4 s délkou 2m</t>
  </si>
  <si>
    <r>
      <t>Kontroler bezdrátové sítě (</t>
    </r>
    <r>
      <rPr>
        <b/>
        <sz val="10"/>
        <color theme="1"/>
        <rFont val="Aptos Narrow"/>
        <family val="2"/>
        <charset val="238"/>
        <scheme val="minor"/>
      </rPr>
      <t>WLC02</t>
    </r>
    <r>
      <rPr>
        <sz val="10"/>
        <color theme="1"/>
        <rFont val="Aptos Narrow"/>
        <family val="2"/>
        <charset val="238"/>
        <scheme val="minor"/>
      </rPr>
      <t>)</t>
    </r>
  </si>
  <si>
    <t>Metalický nebo AOC DAC kabel 10G pro spojení mezi směrocači R4 a WLC02 s délkou 3m</t>
  </si>
  <si>
    <r>
      <t>Wi-Fi access point (</t>
    </r>
    <r>
      <rPr>
        <b/>
        <sz val="10"/>
        <color theme="1"/>
        <rFont val="Aptos Narrow"/>
        <family val="2"/>
        <charset val="238"/>
        <scheme val="minor"/>
      </rPr>
      <t>AP</t>
    </r>
    <r>
      <rPr>
        <sz val="10"/>
        <color theme="1"/>
        <rFont val="Aptos Narrow"/>
        <family val="2"/>
        <charset val="238"/>
        <scheme val="minor"/>
      </rPr>
      <t>)</t>
    </r>
  </si>
  <si>
    <t>UTP patch kabel min. CAT6 nebo lepší s délkou 1,5m</t>
  </si>
  <si>
    <t>Optický transceiver QSFP28 odpovídající specifikaci 100GBASE-FR</t>
  </si>
  <si>
    <t>Optický patch MM LC/PC-LC/PC s délkou 5m</t>
  </si>
  <si>
    <t>Budova M1</t>
  </si>
  <si>
    <t>Novostavba Budovy fakult</t>
  </si>
  <si>
    <t>Novostavba Centrální budovy</t>
  </si>
  <si>
    <t>Celkem Novostavba Budovy fakult, Novostavba Centrální budovy a Budova M1</t>
  </si>
  <si>
    <t xml:space="preserve">Podmínky pro vypracování nabídkové ceny: </t>
  </si>
  <si>
    <t>Příloha č. 2 smlouvy – Cenová nabídka</t>
  </si>
  <si>
    <t>Dodavatel vyplňuje pouze žlutě vyznačené buňky. Cena za Podporu a licence k dodanému SW  je zahrnuta v ceně Dodávek. Ostatní listy této přílohy Dodavatel nevyplňuje, jedná se o Rozdělení plnění pro účely fakturace a nabývání vlastnictví Objednatelem 1 a Objednatelem 2.</t>
  </si>
  <si>
    <t>Jednotková cena bez DPH</t>
  </si>
  <si>
    <t>Cena Celkem za předmět plnění kromě Dalších služeb</t>
  </si>
  <si>
    <t>Další služby - Vícepráce (ADD ON konzultační služby) - cena za 1 hodinu</t>
  </si>
  <si>
    <t>Další služby - Vícepráce (ADD ON  konzultační služby) v celkovém rozsahu 100 MD dle článku I odstavce 1k Smlouvy</t>
  </si>
  <si>
    <t>Cena Celkem za předmět plnění</t>
  </si>
  <si>
    <t>Cena Celkem za předmět plnění (Novostavba Budovy fakult)</t>
  </si>
  <si>
    <t>Cena Celkem za předmět plnění (Novostavba Centrální budovy)</t>
  </si>
  <si>
    <t>Cena Celkem za předmět plnění (Budova M1)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</si>
</sst>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4" borderId="1" xfId="0" applyFill="1" applyBorder="1" applyAlignment="1" applyProtection="1">
      <alignment wrapText="1"/>
    </xf>
    <xf numFmtId="0" fontId="0" fillId="4" borderId="2" xfId="0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>
      <alignment horizontal="center" wrapText="1"/>
    </xf>
    <xf numFmtId="0" fontId="0" fillId="4" borderId="3" xfId="0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center"/>
    </xf>
    <xf numFmtId="0" fontId="4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horizontal="center"/>
    </xf>
    <xf numFmtId="0" fontId="4" fillId="0" borderId="26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horizontal="center"/>
    </xf>
    <xf numFmtId="0" fontId="0" fillId="3" borderId="30" xfId="0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center"/>
    </xf>
    <xf numFmtId="0" fontId="4" fillId="0" borderId="16" xfId="0" applyFont="1" applyBorder="1" applyAlignment="1" applyProtection="1">
      <alignment vertical="center" wrapText="1"/>
    </xf>
    <xf numFmtId="0" fontId="0" fillId="6" borderId="17" xfId="0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center"/>
    </xf>
    <xf numFmtId="0" fontId="10" fillId="4" borderId="19" xfId="0" applyFont="1" applyFill="1" applyBorder="1" applyAlignment="1" applyProtection="1">
      <alignment horizontal="left" vertical="center" wrapText="1"/>
    </xf>
    <xf numFmtId="0" fontId="0" fillId="4" borderId="20" xfId="0" applyFill="1" applyBorder="1" applyAlignment="1" applyProtection="1">
      <alignment horizontal="center"/>
    </xf>
    <xf numFmtId="0" fontId="10" fillId="3" borderId="13" xfId="0" applyFont="1" applyFill="1" applyBorder="1" applyAlignment="1" applyProtection="1">
      <alignment horizontal="left" vertical="center" wrapText="1"/>
    </xf>
    <xf numFmtId="0" fontId="10" fillId="4" borderId="16" xfId="0" applyFont="1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/>
    </xf>
    <xf numFmtId="0" fontId="11" fillId="4" borderId="19" xfId="0" applyFont="1" applyFill="1" applyBorder="1" applyAlignment="1" applyProtection="1">
      <alignment horizontal="left" vertical="center" wrapText="1"/>
    </xf>
    <xf numFmtId="0" fontId="6" fillId="4" borderId="20" xfId="0" applyFont="1" applyFill="1" applyBorder="1" applyAlignment="1" applyProtection="1">
      <alignment horizontal="center"/>
    </xf>
    <xf numFmtId="164" fontId="0" fillId="4" borderId="20" xfId="0" applyNumberFormat="1" applyFill="1" applyBorder="1" applyProtection="1"/>
    <xf numFmtId="164" fontId="0" fillId="4" borderId="21" xfId="0" applyNumberFormat="1" applyFill="1" applyBorder="1" applyProtection="1"/>
    <xf numFmtId="164" fontId="0" fillId="4" borderId="17" xfId="0" applyNumberFormat="1" applyFill="1" applyBorder="1" applyAlignment="1" applyProtection="1">
      <alignment horizontal="center"/>
    </xf>
    <xf numFmtId="164" fontId="6" fillId="4" borderId="20" xfId="0" applyNumberFormat="1" applyFont="1" applyFill="1" applyBorder="1" applyProtection="1"/>
    <xf numFmtId="164" fontId="0" fillId="3" borderId="15" xfId="0" applyNumberFormat="1" applyFill="1" applyBorder="1" applyProtection="1"/>
    <xf numFmtId="164" fontId="0" fillId="0" borderId="9" xfId="0" applyNumberFormat="1" applyBorder="1" applyProtection="1"/>
    <xf numFmtId="164" fontId="0" fillId="0" borderId="27" xfId="0" applyNumberFormat="1" applyBorder="1" applyProtection="1"/>
    <xf numFmtId="164" fontId="0" fillId="3" borderId="9" xfId="0" applyNumberFormat="1" applyFill="1" applyBorder="1" applyProtection="1"/>
    <xf numFmtId="164" fontId="0" fillId="0" borderId="18" xfId="0" applyNumberFormat="1" applyBorder="1" applyProtection="1"/>
    <xf numFmtId="164" fontId="0" fillId="3" borderId="6" xfId="0" applyNumberFormat="1" applyFill="1" applyBorder="1" applyProtection="1"/>
    <xf numFmtId="164" fontId="0" fillId="4" borderId="18" xfId="0" applyNumberFormat="1" applyFill="1" applyBorder="1" applyProtection="1"/>
    <xf numFmtId="164" fontId="6" fillId="4" borderId="21" xfId="0" applyNumberFormat="1" applyFont="1" applyFill="1" applyBorder="1" applyProtection="1"/>
    <xf numFmtId="0" fontId="7" fillId="5" borderId="0" xfId="0" applyFont="1" applyFill="1" applyProtection="1"/>
    <xf numFmtId="0" fontId="1" fillId="0" borderId="0" xfId="0" applyFont="1" applyProtection="1"/>
    <xf numFmtId="0" fontId="5" fillId="0" borderId="0" xfId="0" applyFont="1" applyProtection="1"/>
    <xf numFmtId="0" fontId="0" fillId="4" borderId="1" xfId="0" applyFill="1" applyBorder="1" applyProtection="1"/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Protection="1"/>
    <xf numFmtId="164" fontId="0" fillId="3" borderId="5" xfId="0" applyNumberFormat="1" applyFill="1" applyBorder="1" applyProtection="1"/>
    <xf numFmtId="164" fontId="0" fillId="6" borderId="5" xfId="0" applyNumberFormat="1" applyFill="1" applyBorder="1" applyProtection="1"/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 applyProtection="1">
      <alignment horizontal="center"/>
    </xf>
    <xf numFmtId="164" fontId="0" fillId="6" borderId="23" xfId="0" applyNumberFormat="1" applyFill="1" applyBorder="1" applyProtection="1"/>
    <xf numFmtId="164" fontId="0" fillId="0" borderId="24" xfId="0" applyNumberFormat="1" applyBorder="1" applyProtection="1"/>
    <xf numFmtId="164" fontId="0" fillId="3" borderId="14" xfId="0" applyNumberFormat="1" applyFill="1" applyBorder="1" applyProtection="1"/>
    <xf numFmtId="0" fontId="0" fillId="6" borderId="8" xfId="0" applyFill="1" applyBorder="1" applyAlignment="1" applyProtection="1">
      <alignment horizontal="center"/>
    </xf>
    <xf numFmtId="164" fontId="0" fillId="6" borderId="25" xfId="0" applyNumberFormat="1" applyFill="1" applyBorder="1" applyProtection="1"/>
    <xf numFmtId="0" fontId="4" fillId="0" borderId="10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horizontal="center"/>
    </xf>
    <xf numFmtId="164" fontId="0" fillId="0" borderId="12" xfId="0" applyNumberFormat="1" applyBorder="1" applyProtection="1"/>
    <xf numFmtId="0" fontId="0" fillId="4" borderId="28" xfId="0" applyFill="1" applyBorder="1" applyAlignment="1" applyProtection="1">
      <alignment horizontal="center"/>
    </xf>
    <xf numFmtId="164" fontId="0" fillId="4" borderId="28" xfId="0" applyNumberFormat="1" applyFill="1" applyBorder="1" applyProtection="1"/>
    <xf numFmtId="164" fontId="0" fillId="4" borderId="29" xfId="0" applyNumberFormat="1" applyFill="1" applyBorder="1" applyProtection="1"/>
    <xf numFmtId="0" fontId="2" fillId="4" borderId="19" xfId="0" applyFont="1" applyFill="1" applyBorder="1" applyAlignment="1" applyProtection="1">
      <alignment horizontal="left" vertical="center" wrapText="1"/>
    </xf>
    <xf numFmtId="0" fontId="0" fillId="6" borderId="0" xfId="0" applyFill="1" applyProtection="1">
      <protection locked="0"/>
    </xf>
    <xf numFmtId="0" fontId="0" fillId="6" borderId="25" xfId="0" applyFill="1" applyBorder="1" applyAlignment="1" applyProtection="1">
      <alignment horizontal="center"/>
    </xf>
    <xf numFmtId="164" fontId="0" fillId="0" borderId="0" xfId="0" applyNumberFormat="1" applyProtection="1">
      <protection locked="0"/>
    </xf>
    <xf numFmtId="164" fontId="0" fillId="6" borderId="9" xfId="0" applyNumberFormat="1" applyFill="1" applyBorder="1" applyProtection="1"/>
    <xf numFmtId="164" fontId="0" fillId="6" borderId="24" xfId="0" applyNumberFormat="1" applyFill="1" applyBorder="1" applyProtection="1"/>
    <xf numFmtId="164" fontId="0" fillId="6" borderId="18" xfId="0" applyNumberFormat="1" applyFill="1" applyBorder="1" applyProtection="1"/>
    <xf numFmtId="164" fontId="0" fillId="6" borderId="12" xfId="0" applyNumberFormat="1" applyFill="1" applyBorder="1" applyProtection="1"/>
    <xf numFmtId="0" fontId="8" fillId="0" borderId="28" xfId="0" applyFont="1" applyBorder="1" applyAlignment="1" applyProtection="1">
      <alignment vertical="top" wrapText="1"/>
    </xf>
    <xf numFmtId="0" fontId="7" fillId="5" borderId="0" xfId="0" applyFont="1" applyFill="1" applyProtection="1"/>
    <xf numFmtId="0" fontId="0" fillId="0" borderId="0" xfId="0" applyProtection="1"/>
    <xf numFmtId="0" fontId="1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D9EA-20E9-44A1-A00E-F72A35FC5A05}">
  <dimension ref="A1:F36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55" style="10" customWidth="1"/>
    <col min="2" max="2" width="11.7109375" style="1" customWidth="1"/>
    <col min="3" max="3" width="15.85546875" style="10" bestFit="1" customWidth="1"/>
    <col min="4" max="4" width="20.5703125" style="10" bestFit="1" customWidth="1"/>
    <col min="5" max="16384" width="9.140625" style="10"/>
  </cols>
  <sheetData>
    <row r="1" spans="1:6" x14ac:dyDescent="0.25">
      <c r="A1" s="11" t="s">
        <v>30</v>
      </c>
      <c r="B1" s="12"/>
      <c r="C1" s="13"/>
      <c r="D1" s="13"/>
    </row>
    <row r="2" spans="1:6" ht="15.75" x14ac:dyDescent="0.25">
      <c r="A2" s="80" t="s">
        <v>28</v>
      </c>
      <c r="B2" s="81"/>
      <c r="C2" s="81"/>
      <c r="D2" s="81"/>
    </row>
    <row r="3" spans="1:6" x14ac:dyDescent="0.25">
      <c r="A3" s="82" t="s">
        <v>29</v>
      </c>
      <c r="B3" s="81"/>
      <c r="C3" s="81"/>
      <c r="D3" s="81"/>
      <c r="F3" s="8"/>
    </row>
    <row r="4" spans="1:6" ht="51" customHeight="1" thickBot="1" x14ac:dyDescent="0.3">
      <c r="A4" s="79" t="s">
        <v>31</v>
      </c>
      <c r="B4" s="79"/>
      <c r="C4" s="79"/>
      <c r="D4" s="79"/>
    </row>
    <row r="5" spans="1:6" s="9" customFormat="1" ht="29.45" customHeight="1" thickBot="1" x14ac:dyDescent="0.3">
      <c r="A5" s="14" t="s">
        <v>0</v>
      </c>
      <c r="B5" s="15" t="s">
        <v>1</v>
      </c>
      <c r="C5" s="16" t="s">
        <v>32</v>
      </c>
      <c r="D5" s="17" t="s">
        <v>2</v>
      </c>
    </row>
    <row r="6" spans="1:6" x14ac:dyDescent="0.25">
      <c r="A6" s="18" t="s">
        <v>3</v>
      </c>
      <c r="B6" s="19">
        <v>4</v>
      </c>
      <c r="C6" s="2"/>
      <c r="D6" s="42">
        <f>B6*C6</f>
        <v>0</v>
      </c>
    </row>
    <row r="7" spans="1:6" ht="27" x14ac:dyDescent="0.25">
      <c r="A7" s="20" t="s">
        <v>4</v>
      </c>
      <c r="B7" s="21">
        <v>8</v>
      </c>
      <c r="C7" s="3"/>
      <c r="D7" s="43">
        <f t="shared" ref="D7:D30" si="0">B7*C7</f>
        <v>0</v>
      </c>
    </row>
    <row r="8" spans="1:6" ht="27" x14ac:dyDescent="0.25">
      <c r="A8" s="20" t="s">
        <v>5</v>
      </c>
      <c r="B8" s="21">
        <v>4</v>
      </c>
      <c r="C8" s="3"/>
      <c r="D8" s="43">
        <f t="shared" si="0"/>
        <v>0</v>
      </c>
    </row>
    <row r="9" spans="1:6" x14ac:dyDescent="0.25">
      <c r="A9" s="20" t="s">
        <v>6</v>
      </c>
      <c r="B9" s="21">
        <v>192</v>
      </c>
      <c r="C9" s="3"/>
      <c r="D9" s="43">
        <f t="shared" si="0"/>
        <v>0</v>
      </c>
    </row>
    <row r="10" spans="1:6" ht="15.75" thickBot="1" x14ac:dyDescent="0.3">
      <c r="A10" s="22" t="s">
        <v>24</v>
      </c>
      <c r="B10" s="23">
        <v>192</v>
      </c>
      <c r="C10" s="4"/>
      <c r="D10" s="44">
        <f t="shared" si="0"/>
        <v>0</v>
      </c>
    </row>
    <row r="11" spans="1:6" ht="27" x14ac:dyDescent="0.25">
      <c r="A11" s="18" t="s">
        <v>7</v>
      </c>
      <c r="B11" s="24">
        <v>124</v>
      </c>
      <c r="C11" s="5"/>
      <c r="D11" s="42">
        <f t="shared" si="0"/>
        <v>0</v>
      </c>
    </row>
    <row r="12" spans="1:6" ht="27" x14ac:dyDescent="0.25">
      <c r="A12" s="25" t="s">
        <v>8</v>
      </c>
      <c r="B12" s="26">
        <v>74</v>
      </c>
      <c r="C12" s="3"/>
      <c r="D12" s="45">
        <f t="shared" si="0"/>
        <v>0</v>
      </c>
      <c r="F12" s="9"/>
    </row>
    <row r="13" spans="1:6" x14ac:dyDescent="0.25">
      <c r="A13" s="20" t="s">
        <v>9</v>
      </c>
      <c r="B13" s="21">
        <v>132</v>
      </c>
      <c r="C13" s="3"/>
      <c r="D13" s="43">
        <f t="shared" si="0"/>
        <v>0</v>
      </c>
    </row>
    <row r="14" spans="1:6" x14ac:dyDescent="0.25">
      <c r="A14" s="20" t="s">
        <v>10</v>
      </c>
      <c r="B14" s="21">
        <v>132</v>
      </c>
      <c r="C14" s="3"/>
      <c r="D14" s="43">
        <f t="shared" si="0"/>
        <v>0</v>
      </c>
    </row>
    <row r="15" spans="1:6" ht="15.75" thickBot="1" x14ac:dyDescent="0.3">
      <c r="A15" s="27" t="s">
        <v>11</v>
      </c>
      <c r="B15" s="28">
        <f>SUM(B11:B12)*48</f>
        <v>9504</v>
      </c>
      <c r="C15" s="6"/>
      <c r="D15" s="46">
        <f>B15*C15</f>
        <v>0</v>
      </c>
    </row>
    <row r="16" spans="1:6" x14ac:dyDescent="0.25">
      <c r="A16" s="18" t="s">
        <v>12</v>
      </c>
      <c r="B16" s="19">
        <v>2</v>
      </c>
      <c r="C16" s="5"/>
      <c r="D16" s="42">
        <f t="shared" si="0"/>
        <v>0</v>
      </c>
    </row>
    <row r="17" spans="1:4" x14ac:dyDescent="0.25">
      <c r="A17" s="20" t="s">
        <v>9</v>
      </c>
      <c r="B17" s="21">
        <v>24</v>
      </c>
      <c r="C17" s="3"/>
      <c r="D17" s="43">
        <f t="shared" si="0"/>
        <v>0</v>
      </c>
    </row>
    <row r="18" spans="1:4" x14ac:dyDescent="0.25">
      <c r="A18" s="20" t="s">
        <v>23</v>
      </c>
      <c r="B18" s="21">
        <v>2</v>
      </c>
      <c r="C18" s="3"/>
      <c r="D18" s="43">
        <f t="shared" si="0"/>
        <v>0</v>
      </c>
    </row>
    <row r="19" spans="1:4" x14ac:dyDescent="0.25">
      <c r="A19" s="20" t="s">
        <v>13</v>
      </c>
      <c r="B19" s="21">
        <v>22</v>
      </c>
      <c r="C19" s="3"/>
      <c r="D19" s="43">
        <f t="shared" si="0"/>
        <v>0</v>
      </c>
    </row>
    <row r="20" spans="1:4" x14ac:dyDescent="0.25">
      <c r="A20" s="20" t="s">
        <v>14</v>
      </c>
      <c r="B20" s="21">
        <v>4</v>
      </c>
      <c r="C20" s="3"/>
      <c r="D20" s="43">
        <f t="shared" si="0"/>
        <v>0</v>
      </c>
    </row>
    <row r="21" spans="1:4" ht="27.75" thickBot="1" x14ac:dyDescent="0.3">
      <c r="A21" s="27" t="s">
        <v>15</v>
      </c>
      <c r="B21" s="23">
        <v>2</v>
      </c>
      <c r="C21" s="7"/>
      <c r="D21" s="46">
        <f t="shared" si="0"/>
        <v>0</v>
      </c>
    </row>
    <row r="22" spans="1:4" x14ac:dyDescent="0.25">
      <c r="A22" s="18" t="s">
        <v>16</v>
      </c>
      <c r="B22" s="19">
        <v>2</v>
      </c>
      <c r="C22" s="5"/>
      <c r="D22" s="42">
        <f t="shared" si="0"/>
        <v>0</v>
      </c>
    </row>
    <row r="23" spans="1:4" x14ac:dyDescent="0.25">
      <c r="A23" s="20" t="s">
        <v>9</v>
      </c>
      <c r="B23" s="21">
        <v>200</v>
      </c>
      <c r="C23" s="3"/>
      <c r="D23" s="43">
        <f t="shared" si="0"/>
        <v>0</v>
      </c>
    </row>
    <row r="24" spans="1:4" x14ac:dyDescent="0.25">
      <c r="A24" s="20" t="s">
        <v>17</v>
      </c>
      <c r="B24" s="21">
        <v>210</v>
      </c>
      <c r="C24" s="3"/>
      <c r="D24" s="43">
        <f t="shared" si="0"/>
        <v>0</v>
      </c>
    </row>
    <row r="25" spans="1:4" x14ac:dyDescent="0.25">
      <c r="A25" s="20" t="s">
        <v>23</v>
      </c>
      <c r="B25" s="21">
        <v>2</v>
      </c>
      <c r="C25" s="3"/>
      <c r="D25" s="43">
        <f t="shared" si="0"/>
        <v>0</v>
      </c>
    </row>
    <row r="26" spans="1:4" ht="27.75" thickBot="1" x14ac:dyDescent="0.3">
      <c r="A26" s="27" t="s">
        <v>18</v>
      </c>
      <c r="B26" s="23">
        <v>2</v>
      </c>
      <c r="C26" s="7"/>
      <c r="D26" s="46">
        <f t="shared" si="0"/>
        <v>0</v>
      </c>
    </row>
    <row r="27" spans="1:4" x14ac:dyDescent="0.25">
      <c r="A27" s="18" t="s">
        <v>19</v>
      </c>
      <c r="B27" s="19">
        <v>2</v>
      </c>
      <c r="C27" s="5"/>
      <c r="D27" s="42">
        <f t="shared" si="0"/>
        <v>0</v>
      </c>
    </row>
    <row r="28" spans="1:4" ht="27.75" thickBot="1" x14ac:dyDescent="0.3">
      <c r="A28" s="27" t="s">
        <v>20</v>
      </c>
      <c r="B28" s="23">
        <v>4</v>
      </c>
      <c r="C28" s="7"/>
      <c r="D28" s="46">
        <f t="shared" si="0"/>
        <v>0</v>
      </c>
    </row>
    <row r="29" spans="1:4" x14ac:dyDescent="0.25">
      <c r="A29" s="29" t="s">
        <v>21</v>
      </c>
      <c r="B29" s="30">
        <v>350</v>
      </c>
      <c r="C29" s="5"/>
      <c r="D29" s="47">
        <f t="shared" si="0"/>
        <v>0</v>
      </c>
    </row>
    <row r="30" spans="1:4" ht="15.75" thickBot="1" x14ac:dyDescent="0.3">
      <c r="A30" s="27" t="s">
        <v>22</v>
      </c>
      <c r="B30" s="21">
        <v>350</v>
      </c>
      <c r="C30" s="7"/>
      <c r="D30" s="46">
        <f t="shared" si="0"/>
        <v>0</v>
      </c>
    </row>
    <row r="31" spans="1:4" ht="15.75" thickBot="1" x14ac:dyDescent="0.3">
      <c r="A31" s="31" t="s">
        <v>33</v>
      </c>
      <c r="B31" s="32"/>
      <c r="C31" s="38"/>
      <c r="D31" s="39">
        <f>SUM(D6:D30)</f>
        <v>0</v>
      </c>
    </row>
    <row r="32" spans="1:4" ht="15.75" thickBot="1" x14ac:dyDescent="0.3">
      <c r="A32" s="13"/>
      <c r="B32" s="12"/>
      <c r="D32" s="13"/>
    </row>
    <row r="33" spans="1:4" x14ac:dyDescent="0.25">
      <c r="A33" s="33" t="s">
        <v>34</v>
      </c>
      <c r="B33" s="19">
        <v>1</v>
      </c>
      <c r="C33" s="5"/>
      <c r="D33" s="42">
        <f t="shared" ref="D33:D34" si="1">B33*C33</f>
        <v>0</v>
      </c>
    </row>
    <row r="34" spans="1:4" ht="27.75" thickBot="1" x14ac:dyDescent="0.3">
      <c r="A34" s="34" t="s">
        <v>35</v>
      </c>
      <c r="B34" s="35">
        <v>100</v>
      </c>
      <c r="C34" s="40">
        <f>8*C33</f>
        <v>0</v>
      </c>
      <c r="D34" s="48">
        <f t="shared" si="1"/>
        <v>0</v>
      </c>
    </row>
    <row r="35" spans="1:4" ht="15.75" thickBot="1" x14ac:dyDescent="0.3">
      <c r="A35" s="13"/>
      <c r="B35" s="12"/>
      <c r="D35" s="13"/>
    </row>
    <row r="36" spans="1:4" ht="15.75" thickBot="1" x14ac:dyDescent="0.3">
      <c r="A36" s="36" t="s">
        <v>36</v>
      </c>
      <c r="B36" s="37"/>
      <c r="C36" s="41"/>
      <c r="D36" s="49">
        <f>D34+D31</f>
        <v>0</v>
      </c>
    </row>
  </sheetData>
  <sheetProtection algorithmName="SHA-512" hashValue="oG/Q07t++EzP3K/679rtkef0apQ86PxcZx4mAi5r6/M4xpEJQcNAIK318gyGn+LLrL5xJVpKMCq1TCFEOCn4mA==" saltValue="IFiENVEn4pTplcKDf/wpuw==" spinCount="100000" sheet="1" objects="1" scenarios="1"/>
  <mergeCells count="3">
    <mergeCell ref="A4:D4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F9D3-2AE0-4C2B-AD0E-C40DA2CB67B3}">
  <dimension ref="A1:D35"/>
  <sheetViews>
    <sheetView topLeftCell="A7" zoomScaleNormal="100" zoomScaleSheetLayoutView="100" workbookViewId="0">
      <selection activeCell="B14" sqref="B14"/>
    </sheetView>
  </sheetViews>
  <sheetFormatPr defaultRowHeight="15" x14ac:dyDescent="0.25"/>
  <cols>
    <col min="1" max="1" width="55" style="10" customWidth="1"/>
    <col min="2" max="2" width="11.7109375" style="1" customWidth="1"/>
    <col min="3" max="3" width="15.85546875" style="10" bestFit="1" customWidth="1"/>
    <col min="4" max="4" width="20.5703125" style="10" bestFit="1" customWidth="1"/>
    <col min="5" max="16384" width="9.140625" style="10"/>
  </cols>
  <sheetData>
    <row r="1" spans="1:4" ht="15.75" x14ac:dyDescent="0.25">
      <c r="A1" s="50" t="s">
        <v>26</v>
      </c>
      <c r="B1" s="12"/>
      <c r="C1" s="13"/>
      <c r="D1" s="13"/>
    </row>
    <row r="2" spans="1:4" x14ac:dyDescent="0.25">
      <c r="A2" s="51"/>
      <c r="B2" s="12"/>
      <c r="C2" s="13"/>
      <c r="D2" s="13"/>
    </row>
    <row r="3" spans="1:4" ht="15.75" thickBot="1" x14ac:dyDescent="0.3">
      <c r="A3" s="52"/>
      <c r="B3" s="12"/>
      <c r="C3" s="13"/>
      <c r="D3" s="13"/>
    </row>
    <row r="4" spans="1:4" ht="30.75" thickBot="1" x14ac:dyDescent="0.3">
      <c r="A4" s="53" t="s">
        <v>0</v>
      </c>
      <c r="B4" s="54" t="s">
        <v>1</v>
      </c>
      <c r="C4" s="16" t="s">
        <v>32</v>
      </c>
      <c r="D4" s="55" t="s">
        <v>2</v>
      </c>
    </row>
    <row r="5" spans="1:4" x14ac:dyDescent="0.25">
      <c r="A5" s="29" t="s">
        <v>3</v>
      </c>
      <c r="B5" s="30">
        <v>4</v>
      </c>
      <c r="C5" s="56">
        <f>+Celkem!C6</f>
        <v>0</v>
      </c>
      <c r="D5" s="47">
        <f>B5*C5</f>
        <v>0</v>
      </c>
    </row>
    <row r="6" spans="1:4" ht="27" x14ac:dyDescent="0.25">
      <c r="A6" s="20" t="s">
        <v>4</v>
      </c>
      <c r="B6" s="21">
        <v>8</v>
      </c>
      <c r="C6" s="57">
        <f>+Celkem!C7</f>
        <v>0</v>
      </c>
      <c r="D6" s="43">
        <f t="shared" ref="D6:D29" si="0">B6*C6</f>
        <v>0</v>
      </c>
    </row>
    <row r="7" spans="1:4" ht="27" x14ac:dyDescent="0.25">
      <c r="A7" s="20" t="s">
        <v>5</v>
      </c>
      <c r="B7" s="21">
        <v>4</v>
      </c>
      <c r="C7" s="57">
        <f>+Celkem!C8</f>
        <v>0</v>
      </c>
      <c r="D7" s="43">
        <f t="shared" si="0"/>
        <v>0</v>
      </c>
    </row>
    <row r="8" spans="1:4" x14ac:dyDescent="0.25">
      <c r="A8" s="20" t="s">
        <v>6</v>
      </c>
      <c r="B8" s="21">
        <v>192</v>
      </c>
      <c r="C8" s="57">
        <f>+Celkem!C9</f>
        <v>0</v>
      </c>
      <c r="D8" s="43">
        <f t="shared" si="0"/>
        <v>0</v>
      </c>
    </row>
    <row r="9" spans="1:4" ht="15.75" thickBot="1" x14ac:dyDescent="0.3">
      <c r="A9" s="58" t="s">
        <v>24</v>
      </c>
      <c r="B9" s="59">
        <v>192</v>
      </c>
      <c r="C9" s="60">
        <f>+Celkem!C10</f>
        <v>0</v>
      </c>
      <c r="D9" s="61">
        <f t="shared" si="0"/>
        <v>0</v>
      </c>
    </row>
    <row r="10" spans="1:4" ht="27" x14ac:dyDescent="0.25">
      <c r="A10" s="18" t="s">
        <v>7</v>
      </c>
      <c r="B10" s="19">
        <v>99</v>
      </c>
      <c r="C10" s="62">
        <f>+Celkem!C11</f>
        <v>0</v>
      </c>
      <c r="D10" s="42">
        <f t="shared" si="0"/>
        <v>0</v>
      </c>
    </row>
    <row r="11" spans="1:4" ht="27" x14ac:dyDescent="0.25">
      <c r="A11" s="25" t="s">
        <v>8</v>
      </c>
      <c r="B11" s="26">
        <v>60</v>
      </c>
      <c r="C11" s="56">
        <f>+Celkem!C12</f>
        <v>0</v>
      </c>
      <c r="D11" s="45">
        <f t="shared" si="0"/>
        <v>0</v>
      </c>
    </row>
    <row r="12" spans="1:4" x14ac:dyDescent="0.25">
      <c r="A12" s="20" t="s">
        <v>9</v>
      </c>
      <c r="B12" s="63">
        <v>110</v>
      </c>
      <c r="C12" s="57">
        <f>+Celkem!C13</f>
        <v>0</v>
      </c>
      <c r="D12" s="43">
        <f t="shared" si="0"/>
        <v>0</v>
      </c>
    </row>
    <row r="13" spans="1:4" x14ac:dyDescent="0.25">
      <c r="A13" s="20" t="s">
        <v>10</v>
      </c>
      <c r="B13" s="63">
        <v>110</v>
      </c>
      <c r="C13" s="57">
        <f>+Celkem!C14</f>
        <v>0</v>
      </c>
      <c r="D13" s="43">
        <f t="shared" si="0"/>
        <v>0</v>
      </c>
    </row>
    <row r="14" spans="1:4" ht="15.75" thickBot="1" x14ac:dyDescent="0.3">
      <c r="A14" s="27" t="s">
        <v>11</v>
      </c>
      <c r="B14" s="28">
        <f>SUM(B10:B11)*48</f>
        <v>7632</v>
      </c>
      <c r="C14" s="64">
        <f>+Celkem!C15</f>
        <v>0</v>
      </c>
      <c r="D14" s="46">
        <f t="shared" si="0"/>
        <v>0</v>
      </c>
    </row>
    <row r="15" spans="1:4" x14ac:dyDescent="0.25">
      <c r="A15" s="29" t="s">
        <v>12</v>
      </c>
      <c r="B15" s="30">
        <v>2</v>
      </c>
      <c r="C15" s="56">
        <f>+Celkem!C16</f>
        <v>0</v>
      </c>
      <c r="D15" s="47">
        <f t="shared" si="0"/>
        <v>0</v>
      </c>
    </row>
    <row r="16" spans="1:4" x14ac:dyDescent="0.25">
      <c r="A16" s="20" t="s">
        <v>9</v>
      </c>
      <c r="B16" s="21">
        <v>24</v>
      </c>
      <c r="C16" s="57">
        <f>+Celkem!C17</f>
        <v>0</v>
      </c>
      <c r="D16" s="43">
        <f t="shared" si="0"/>
        <v>0</v>
      </c>
    </row>
    <row r="17" spans="1:4" x14ac:dyDescent="0.25">
      <c r="A17" s="20" t="s">
        <v>23</v>
      </c>
      <c r="B17" s="21">
        <v>2</v>
      </c>
      <c r="C17" s="57">
        <f>+Celkem!C18</f>
        <v>0</v>
      </c>
      <c r="D17" s="43">
        <f t="shared" si="0"/>
        <v>0</v>
      </c>
    </row>
    <row r="18" spans="1:4" x14ac:dyDescent="0.25">
      <c r="A18" s="20" t="s">
        <v>13</v>
      </c>
      <c r="B18" s="21">
        <v>22</v>
      </c>
      <c r="C18" s="57">
        <f>+Celkem!C19</f>
        <v>0</v>
      </c>
      <c r="D18" s="43">
        <f t="shared" si="0"/>
        <v>0</v>
      </c>
    </row>
    <row r="19" spans="1:4" x14ac:dyDescent="0.25">
      <c r="A19" s="20" t="s">
        <v>14</v>
      </c>
      <c r="B19" s="21">
        <v>4</v>
      </c>
      <c r="C19" s="57">
        <f>+Celkem!C20</f>
        <v>0</v>
      </c>
      <c r="D19" s="43">
        <f t="shared" si="0"/>
        <v>0</v>
      </c>
    </row>
    <row r="20" spans="1:4" ht="27.75" thickBot="1" x14ac:dyDescent="0.3">
      <c r="A20" s="65" t="s">
        <v>15</v>
      </c>
      <c r="B20" s="66">
        <v>2</v>
      </c>
      <c r="C20" s="60">
        <f>+Celkem!C21</f>
        <v>0</v>
      </c>
      <c r="D20" s="67">
        <f t="shared" si="0"/>
        <v>0</v>
      </c>
    </row>
    <row r="21" spans="1:4" x14ac:dyDescent="0.25">
      <c r="A21" s="18" t="s">
        <v>16</v>
      </c>
      <c r="B21" s="19">
        <v>2</v>
      </c>
      <c r="C21" s="62">
        <f>+Celkem!C22</f>
        <v>0</v>
      </c>
      <c r="D21" s="42">
        <f t="shared" si="0"/>
        <v>0</v>
      </c>
    </row>
    <row r="22" spans="1:4" x14ac:dyDescent="0.25">
      <c r="A22" s="20" t="s">
        <v>9</v>
      </c>
      <c r="B22" s="21">
        <v>200</v>
      </c>
      <c r="C22" s="57">
        <f>+Celkem!C23</f>
        <v>0</v>
      </c>
      <c r="D22" s="43">
        <f t="shared" si="0"/>
        <v>0</v>
      </c>
    </row>
    <row r="23" spans="1:4" x14ac:dyDescent="0.25">
      <c r="A23" s="20" t="s">
        <v>17</v>
      </c>
      <c r="B23" s="21">
        <v>210</v>
      </c>
      <c r="C23" s="57">
        <f>+Celkem!C24</f>
        <v>0</v>
      </c>
      <c r="D23" s="43">
        <f t="shared" si="0"/>
        <v>0</v>
      </c>
    </row>
    <row r="24" spans="1:4" x14ac:dyDescent="0.25">
      <c r="A24" s="20" t="s">
        <v>23</v>
      </c>
      <c r="B24" s="21">
        <v>2</v>
      </c>
      <c r="C24" s="57">
        <f>+Celkem!C25</f>
        <v>0</v>
      </c>
      <c r="D24" s="43">
        <f t="shared" ref="D24" si="1">B24*C24</f>
        <v>0</v>
      </c>
    </row>
    <row r="25" spans="1:4" ht="27.75" thickBot="1" x14ac:dyDescent="0.3">
      <c r="A25" s="27" t="s">
        <v>18</v>
      </c>
      <c r="B25" s="23">
        <v>2</v>
      </c>
      <c r="C25" s="64">
        <f>+Celkem!C26</f>
        <v>0</v>
      </c>
      <c r="D25" s="46">
        <f t="shared" si="0"/>
        <v>0</v>
      </c>
    </row>
    <row r="26" spans="1:4" x14ac:dyDescent="0.25">
      <c r="A26" s="29" t="s">
        <v>19</v>
      </c>
      <c r="B26" s="30">
        <v>2</v>
      </c>
      <c r="C26" s="56">
        <f>+Celkem!C27</f>
        <v>0</v>
      </c>
      <c r="D26" s="47">
        <f t="shared" si="0"/>
        <v>0</v>
      </c>
    </row>
    <row r="27" spans="1:4" ht="27.75" thickBot="1" x14ac:dyDescent="0.3">
      <c r="A27" s="65" t="s">
        <v>20</v>
      </c>
      <c r="B27" s="66">
        <v>4</v>
      </c>
      <c r="C27" s="60">
        <f>+Celkem!C28</f>
        <v>0</v>
      </c>
      <c r="D27" s="67">
        <f t="shared" si="0"/>
        <v>0</v>
      </c>
    </row>
    <row r="28" spans="1:4" x14ac:dyDescent="0.25">
      <c r="A28" s="18" t="s">
        <v>21</v>
      </c>
      <c r="B28" s="19">
        <v>268</v>
      </c>
      <c r="C28" s="62">
        <f>+Celkem!C29</f>
        <v>0</v>
      </c>
      <c r="D28" s="42">
        <f t="shared" si="0"/>
        <v>0</v>
      </c>
    </row>
    <row r="29" spans="1:4" ht="15.75" thickBot="1" x14ac:dyDescent="0.3">
      <c r="A29" s="27" t="s">
        <v>22</v>
      </c>
      <c r="B29" s="23">
        <v>268</v>
      </c>
      <c r="C29" s="64">
        <f>+Celkem!C30</f>
        <v>0</v>
      </c>
      <c r="D29" s="46">
        <f t="shared" si="0"/>
        <v>0</v>
      </c>
    </row>
    <row r="30" spans="1:4" ht="15.75" thickBot="1" x14ac:dyDescent="0.3">
      <c r="A30" s="31" t="s">
        <v>33</v>
      </c>
      <c r="B30" s="68"/>
      <c r="C30" s="69"/>
      <c r="D30" s="70">
        <f>SUM(D5:D29)</f>
        <v>0</v>
      </c>
    </row>
    <row r="31" spans="1:4" ht="15.75" thickBot="1" x14ac:dyDescent="0.3">
      <c r="A31" s="13"/>
      <c r="B31" s="12"/>
      <c r="C31" s="13"/>
      <c r="D31" s="13"/>
    </row>
    <row r="32" spans="1:4" x14ac:dyDescent="0.25">
      <c r="A32" s="33" t="s">
        <v>34</v>
      </c>
      <c r="B32" s="19">
        <v>1</v>
      </c>
      <c r="C32" s="62"/>
      <c r="D32" s="42">
        <f t="shared" ref="D32" si="2">B32*C32</f>
        <v>0</v>
      </c>
    </row>
    <row r="33" spans="1:4" ht="27.75" thickBot="1" x14ac:dyDescent="0.3">
      <c r="A33" s="34" t="s">
        <v>35</v>
      </c>
      <c r="B33" s="35">
        <v>100</v>
      </c>
      <c r="C33" s="40">
        <f>8*C32</f>
        <v>0</v>
      </c>
      <c r="D33" s="48">
        <f t="shared" ref="D33" si="3">B33*C33</f>
        <v>0</v>
      </c>
    </row>
    <row r="34" spans="1:4" ht="15.75" thickBot="1" x14ac:dyDescent="0.3">
      <c r="A34" s="13"/>
      <c r="B34" s="12"/>
      <c r="C34" s="13"/>
      <c r="D34" s="13"/>
    </row>
    <row r="35" spans="1:4" ht="15.75" thickBot="1" x14ac:dyDescent="0.3">
      <c r="A35" s="71" t="s">
        <v>37</v>
      </c>
      <c r="B35" s="32"/>
      <c r="C35" s="38"/>
      <c r="D35" s="39">
        <f>D33+D30</f>
        <v>0</v>
      </c>
    </row>
  </sheetData>
  <sheetProtection algorithmName="SHA-512" hashValue="1YAjm/FKG3Skl5Tp8NuB5qm+G9VWbX19XCaQmVE7gLHpWC4F6hqUhnyCk5mm7GrExOi4tJ5EX9YNTf8o7yrcMA==" saltValue="IbwCyQIAAA3axuIppuSs5Q==" spinCount="100000" sheet="1" objects="1" scenarios="1"/>
  <pageMargins left="0.7" right="0.7" top="0.78740157499999996" bottom="0.78740157499999996" header="0.3" footer="0.3"/>
  <pageSetup paperSize="9" scale="84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1970-E17A-4A73-BAB1-5BB8EC037497}">
  <dimension ref="A1:H35"/>
  <sheetViews>
    <sheetView zoomScaleNormal="100" workbookViewId="0">
      <selection activeCell="G19" sqref="G19"/>
    </sheetView>
  </sheetViews>
  <sheetFormatPr defaultRowHeight="15" x14ac:dyDescent="0.25"/>
  <cols>
    <col min="1" max="1" width="55" style="10" customWidth="1"/>
    <col min="2" max="2" width="11.7109375" style="1" customWidth="1"/>
    <col min="3" max="3" width="15.85546875" style="10" bestFit="1" customWidth="1"/>
    <col min="4" max="4" width="20.5703125" style="10" bestFit="1" customWidth="1"/>
    <col min="5" max="7" width="9.140625" style="10"/>
    <col min="8" max="8" width="26.5703125" style="10" bestFit="1" customWidth="1"/>
    <col min="9" max="9" width="7.5703125" style="10" customWidth="1"/>
    <col min="10" max="16384" width="9.140625" style="10"/>
  </cols>
  <sheetData>
    <row r="1" spans="1:4" ht="15.75" x14ac:dyDescent="0.25">
      <c r="A1" s="50" t="s">
        <v>27</v>
      </c>
      <c r="B1" s="12"/>
      <c r="C1" s="13"/>
      <c r="D1" s="13"/>
    </row>
    <row r="2" spans="1:4" x14ac:dyDescent="0.25">
      <c r="A2" s="51"/>
      <c r="B2" s="12"/>
      <c r="C2" s="13"/>
      <c r="D2" s="13"/>
    </row>
    <row r="3" spans="1:4" ht="15.75" thickBot="1" x14ac:dyDescent="0.3">
      <c r="A3" s="52"/>
      <c r="B3" s="12"/>
      <c r="C3" s="13"/>
      <c r="D3" s="13"/>
    </row>
    <row r="4" spans="1:4" ht="30.75" thickBot="1" x14ac:dyDescent="0.3">
      <c r="A4" s="53" t="s">
        <v>0</v>
      </c>
      <c r="B4" s="54" t="s">
        <v>1</v>
      </c>
      <c r="C4" s="16" t="s">
        <v>32</v>
      </c>
      <c r="D4" s="55" t="s">
        <v>2</v>
      </c>
    </row>
    <row r="5" spans="1:4" x14ac:dyDescent="0.25">
      <c r="A5" s="18" t="s">
        <v>3</v>
      </c>
      <c r="B5" s="19">
        <v>0</v>
      </c>
      <c r="C5" s="56">
        <f>+Celkem!C6</f>
        <v>0</v>
      </c>
      <c r="D5" s="42">
        <f>B5*C5</f>
        <v>0</v>
      </c>
    </row>
    <row r="6" spans="1:4" ht="27" x14ac:dyDescent="0.25">
      <c r="A6" s="20" t="s">
        <v>4</v>
      </c>
      <c r="B6" s="63">
        <v>0</v>
      </c>
      <c r="C6" s="57">
        <f>+Celkem!C7</f>
        <v>0</v>
      </c>
      <c r="D6" s="43">
        <f t="shared" ref="D6:D29" si="0">B6*C6</f>
        <v>0</v>
      </c>
    </row>
    <row r="7" spans="1:4" ht="27" x14ac:dyDescent="0.25">
      <c r="A7" s="20" t="s">
        <v>5</v>
      </c>
      <c r="B7" s="63">
        <v>0</v>
      </c>
      <c r="C7" s="57">
        <f>+Celkem!C8</f>
        <v>0</v>
      </c>
      <c r="D7" s="43">
        <f t="shared" si="0"/>
        <v>0</v>
      </c>
    </row>
    <row r="8" spans="1:4" x14ac:dyDescent="0.25">
      <c r="A8" s="20" t="s">
        <v>6</v>
      </c>
      <c r="B8" s="63">
        <v>0</v>
      </c>
      <c r="C8" s="57">
        <f>+Celkem!C9</f>
        <v>0</v>
      </c>
      <c r="D8" s="43">
        <f t="shared" si="0"/>
        <v>0</v>
      </c>
    </row>
    <row r="9" spans="1:4" ht="15.75" thickBot="1" x14ac:dyDescent="0.3">
      <c r="A9" s="22" t="s">
        <v>24</v>
      </c>
      <c r="B9" s="73">
        <v>0</v>
      </c>
      <c r="C9" s="60">
        <f>+Celkem!C10</f>
        <v>0</v>
      </c>
      <c r="D9" s="44">
        <f t="shared" si="0"/>
        <v>0</v>
      </c>
    </row>
    <row r="10" spans="1:4" ht="27" x14ac:dyDescent="0.25">
      <c r="A10" s="18" t="s">
        <v>7</v>
      </c>
      <c r="B10" s="19">
        <v>12</v>
      </c>
      <c r="C10" s="62">
        <f>+Celkem!C11</f>
        <v>0</v>
      </c>
      <c r="D10" s="42">
        <f t="shared" si="0"/>
        <v>0</v>
      </c>
    </row>
    <row r="11" spans="1:4" ht="27" x14ac:dyDescent="0.25">
      <c r="A11" s="25" t="s">
        <v>8</v>
      </c>
      <c r="B11" s="26">
        <v>8</v>
      </c>
      <c r="C11" s="56">
        <f>+Celkem!C12</f>
        <v>0</v>
      </c>
      <c r="D11" s="45">
        <f t="shared" si="0"/>
        <v>0</v>
      </c>
    </row>
    <row r="12" spans="1:4" x14ac:dyDescent="0.25">
      <c r="A12" s="20" t="s">
        <v>9</v>
      </c>
      <c r="B12" s="63">
        <v>12</v>
      </c>
      <c r="C12" s="57">
        <f>+Celkem!C13</f>
        <v>0</v>
      </c>
      <c r="D12" s="43">
        <f t="shared" si="0"/>
        <v>0</v>
      </c>
    </row>
    <row r="13" spans="1:4" x14ac:dyDescent="0.25">
      <c r="A13" s="20" t="s">
        <v>10</v>
      </c>
      <c r="B13" s="63">
        <v>12</v>
      </c>
      <c r="C13" s="57">
        <f>+Celkem!C14</f>
        <v>0</v>
      </c>
      <c r="D13" s="43">
        <f t="shared" si="0"/>
        <v>0</v>
      </c>
    </row>
    <row r="14" spans="1:4" ht="15.75" thickBot="1" x14ac:dyDescent="0.3">
      <c r="A14" s="27" t="s">
        <v>11</v>
      </c>
      <c r="B14" s="28">
        <f>SUM(B10:B11)*48</f>
        <v>960</v>
      </c>
      <c r="C14" s="64">
        <f>+Celkem!C15</f>
        <v>0</v>
      </c>
      <c r="D14" s="46">
        <f t="shared" si="0"/>
        <v>0</v>
      </c>
    </row>
    <row r="15" spans="1:4" x14ac:dyDescent="0.25">
      <c r="A15" s="18" t="s">
        <v>12</v>
      </c>
      <c r="B15" s="19">
        <v>0</v>
      </c>
      <c r="C15" s="56">
        <f>+Celkem!C16</f>
        <v>0</v>
      </c>
      <c r="D15" s="42">
        <f t="shared" si="0"/>
        <v>0</v>
      </c>
    </row>
    <row r="16" spans="1:4" x14ac:dyDescent="0.25">
      <c r="A16" s="20" t="s">
        <v>9</v>
      </c>
      <c r="B16" s="63">
        <v>0</v>
      </c>
      <c r="C16" s="57">
        <f>+Celkem!C17</f>
        <v>0</v>
      </c>
      <c r="D16" s="43">
        <f t="shared" si="0"/>
        <v>0</v>
      </c>
    </row>
    <row r="17" spans="1:8" x14ac:dyDescent="0.25">
      <c r="A17" s="20" t="s">
        <v>23</v>
      </c>
      <c r="B17" s="63">
        <v>0</v>
      </c>
      <c r="C17" s="57">
        <f>+Celkem!C18</f>
        <v>0</v>
      </c>
      <c r="D17" s="43">
        <f t="shared" si="0"/>
        <v>0</v>
      </c>
    </row>
    <row r="18" spans="1:8" x14ac:dyDescent="0.25">
      <c r="A18" s="20" t="s">
        <v>13</v>
      </c>
      <c r="B18" s="63">
        <v>0</v>
      </c>
      <c r="C18" s="57">
        <f>+Celkem!C19</f>
        <v>0</v>
      </c>
      <c r="D18" s="43">
        <f t="shared" si="0"/>
        <v>0</v>
      </c>
    </row>
    <row r="19" spans="1:8" x14ac:dyDescent="0.25">
      <c r="A19" s="20" t="s">
        <v>14</v>
      </c>
      <c r="B19" s="63">
        <v>0</v>
      </c>
      <c r="C19" s="57">
        <f>+Celkem!C20</f>
        <v>0</v>
      </c>
      <c r="D19" s="43">
        <f t="shared" si="0"/>
        <v>0</v>
      </c>
    </row>
    <row r="20" spans="1:8" ht="27.75" thickBot="1" x14ac:dyDescent="0.3">
      <c r="A20" s="27" t="s">
        <v>15</v>
      </c>
      <c r="B20" s="28">
        <v>0</v>
      </c>
      <c r="C20" s="60">
        <f>+Celkem!C21</f>
        <v>0</v>
      </c>
      <c r="D20" s="46">
        <f t="shared" si="0"/>
        <v>0</v>
      </c>
    </row>
    <row r="21" spans="1:8" x14ac:dyDescent="0.25">
      <c r="A21" s="18" t="s">
        <v>16</v>
      </c>
      <c r="B21" s="19">
        <v>0</v>
      </c>
      <c r="C21" s="62">
        <f>+Celkem!C22</f>
        <v>0</v>
      </c>
      <c r="D21" s="42">
        <f t="shared" si="0"/>
        <v>0</v>
      </c>
    </row>
    <row r="22" spans="1:8" x14ac:dyDescent="0.25">
      <c r="A22" s="20" t="s">
        <v>9</v>
      </c>
      <c r="B22" s="63">
        <v>0</v>
      </c>
      <c r="C22" s="57">
        <f>+Celkem!C23</f>
        <v>0</v>
      </c>
      <c r="D22" s="43">
        <f t="shared" si="0"/>
        <v>0</v>
      </c>
    </row>
    <row r="23" spans="1:8" x14ac:dyDescent="0.25">
      <c r="A23" s="20" t="s">
        <v>17</v>
      </c>
      <c r="B23" s="63">
        <v>0</v>
      </c>
      <c r="C23" s="57">
        <f>+Celkem!C24</f>
        <v>0</v>
      </c>
      <c r="D23" s="43">
        <f t="shared" si="0"/>
        <v>0</v>
      </c>
    </row>
    <row r="24" spans="1:8" x14ac:dyDescent="0.25">
      <c r="A24" s="20" t="s">
        <v>23</v>
      </c>
      <c r="B24" s="63">
        <v>0</v>
      </c>
      <c r="C24" s="57">
        <f>+Celkem!C25</f>
        <v>0</v>
      </c>
      <c r="D24" s="43">
        <f t="shared" si="0"/>
        <v>0</v>
      </c>
    </row>
    <row r="25" spans="1:8" ht="27.75" thickBot="1" x14ac:dyDescent="0.3">
      <c r="A25" s="27" t="s">
        <v>18</v>
      </c>
      <c r="B25" s="28">
        <v>0</v>
      </c>
      <c r="C25" s="64">
        <f>+Celkem!C26</f>
        <v>0</v>
      </c>
      <c r="D25" s="46">
        <f t="shared" si="0"/>
        <v>0</v>
      </c>
    </row>
    <row r="26" spans="1:8" x14ac:dyDescent="0.25">
      <c r="A26" s="18" t="s">
        <v>19</v>
      </c>
      <c r="B26" s="19">
        <v>0</v>
      </c>
      <c r="C26" s="56">
        <f>+Celkem!C27</f>
        <v>0</v>
      </c>
      <c r="D26" s="42">
        <f t="shared" si="0"/>
        <v>0</v>
      </c>
      <c r="H26" s="72"/>
    </row>
    <row r="27" spans="1:8" ht="27.75" thickBot="1" x14ac:dyDescent="0.3">
      <c r="A27" s="27" t="s">
        <v>20</v>
      </c>
      <c r="B27" s="28">
        <v>0</v>
      </c>
      <c r="C27" s="60">
        <f>+Celkem!C28</f>
        <v>0</v>
      </c>
      <c r="D27" s="46">
        <f t="shared" si="0"/>
        <v>0</v>
      </c>
    </row>
    <row r="28" spans="1:8" x14ac:dyDescent="0.25">
      <c r="A28" s="29" t="s">
        <v>21</v>
      </c>
      <c r="B28" s="30">
        <v>32</v>
      </c>
      <c r="C28" s="62">
        <f>+Celkem!C29</f>
        <v>0</v>
      </c>
      <c r="D28" s="47">
        <f t="shared" si="0"/>
        <v>0</v>
      </c>
    </row>
    <row r="29" spans="1:8" ht="15.75" thickBot="1" x14ac:dyDescent="0.3">
      <c r="A29" s="27" t="s">
        <v>22</v>
      </c>
      <c r="B29" s="28">
        <v>32</v>
      </c>
      <c r="C29" s="64">
        <f>+Celkem!C30</f>
        <v>0</v>
      </c>
      <c r="D29" s="46">
        <f t="shared" si="0"/>
        <v>0</v>
      </c>
    </row>
    <row r="30" spans="1:8" ht="15.75" thickBot="1" x14ac:dyDescent="0.3">
      <c r="A30" s="31" t="s">
        <v>33</v>
      </c>
      <c r="B30" s="32"/>
      <c r="C30" s="38"/>
      <c r="D30" s="39">
        <f>SUM(D5:D29)</f>
        <v>0</v>
      </c>
    </row>
    <row r="31" spans="1:8" ht="15.75" thickBot="1" x14ac:dyDescent="0.3">
      <c r="A31" s="13"/>
      <c r="B31" s="12"/>
      <c r="C31" s="13"/>
      <c r="D31" s="13"/>
    </row>
    <row r="32" spans="1:8" x14ac:dyDescent="0.25">
      <c r="A32" s="33" t="s">
        <v>34</v>
      </c>
      <c r="B32" s="19">
        <v>1</v>
      </c>
      <c r="C32" s="62"/>
      <c r="D32" s="42">
        <f t="shared" ref="D32:D33" si="1">B32*C32</f>
        <v>0</v>
      </c>
    </row>
    <row r="33" spans="1:4" ht="27.75" thickBot="1" x14ac:dyDescent="0.3">
      <c r="A33" s="34" t="s">
        <v>35</v>
      </c>
      <c r="B33" s="35">
        <v>100</v>
      </c>
      <c r="C33" s="40">
        <f>8*C32</f>
        <v>0</v>
      </c>
      <c r="D33" s="48">
        <f t="shared" si="1"/>
        <v>0</v>
      </c>
    </row>
    <row r="34" spans="1:4" ht="15.75" thickBot="1" x14ac:dyDescent="0.3">
      <c r="A34" s="13"/>
      <c r="B34" s="12"/>
      <c r="C34" s="13"/>
      <c r="D34" s="13"/>
    </row>
    <row r="35" spans="1:4" ht="15.75" thickBot="1" x14ac:dyDescent="0.3">
      <c r="A35" s="71" t="s">
        <v>38</v>
      </c>
      <c r="B35" s="32"/>
      <c r="C35" s="38"/>
      <c r="D35" s="39">
        <f>D33+D30</f>
        <v>0</v>
      </c>
    </row>
  </sheetData>
  <sheetProtection algorithmName="SHA-512" hashValue="3v9MSNwABerm8yf8P1yT81pDXxwGJ9VKq6aX3AZf8HMX1dhZjiNF6JW1n8VV49Uzg4jYQBSV4sT0gTryXZMzow==" saltValue="5BsAJOmlVxo04/q3E66u2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0287-BE37-45CF-BE79-05A487F4ADBF}">
  <dimension ref="A1:G35"/>
  <sheetViews>
    <sheetView zoomScaleNormal="100" workbookViewId="0">
      <selection activeCell="B20" sqref="B20"/>
    </sheetView>
  </sheetViews>
  <sheetFormatPr defaultRowHeight="15" x14ac:dyDescent="0.25"/>
  <cols>
    <col min="1" max="1" width="55" style="10" customWidth="1"/>
    <col min="2" max="2" width="11.7109375" style="1" customWidth="1"/>
    <col min="3" max="3" width="15.85546875" style="10" bestFit="1" customWidth="1"/>
    <col min="4" max="4" width="20.5703125" style="10" bestFit="1" customWidth="1"/>
    <col min="5" max="6" width="9.140625" style="10"/>
    <col min="7" max="7" width="27.85546875" style="10" customWidth="1"/>
    <col min="8" max="8" width="14.7109375" style="10" customWidth="1"/>
    <col min="9" max="16384" width="9.140625" style="10"/>
  </cols>
  <sheetData>
    <row r="1" spans="1:4" ht="15.75" x14ac:dyDescent="0.25">
      <c r="A1" s="50" t="s">
        <v>25</v>
      </c>
      <c r="B1" s="12"/>
      <c r="C1" s="13"/>
      <c r="D1" s="13"/>
    </row>
    <row r="2" spans="1:4" x14ac:dyDescent="0.25">
      <c r="A2" s="51"/>
      <c r="B2" s="12"/>
      <c r="C2" s="13"/>
      <c r="D2" s="13"/>
    </row>
    <row r="3" spans="1:4" ht="15.75" thickBot="1" x14ac:dyDescent="0.3">
      <c r="A3" s="52"/>
      <c r="B3" s="12"/>
      <c r="C3" s="13"/>
      <c r="D3" s="13"/>
    </row>
    <row r="4" spans="1:4" ht="30.75" thickBot="1" x14ac:dyDescent="0.3">
      <c r="A4" s="53" t="s">
        <v>0</v>
      </c>
      <c r="B4" s="54" t="s">
        <v>1</v>
      </c>
      <c r="C4" s="16" t="s">
        <v>32</v>
      </c>
      <c r="D4" s="55" t="s">
        <v>2</v>
      </c>
    </row>
    <row r="5" spans="1:4" x14ac:dyDescent="0.25">
      <c r="A5" s="29" t="s">
        <v>3</v>
      </c>
      <c r="B5" s="30">
        <v>0</v>
      </c>
      <c r="C5" s="56">
        <f>+Celkem!C6</f>
        <v>0</v>
      </c>
      <c r="D5" s="47">
        <f>B5*C5</f>
        <v>0</v>
      </c>
    </row>
    <row r="6" spans="1:4" ht="27" x14ac:dyDescent="0.25">
      <c r="A6" s="20" t="s">
        <v>4</v>
      </c>
      <c r="B6" s="21">
        <v>0</v>
      </c>
      <c r="C6" s="57">
        <f>+Celkem!C7</f>
        <v>0</v>
      </c>
      <c r="D6" s="75">
        <f t="shared" ref="D6:D29" si="0">B6*C6</f>
        <v>0</v>
      </c>
    </row>
    <row r="7" spans="1:4" ht="27" x14ac:dyDescent="0.25">
      <c r="A7" s="20" t="s">
        <v>5</v>
      </c>
      <c r="B7" s="21">
        <v>0</v>
      </c>
      <c r="C7" s="57">
        <f>+Celkem!C8</f>
        <v>0</v>
      </c>
      <c r="D7" s="75">
        <f t="shared" si="0"/>
        <v>0</v>
      </c>
    </row>
    <row r="8" spans="1:4" x14ac:dyDescent="0.25">
      <c r="A8" s="20" t="s">
        <v>6</v>
      </c>
      <c r="B8" s="21">
        <v>0</v>
      </c>
      <c r="C8" s="57">
        <f>+Celkem!C9</f>
        <v>0</v>
      </c>
      <c r="D8" s="75">
        <f t="shared" si="0"/>
        <v>0</v>
      </c>
    </row>
    <row r="9" spans="1:4" ht="15.75" thickBot="1" x14ac:dyDescent="0.3">
      <c r="A9" s="58" t="s">
        <v>24</v>
      </c>
      <c r="B9" s="59">
        <v>0</v>
      </c>
      <c r="C9" s="60">
        <f>+Celkem!C10</f>
        <v>0</v>
      </c>
      <c r="D9" s="76">
        <f t="shared" si="0"/>
        <v>0</v>
      </c>
    </row>
    <row r="10" spans="1:4" ht="27" x14ac:dyDescent="0.25">
      <c r="A10" s="18" t="s">
        <v>7</v>
      </c>
      <c r="B10" s="19">
        <v>13</v>
      </c>
      <c r="C10" s="62">
        <f>+Celkem!C11</f>
        <v>0</v>
      </c>
      <c r="D10" s="42">
        <f t="shared" si="0"/>
        <v>0</v>
      </c>
    </row>
    <row r="11" spans="1:4" ht="27" x14ac:dyDescent="0.25">
      <c r="A11" s="25" t="s">
        <v>8</v>
      </c>
      <c r="B11" s="26">
        <v>6</v>
      </c>
      <c r="C11" s="56">
        <f>+Celkem!C12</f>
        <v>0</v>
      </c>
      <c r="D11" s="45">
        <f t="shared" si="0"/>
        <v>0</v>
      </c>
    </row>
    <row r="12" spans="1:4" x14ac:dyDescent="0.25">
      <c r="A12" s="20" t="s">
        <v>9</v>
      </c>
      <c r="B12" s="63">
        <v>10</v>
      </c>
      <c r="C12" s="57">
        <f>+Celkem!C13</f>
        <v>0</v>
      </c>
      <c r="D12" s="75">
        <f t="shared" si="0"/>
        <v>0</v>
      </c>
    </row>
    <row r="13" spans="1:4" x14ac:dyDescent="0.25">
      <c r="A13" s="20" t="s">
        <v>10</v>
      </c>
      <c r="B13" s="63">
        <v>10</v>
      </c>
      <c r="C13" s="57">
        <f>+Celkem!C14</f>
        <v>0</v>
      </c>
      <c r="D13" s="75">
        <f t="shared" si="0"/>
        <v>0</v>
      </c>
    </row>
    <row r="14" spans="1:4" ht="15.75" thickBot="1" x14ac:dyDescent="0.3">
      <c r="A14" s="27" t="s">
        <v>11</v>
      </c>
      <c r="B14" s="28">
        <f>SUM(B10:B11)*48</f>
        <v>912</v>
      </c>
      <c r="C14" s="64">
        <f>+Celkem!C15</f>
        <v>0</v>
      </c>
      <c r="D14" s="77">
        <f t="shared" si="0"/>
        <v>0</v>
      </c>
    </row>
    <row r="15" spans="1:4" x14ac:dyDescent="0.25">
      <c r="A15" s="18" t="s">
        <v>12</v>
      </c>
      <c r="B15" s="19">
        <v>0</v>
      </c>
      <c r="C15" s="56">
        <f>+Celkem!C16</f>
        <v>0</v>
      </c>
      <c r="D15" s="42">
        <f t="shared" si="0"/>
        <v>0</v>
      </c>
    </row>
    <row r="16" spans="1:4" x14ac:dyDescent="0.25">
      <c r="A16" s="20" t="s">
        <v>9</v>
      </c>
      <c r="B16" s="21">
        <v>0</v>
      </c>
      <c r="C16" s="57">
        <f>+Celkem!C17</f>
        <v>0</v>
      </c>
      <c r="D16" s="75">
        <f t="shared" si="0"/>
        <v>0</v>
      </c>
    </row>
    <row r="17" spans="1:7" x14ac:dyDescent="0.25">
      <c r="A17" s="20" t="s">
        <v>23</v>
      </c>
      <c r="B17" s="21">
        <v>0</v>
      </c>
      <c r="C17" s="57">
        <f>+Celkem!C18</f>
        <v>0</v>
      </c>
      <c r="D17" s="75">
        <f t="shared" si="0"/>
        <v>0</v>
      </c>
    </row>
    <row r="18" spans="1:7" x14ac:dyDescent="0.25">
      <c r="A18" s="20" t="s">
        <v>13</v>
      </c>
      <c r="B18" s="21">
        <v>0</v>
      </c>
      <c r="C18" s="57">
        <f>+Celkem!C19</f>
        <v>0</v>
      </c>
      <c r="D18" s="75">
        <f t="shared" si="0"/>
        <v>0</v>
      </c>
    </row>
    <row r="19" spans="1:7" x14ac:dyDescent="0.25">
      <c r="A19" s="20" t="s">
        <v>14</v>
      </c>
      <c r="B19" s="21">
        <v>0</v>
      </c>
      <c r="C19" s="57">
        <f>+Celkem!C20</f>
        <v>0</v>
      </c>
      <c r="D19" s="75">
        <f t="shared" si="0"/>
        <v>0</v>
      </c>
    </row>
    <row r="20" spans="1:7" ht="27.75" thickBot="1" x14ac:dyDescent="0.3">
      <c r="A20" s="27" t="s">
        <v>15</v>
      </c>
      <c r="B20" s="23">
        <v>0</v>
      </c>
      <c r="C20" s="60">
        <f>+Celkem!C21</f>
        <v>0</v>
      </c>
      <c r="D20" s="77">
        <f t="shared" si="0"/>
        <v>0</v>
      </c>
    </row>
    <row r="21" spans="1:7" x14ac:dyDescent="0.25">
      <c r="A21" s="29" t="s">
        <v>16</v>
      </c>
      <c r="B21" s="30">
        <v>0</v>
      </c>
      <c r="C21" s="62">
        <f>+Celkem!C22</f>
        <v>0</v>
      </c>
      <c r="D21" s="47">
        <f t="shared" si="0"/>
        <v>0</v>
      </c>
    </row>
    <row r="22" spans="1:7" x14ac:dyDescent="0.25">
      <c r="A22" s="20" t="s">
        <v>9</v>
      </c>
      <c r="B22" s="21">
        <v>0</v>
      </c>
      <c r="C22" s="57">
        <f>+Celkem!C23</f>
        <v>0</v>
      </c>
      <c r="D22" s="75">
        <f t="shared" si="0"/>
        <v>0</v>
      </c>
    </row>
    <row r="23" spans="1:7" x14ac:dyDescent="0.25">
      <c r="A23" s="20" t="s">
        <v>17</v>
      </c>
      <c r="B23" s="21">
        <v>0</v>
      </c>
      <c r="C23" s="57">
        <f>+Celkem!C24</f>
        <v>0</v>
      </c>
      <c r="D23" s="75">
        <f t="shared" si="0"/>
        <v>0</v>
      </c>
    </row>
    <row r="24" spans="1:7" x14ac:dyDescent="0.25">
      <c r="A24" s="20" t="s">
        <v>23</v>
      </c>
      <c r="B24" s="21">
        <v>0</v>
      </c>
      <c r="C24" s="57">
        <f>+Celkem!C25</f>
        <v>0</v>
      </c>
      <c r="D24" s="75">
        <f t="shared" si="0"/>
        <v>0</v>
      </c>
    </row>
    <row r="25" spans="1:7" ht="27.75" thickBot="1" x14ac:dyDescent="0.3">
      <c r="A25" s="65" t="s">
        <v>18</v>
      </c>
      <c r="B25" s="66">
        <v>0</v>
      </c>
      <c r="C25" s="64">
        <f>+Celkem!C26</f>
        <v>0</v>
      </c>
      <c r="D25" s="78">
        <f t="shared" si="0"/>
        <v>0</v>
      </c>
    </row>
    <row r="26" spans="1:7" x14ac:dyDescent="0.25">
      <c r="A26" s="18" t="s">
        <v>19</v>
      </c>
      <c r="B26" s="19">
        <v>0</v>
      </c>
      <c r="C26" s="56">
        <f>+Celkem!C27</f>
        <v>0</v>
      </c>
      <c r="D26" s="42">
        <f t="shared" si="0"/>
        <v>0</v>
      </c>
    </row>
    <row r="27" spans="1:7" ht="27.75" thickBot="1" x14ac:dyDescent="0.3">
      <c r="A27" s="27" t="s">
        <v>20</v>
      </c>
      <c r="B27" s="23">
        <v>0</v>
      </c>
      <c r="C27" s="60">
        <f>+Celkem!C28</f>
        <v>0</v>
      </c>
      <c r="D27" s="77">
        <f t="shared" si="0"/>
        <v>0</v>
      </c>
    </row>
    <row r="28" spans="1:7" x14ac:dyDescent="0.25">
      <c r="A28" s="29" t="s">
        <v>21</v>
      </c>
      <c r="B28" s="30">
        <v>50</v>
      </c>
      <c r="C28" s="62">
        <f>+Celkem!C29</f>
        <v>0</v>
      </c>
      <c r="D28" s="47">
        <f t="shared" si="0"/>
        <v>0</v>
      </c>
    </row>
    <row r="29" spans="1:7" ht="15.75" thickBot="1" x14ac:dyDescent="0.3">
      <c r="A29" s="27" t="s">
        <v>22</v>
      </c>
      <c r="B29" s="23">
        <v>50</v>
      </c>
      <c r="C29" s="64">
        <f>+Celkem!C30</f>
        <v>0</v>
      </c>
      <c r="D29" s="77">
        <f t="shared" si="0"/>
        <v>0</v>
      </c>
    </row>
    <row r="30" spans="1:7" ht="15.75" thickBot="1" x14ac:dyDescent="0.3">
      <c r="A30" s="31" t="s">
        <v>33</v>
      </c>
      <c r="B30" s="32"/>
      <c r="C30" s="38"/>
      <c r="D30" s="39">
        <f>SUM(D5:D29)</f>
        <v>0</v>
      </c>
      <c r="G30" s="74"/>
    </row>
    <row r="31" spans="1:7" ht="15.75" thickBot="1" x14ac:dyDescent="0.3">
      <c r="A31" s="13"/>
      <c r="B31" s="12"/>
      <c r="C31" s="13"/>
      <c r="D31" s="13"/>
      <c r="G31" s="74"/>
    </row>
    <row r="32" spans="1:7" x14ac:dyDescent="0.25">
      <c r="A32" s="33" t="s">
        <v>34</v>
      </c>
      <c r="B32" s="19">
        <v>1</v>
      </c>
      <c r="C32" s="62"/>
      <c r="D32" s="42">
        <f t="shared" ref="D32:D33" si="1">B32*C32</f>
        <v>0</v>
      </c>
    </row>
    <row r="33" spans="1:4" ht="27.75" thickBot="1" x14ac:dyDescent="0.3">
      <c r="A33" s="34" t="s">
        <v>35</v>
      </c>
      <c r="B33" s="35">
        <v>100</v>
      </c>
      <c r="C33" s="40">
        <f>8*C32</f>
        <v>0</v>
      </c>
      <c r="D33" s="48">
        <f t="shared" si="1"/>
        <v>0</v>
      </c>
    </row>
    <row r="34" spans="1:4" ht="15.75" thickBot="1" x14ac:dyDescent="0.3">
      <c r="A34" s="13"/>
      <c r="B34" s="12"/>
      <c r="C34" s="13"/>
      <c r="D34" s="13"/>
    </row>
    <row r="35" spans="1:4" ht="15.75" thickBot="1" x14ac:dyDescent="0.3">
      <c r="A35" s="71" t="s">
        <v>39</v>
      </c>
      <c r="B35" s="32"/>
      <c r="C35" s="38"/>
      <c r="D35" s="39">
        <f>D33+D30</f>
        <v>0</v>
      </c>
    </row>
  </sheetData>
  <sheetProtection algorithmName="SHA-512" hashValue="rEhcfowJrXEiMOA6v0d5dWc7TbEaSin2e1moTPBs9whI/8hcLqydDHLexhZfNII8gNaESvPnjIZJpv79aelEDA==" saltValue="K6EDYDINVaaL5Fogq9sJx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ad7dcf-60d4-41d7-8b4a-6e95bfe7f3e0">
      <Terms xmlns="http://schemas.microsoft.com/office/infopath/2007/PartnerControls"/>
    </lcf76f155ced4ddcb4097134ff3c332f>
    <TaxCatchAll xmlns="315afb31-9db0-4d91-b7dd-7946c83e2e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25175581C40448E679115A058B004" ma:contentTypeVersion="18" ma:contentTypeDescription="Vytvoří nový dokument" ma:contentTypeScope="" ma:versionID="75217261969a980c49f5f981ef0d46bc">
  <xsd:schema xmlns:xsd="http://www.w3.org/2001/XMLSchema" xmlns:xs="http://www.w3.org/2001/XMLSchema" xmlns:p="http://schemas.microsoft.com/office/2006/metadata/properties" xmlns:ns2="315afb31-9db0-4d91-b7dd-7946c83e2e91" xmlns:ns3="d7ad7dcf-60d4-41d7-8b4a-6e95bfe7f3e0" targetNamespace="http://schemas.microsoft.com/office/2006/metadata/properties" ma:root="true" ma:fieldsID="0e2991f5277329029858bc4de096277a" ns2:_="" ns3:_="">
    <xsd:import namespace="315afb31-9db0-4d91-b7dd-7946c83e2e91"/>
    <xsd:import namespace="d7ad7dcf-60d4-41d7-8b4a-6e95bfe7f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afb31-9db0-4d91-b7dd-7946c83e2e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5f35e1-abf6-4fc7-8064-ee9df32849f5}" ma:internalName="TaxCatchAll" ma:showField="CatchAllData" ma:web="315afb31-9db0-4d91-b7dd-7946c83e2e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d7dcf-60d4-41d7-8b4a-6e95bfe7f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556E7-202E-4AA1-946F-CD8A6CF3A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B6A8E-2D53-4271-A9D6-040EC7BFDDC8}">
  <ds:schemaRefs>
    <ds:schemaRef ds:uri="http://schemas.microsoft.com/office/2006/metadata/properties"/>
    <ds:schemaRef ds:uri="http://schemas.microsoft.com/office/infopath/2007/PartnerControls"/>
    <ds:schemaRef ds:uri="d7ad7dcf-60d4-41d7-8b4a-6e95bfe7f3e0"/>
    <ds:schemaRef ds:uri="315afb31-9db0-4d91-b7dd-7946c83e2e91"/>
  </ds:schemaRefs>
</ds:datastoreItem>
</file>

<file path=customXml/itemProps3.xml><?xml version="1.0" encoding="utf-8"?>
<ds:datastoreItem xmlns:ds="http://schemas.openxmlformats.org/officeDocument/2006/customXml" ds:itemID="{F45FB617-CEC1-4C22-888B-723B13C74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afb31-9db0-4d91-b7dd-7946c83e2e91"/>
    <ds:schemaRef ds:uri="d7ad7dcf-60d4-41d7-8b4a-6e95bfe7f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Celkem</vt:lpstr>
      <vt:lpstr>Budova fakult</vt:lpstr>
      <vt:lpstr>Centrální budova</vt:lpstr>
      <vt:lpstr>Budova M1</vt:lpstr>
      <vt:lpstr>'Budova fakult'!Oblast_tisku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rudisar@faf.cuni.cz</dc:creator>
  <cp:lastModifiedBy>Michal Částek</cp:lastModifiedBy>
  <dcterms:created xsi:type="dcterms:W3CDTF">2024-10-18T13:46:00Z</dcterms:created>
  <dcterms:modified xsi:type="dcterms:W3CDTF">2025-06-02T11:15:02Z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0x010100A3D25175581C40448E679115A058B004</vt:lpwstr>
  </property>
  <property fmtid="{D5CDD505-2E9C-101B-9397-08002B2CF9AE}" pid="3" name="MediaServiceImageTags">
    <vt:lpwstr/>
  </property>
</Properties>
</file>