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afukhk.sharepoint.com/sites/m2/Sdilene dokumenty/TDS/VZ na VYBAVENÍ/1_VZ Aktivní prvky/ZD_Opakované řízení/"/>
    </mc:Choice>
  </mc:AlternateContent>
  <xr:revisionPtr revIDLastSave="64" documentId="8_{79B65086-3443-4D61-9F84-480051888BB3}" xr6:coauthVersionLast="47" xr6:coauthVersionMax="47" xr10:uidLastSave="{BC92119C-21E2-4BDB-82C0-6FA8E05FBAA5}"/>
  <bookViews>
    <workbookView xWindow="-108" yWindow="-108" windowWidth="23256" windowHeight="12456" xr2:uid="{75A012A1-6088-42DF-91EA-D898993EC289}"/>
  </bookViews>
  <sheets>
    <sheet name="Celkem" sheetId="6" r:id="rId1"/>
    <sheet name="Budova fakult" sheetId="1" r:id="rId2"/>
    <sheet name="Centrální budova" sheetId="2" r:id="rId3"/>
    <sheet name="Budova M1" sheetId="3" r:id="rId4"/>
  </sheets>
  <definedNames>
    <definedName name="_xlnm.Print_Area" localSheetId="1">'Budova fakult'!$A$1:$W$29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8" i="6"/>
  <c r="B14" i="2"/>
  <c r="B14" i="1"/>
  <c r="B15" i="6"/>
  <c r="D15" i="6" s="1"/>
  <c r="B14" i="3"/>
  <c r="C21" i="3"/>
  <c r="D21" i="3" s="1"/>
  <c r="C20" i="3"/>
  <c r="D20" i="3" s="1"/>
  <c r="C19" i="3"/>
  <c r="C18" i="3"/>
  <c r="C17" i="3"/>
  <c r="C16" i="3"/>
  <c r="D16" i="3" s="1"/>
  <c r="C15" i="3"/>
  <c r="D15" i="3" s="1"/>
  <c r="C14" i="3"/>
  <c r="C13" i="3"/>
  <c r="D13" i="3" s="1"/>
  <c r="C12" i="3"/>
  <c r="D12" i="3" s="1"/>
  <c r="C11" i="3"/>
  <c r="D11" i="3" s="1"/>
  <c r="C10" i="3"/>
  <c r="C9" i="3"/>
  <c r="C8" i="3"/>
  <c r="D8" i="3" s="1"/>
  <c r="C7" i="3"/>
  <c r="D7" i="3" s="1"/>
  <c r="C6" i="3"/>
  <c r="D6" i="3" s="1"/>
  <c r="C5" i="3"/>
  <c r="C21" i="2"/>
  <c r="C20" i="2"/>
  <c r="D20" i="2" s="1"/>
  <c r="C19" i="2"/>
  <c r="C18" i="2"/>
  <c r="D18" i="2" s="1"/>
  <c r="C17" i="2"/>
  <c r="D17" i="2" s="1"/>
  <c r="C16" i="2"/>
  <c r="C15" i="2"/>
  <c r="D15" i="2" s="1"/>
  <c r="C14" i="2"/>
  <c r="C13" i="2"/>
  <c r="D13" i="2" s="1"/>
  <c r="C12" i="2"/>
  <c r="D12" i="2" s="1"/>
  <c r="C11" i="2"/>
  <c r="D11" i="2" s="1"/>
  <c r="C10" i="2"/>
  <c r="C9" i="2"/>
  <c r="C8" i="2"/>
  <c r="D8" i="2" s="1"/>
  <c r="C7" i="2"/>
  <c r="D7" i="2" s="1"/>
  <c r="C6" i="2"/>
  <c r="D6" i="2" s="1"/>
  <c r="C5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5" i="1"/>
  <c r="C26" i="6"/>
  <c r="D26" i="6" s="1"/>
  <c r="C25" i="3"/>
  <c r="D25" i="3" s="1"/>
  <c r="D24" i="3"/>
  <c r="C25" i="2"/>
  <c r="D25" i="2" s="1"/>
  <c r="D24" i="2"/>
  <c r="D19" i="3" l="1"/>
  <c r="D9" i="3"/>
  <c r="D10" i="3"/>
  <c r="D5" i="3"/>
  <c r="D10" i="2"/>
  <c r="D19" i="2"/>
  <c r="D22" i="6"/>
  <c r="D9" i="2"/>
  <c r="D25" i="6"/>
  <c r="D21" i="2"/>
  <c r="D17" i="3"/>
  <c r="D16" i="2"/>
  <c r="D13" i="6"/>
  <c r="D12" i="6"/>
  <c r="D7" i="6"/>
  <c r="D18" i="3"/>
  <c r="D21" i="6"/>
  <c r="D17" i="6"/>
  <c r="D14" i="2"/>
  <c r="D10" i="6"/>
  <c r="D5" i="2"/>
  <c r="D19" i="6"/>
  <c r="D16" i="6"/>
  <c r="D20" i="6"/>
  <c r="D9" i="6"/>
  <c r="D18" i="6"/>
  <c r="D14" i="6"/>
  <c r="D14" i="3"/>
  <c r="D9" i="1"/>
  <c r="D18" i="1"/>
  <c r="C25" i="1"/>
  <c r="D25" i="1" s="1"/>
  <c r="D24" i="1"/>
  <c r="D20" i="1"/>
  <c r="D19" i="1"/>
  <c r="D17" i="1"/>
  <c r="D16" i="1"/>
  <c r="D15" i="1"/>
  <c r="D14" i="1"/>
  <c r="D13" i="1"/>
  <c r="D12" i="1"/>
  <c r="D11" i="1"/>
  <c r="D8" i="1"/>
  <c r="D7" i="1"/>
  <c r="D6" i="1"/>
  <c r="D5" i="1"/>
  <c r="D22" i="3" l="1"/>
  <c r="D27" i="3" s="1"/>
  <c r="D22" i="2"/>
  <c r="D27" i="2" s="1"/>
  <c r="D21" i="1"/>
  <c r="D10" i="1" l="1"/>
  <c r="D22" i="1" s="1"/>
  <c r="D27" i="1" s="1"/>
  <c r="D11" i="6"/>
  <c r="D23" i="6" s="1"/>
  <c r="D28" i="6" s="1"/>
</calcChain>
</file>

<file path=xl/sharedStrings.xml><?xml version="1.0" encoding="utf-8"?>
<sst xmlns="http://schemas.openxmlformats.org/spreadsheetml/2006/main" count="107" uniqueCount="35">
  <si>
    <t>Příloha č. 2 smlouvy – Cenová nabídka</t>
  </si>
  <si>
    <t>Celkem Novostavba Budovy fakult, Novostavba Centrální budovy a Budova M1</t>
  </si>
  <si>
    <t xml:space="preserve">Podmínky pro vypracování nabídkové ceny: </t>
  </si>
  <si>
    <t>Dodavatel vyplňuje pouze žlutě vyznačené buňky. Cena za Podporu a licence k dodanému SW  je zahrnuta v ceně Dodávek. Ostatní listy této přílohy Dodavatel nevyplňuje, jedná se o Rozdělení plnění pro účely fakturace a nabývání vlastnictví Objednatelem 1 a Objednatelem 2.</t>
  </si>
  <si>
    <t>Komponenta</t>
  </si>
  <si>
    <t>Celkem ks</t>
  </si>
  <si>
    <t>Jednotková cena bez DPH</t>
  </si>
  <si>
    <t>Cena Celkem bez DPH</t>
  </si>
  <si>
    <r>
      <t>DC přepínač (</t>
    </r>
    <r>
      <rPr>
        <b/>
        <sz val="10"/>
        <color theme="1"/>
        <rFont val="Aptos Narrow"/>
        <family val="2"/>
        <charset val="238"/>
        <scheme val="minor"/>
      </rPr>
      <t>SW DC</t>
    </r>
    <r>
      <rPr>
        <sz val="10"/>
        <color theme="1"/>
        <rFont val="Aptos Narrow"/>
        <family val="2"/>
        <charset val="238"/>
        <scheme val="minor"/>
      </rPr>
      <t>)</t>
    </r>
  </si>
  <si>
    <t>Optický transceiver QSFP28 100GBASE-FR s optickým patchem v délce 20m (protistrana bude konektory LC/PC)</t>
  </si>
  <si>
    <t>Metalický nebo AOC DAC kabel 100G pro HA propoj mezi DC přepínači s délkou 1m</t>
  </si>
  <si>
    <t>Optický transceiver SFP+/SFP28 10G/25GBASE-SR</t>
  </si>
  <si>
    <t>Optický patch MM LC/PC-LC/PC s délkou 5m</t>
  </si>
  <si>
    <r>
      <t>L2/L3 přístupový přepínač s mGig  - bez uplik portů
(</t>
    </r>
    <r>
      <rPr>
        <b/>
        <sz val="10"/>
        <color theme="1"/>
        <rFont val="Aptos Narrow"/>
        <family val="2"/>
        <charset val="238"/>
        <scheme val="minor"/>
      </rPr>
      <t>SW Stack</t>
    </r>
    <r>
      <rPr>
        <sz val="10"/>
        <color theme="1"/>
        <rFont val="Aptos Narrow"/>
        <family val="2"/>
        <charset val="238"/>
        <scheme val="minor"/>
      </rPr>
      <t>)</t>
    </r>
  </si>
  <si>
    <r>
      <t>L2/L3 přístupový přepínač s mGig  - s uplink porty
(</t>
    </r>
    <r>
      <rPr>
        <b/>
        <sz val="10"/>
        <color theme="1"/>
        <rFont val="Aptos Narrow"/>
        <family val="2"/>
        <charset val="238"/>
        <scheme val="minor"/>
      </rPr>
      <t>SW Stack</t>
    </r>
    <r>
      <rPr>
        <sz val="10"/>
        <color theme="1"/>
        <rFont val="Aptos Narrow"/>
        <family val="2"/>
        <charset val="238"/>
        <scheme val="minor"/>
      </rPr>
      <t>)</t>
    </r>
  </si>
  <si>
    <t>Optický transceiver SFP+/SFP28 10G/25GBASE-LR</t>
  </si>
  <si>
    <t>Optický patch SM LC/PC-LC/PC s délkou 3m</t>
  </si>
  <si>
    <t>UTP patch kabel min. CAT6 nebo lepší s délkou 3m</t>
  </si>
  <si>
    <r>
      <t>Modulární páteřní směrovač LAN (</t>
    </r>
    <r>
      <rPr>
        <b/>
        <sz val="10"/>
        <color theme="1"/>
        <rFont val="Aptos Narrow"/>
        <family val="2"/>
        <charset val="238"/>
        <scheme val="minor"/>
      </rPr>
      <t>R4</t>
    </r>
    <r>
      <rPr>
        <sz val="10"/>
        <color theme="1"/>
        <rFont val="Aptos Narrow"/>
        <family val="2"/>
        <charset val="238"/>
        <scheme val="minor"/>
      </rPr>
      <t>)</t>
    </r>
  </si>
  <si>
    <t>Optický patch SM LC/PC-LC/PC s délkou 7m</t>
  </si>
  <si>
    <t>Optický transceiver QSFP28 odpovídající specifikaci 100GBASE-FR</t>
  </si>
  <si>
    <t>Metalický nebo AOC DAC kabel 100G pro HA propoj mezi směrovači R4 s délkou 2m</t>
  </si>
  <si>
    <r>
      <rPr>
        <sz val="10"/>
        <color rgb="FF000000"/>
        <rFont val="Aptos Narrow"/>
        <scheme val="minor"/>
      </rPr>
      <t>Wi-Fi access point (</t>
    </r>
    <r>
      <rPr>
        <b/>
        <sz val="10"/>
        <color rgb="FF000000"/>
        <rFont val="Aptos Narrow"/>
        <scheme val="minor"/>
      </rPr>
      <t>AP</t>
    </r>
    <r>
      <rPr>
        <sz val="10"/>
        <color rgb="FF000000"/>
        <rFont val="Aptos Narrow"/>
        <scheme val="minor"/>
      </rPr>
      <t>)</t>
    </r>
  </si>
  <si>
    <t>UTP patch kabel min. CAT6 nebo lepší s délkou 1,5m</t>
  </si>
  <si>
    <t>Cena Celkem za předmět plnění kromě Dalších služeb</t>
  </si>
  <si>
    <t>Další služby - Vícepráce (ADD ON konzultační služby) - cena za 1 hodinu</t>
  </si>
  <si>
    <t>Další služby - Vícepráce (ADD ON  konzultační služby) v celkovém rozsahu 100 MD dle článku I odstavce 1k Smlouvy</t>
  </si>
  <si>
    <t>Cena Celkem za předmět plnění</t>
  </si>
  <si>
    <t>Novostavba Budovy fakult</t>
  </si>
  <si>
    <r>
      <t>Wi-Fi access point (</t>
    </r>
    <r>
      <rPr>
        <b/>
        <sz val="10"/>
        <color theme="1"/>
        <rFont val="Aptos Narrow"/>
        <family val="2"/>
        <charset val="238"/>
        <scheme val="minor"/>
      </rPr>
      <t>AP</t>
    </r>
    <r>
      <rPr>
        <sz val="10"/>
        <color theme="1"/>
        <rFont val="Aptos Narrow"/>
        <family val="2"/>
        <charset val="238"/>
        <scheme val="minor"/>
      </rPr>
      <t>)</t>
    </r>
  </si>
  <si>
    <t>Cena Celkem za předmět plnění (Novostavba Budovy fakult)</t>
  </si>
  <si>
    <t>Novostavba Centrální budovy</t>
  </si>
  <si>
    <t>Cena Celkem za předmět plnění (Novostavba Centrální budovy)</t>
  </si>
  <si>
    <t>Budova M1</t>
  </si>
  <si>
    <t>Cena Celkem za předmět plnění (Budova M1)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</si>
</sst>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scheme val="minor"/>
    </font>
    <font>
      <b/>
      <sz val="10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 applyProtection="1">
      <alignment horizontal="center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0" fontId="0" fillId="6" borderId="17" xfId="0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10" fillId="4" borderId="19" xfId="0" applyFont="1" applyFill="1" applyBorder="1" applyAlignment="1">
      <alignment horizontal="left" vertical="center" wrapText="1"/>
    </xf>
    <xf numFmtId="0" fontId="0" fillId="4" borderId="20" xfId="0" applyFill="1" applyBorder="1" applyAlignment="1">
      <alignment horizontal="center"/>
    </xf>
    <xf numFmtId="0" fontId="10" fillId="3" borderId="13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164" fontId="0" fillId="4" borderId="20" xfId="0" applyNumberFormat="1" applyFill="1" applyBorder="1"/>
    <xf numFmtId="164" fontId="0" fillId="4" borderId="21" xfId="0" applyNumberFormat="1" applyFill="1" applyBorder="1"/>
    <xf numFmtId="164" fontId="0" fillId="4" borderId="17" xfId="0" applyNumberFormat="1" applyFill="1" applyBorder="1" applyAlignment="1">
      <alignment horizontal="center"/>
    </xf>
    <xf numFmtId="164" fontId="6" fillId="4" borderId="20" xfId="0" applyNumberFormat="1" applyFont="1" applyFill="1" applyBorder="1"/>
    <xf numFmtId="164" fontId="0" fillId="3" borderId="15" xfId="0" applyNumberFormat="1" applyFill="1" applyBorder="1"/>
    <xf numFmtId="164" fontId="0" fillId="0" borderId="9" xfId="0" applyNumberFormat="1" applyBorder="1"/>
    <xf numFmtId="164" fontId="0" fillId="0" borderId="27" xfId="0" applyNumberFormat="1" applyBorder="1"/>
    <xf numFmtId="164" fontId="0" fillId="3" borderId="9" xfId="0" applyNumberFormat="1" applyFill="1" applyBorder="1"/>
    <xf numFmtId="164" fontId="0" fillId="0" borderId="18" xfId="0" applyNumberFormat="1" applyBorder="1"/>
    <xf numFmtId="164" fontId="0" fillId="3" borderId="6" xfId="0" applyNumberFormat="1" applyFill="1" applyBorder="1"/>
    <xf numFmtId="164" fontId="0" fillId="4" borderId="18" xfId="0" applyNumberFormat="1" applyFill="1" applyBorder="1"/>
    <xf numFmtId="0" fontId="5" fillId="0" borderId="0" xfId="0" applyFont="1"/>
    <xf numFmtId="0" fontId="0" fillId="4" borderId="1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164" fontId="0" fillId="3" borderId="5" xfId="0" applyNumberFormat="1" applyFill="1" applyBorder="1"/>
    <xf numFmtId="164" fontId="0" fillId="6" borderId="5" xfId="0" applyNumberFormat="1" applyFill="1" applyBorder="1"/>
    <xf numFmtId="0" fontId="4" fillId="0" borderId="22" xfId="0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164" fontId="0" fillId="6" borderId="23" xfId="0" applyNumberFormat="1" applyFill="1" applyBorder="1"/>
    <xf numFmtId="164" fontId="0" fillId="0" borderId="24" xfId="0" applyNumberFormat="1" applyBorder="1"/>
    <xf numFmtId="164" fontId="0" fillId="3" borderId="14" xfId="0" applyNumberFormat="1" applyFill="1" applyBorder="1"/>
    <xf numFmtId="0" fontId="0" fillId="6" borderId="8" xfId="0" applyFill="1" applyBorder="1" applyAlignment="1">
      <alignment horizontal="center"/>
    </xf>
    <xf numFmtId="164" fontId="0" fillId="6" borderId="25" xfId="0" applyNumberFormat="1" applyFill="1" applyBorder="1"/>
    <xf numFmtId="0" fontId="4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4" borderId="28" xfId="0" applyFill="1" applyBorder="1" applyAlignment="1">
      <alignment horizontal="center"/>
    </xf>
    <xf numFmtId="164" fontId="0" fillId="4" borderId="28" xfId="0" applyNumberFormat="1" applyFill="1" applyBorder="1"/>
    <xf numFmtId="164" fontId="0" fillId="4" borderId="29" xfId="0" applyNumberFormat="1" applyFill="1" applyBorder="1"/>
    <xf numFmtId="0" fontId="2" fillId="4" borderId="19" xfId="0" applyFont="1" applyFill="1" applyBorder="1" applyAlignment="1">
      <alignment horizontal="left" vertical="center" wrapText="1"/>
    </xf>
    <xf numFmtId="0" fontId="0" fillId="6" borderId="25" xfId="0" applyFill="1" applyBorder="1" applyAlignment="1">
      <alignment horizontal="center"/>
    </xf>
    <xf numFmtId="164" fontId="0" fillId="6" borderId="9" xfId="0" applyNumberFormat="1" applyFill="1" applyBorder="1"/>
    <xf numFmtId="164" fontId="0" fillId="6" borderId="24" xfId="0" applyNumberFormat="1" applyFill="1" applyBorder="1"/>
    <xf numFmtId="164" fontId="0" fillId="6" borderId="18" xfId="0" applyNumberFormat="1" applyFill="1" applyBorder="1"/>
    <xf numFmtId="164" fontId="0" fillId="6" borderId="12" xfId="0" applyNumberFormat="1" applyFill="1" applyBorder="1"/>
    <xf numFmtId="164" fontId="0" fillId="6" borderId="11" xfId="0" applyNumberFormat="1" applyFill="1" applyBorder="1"/>
    <xf numFmtId="0" fontId="7" fillId="5" borderId="0" xfId="0" applyFont="1" applyFill="1"/>
    <xf numFmtId="0" fontId="1" fillId="0" borderId="0" xfId="0" applyFont="1"/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164" fontId="0" fillId="4" borderId="20" xfId="0" applyNumberFormat="1" applyFill="1" applyBorder="1" applyProtection="1">
      <protection locked="0"/>
    </xf>
    <xf numFmtId="0" fontId="10" fillId="3" borderId="13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1" fillId="4" borderId="19" xfId="0" applyFont="1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>
      <alignment wrapText="1"/>
    </xf>
    <xf numFmtId="164" fontId="6" fillId="4" borderId="21" xfId="0" applyNumberFormat="1" applyFont="1" applyFill="1" applyBorder="1"/>
    <xf numFmtId="164" fontId="0" fillId="0" borderId="0" xfId="0" applyNumberFormat="1"/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>
      <alignment vertical="top" wrapText="1"/>
    </xf>
    <xf numFmtId="0" fontId="7" fillId="5" borderId="0" xfId="0" applyFont="1" applyFill="1"/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D9EA-20E9-44A1-A00E-F72A35FC5A05}">
  <dimension ref="A1:J28"/>
  <sheetViews>
    <sheetView tabSelected="1" topLeftCell="A8" zoomScaleNormal="100" workbookViewId="0">
      <selection activeCell="G12" sqref="G12"/>
    </sheetView>
  </sheetViews>
  <sheetFormatPr defaultColWidth="9.109375" defaultRowHeight="14.4" x14ac:dyDescent="0.3"/>
  <cols>
    <col min="1" max="1" width="55" style="10" customWidth="1"/>
    <col min="2" max="2" width="11.6640625" style="1" customWidth="1"/>
    <col min="3" max="3" width="15.88671875" style="10" bestFit="1" customWidth="1"/>
    <col min="4" max="4" width="20.5546875" style="10" bestFit="1" customWidth="1"/>
    <col min="5" max="16384" width="9.109375" style="10"/>
  </cols>
  <sheetData>
    <row r="1" spans="1:6" x14ac:dyDescent="0.3">
      <c r="A1" s="11" t="s">
        <v>0</v>
      </c>
      <c r="B1" s="12"/>
      <c r="C1"/>
      <c r="D1"/>
    </row>
    <row r="2" spans="1:6" ht="15.6" x14ac:dyDescent="0.3">
      <c r="A2" s="88" t="s">
        <v>1</v>
      </c>
      <c r="B2" s="89"/>
      <c r="C2" s="89"/>
      <c r="D2" s="89"/>
    </row>
    <row r="3" spans="1:6" x14ac:dyDescent="0.3">
      <c r="A3" s="90" t="s">
        <v>2</v>
      </c>
      <c r="B3" s="89"/>
      <c r="C3" s="89"/>
      <c r="D3" s="89"/>
      <c r="F3" s="8"/>
    </row>
    <row r="4" spans="1:6" ht="51" customHeight="1" thickBot="1" x14ac:dyDescent="0.35">
      <c r="A4" s="87" t="s">
        <v>3</v>
      </c>
      <c r="B4" s="87"/>
      <c r="C4" s="87"/>
      <c r="D4" s="87"/>
    </row>
    <row r="5" spans="1:6" s="9" customFormat="1" ht="29.4" customHeight="1" thickBot="1" x14ac:dyDescent="0.35">
      <c r="A5" s="13" t="s">
        <v>4</v>
      </c>
      <c r="B5" s="14" t="s">
        <v>5</v>
      </c>
      <c r="C5" s="15" t="s">
        <v>6</v>
      </c>
      <c r="D5" s="83" t="s">
        <v>7</v>
      </c>
    </row>
    <row r="6" spans="1:6" x14ac:dyDescent="0.3">
      <c r="A6" s="73" t="s">
        <v>8</v>
      </c>
      <c r="B6" s="17">
        <v>4</v>
      </c>
      <c r="C6" s="2"/>
      <c r="D6" s="39">
        <f>B6*C6</f>
        <v>0</v>
      </c>
    </row>
    <row r="7" spans="1:6" ht="27.6" x14ac:dyDescent="0.3">
      <c r="A7" s="74" t="s">
        <v>9</v>
      </c>
      <c r="B7" s="19">
        <v>8</v>
      </c>
      <c r="C7" s="3"/>
      <c r="D7" s="40">
        <f t="shared" ref="D7:D22" si="0">B7*C7</f>
        <v>0</v>
      </c>
    </row>
    <row r="8" spans="1:6" ht="27.6" x14ac:dyDescent="0.3">
      <c r="A8" s="74" t="s">
        <v>10</v>
      </c>
      <c r="B8" s="19">
        <v>4</v>
      </c>
      <c r="C8" s="3"/>
      <c r="D8" s="40">
        <f t="shared" si="0"/>
        <v>0</v>
      </c>
    </row>
    <row r="9" spans="1:6" x14ac:dyDescent="0.3">
      <c r="A9" s="74" t="s">
        <v>11</v>
      </c>
      <c r="B9" s="19">
        <v>192</v>
      </c>
      <c r="C9" s="3"/>
      <c r="D9" s="40">
        <f t="shared" si="0"/>
        <v>0</v>
      </c>
    </row>
    <row r="10" spans="1:6" ht="15" thickBot="1" x14ac:dyDescent="0.35">
      <c r="A10" s="75" t="s">
        <v>12</v>
      </c>
      <c r="B10" s="21">
        <v>192</v>
      </c>
      <c r="C10" s="4"/>
      <c r="D10" s="41">
        <f t="shared" si="0"/>
        <v>0</v>
      </c>
    </row>
    <row r="11" spans="1:6" ht="27.6" x14ac:dyDescent="0.3">
      <c r="A11" s="73" t="s">
        <v>13</v>
      </c>
      <c r="B11" s="22">
        <v>124</v>
      </c>
      <c r="C11" s="5"/>
      <c r="D11" s="39">
        <f t="shared" si="0"/>
        <v>0</v>
      </c>
    </row>
    <row r="12" spans="1:6" ht="27.6" x14ac:dyDescent="0.3">
      <c r="A12" s="76" t="s">
        <v>14</v>
      </c>
      <c r="B12" s="24">
        <v>74</v>
      </c>
      <c r="C12" s="3"/>
      <c r="D12" s="42">
        <f t="shared" si="0"/>
        <v>0</v>
      </c>
      <c r="F12" s="9"/>
    </row>
    <row r="13" spans="1:6" x14ac:dyDescent="0.3">
      <c r="A13" s="74" t="s">
        <v>15</v>
      </c>
      <c r="B13" s="19">
        <v>132</v>
      </c>
      <c r="C13" s="3"/>
      <c r="D13" s="40">
        <f t="shared" si="0"/>
        <v>0</v>
      </c>
    </row>
    <row r="14" spans="1:6" x14ac:dyDescent="0.3">
      <c r="A14" s="74" t="s">
        <v>16</v>
      </c>
      <c r="B14" s="19">
        <v>132</v>
      </c>
      <c r="C14" s="3"/>
      <c r="D14" s="40">
        <f t="shared" si="0"/>
        <v>0</v>
      </c>
    </row>
    <row r="15" spans="1:6" ht="15" thickBot="1" x14ac:dyDescent="0.35">
      <c r="A15" s="77" t="s">
        <v>17</v>
      </c>
      <c r="B15" s="26">
        <f>SUM(B11:B12)*48</f>
        <v>9504</v>
      </c>
      <c r="C15" s="6"/>
      <c r="D15" s="43">
        <f>B15*C15</f>
        <v>0</v>
      </c>
    </row>
    <row r="16" spans="1:6" x14ac:dyDescent="0.3">
      <c r="A16" s="73" t="s">
        <v>18</v>
      </c>
      <c r="B16" s="17">
        <v>2</v>
      </c>
      <c r="C16" s="5"/>
      <c r="D16" s="39">
        <f t="shared" si="0"/>
        <v>0</v>
      </c>
    </row>
    <row r="17" spans="1:10" x14ac:dyDescent="0.3">
      <c r="A17" s="74" t="s">
        <v>15</v>
      </c>
      <c r="B17" s="19">
        <v>200</v>
      </c>
      <c r="C17" s="3"/>
      <c r="D17" s="40">
        <f t="shared" si="0"/>
        <v>0</v>
      </c>
    </row>
    <row r="18" spans="1:10" x14ac:dyDescent="0.3">
      <c r="A18" s="74" t="s">
        <v>19</v>
      </c>
      <c r="B18" s="19">
        <v>210</v>
      </c>
      <c r="C18" s="3"/>
      <c r="D18" s="40">
        <f t="shared" si="0"/>
        <v>0</v>
      </c>
      <c r="J18"/>
    </row>
    <row r="19" spans="1:10" x14ac:dyDescent="0.3">
      <c r="A19" s="74" t="s">
        <v>20</v>
      </c>
      <c r="B19" s="19">
        <v>2</v>
      </c>
      <c r="C19" s="3"/>
      <c r="D19" s="40">
        <f t="shared" si="0"/>
        <v>0</v>
      </c>
    </row>
    <row r="20" spans="1:10" ht="28.2" thickBot="1" x14ac:dyDescent="0.35">
      <c r="A20" s="77" t="s">
        <v>21</v>
      </c>
      <c r="B20" s="21">
        <v>2</v>
      </c>
      <c r="C20" s="7"/>
      <c r="D20" s="43">
        <f t="shared" si="0"/>
        <v>0</v>
      </c>
    </row>
    <row r="21" spans="1:10" x14ac:dyDescent="0.3">
      <c r="A21" s="86" t="s">
        <v>22</v>
      </c>
      <c r="B21" s="28">
        <v>350</v>
      </c>
      <c r="C21" s="5"/>
      <c r="D21" s="44">
        <f t="shared" si="0"/>
        <v>0</v>
      </c>
    </row>
    <row r="22" spans="1:10" ht="15" thickBot="1" x14ac:dyDescent="0.35">
      <c r="A22" s="77" t="s">
        <v>23</v>
      </c>
      <c r="B22" s="19">
        <v>350</v>
      </c>
      <c r="C22" s="7"/>
      <c r="D22" s="43">
        <f t="shared" si="0"/>
        <v>0</v>
      </c>
    </row>
    <row r="23" spans="1:10" ht="15" thickBot="1" x14ac:dyDescent="0.35">
      <c r="A23" s="78" t="s">
        <v>24</v>
      </c>
      <c r="B23" s="30"/>
      <c r="C23" s="79"/>
      <c r="D23" s="36">
        <f>SUM(D6:D22)</f>
        <v>0</v>
      </c>
    </row>
    <row r="24" spans="1:10" ht="15" thickBot="1" x14ac:dyDescent="0.35">
      <c r="B24" s="12"/>
      <c r="D24"/>
    </row>
    <row r="25" spans="1:10" ht="27.6" x14ac:dyDescent="0.3">
      <c r="A25" s="80" t="s">
        <v>25</v>
      </c>
      <c r="B25" s="17">
        <v>1</v>
      </c>
      <c r="C25" s="5"/>
      <c r="D25" s="39">
        <f t="shared" ref="D25:D26" si="1">B25*C25</f>
        <v>0</v>
      </c>
    </row>
    <row r="26" spans="1:10" ht="28.2" thickBot="1" x14ac:dyDescent="0.35">
      <c r="A26" s="81" t="s">
        <v>26</v>
      </c>
      <c r="B26" s="33">
        <v>100</v>
      </c>
      <c r="C26" s="37">
        <f>8*C25</f>
        <v>0</v>
      </c>
      <c r="D26" s="45">
        <f t="shared" si="1"/>
        <v>0</v>
      </c>
    </row>
    <row r="27" spans="1:10" ht="15" thickBot="1" x14ac:dyDescent="0.35">
      <c r="B27" s="12"/>
      <c r="C27"/>
      <c r="D27"/>
    </row>
    <row r="28" spans="1:10" ht="15" thickBot="1" x14ac:dyDescent="0.35">
      <c r="A28" s="82" t="s">
        <v>27</v>
      </c>
      <c r="B28" s="34"/>
      <c r="C28" s="38"/>
      <c r="D28" s="84">
        <f>D26+D23</f>
        <v>0</v>
      </c>
    </row>
  </sheetData>
  <sheetProtection algorithmName="SHA-512" hashValue="DhAHBqJ19W1XMM9ieHfbyFYnb6bYNpb3kWpRL9ylaOEFo+DteEE0BwSgywji8qz1NtHVQz+HcCf8RL/fDEFJAQ==" saltValue="DHTNmlY060kKCmZ+sgd5/w==" spinCount="100000" sheet="1" objects="1" scenarios="1"/>
  <mergeCells count="3">
    <mergeCell ref="A4:D4"/>
    <mergeCell ref="A2:D2"/>
    <mergeCell ref="A3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F9D3-2AE0-4C2B-AD0E-C40DA2CB67B3}">
  <dimension ref="A1:H28"/>
  <sheetViews>
    <sheetView topLeftCell="A9" zoomScaleNormal="100" zoomScaleSheetLayoutView="100" workbookViewId="0">
      <selection activeCell="B25" sqref="B5:B25"/>
    </sheetView>
  </sheetViews>
  <sheetFormatPr defaultColWidth="9.109375" defaultRowHeight="14.4" x14ac:dyDescent="0.3"/>
  <cols>
    <col min="1" max="1" width="55" style="10" customWidth="1"/>
    <col min="2" max="2" width="11.6640625" style="1" customWidth="1"/>
    <col min="3" max="3" width="15.88671875" style="10" bestFit="1" customWidth="1"/>
    <col min="4" max="4" width="20.5546875" style="10" bestFit="1" customWidth="1"/>
    <col min="5" max="16384" width="9.109375" style="10"/>
  </cols>
  <sheetData>
    <row r="1" spans="1:8" ht="15.6" x14ac:dyDescent="0.3">
      <c r="A1" s="71" t="s">
        <v>28</v>
      </c>
      <c r="B1" s="12"/>
      <c r="C1"/>
      <c r="D1"/>
      <c r="E1"/>
      <c r="F1"/>
    </row>
    <row r="2" spans="1:8" x14ac:dyDescent="0.3">
      <c r="A2" s="72"/>
      <c r="B2" s="12"/>
      <c r="C2"/>
      <c r="D2"/>
      <c r="E2"/>
      <c r="F2"/>
    </row>
    <row r="3" spans="1:8" ht="15" thickBot="1" x14ac:dyDescent="0.35">
      <c r="A3" s="46"/>
      <c r="B3" s="12"/>
      <c r="C3"/>
      <c r="D3"/>
      <c r="E3"/>
      <c r="F3"/>
    </row>
    <row r="4" spans="1:8" ht="29.4" thickBot="1" x14ac:dyDescent="0.35">
      <c r="A4" s="47" t="s">
        <v>4</v>
      </c>
      <c r="B4" s="48" t="s">
        <v>5</v>
      </c>
      <c r="C4" s="15" t="s">
        <v>6</v>
      </c>
      <c r="D4" s="49" t="s">
        <v>7</v>
      </c>
      <c r="E4"/>
      <c r="F4"/>
    </row>
    <row r="5" spans="1:8" x14ac:dyDescent="0.3">
      <c r="A5" s="27" t="s">
        <v>8</v>
      </c>
      <c r="B5" s="28">
        <v>4</v>
      </c>
      <c r="C5" s="50">
        <f>+Celkem!C6</f>
        <v>0</v>
      </c>
      <c r="D5" s="44">
        <f>B5*C5</f>
        <v>0</v>
      </c>
      <c r="E5"/>
      <c r="F5"/>
    </row>
    <row r="6" spans="1:8" ht="27.6" x14ac:dyDescent="0.3">
      <c r="A6" s="18" t="s">
        <v>9</v>
      </c>
      <c r="B6" s="19">
        <v>8</v>
      </c>
      <c r="C6" s="51">
        <f>+Celkem!C7</f>
        <v>0</v>
      </c>
      <c r="D6" s="40">
        <f t="shared" ref="D6:D21" si="0">B6*C6</f>
        <v>0</v>
      </c>
      <c r="E6"/>
      <c r="F6"/>
    </row>
    <row r="7" spans="1:8" ht="27.6" x14ac:dyDescent="0.3">
      <c r="A7" s="18" t="s">
        <v>10</v>
      </c>
      <c r="B7" s="19">
        <v>4</v>
      </c>
      <c r="C7" s="51">
        <f>+Celkem!C8</f>
        <v>0</v>
      </c>
      <c r="D7" s="40">
        <f t="shared" si="0"/>
        <v>0</v>
      </c>
      <c r="E7"/>
      <c r="F7"/>
    </row>
    <row r="8" spans="1:8" x14ac:dyDescent="0.3">
      <c r="A8" s="18" t="s">
        <v>11</v>
      </c>
      <c r="B8" s="19">
        <v>192</v>
      </c>
      <c r="C8" s="51">
        <f>+Celkem!C9</f>
        <v>0</v>
      </c>
      <c r="D8" s="40">
        <f t="shared" si="0"/>
        <v>0</v>
      </c>
      <c r="E8"/>
      <c r="F8"/>
    </row>
    <row r="9" spans="1:8" ht="15" thickBot="1" x14ac:dyDescent="0.35">
      <c r="A9" s="52" t="s">
        <v>12</v>
      </c>
      <c r="B9" s="53">
        <v>192</v>
      </c>
      <c r="C9" s="54">
        <f>+Celkem!C10</f>
        <v>0</v>
      </c>
      <c r="D9" s="55">
        <f t="shared" si="0"/>
        <v>0</v>
      </c>
      <c r="E9"/>
      <c r="F9"/>
    </row>
    <row r="10" spans="1:8" ht="27.6" x14ac:dyDescent="0.3">
      <c r="A10" s="16" t="s">
        <v>13</v>
      </c>
      <c r="B10" s="17">
        <v>99</v>
      </c>
      <c r="C10" s="56">
        <f>+Celkem!C11</f>
        <v>0</v>
      </c>
      <c r="D10" s="39">
        <f t="shared" si="0"/>
        <v>0</v>
      </c>
      <c r="E10"/>
      <c r="F10"/>
    </row>
    <row r="11" spans="1:8" ht="27.6" x14ac:dyDescent="0.3">
      <c r="A11" s="23" t="s">
        <v>14</v>
      </c>
      <c r="B11" s="24">
        <v>60</v>
      </c>
      <c r="C11" s="50">
        <f>+Celkem!C12</f>
        <v>0</v>
      </c>
      <c r="D11" s="42">
        <f t="shared" si="0"/>
        <v>0</v>
      </c>
      <c r="E11"/>
      <c r="F11"/>
    </row>
    <row r="12" spans="1:8" x14ac:dyDescent="0.3">
      <c r="A12" s="18" t="s">
        <v>15</v>
      </c>
      <c r="B12" s="57">
        <v>110</v>
      </c>
      <c r="C12" s="51">
        <f>+Celkem!C13</f>
        <v>0</v>
      </c>
      <c r="D12" s="40">
        <f t="shared" si="0"/>
        <v>0</v>
      </c>
      <c r="E12"/>
      <c r="F12"/>
    </row>
    <row r="13" spans="1:8" x14ac:dyDescent="0.3">
      <c r="A13" s="18" t="s">
        <v>16</v>
      </c>
      <c r="B13" s="57">
        <v>110</v>
      </c>
      <c r="C13" s="51">
        <f>+Celkem!C14</f>
        <v>0</v>
      </c>
      <c r="D13" s="40">
        <f t="shared" si="0"/>
        <v>0</v>
      </c>
      <c r="E13"/>
      <c r="F13"/>
    </row>
    <row r="14" spans="1:8" ht="15" thickBot="1" x14ac:dyDescent="0.35">
      <c r="A14" s="25" t="s">
        <v>17</v>
      </c>
      <c r="B14" s="26">
        <f>SUM(B10:B11)*48</f>
        <v>7632</v>
      </c>
      <c r="C14" s="58">
        <f>+Celkem!C15</f>
        <v>0</v>
      </c>
      <c r="D14" s="43">
        <f t="shared" si="0"/>
        <v>0</v>
      </c>
      <c r="E14"/>
      <c r="F14"/>
    </row>
    <row r="15" spans="1:8" x14ac:dyDescent="0.3">
      <c r="A15" s="16" t="s">
        <v>18</v>
      </c>
      <c r="B15" s="17">
        <v>2</v>
      </c>
      <c r="C15" s="56">
        <f>+Celkem!C16</f>
        <v>0</v>
      </c>
      <c r="D15" s="39">
        <f t="shared" si="0"/>
        <v>0</v>
      </c>
      <c r="E15"/>
      <c r="F15"/>
    </row>
    <row r="16" spans="1:8" x14ac:dyDescent="0.3">
      <c r="A16" s="18" t="s">
        <v>15</v>
      </c>
      <c r="B16" s="19">
        <v>200</v>
      </c>
      <c r="C16" s="51">
        <f>+Celkem!C17</f>
        <v>0</v>
      </c>
      <c r="D16" s="40">
        <f t="shared" si="0"/>
        <v>0</v>
      </c>
      <c r="E16"/>
      <c r="F16"/>
      <c r="H16"/>
    </row>
    <row r="17" spans="1:6" x14ac:dyDescent="0.3">
      <c r="A17" s="18" t="s">
        <v>19</v>
      </c>
      <c r="B17" s="19">
        <v>210</v>
      </c>
      <c r="C17" s="51">
        <f>+Celkem!C18</f>
        <v>0</v>
      </c>
      <c r="D17" s="40">
        <f t="shared" si="0"/>
        <v>0</v>
      </c>
      <c r="E17"/>
      <c r="F17"/>
    </row>
    <row r="18" spans="1:6" x14ac:dyDescent="0.3">
      <c r="A18" s="18" t="s">
        <v>20</v>
      </c>
      <c r="B18" s="19">
        <v>2</v>
      </c>
      <c r="C18" s="51">
        <f>+Celkem!C19</f>
        <v>0</v>
      </c>
      <c r="D18" s="40">
        <f t="shared" ref="D18" si="1">B18*C18</f>
        <v>0</v>
      </c>
      <c r="E18"/>
      <c r="F18"/>
    </row>
    <row r="19" spans="1:6" ht="28.2" thickBot="1" x14ac:dyDescent="0.35">
      <c r="A19" s="25" t="s">
        <v>21</v>
      </c>
      <c r="B19" s="21">
        <v>2</v>
      </c>
      <c r="C19" s="58">
        <f>+Celkem!C20</f>
        <v>0</v>
      </c>
      <c r="D19" s="43">
        <f t="shared" si="0"/>
        <v>0</v>
      </c>
      <c r="E19"/>
      <c r="F19"/>
    </row>
    <row r="20" spans="1:6" x14ac:dyDescent="0.3">
      <c r="A20" s="16" t="s">
        <v>29</v>
      </c>
      <c r="B20" s="17">
        <v>268</v>
      </c>
      <c r="C20" s="56">
        <f>+Celkem!C21</f>
        <v>0</v>
      </c>
      <c r="D20" s="39">
        <f t="shared" si="0"/>
        <v>0</v>
      </c>
      <c r="E20"/>
      <c r="F20"/>
    </row>
    <row r="21" spans="1:6" ht="15" thickBot="1" x14ac:dyDescent="0.35">
      <c r="A21" s="25" t="s">
        <v>23</v>
      </c>
      <c r="B21" s="21">
        <v>268</v>
      </c>
      <c r="C21" s="58">
        <f>+Celkem!C22</f>
        <v>0</v>
      </c>
      <c r="D21" s="43">
        <f t="shared" si="0"/>
        <v>0</v>
      </c>
      <c r="E21"/>
      <c r="F21"/>
    </row>
    <row r="22" spans="1:6" ht="15" thickBot="1" x14ac:dyDescent="0.35">
      <c r="A22" s="29" t="s">
        <v>24</v>
      </c>
      <c r="B22" s="61"/>
      <c r="C22" s="62"/>
      <c r="D22" s="63">
        <f>SUM(D5:D21)</f>
        <v>0</v>
      </c>
      <c r="E22"/>
      <c r="F22"/>
    </row>
    <row r="23" spans="1:6" ht="15" thickBot="1" x14ac:dyDescent="0.35">
      <c r="A23"/>
      <c r="B23" s="12"/>
      <c r="C23"/>
      <c r="D23"/>
      <c r="E23"/>
      <c r="F23"/>
    </row>
    <row r="24" spans="1:6" ht="27.6" x14ac:dyDescent="0.3">
      <c r="A24" s="31" t="s">
        <v>25</v>
      </c>
      <c r="B24" s="17">
        <v>1</v>
      </c>
      <c r="C24" s="56"/>
      <c r="D24" s="39">
        <f t="shared" ref="D24" si="2">B24*C24</f>
        <v>0</v>
      </c>
      <c r="E24"/>
      <c r="F24"/>
    </row>
    <row r="25" spans="1:6" ht="28.2" thickBot="1" x14ac:dyDescent="0.35">
      <c r="A25" s="32" t="s">
        <v>26</v>
      </c>
      <c r="B25" s="33">
        <v>100</v>
      </c>
      <c r="C25" s="37">
        <f>8*C24</f>
        <v>0</v>
      </c>
      <c r="D25" s="45">
        <f t="shared" ref="D25" si="3">B25*C25</f>
        <v>0</v>
      </c>
      <c r="E25"/>
      <c r="F25"/>
    </row>
    <row r="26" spans="1:6" ht="15" thickBot="1" x14ac:dyDescent="0.35">
      <c r="A26"/>
      <c r="B26" s="12"/>
      <c r="C26"/>
      <c r="D26"/>
      <c r="E26"/>
      <c r="F26"/>
    </row>
    <row r="27" spans="1:6" ht="15" thickBot="1" x14ac:dyDescent="0.35">
      <c r="A27" s="64" t="s">
        <v>30</v>
      </c>
      <c r="B27" s="30"/>
      <c r="C27" s="35"/>
      <c r="D27" s="36">
        <f>D25+D22</f>
        <v>0</v>
      </c>
      <c r="E27"/>
      <c r="F27"/>
    </row>
    <row r="28" spans="1:6" x14ac:dyDescent="0.3">
      <c r="A28"/>
      <c r="B28" s="12"/>
      <c r="C28"/>
      <c r="D28"/>
      <c r="E28"/>
      <c r="F28"/>
    </row>
  </sheetData>
  <sheetProtection algorithmName="SHA-512" hashValue="nXDyvhuetwrrXA4kGLciRIT+FPzbHjaa47FEU59MsUlTC0Z+lLZCNt6pfvG3dhgEsmyOoOWSl+q3852GIVx5zg==" saltValue="SmW6kgz0ZP0m8ES3j+MYfQ==" spinCount="100000" sheet="1" objects="1" scenarios="1"/>
  <pageMargins left="0.7" right="0.7" top="0.78740157499999996" bottom="0.78740157499999996" header="0.3" footer="0.3"/>
  <pageSetup paperSize="9" scale="84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1970-E17A-4A73-BAB1-5BB8EC037497}">
  <dimension ref="A1:D27"/>
  <sheetViews>
    <sheetView topLeftCell="A7" zoomScaleNormal="100" workbookViewId="0">
      <selection activeCell="B5" sqref="B5:B25"/>
    </sheetView>
  </sheetViews>
  <sheetFormatPr defaultColWidth="9.109375" defaultRowHeight="14.4" x14ac:dyDescent="0.3"/>
  <cols>
    <col min="1" max="1" width="55" customWidth="1"/>
    <col min="2" max="2" width="11.6640625" style="12" customWidth="1"/>
    <col min="3" max="3" width="15.88671875" bestFit="1" customWidth="1"/>
    <col min="4" max="4" width="20.5546875" bestFit="1" customWidth="1"/>
    <col min="8" max="8" width="26.5546875" bestFit="1" customWidth="1"/>
    <col min="9" max="9" width="7.5546875" customWidth="1"/>
  </cols>
  <sheetData>
    <row r="1" spans="1:4" ht="15.6" x14ac:dyDescent="0.3">
      <c r="A1" s="71" t="s">
        <v>31</v>
      </c>
    </row>
    <row r="2" spans="1:4" x14ac:dyDescent="0.3">
      <c r="A2" s="72"/>
    </row>
    <row r="3" spans="1:4" ht="15" thickBot="1" x14ac:dyDescent="0.35">
      <c r="A3" s="46"/>
    </row>
    <row r="4" spans="1:4" ht="29.4" thickBot="1" x14ac:dyDescent="0.35">
      <c r="A4" s="47" t="s">
        <v>4</v>
      </c>
      <c r="B4" s="48" t="s">
        <v>5</v>
      </c>
      <c r="C4" s="15" t="s">
        <v>6</v>
      </c>
      <c r="D4" s="49" t="s">
        <v>7</v>
      </c>
    </row>
    <row r="5" spans="1:4" x14ac:dyDescent="0.3">
      <c r="A5" s="16" t="s">
        <v>8</v>
      </c>
      <c r="B5" s="17">
        <v>0</v>
      </c>
      <c r="C5" s="50">
        <f>+Celkem!C6</f>
        <v>0</v>
      </c>
      <c r="D5" s="39">
        <f>B5*C5</f>
        <v>0</v>
      </c>
    </row>
    <row r="6" spans="1:4" ht="27.6" x14ac:dyDescent="0.3">
      <c r="A6" s="18" t="s">
        <v>9</v>
      </c>
      <c r="B6" s="57">
        <v>0</v>
      </c>
      <c r="C6" s="51">
        <f>+Celkem!C7</f>
        <v>0</v>
      </c>
      <c r="D6" s="40">
        <f t="shared" ref="D6:D21" si="0">B6*C6</f>
        <v>0</v>
      </c>
    </row>
    <row r="7" spans="1:4" ht="27.6" x14ac:dyDescent="0.3">
      <c r="A7" s="18" t="s">
        <v>10</v>
      </c>
      <c r="B7" s="57">
        <v>0</v>
      </c>
      <c r="C7" s="51">
        <f>+Celkem!C8</f>
        <v>0</v>
      </c>
      <c r="D7" s="40">
        <f t="shared" si="0"/>
        <v>0</v>
      </c>
    </row>
    <row r="8" spans="1:4" x14ac:dyDescent="0.3">
      <c r="A8" s="18" t="s">
        <v>11</v>
      </c>
      <c r="B8" s="57">
        <v>0</v>
      </c>
      <c r="C8" s="51">
        <f>+Celkem!C9</f>
        <v>0</v>
      </c>
      <c r="D8" s="40">
        <f t="shared" si="0"/>
        <v>0</v>
      </c>
    </row>
    <row r="9" spans="1:4" ht="15" thickBot="1" x14ac:dyDescent="0.35">
      <c r="A9" s="20" t="s">
        <v>12</v>
      </c>
      <c r="B9" s="65">
        <v>0</v>
      </c>
      <c r="C9" s="54">
        <f>+Celkem!C10</f>
        <v>0</v>
      </c>
      <c r="D9" s="41">
        <f t="shared" si="0"/>
        <v>0</v>
      </c>
    </row>
    <row r="10" spans="1:4" ht="27.6" x14ac:dyDescent="0.3">
      <c r="A10" s="16" t="s">
        <v>13</v>
      </c>
      <c r="B10" s="17">
        <v>12</v>
      </c>
      <c r="C10" s="56">
        <f>+Celkem!C11</f>
        <v>0</v>
      </c>
      <c r="D10" s="39">
        <f t="shared" si="0"/>
        <v>0</v>
      </c>
    </row>
    <row r="11" spans="1:4" ht="27.6" x14ac:dyDescent="0.3">
      <c r="A11" s="23" t="s">
        <v>14</v>
      </c>
      <c r="B11" s="24">
        <v>8</v>
      </c>
      <c r="C11" s="50">
        <f>+Celkem!C12</f>
        <v>0</v>
      </c>
      <c r="D11" s="42">
        <f t="shared" si="0"/>
        <v>0</v>
      </c>
    </row>
    <row r="12" spans="1:4" x14ac:dyDescent="0.3">
      <c r="A12" s="18" t="s">
        <v>15</v>
      </c>
      <c r="B12" s="57">
        <v>12</v>
      </c>
      <c r="C12" s="51">
        <f>+Celkem!C13</f>
        <v>0</v>
      </c>
      <c r="D12" s="40">
        <f t="shared" si="0"/>
        <v>0</v>
      </c>
    </row>
    <row r="13" spans="1:4" x14ac:dyDescent="0.3">
      <c r="A13" s="18" t="s">
        <v>16</v>
      </c>
      <c r="B13" s="57">
        <v>12</v>
      </c>
      <c r="C13" s="51">
        <f>+Celkem!C14</f>
        <v>0</v>
      </c>
      <c r="D13" s="40">
        <f t="shared" si="0"/>
        <v>0</v>
      </c>
    </row>
    <row r="14" spans="1:4" ht="15" thickBot="1" x14ac:dyDescent="0.35">
      <c r="A14" s="25" t="s">
        <v>17</v>
      </c>
      <c r="B14" s="26">
        <f>SUM(B10:B11)*48</f>
        <v>960</v>
      </c>
      <c r="C14" s="58">
        <f>+Celkem!C15</f>
        <v>0</v>
      </c>
      <c r="D14" s="43">
        <f t="shared" si="0"/>
        <v>0</v>
      </c>
    </row>
    <row r="15" spans="1:4" x14ac:dyDescent="0.3">
      <c r="A15" s="16" t="s">
        <v>18</v>
      </c>
      <c r="B15" s="17">
        <v>0</v>
      </c>
      <c r="C15" s="56">
        <f>+Celkem!C16</f>
        <v>0</v>
      </c>
      <c r="D15" s="39">
        <f t="shared" si="0"/>
        <v>0</v>
      </c>
    </row>
    <row r="16" spans="1:4" x14ac:dyDescent="0.3">
      <c r="A16" s="18" t="s">
        <v>15</v>
      </c>
      <c r="B16" s="57">
        <v>0</v>
      </c>
      <c r="C16" s="51">
        <f>+Celkem!C17</f>
        <v>0</v>
      </c>
      <c r="D16" s="40">
        <f t="shared" si="0"/>
        <v>0</v>
      </c>
    </row>
    <row r="17" spans="1:4" x14ac:dyDescent="0.3">
      <c r="A17" s="18" t="s">
        <v>19</v>
      </c>
      <c r="B17" s="57">
        <v>0</v>
      </c>
      <c r="C17" s="51">
        <f>+Celkem!C18</f>
        <v>0</v>
      </c>
      <c r="D17" s="40">
        <f t="shared" si="0"/>
        <v>0</v>
      </c>
    </row>
    <row r="18" spans="1:4" x14ac:dyDescent="0.3">
      <c r="A18" s="18" t="s">
        <v>20</v>
      </c>
      <c r="B18" s="57">
        <v>0</v>
      </c>
      <c r="C18" s="51">
        <f>+Celkem!C19</f>
        <v>0</v>
      </c>
      <c r="D18" s="40">
        <f t="shared" si="0"/>
        <v>0</v>
      </c>
    </row>
    <row r="19" spans="1:4" ht="28.2" thickBot="1" x14ac:dyDescent="0.35">
      <c r="A19" s="25" t="s">
        <v>21</v>
      </c>
      <c r="B19" s="26">
        <v>0</v>
      </c>
      <c r="C19" s="58">
        <f>+Celkem!C20</f>
        <v>0</v>
      </c>
      <c r="D19" s="43">
        <f t="shared" si="0"/>
        <v>0</v>
      </c>
    </row>
    <row r="20" spans="1:4" x14ac:dyDescent="0.3">
      <c r="A20" s="27" t="s">
        <v>29</v>
      </c>
      <c r="B20" s="28">
        <v>32</v>
      </c>
      <c r="C20" s="56">
        <f>+Celkem!C21</f>
        <v>0</v>
      </c>
      <c r="D20" s="44">
        <f t="shared" si="0"/>
        <v>0</v>
      </c>
    </row>
    <row r="21" spans="1:4" ht="15" thickBot="1" x14ac:dyDescent="0.35">
      <c r="A21" s="25" t="s">
        <v>23</v>
      </c>
      <c r="B21" s="26">
        <v>32</v>
      </c>
      <c r="C21" s="58">
        <f>+Celkem!C22</f>
        <v>0</v>
      </c>
      <c r="D21" s="43">
        <f t="shared" si="0"/>
        <v>0</v>
      </c>
    </row>
    <row r="22" spans="1:4" ht="15" thickBot="1" x14ac:dyDescent="0.35">
      <c r="A22" s="29" t="s">
        <v>24</v>
      </c>
      <c r="B22" s="30"/>
      <c r="C22" s="35"/>
      <c r="D22" s="36">
        <f>SUM(D5:D21)</f>
        <v>0</v>
      </c>
    </row>
    <row r="23" spans="1:4" ht="15" thickBot="1" x14ac:dyDescent="0.35"/>
    <row r="24" spans="1:4" ht="27.6" x14ac:dyDescent="0.3">
      <c r="A24" s="31" t="s">
        <v>25</v>
      </c>
      <c r="B24" s="17">
        <v>1</v>
      </c>
      <c r="C24" s="56"/>
      <c r="D24" s="39">
        <f t="shared" ref="D24:D25" si="1">B24*C24</f>
        <v>0</v>
      </c>
    </row>
    <row r="25" spans="1:4" ht="28.2" thickBot="1" x14ac:dyDescent="0.35">
      <c r="A25" s="32" t="s">
        <v>26</v>
      </c>
      <c r="B25" s="33">
        <v>100</v>
      </c>
      <c r="C25" s="37">
        <f>8*C24</f>
        <v>0</v>
      </c>
      <c r="D25" s="45">
        <f t="shared" si="1"/>
        <v>0</v>
      </c>
    </row>
    <row r="26" spans="1:4" ht="15" thickBot="1" x14ac:dyDescent="0.35"/>
    <row r="27" spans="1:4" ht="15" thickBot="1" x14ac:dyDescent="0.35">
      <c r="A27" s="64" t="s">
        <v>32</v>
      </c>
      <c r="B27" s="30"/>
      <c r="C27" s="35"/>
      <c r="D27" s="36">
        <f>D25+D22</f>
        <v>0</v>
      </c>
    </row>
  </sheetData>
  <sheetProtection algorithmName="SHA-512" hashValue="Y8asXq0SVYEYFGyeEmOM5/aoH9uX1eic0HAurIIiI8jwsOakwdVjZFg2ROGy63mgPgz7GGaG57nt8tjJDa3Gqw==" saltValue="PXbU4vgiHWpGeMEg8uOIz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0287-BE37-45CF-BE79-05A487F4ADBF}">
  <dimension ref="A1:G27"/>
  <sheetViews>
    <sheetView topLeftCell="A9" zoomScaleNormal="100" workbookViewId="0">
      <selection activeCell="G6" sqref="G6"/>
    </sheetView>
  </sheetViews>
  <sheetFormatPr defaultColWidth="9.109375" defaultRowHeight="14.4" x14ac:dyDescent="0.3"/>
  <cols>
    <col min="1" max="1" width="55" customWidth="1"/>
    <col min="2" max="2" width="11.6640625" style="12" customWidth="1"/>
    <col min="3" max="3" width="15.88671875" bestFit="1" customWidth="1"/>
    <col min="4" max="4" width="20.5546875" bestFit="1" customWidth="1"/>
    <col min="7" max="7" width="27.88671875" customWidth="1"/>
    <col min="8" max="8" width="14.6640625" customWidth="1"/>
  </cols>
  <sheetData>
    <row r="1" spans="1:4" ht="15.6" x14ac:dyDescent="0.3">
      <c r="A1" s="71" t="s">
        <v>33</v>
      </c>
    </row>
    <row r="2" spans="1:4" x14ac:dyDescent="0.3">
      <c r="A2" s="72"/>
    </row>
    <row r="3" spans="1:4" ht="15" thickBot="1" x14ac:dyDescent="0.35">
      <c r="A3" s="46"/>
    </row>
    <row r="4" spans="1:4" ht="29.4" thickBot="1" x14ac:dyDescent="0.35">
      <c r="A4" s="47" t="s">
        <v>4</v>
      </c>
      <c r="B4" s="48" t="s">
        <v>5</v>
      </c>
      <c r="C4" s="15" t="s">
        <v>6</v>
      </c>
      <c r="D4" s="49" t="s">
        <v>7</v>
      </c>
    </row>
    <row r="5" spans="1:4" x14ac:dyDescent="0.3">
      <c r="A5" s="27" t="s">
        <v>8</v>
      </c>
      <c r="B5" s="28">
        <v>0</v>
      </c>
      <c r="C5" s="50">
        <f>+Celkem!C6</f>
        <v>0</v>
      </c>
      <c r="D5" s="44">
        <f>B5*C5</f>
        <v>0</v>
      </c>
    </row>
    <row r="6" spans="1:4" ht="27.6" x14ac:dyDescent="0.3">
      <c r="A6" s="18" t="s">
        <v>9</v>
      </c>
      <c r="B6" s="19">
        <v>0</v>
      </c>
      <c r="C6" s="51">
        <f>+Celkem!C7</f>
        <v>0</v>
      </c>
      <c r="D6" s="66">
        <f t="shared" ref="D6:D21" si="0">B6*C6</f>
        <v>0</v>
      </c>
    </row>
    <row r="7" spans="1:4" ht="27.6" x14ac:dyDescent="0.3">
      <c r="A7" s="18" t="s">
        <v>10</v>
      </c>
      <c r="B7" s="19">
        <v>0</v>
      </c>
      <c r="C7" s="51">
        <f>+Celkem!C8</f>
        <v>0</v>
      </c>
      <c r="D7" s="66">
        <f t="shared" si="0"/>
        <v>0</v>
      </c>
    </row>
    <row r="8" spans="1:4" x14ac:dyDescent="0.3">
      <c r="A8" s="18" t="s">
        <v>11</v>
      </c>
      <c r="B8" s="19">
        <v>0</v>
      </c>
      <c r="C8" s="51">
        <f>+Celkem!C9</f>
        <v>0</v>
      </c>
      <c r="D8" s="66">
        <f t="shared" si="0"/>
        <v>0</v>
      </c>
    </row>
    <row r="9" spans="1:4" ht="15" thickBot="1" x14ac:dyDescent="0.35">
      <c r="A9" s="52" t="s">
        <v>12</v>
      </c>
      <c r="B9" s="53">
        <v>0</v>
      </c>
      <c r="C9" s="54">
        <f>+Celkem!C10</f>
        <v>0</v>
      </c>
      <c r="D9" s="67">
        <f t="shared" si="0"/>
        <v>0</v>
      </c>
    </row>
    <row r="10" spans="1:4" ht="27.6" x14ac:dyDescent="0.3">
      <c r="A10" s="16" t="s">
        <v>13</v>
      </c>
      <c r="B10" s="17">
        <v>13</v>
      </c>
      <c r="C10" s="56">
        <f>+Celkem!C11</f>
        <v>0</v>
      </c>
      <c r="D10" s="39">
        <f t="shared" si="0"/>
        <v>0</v>
      </c>
    </row>
    <row r="11" spans="1:4" ht="27.6" x14ac:dyDescent="0.3">
      <c r="A11" s="23" t="s">
        <v>14</v>
      </c>
      <c r="B11" s="24">
        <v>6</v>
      </c>
      <c r="C11" s="50">
        <f>+Celkem!C12</f>
        <v>0</v>
      </c>
      <c r="D11" s="42">
        <f t="shared" si="0"/>
        <v>0</v>
      </c>
    </row>
    <row r="12" spans="1:4" x14ac:dyDescent="0.3">
      <c r="A12" s="18" t="s">
        <v>15</v>
      </c>
      <c r="B12" s="57">
        <v>10</v>
      </c>
      <c r="C12" s="51">
        <f>+Celkem!C13</f>
        <v>0</v>
      </c>
      <c r="D12" s="66">
        <f t="shared" si="0"/>
        <v>0</v>
      </c>
    </row>
    <row r="13" spans="1:4" x14ac:dyDescent="0.3">
      <c r="A13" s="18" t="s">
        <v>16</v>
      </c>
      <c r="B13" s="57">
        <v>10</v>
      </c>
      <c r="C13" s="51">
        <f>+Celkem!C14</f>
        <v>0</v>
      </c>
      <c r="D13" s="66">
        <f t="shared" si="0"/>
        <v>0</v>
      </c>
    </row>
    <row r="14" spans="1:4" ht="15" thickBot="1" x14ac:dyDescent="0.35">
      <c r="A14" s="25" t="s">
        <v>17</v>
      </c>
      <c r="B14" s="26">
        <f>SUM(B10:B11)*48</f>
        <v>912</v>
      </c>
      <c r="C14" s="58">
        <f>+Celkem!C15</f>
        <v>0</v>
      </c>
      <c r="D14" s="68">
        <f t="shared" si="0"/>
        <v>0</v>
      </c>
    </row>
    <row r="15" spans="1:4" x14ac:dyDescent="0.3">
      <c r="A15" s="27" t="s">
        <v>18</v>
      </c>
      <c r="B15" s="28">
        <v>0</v>
      </c>
      <c r="C15" s="56">
        <f>+Celkem!C16</f>
        <v>0</v>
      </c>
      <c r="D15" s="44">
        <f t="shared" si="0"/>
        <v>0</v>
      </c>
    </row>
    <row r="16" spans="1:4" x14ac:dyDescent="0.3">
      <c r="A16" s="18" t="s">
        <v>15</v>
      </c>
      <c r="B16" s="19">
        <v>0</v>
      </c>
      <c r="C16" s="51">
        <f>+Celkem!C17</f>
        <v>0</v>
      </c>
      <c r="D16" s="66">
        <f t="shared" si="0"/>
        <v>0</v>
      </c>
    </row>
    <row r="17" spans="1:7" x14ac:dyDescent="0.3">
      <c r="A17" s="18" t="s">
        <v>19</v>
      </c>
      <c r="B17" s="19">
        <v>0</v>
      </c>
      <c r="C17" s="51">
        <f>+Celkem!C18</f>
        <v>0</v>
      </c>
      <c r="D17" s="66">
        <f t="shared" si="0"/>
        <v>0</v>
      </c>
    </row>
    <row r="18" spans="1:7" x14ac:dyDescent="0.3">
      <c r="A18" s="18" t="s">
        <v>20</v>
      </c>
      <c r="B18" s="19">
        <v>0</v>
      </c>
      <c r="C18" s="51">
        <f>+Celkem!C19</f>
        <v>0</v>
      </c>
      <c r="D18" s="66">
        <f t="shared" si="0"/>
        <v>0</v>
      </c>
    </row>
    <row r="19" spans="1:7" ht="28.2" thickBot="1" x14ac:dyDescent="0.35">
      <c r="A19" s="59" t="s">
        <v>21</v>
      </c>
      <c r="B19" s="60">
        <v>0</v>
      </c>
      <c r="C19" s="70">
        <f>+Celkem!C20</f>
        <v>0</v>
      </c>
      <c r="D19" s="69">
        <f t="shared" si="0"/>
        <v>0</v>
      </c>
    </row>
    <row r="20" spans="1:7" x14ac:dyDescent="0.3">
      <c r="A20" s="16" t="s">
        <v>29</v>
      </c>
      <c r="B20" s="17">
        <v>50</v>
      </c>
      <c r="C20" s="56">
        <f>+Celkem!C21</f>
        <v>0</v>
      </c>
      <c r="D20" s="39">
        <f t="shared" si="0"/>
        <v>0</v>
      </c>
    </row>
    <row r="21" spans="1:7" ht="15" thickBot="1" x14ac:dyDescent="0.35">
      <c r="A21" s="25" t="s">
        <v>23</v>
      </c>
      <c r="B21" s="21">
        <v>50</v>
      </c>
      <c r="C21" s="58">
        <f>+Celkem!C22</f>
        <v>0</v>
      </c>
      <c r="D21" s="68">
        <f t="shared" si="0"/>
        <v>0</v>
      </c>
    </row>
    <row r="22" spans="1:7" ht="15" thickBot="1" x14ac:dyDescent="0.35">
      <c r="A22" s="29" t="s">
        <v>24</v>
      </c>
      <c r="B22" s="30"/>
      <c r="C22" s="35"/>
      <c r="D22" s="36">
        <f>SUM(D5:D21)</f>
        <v>0</v>
      </c>
      <c r="G22" s="85"/>
    </row>
    <row r="23" spans="1:7" ht="15" thickBot="1" x14ac:dyDescent="0.35">
      <c r="G23" s="85"/>
    </row>
    <row r="24" spans="1:7" ht="27.6" x14ac:dyDescent="0.3">
      <c r="A24" s="31" t="s">
        <v>25</v>
      </c>
      <c r="B24" s="17">
        <v>1</v>
      </c>
      <c r="C24" s="56"/>
      <c r="D24" s="39">
        <f t="shared" ref="D24:D25" si="1">B24*C24</f>
        <v>0</v>
      </c>
    </row>
    <row r="25" spans="1:7" ht="28.2" thickBot="1" x14ac:dyDescent="0.35">
      <c r="A25" s="32" t="s">
        <v>26</v>
      </c>
      <c r="B25" s="33">
        <v>100</v>
      </c>
      <c r="C25" s="37">
        <f>8*C24</f>
        <v>0</v>
      </c>
      <c r="D25" s="45">
        <f t="shared" si="1"/>
        <v>0</v>
      </c>
    </row>
    <row r="26" spans="1:7" ht="15" thickBot="1" x14ac:dyDescent="0.35"/>
    <row r="27" spans="1:7" ht="15" thickBot="1" x14ac:dyDescent="0.35">
      <c r="A27" s="64" t="s">
        <v>34</v>
      </c>
      <c r="B27" s="30"/>
      <c r="C27" s="35"/>
      <c r="D27" s="36">
        <f>D25+D22</f>
        <v>0</v>
      </c>
    </row>
  </sheetData>
  <sheetProtection algorithmName="SHA-512" hashValue="HQwypix4yK5MuOELgzQ84x/ECRtk5sfh0eYt4XpA7nByq0dKEpmF008+TLXQyO+B9hHLNG1pyDK+4ixUHPzHhA==" saltValue="EUK0nIo2IT5w5p9E29wWo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D25175581C40448E679115A058B004" ma:contentTypeVersion="18" ma:contentTypeDescription="Vytvoří nový dokument" ma:contentTypeScope="" ma:versionID="75217261969a980c49f5f981ef0d46bc">
  <xsd:schema xmlns:xsd="http://www.w3.org/2001/XMLSchema" xmlns:xs="http://www.w3.org/2001/XMLSchema" xmlns:p="http://schemas.microsoft.com/office/2006/metadata/properties" xmlns:ns2="315afb31-9db0-4d91-b7dd-7946c83e2e91" xmlns:ns3="d7ad7dcf-60d4-41d7-8b4a-6e95bfe7f3e0" targetNamespace="http://schemas.microsoft.com/office/2006/metadata/properties" ma:root="true" ma:fieldsID="0e2991f5277329029858bc4de096277a" ns2:_="" ns3:_="">
    <xsd:import namespace="315afb31-9db0-4d91-b7dd-7946c83e2e91"/>
    <xsd:import namespace="d7ad7dcf-60d4-41d7-8b4a-6e95bfe7f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afb31-9db0-4d91-b7dd-7946c83e2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5f35e1-abf6-4fc7-8064-ee9df32849f5}" ma:internalName="TaxCatchAll" ma:showField="CatchAllData" ma:web="315afb31-9db0-4d91-b7dd-7946c83e2e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d7dcf-60d4-41d7-8b4a-6e95bfe7f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ad7dcf-60d4-41d7-8b4a-6e95bfe7f3e0">
      <Terms xmlns="http://schemas.microsoft.com/office/infopath/2007/PartnerControls"/>
    </lcf76f155ced4ddcb4097134ff3c332f>
    <TaxCatchAll xmlns="315afb31-9db0-4d91-b7dd-7946c83e2e91" xsi:nil="true"/>
  </documentManagement>
</p:properties>
</file>

<file path=customXml/itemProps1.xml><?xml version="1.0" encoding="utf-8"?>
<ds:datastoreItem xmlns:ds="http://schemas.openxmlformats.org/officeDocument/2006/customXml" ds:itemID="{5BC556E7-202E-4AA1-946F-CD8A6CF3A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FB617-CEC1-4C22-888B-723B13C74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afb31-9db0-4d91-b7dd-7946c83e2e91"/>
    <ds:schemaRef ds:uri="d7ad7dcf-60d4-41d7-8b4a-6e95bfe7f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8B6A8E-2D53-4271-A9D6-040EC7BFDDC8}">
  <ds:schemaRefs>
    <ds:schemaRef ds:uri="http://schemas.microsoft.com/office/2006/metadata/properties"/>
    <ds:schemaRef ds:uri="http://schemas.microsoft.com/office/infopath/2007/PartnerControls"/>
    <ds:schemaRef ds:uri="d7ad7dcf-60d4-41d7-8b4a-6e95bfe7f3e0"/>
    <ds:schemaRef ds:uri="315afb31-9db0-4d91-b7dd-7946c83e2e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Celkem</vt:lpstr>
      <vt:lpstr>Budova fakult</vt:lpstr>
      <vt:lpstr>Centrální budova</vt:lpstr>
      <vt:lpstr>Budova M1</vt:lpstr>
      <vt:lpstr>'Budova fakult'!Oblast_tisku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rudisar@faf.cuni.cz</dc:creator>
  <cp:keywords/>
  <dc:description/>
  <cp:lastModifiedBy>Veronika Mikešová</cp:lastModifiedBy>
  <cp:revision/>
  <dcterms:created xsi:type="dcterms:W3CDTF">2024-10-18T13:46:00Z</dcterms:created>
  <dcterms:modified xsi:type="dcterms:W3CDTF">2025-10-12T06:29:28Z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0x010100A3D25175581C40448E679115A058B004</vt:lpwstr>
  </property>
  <property fmtid="{D5CDD505-2E9C-101B-9397-08002B2CF9AE}" pid="3" name="MediaServiceImageTags">
    <vt:lpwstr/>
  </property>
</Properties>
</file>