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always" hidePivotFieldList="1"/>
  <mc:AlternateContent xmlns:mc="http://schemas.openxmlformats.org/markup-compatibility/2006">
    <mc:Choice Requires="x15">
      <x15ac:absPath xmlns:x15ac="http://schemas.microsoft.com/office/spreadsheetml/2010/11/ac" url="https://fafukhk.sharepoint.com/sites/m2/Sdilene dokumenty/TDS/VZ na VYBAVENÍ/5_Nelaboratorní vybavení - M.Nový/4_VZ_kuchyň_zased_knihovna_tren_sim_chodby/4_Položkový rozpočet/"/>
    </mc:Choice>
  </mc:AlternateContent>
  <xr:revisionPtr revIDLastSave="93" documentId="8_{EAE02228-D15C-4CA6-A390-B2FB8F7C7E76}" xr6:coauthVersionLast="47" xr6:coauthVersionMax="47" xr10:uidLastSave="{764AB033-E67B-460E-9CAB-6DF8E4315484}"/>
  <bookViews>
    <workbookView xWindow="-120" yWindow="-120" windowWidth="29040" windowHeight="15720" xr2:uid="{A3E2AB62-6541-4034-AD0B-37EAF1D449F6}"/>
  </bookViews>
  <sheets>
    <sheet name="Krycí list" sheetId="19" r:id="rId1"/>
    <sheet name="KIT" sheetId="22" r:id="rId2"/>
    <sheet name="KIT_MTG" sheetId="23" r:id="rId3"/>
    <sheet name="KIT_OFF" sheetId="24" r:id="rId4"/>
    <sheet name="SIM" sheetId="4" r:id="rId5"/>
    <sheet name="LIB" sheetId="33" r:id="rId6"/>
    <sheet name="KID" sheetId="27" r:id="rId7"/>
    <sheet name="OFF_umyv" sheetId="32" r:id="rId8"/>
  </sheets>
  <externalReferences>
    <externalReference r:id="rId9"/>
    <externalReference r:id="rId10"/>
  </externalReferences>
  <definedNames>
    <definedName name="_xlnm._FilterDatabase" localSheetId="6" hidden="1">KID!$A$1:$T$21</definedName>
    <definedName name="_xlnm._FilterDatabase" localSheetId="1" hidden="1">KIT!$A$1:$T$337</definedName>
    <definedName name="_xlnm._FilterDatabase" localSheetId="2" hidden="1">KIT_MTG!$A$1:$T$161</definedName>
    <definedName name="_xlnm._FilterDatabase" localSheetId="3" hidden="1">KIT_OFF!$A$1:$T$281</definedName>
    <definedName name="_xlnm._FilterDatabase" localSheetId="5" hidden="1">LIB!$A$1:$T$71</definedName>
    <definedName name="_xlnm._FilterDatabase" localSheetId="7" hidden="1">OFF_umyv!$B$1:$AA$685</definedName>
    <definedName name="_xlnm._FilterDatabase" localSheetId="4" hidden="1">SIM!$A$1:$X$23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7" i="27" l="1"/>
  <c r="T28" i="27"/>
  <c r="T281" i="24"/>
  <c r="T161" i="23"/>
  <c r="T336" i="22"/>
  <c r="T687" i="32"/>
  <c r="T686" i="32"/>
  <c r="T21" i="27"/>
  <c r="T35" i="27" s="1"/>
  <c r="T30" i="33"/>
  <c r="T29" i="33"/>
  <c r="T28" i="33"/>
  <c r="T27" i="33"/>
  <c r="T26" i="33"/>
  <c r="T25" i="33"/>
  <c r="T24" i="33"/>
  <c r="T71" i="33"/>
  <c r="T85" i="33" s="1"/>
  <c r="T23" i="4"/>
  <c r="T22" i="4"/>
  <c r="T280" i="24"/>
  <c r="T295" i="24" s="1"/>
  <c r="T160" i="23"/>
  <c r="T335" i="22"/>
  <c r="T78" i="33"/>
  <c r="T70" i="33"/>
  <c r="T69" i="33"/>
  <c r="E67" i="33"/>
  <c r="E68" i="33" s="1"/>
  <c r="T66" i="33"/>
  <c r="E64" i="33"/>
  <c r="D64" i="33" s="1"/>
  <c r="T63" i="33"/>
  <c r="E61" i="33"/>
  <c r="B61" i="33" s="1"/>
  <c r="T60" i="33"/>
  <c r="E58" i="33"/>
  <c r="D58" i="33" s="1"/>
  <c r="T57" i="33"/>
  <c r="E55" i="33"/>
  <c r="E56" i="33" s="1"/>
  <c r="T54" i="33"/>
  <c r="T53" i="33"/>
  <c r="E51" i="33"/>
  <c r="D51" i="33" s="1"/>
  <c r="T50" i="33"/>
  <c r="T49" i="33"/>
  <c r="T48" i="33"/>
  <c r="E47" i="33"/>
  <c r="E48" i="33" s="1"/>
  <c r="B47" i="33"/>
  <c r="T46" i="33"/>
  <c r="T45" i="33"/>
  <c r="T43" i="33"/>
  <c r="T42" i="33"/>
  <c r="E40" i="33"/>
  <c r="D40" i="33" s="1"/>
  <c r="T39" i="33"/>
  <c r="T38" i="33"/>
  <c r="T37" i="33"/>
  <c r="T36" i="33"/>
  <c r="T35" i="33"/>
  <c r="T34" i="33"/>
  <c r="E31" i="33"/>
  <c r="B31" i="33" s="1"/>
  <c r="E21" i="33"/>
  <c r="B21" i="33" s="1"/>
  <c r="T20" i="33"/>
  <c r="T19" i="33"/>
  <c r="T18" i="33"/>
  <c r="T17" i="33"/>
  <c r="T16" i="33"/>
  <c r="T14" i="33"/>
  <c r="T13" i="33"/>
  <c r="T12" i="33"/>
  <c r="T11" i="33"/>
  <c r="T10" i="33"/>
  <c r="T9" i="33"/>
  <c r="T7" i="33"/>
  <c r="T6" i="33"/>
  <c r="E2" i="33"/>
  <c r="E3" i="33" s="1"/>
  <c r="D21" i="4"/>
  <c r="D19" i="4"/>
  <c r="D334" i="22"/>
  <c r="D333" i="22"/>
  <c r="D332" i="22"/>
  <c r="D331" i="22"/>
  <c r="D330" i="22"/>
  <c r="D325" i="22"/>
  <c r="D324" i="22"/>
  <c r="D323" i="22"/>
  <c r="D322" i="22"/>
  <c r="D321" i="22"/>
  <c r="D320" i="22"/>
  <c r="D319" i="22"/>
  <c r="D314" i="22"/>
  <c r="D313" i="22"/>
  <c r="D312" i="22"/>
  <c r="D311" i="22"/>
  <c r="D310" i="22"/>
  <c r="D309" i="22"/>
  <c r="D304" i="22"/>
  <c r="D303" i="22"/>
  <c r="D302" i="22"/>
  <c r="D301" i="22"/>
  <c r="D300" i="22"/>
  <c r="D295" i="22"/>
  <c r="D294" i="22"/>
  <c r="D293" i="22"/>
  <c r="D292" i="22"/>
  <c r="D291" i="22"/>
  <c r="D290" i="22"/>
  <c r="D285" i="22"/>
  <c r="D284" i="22"/>
  <c r="D283" i="22"/>
  <c r="D282" i="22"/>
  <c r="D281" i="22"/>
  <c r="D280" i="22"/>
  <c r="D279" i="22"/>
  <c r="D274" i="22"/>
  <c r="D273" i="22"/>
  <c r="D272" i="22"/>
  <c r="D271" i="22"/>
  <c r="D270" i="22"/>
  <c r="D269" i="22"/>
  <c r="D268" i="22"/>
  <c r="D263" i="22"/>
  <c r="D262" i="22"/>
  <c r="D105" i="22"/>
  <c r="D104" i="22"/>
  <c r="D103" i="22"/>
  <c r="D102" i="22"/>
  <c r="D101" i="22"/>
  <c r="D100" i="22"/>
  <c r="D95" i="22"/>
  <c r="D94" i="22"/>
  <c r="T700" i="32" l="1"/>
  <c r="T349" i="22"/>
  <c r="T175" i="23"/>
  <c r="T37" i="4"/>
  <c r="B2" i="33"/>
  <c r="D21" i="33"/>
  <c r="D22" i="33" s="1"/>
  <c r="B22" i="33" s="1"/>
  <c r="D47" i="33"/>
  <c r="D2" i="33"/>
  <c r="B67" i="33"/>
  <c r="D67" i="33"/>
  <c r="T76" i="33"/>
  <c r="T77" i="33"/>
  <c r="T73" i="33"/>
  <c r="B7" i="19" s="1"/>
  <c r="B55" i="33"/>
  <c r="D55" i="33"/>
  <c r="B40" i="33"/>
  <c r="E41" i="33"/>
  <c r="D41" i="33" s="1"/>
  <c r="B48" i="33"/>
  <c r="D48" i="33"/>
  <c r="B51" i="33"/>
  <c r="E52" i="33"/>
  <c r="D52" i="33" s="1"/>
  <c r="B58" i="33"/>
  <c r="E59" i="33"/>
  <c r="D59" i="33" s="1"/>
  <c r="D61" i="33"/>
  <c r="E62" i="33"/>
  <c r="E63" i="33" s="1"/>
  <c r="B64" i="33"/>
  <c r="E65" i="33"/>
  <c r="B65" i="33" s="1"/>
  <c r="E57" i="33"/>
  <c r="B56" i="33"/>
  <c r="D56" i="33"/>
  <c r="E69" i="33"/>
  <c r="B68" i="33"/>
  <c r="D68" i="33"/>
  <c r="E4" i="33"/>
  <c r="D3" i="33"/>
  <c r="B3" i="33"/>
  <c r="D31" i="33"/>
  <c r="E49" i="33"/>
  <c r="E32" i="33"/>
  <c r="D23" i="33" l="1"/>
  <c r="D24" i="33" s="1"/>
  <c r="D25" i="33" s="1"/>
  <c r="D26" i="33" s="1"/>
  <c r="D27" i="33" s="1"/>
  <c r="D28" i="33" s="1"/>
  <c r="D29" i="33" s="1"/>
  <c r="D30" i="33" s="1"/>
  <c r="B20" i="19"/>
  <c r="T79" i="33"/>
  <c r="B23" i="33"/>
  <c r="B52" i="33"/>
  <c r="B41" i="33"/>
  <c r="E53" i="33"/>
  <c r="E54" i="33" s="1"/>
  <c r="E42" i="33"/>
  <c r="B42" i="33" s="1"/>
  <c r="B59" i="33"/>
  <c r="D65" i="33"/>
  <c r="E66" i="33"/>
  <c r="D66" i="33" s="1"/>
  <c r="E60" i="33"/>
  <c r="B60" i="33" s="1"/>
  <c r="B24" i="33"/>
  <c r="D62" i="33"/>
  <c r="B62" i="33"/>
  <c r="E50" i="33"/>
  <c r="D49" i="33"/>
  <c r="B49" i="33"/>
  <c r="B4" i="33"/>
  <c r="D4" i="33"/>
  <c r="E5" i="33"/>
  <c r="B32" i="33"/>
  <c r="D32" i="33"/>
  <c r="E33" i="33"/>
  <c r="D69" i="33"/>
  <c r="B69" i="33"/>
  <c r="E70" i="33"/>
  <c r="D63" i="33"/>
  <c r="B63" i="33"/>
  <c r="D57" i="33"/>
  <c r="B57" i="33"/>
  <c r="B53" i="33" l="1"/>
  <c r="D60" i="33"/>
  <c r="D42" i="33"/>
  <c r="D53" i="33"/>
  <c r="E43" i="33"/>
  <c r="D43" i="33" s="1"/>
  <c r="B66" i="33"/>
  <c r="B25" i="33"/>
  <c r="D33" i="33"/>
  <c r="B33" i="33"/>
  <c r="E34" i="33"/>
  <c r="D50" i="33"/>
  <c r="B50" i="33"/>
  <c r="D54" i="33"/>
  <c r="B54" i="33"/>
  <c r="D70" i="33"/>
  <c r="B70" i="33"/>
  <c r="E6" i="33"/>
  <c r="D5" i="33"/>
  <c r="B5" i="33"/>
  <c r="E44" i="33" l="1"/>
  <c r="B43" i="33"/>
  <c r="B26" i="33"/>
  <c r="B6" i="33"/>
  <c r="D6" i="33"/>
  <c r="E7" i="33"/>
  <c r="E35" i="33"/>
  <c r="D34" i="33"/>
  <c r="B34" i="33"/>
  <c r="B44" i="33"/>
  <c r="E45" i="33"/>
  <c r="D44" i="33"/>
  <c r="B27" i="33" l="1"/>
  <c r="D45" i="33"/>
  <c r="B45" i="33"/>
  <c r="E46" i="33"/>
  <c r="D35" i="33"/>
  <c r="B35" i="33"/>
  <c r="E36" i="33"/>
  <c r="D7" i="33"/>
  <c r="B7" i="33"/>
  <c r="E8" i="33"/>
  <c r="B28" i="33" l="1"/>
  <c r="D8" i="33"/>
  <c r="B8" i="33"/>
  <c r="E9" i="33"/>
  <c r="D46" i="33"/>
  <c r="B46" i="33"/>
  <c r="E37" i="33"/>
  <c r="D36" i="33"/>
  <c r="B36" i="33"/>
  <c r="B30" i="33" l="1"/>
  <c r="B29" i="33"/>
  <c r="D37" i="33"/>
  <c r="B37" i="33"/>
  <c r="E38" i="33"/>
  <c r="D9" i="33"/>
  <c r="B9" i="33"/>
  <c r="E10" i="33"/>
  <c r="E11" i="33" l="1"/>
  <c r="D10" i="33"/>
  <c r="B10" i="33"/>
  <c r="E39" i="33"/>
  <c r="D38" i="33"/>
  <c r="B38" i="33"/>
  <c r="D39" i="33" l="1"/>
  <c r="B39" i="33"/>
  <c r="D11" i="33"/>
  <c r="B11" i="33"/>
  <c r="E12" i="33"/>
  <c r="D12" i="33" l="1"/>
  <c r="B12" i="33"/>
  <c r="E13" i="33"/>
  <c r="D13" i="33" l="1"/>
  <c r="B13" i="33"/>
  <c r="E14" i="33"/>
  <c r="E15" i="33" l="1"/>
  <c r="D14" i="33"/>
  <c r="B14" i="33"/>
  <c r="D15" i="33" l="1"/>
  <c r="B15" i="33"/>
  <c r="E16" i="33"/>
  <c r="E17" i="33" l="1"/>
  <c r="D16" i="33"/>
  <c r="B16" i="33"/>
  <c r="D17" i="33" l="1"/>
  <c r="B17" i="33"/>
  <c r="E18" i="33"/>
  <c r="E19" i="33" l="1"/>
  <c r="D18" i="33"/>
  <c r="B18" i="33"/>
  <c r="D19" i="33" l="1"/>
  <c r="B19" i="33"/>
  <c r="E20" i="33"/>
  <c r="D20" i="33" l="1"/>
  <c r="B20" i="33"/>
  <c r="T82" i="33" l="1"/>
  <c r="T81" i="33"/>
  <c r="T693" i="32"/>
  <c r="T5" i="32"/>
  <c r="T7" i="32"/>
  <c r="T9" i="32"/>
  <c r="T11" i="32"/>
  <c r="T13" i="32"/>
  <c r="T15" i="32"/>
  <c r="T17" i="32"/>
  <c r="T19" i="32"/>
  <c r="T21" i="32"/>
  <c r="T23" i="32"/>
  <c r="T25" i="32"/>
  <c r="T27" i="32"/>
  <c r="T29" i="32"/>
  <c r="T31" i="32"/>
  <c r="T33" i="32"/>
  <c r="T35" i="32"/>
  <c r="T37" i="32"/>
  <c r="T39" i="32"/>
  <c r="T41" i="32"/>
  <c r="T43" i="32"/>
  <c r="T45" i="32"/>
  <c r="T47" i="32"/>
  <c r="T49" i="32"/>
  <c r="T51" i="32"/>
  <c r="T53" i="32"/>
  <c r="T55" i="32"/>
  <c r="T57" i="32"/>
  <c r="T59" i="32"/>
  <c r="T61" i="32"/>
  <c r="T63" i="32"/>
  <c r="T65" i="32"/>
  <c r="T67" i="32"/>
  <c r="T69" i="32"/>
  <c r="T71" i="32"/>
  <c r="T73" i="32"/>
  <c r="T75" i="32"/>
  <c r="T77" i="32"/>
  <c r="T79" i="32"/>
  <c r="T81" i="32"/>
  <c r="T83" i="32"/>
  <c r="T85" i="32"/>
  <c r="T87" i="32"/>
  <c r="T89" i="32"/>
  <c r="T91" i="32"/>
  <c r="T93" i="32"/>
  <c r="T95" i="32"/>
  <c r="T97" i="32"/>
  <c r="T99" i="32"/>
  <c r="T101" i="32"/>
  <c r="T103" i="32"/>
  <c r="T105" i="32"/>
  <c r="T107" i="32"/>
  <c r="T109" i="32"/>
  <c r="T111" i="32"/>
  <c r="T113" i="32"/>
  <c r="T115" i="32"/>
  <c r="T117" i="32"/>
  <c r="T119" i="32"/>
  <c r="T121" i="32"/>
  <c r="T123" i="32"/>
  <c r="T125" i="32"/>
  <c r="T127" i="32"/>
  <c r="T129" i="32"/>
  <c r="T131" i="32"/>
  <c r="T133" i="32"/>
  <c r="T135" i="32"/>
  <c r="T137" i="32"/>
  <c r="T139" i="32"/>
  <c r="T141" i="32"/>
  <c r="T143" i="32"/>
  <c r="T145" i="32"/>
  <c r="T147" i="32"/>
  <c r="T149" i="32"/>
  <c r="T151" i="32"/>
  <c r="T153" i="32"/>
  <c r="T155" i="32"/>
  <c r="T157" i="32"/>
  <c r="T159" i="32"/>
  <c r="T161" i="32"/>
  <c r="T163" i="32"/>
  <c r="T165" i="32"/>
  <c r="T167" i="32"/>
  <c r="T169" i="32"/>
  <c r="T171" i="32"/>
  <c r="T173" i="32"/>
  <c r="T175" i="32"/>
  <c r="T177" i="32"/>
  <c r="T179" i="32"/>
  <c r="T181" i="32"/>
  <c r="T183" i="32"/>
  <c r="T185" i="32"/>
  <c r="T187" i="32"/>
  <c r="T189" i="32"/>
  <c r="T191" i="32"/>
  <c r="T193" i="32"/>
  <c r="T195" i="32"/>
  <c r="T197" i="32"/>
  <c r="T199" i="32"/>
  <c r="T201" i="32"/>
  <c r="T203" i="32"/>
  <c r="T205" i="32"/>
  <c r="T207" i="32"/>
  <c r="T209" i="32"/>
  <c r="T211" i="32"/>
  <c r="T213" i="32"/>
  <c r="T215" i="32"/>
  <c r="T217" i="32"/>
  <c r="T219" i="32"/>
  <c r="T221" i="32"/>
  <c r="T223" i="32"/>
  <c r="T225" i="32"/>
  <c r="T227" i="32"/>
  <c r="T229" i="32"/>
  <c r="T231" i="32"/>
  <c r="T233" i="32"/>
  <c r="T235" i="32"/>
  <c r="T237" i="32"/>
  <c r="T239" i="32"/>
  <c r="T241" i="32"/>
  <c r="T243" i="32"/>
  <c r="T245" i="32"/>
  <c r="T247" i="32"/>
  <c r="T249" i="32"/>
  <c r="T251" i="32"/>
  <c r="T253" i="32"/>
  <c r="T255" i="32"/>
  <c r="T257" i="32"/>
  <c r="T259" i="32"/>
  <c r="T261" i="32"/>
  <c r="T263" i="32"/>
  <c r="T265" i="32"/>
  <c r="T267" i="32"/>
  <c r="T269" i="32"/>
  <c r="T271" i="32"/>
  <c r="T273" i="32"/>
  <c r="T275" i="32"/>
  <c r="T277" i="32"/>
  <c r="T279" i="32"/>
  <c r="T281" i="32"/>
  <c r="T283" i="32"/>
  <c r="T285" i="32"/>
  <c r="T287" i="32"/>
  <c r="T289" i="32"/>
  <c r="T291" i="32"/>
  <c r="T293" i="32"/>
  <c r="T295" i="32"/>
  <c r="T297" i="32"/>
  <c r="T299" i="32"/>
  <c r="T301" i="32"/>
  <c r="T303" i="32"/>
  <c r="T305" i="32"/>
  <c r="T307" i="32"/>
  <c r="T309" i="32"/>
  <c r="T311" i="32"/>
  <c r="T313" i="32"/>
  <c r="T315" i="32"/>
  <c r="T317" i="32"/>
  <c r="T319" i="32"/>
  <c r="T321" i="32"/>
  <c r="T323" i="32"/>
  <c r="T325" i="32"/>
  <c r="T327" i="32"/>
  <c r="T329" i="32"/>
  <c r="T331" i="32"/>
  <c r="T333" i="32"/>
  <c r="T335" i="32"/>
  <c r="T337" i="32"/>
  <c r="T339" i="32"/>
  <c r="T341" i="32"/>
  <c r="T343" i="32"/>
  <c r="T345" i="32"/>
  <c r="T347" i="32"/>
  <c r="T349" i="32"/>
  <c r="T351" i="32"/>
  <c r="T353" i="32"/>
  <c r="T355" i="32"/>
  <c r="T357" i="32"/>
  <c r="T359" i="32"/>
  <c r="T361" i="32"/>
  <c r="T363" i="32"/>
  <c r="T365" i="32"/>
  <c r="T367" i="32"/>
  <c r="T369" i="32"/>
  <c r="T371" i="32"/>
  <c r="T373" i="32"/>
  <c r="T375" i="32"/>
  <c r="T377" i="32"/>
  <c r="T379" i="32"/>
  <c r="T381" i="32"/>
  <c r="T383" i="32"/>
  <c r="T385" i="32"/>
  <c r="T387" i="32"/>
  <c r="T389" i="32"/>
  <c r="T391" i="32"/>
  <c r="T393" i="32"/>
  <c r="T395" i="32"/>
  <c r="T397" i="32"/>
  <c r="T399" i="32"/>
  <c r="T401" i="32"/>
  <c r="T403" i="32"/>
  <c r="T405" i="32"/>
  <c r="T407" i="32"/>
  <c r="T409" i="32"/>
  <c r="T411" i="32"/>
  <c r="T413" i="32"/>
  <c r="T415" i="32"/>
  <c r="T417" i="32"/>
  <c r="T419" i="32"/>
  <c r="T421" i="32"/>
  <c r="T423" i="32"/>
  <c r="T425" i="32"/>
  <c r="T427" i="32"/>
  <c r="T429" i="32"/>
  <c r="T431" i="32"/>
  <c r="T433" i="32"/>
  <c r="T435" i="32"/>
  <c r="T437" i="32"/>
  <c r="T439" i="32"/>
  <c r="T441" i="32"/>
  <c r="T443" i="32"/>
  <c r="T445" i="32"/>
  <c r="T447" i="32"/>
  <c r="T449" i="32"/>
  <c r="T451" i="32"/>
  <c r="T453" i="32"/>
  <c r="T455" i="32"/>
  <c r="T457" i="32"/>
  <c r="T459" i="32"/>
  <c r="T461" i="32"/>
  <c r="T463" i="32"/>
  <c r="T465" i="32"/>
  <c r="T467" i="32"/>
  <c r="T469" i="32"/>
  <c r="T471" i="32"/>
  <c r="T473" i="32"/>
  <c r="T475" i="32"/>
  <c r="T477" i="32"/>
  <c r="T479" i="32"/>
  <c r="T481" i="32"/>
  <c r="T483" i="32"/>
  <c r="T485" i="32"/>
  <c r="T487" i="32"/>
  <c r="T489" i="32"/>
  <c r="T491" i="32"/>
  <c r="T493" i="32"/>
  <c r="T495" i="32"/>
  <c r="T497" i="32"/>
  <c r="T499" i="32"/>
  <c r="T501" i="32"/>
  <c r="T503" i="32"/>
  <c r="T505" i="32"/>
  <c r="T507" i="32"/>
  <c r="T509" i="32"/>
  <c r="T511" i="32"/>
  <c r="T513" i="32"/>
  <c r="T515" i="32"/>
  <c r="T517" i="32"/>
  <c r="T519" i="32"/>
  <c r="T521" i="32"/>
  <c r="T523" i="32"/>
  <c r="T525" i="32"/>
  <c r="T527" i="32"/>
  <c r="T529" i="32"/>
  <c r="T531" i="32"/>
  <c r="T533" i="32"/>
  <c r="T535" i="32"/>
  <c r="T537" i="32"/>
  <c r="T539" i="32"/>
  <c r="T541" i="32"/>
  <c r="T543" i="32"/>
  <c r="T545" i="32"/>
  <c r="T547" i="32"/>
  <c r="T549" i="32"/>
  <c r="T551" i="32"/>
  <c r="T553" i="32"/>
  <c r="T555" i="32"/>
  <c r="T557" i="32"/>
  <c r="T559" i="32"/>
  <c r="T561" i="32"/>
  <c r="T563" i="32"/>
  <c r="T565" i="32"/>
  <c r="T567" i="32"/>
  <c r="T569" i="32"/>
  <c r="T571" i="32"/>
  <c r="T573" i="32"/>
  <c r="T575" i="32"/>
  <c r="T577" i="32"/>
  <c r="T579" i="32"/>
  <c r="T581" i="32"/>
  <c r="T583" i="32"/>
  <c r="T585" i="32"/>
  <c r="T587" i="32"/>
  <c r="T589" i="32"/>
  <c r="T591" i="32"/>
  <c r="T593" i="32"/>
  <c r="T595" i="32"/>
  <c r="T597" i="32"/>
  <c r="T599" i="32"/>
  <c r="T601" i="32"/>
  <c r="T603" i="32"/>
  <c r="T605" i="32"/>
  <c r="T607" i="32"/>
  <c r="T609" i="32"/>
  <c r="T611" i="32"/>
  <c r="T613" i="32"/>
  <c r="T615" i="32"/>
  <c r="T617" i="32"/>
  <c r="T619" i="32"/>
  <c r="T621" i="32"/>
  <c r="T623" i="32"/>
  <c r="T625" i="32"/>
  <c r="T627" i="32"/>
  <c r="T629" i="32"/>
  <c r="T631" i="32"/>
  <c r="T633" i="32"/>
  <c r="T635" i="32"/>
  <c r="T637" i="32"/>
  <c r="T639" i="32"/>
  <c r="T641" i="32"/>
  <c r="T643" i="32"/>
  <c r="T645" i="32"/>
  <c r="T647" i="32"/>
  <c r="T649" i="32"/>
  <c r="T651" i="32"/>
  <c r="T653" i="32"/>
  <c r="T655" i="32"/>
  <c r="T657" i="32"/>
  <c r="T659" i="32"/>
  <c r="T661" i="32"/>
  <c r="T663" i="32"/>
  <c r="T665" i="32"/>
  <c r="T667" i="32"/>
  <c r="T669" i="32"/>
  <c r="T671" i="32"/>
  <c r="T673" i="32"/>
  <c r="T675" i="32"/>
  <c r="T677" i="32"/>
  <c r="T678" i="32"/>
  <c r="T679" i="32"/>
  <c r="T680" i="32"/>
  <c r="T682" i="32"/>
  <c r="T683" i="32"/>
  <c r="T684" i="32"/>
  <c r="T685" i="32"/>
  <c r="T3" i="32"/>
  <c r="T689" i="32" s="1"/>
  <c r="T83" i="33" l="1"/>
  <c r="B9" i="19"/>
  <c r="T696" i="32"/>
  <c r="T691" i="32"/>
  <c r="T697" i="32"/>
  <c r="T692" i="32"/>
  <c r="T149" i="23"/>
  <c r="T139" i="23"/>
  <c r="T130" i="23"/>
  <c r="T60" i="23"/>
  <c r="T50" i="23"/>
  <c r="T36" i="23"/>
  <c r="T694" i="32" l="1"/>
  <c r="T698" i="32"/>
  <c r="T334" i="22"/>
  <c r="T3" i="22"/>
  <c r="T5" i="27" l="1"/>
  <c r="E2" i="4"/>
  <c r="D2" i="4" s="1"/>
  <c r="E3" i="4" l="1"/>
  <c r="D3" i="4" s="1"/>
  <c r="C2" i="4"/>
  <c r="B2" i="4"/>
  <c r="T15" i="27"/>
  <c r="E19" i="27"/>
  <c r="E14" i="27"/>
  <c r="T17" i="27"/>
  <c r="E16" i="27"/>
  <c r="T13" i="27"/>
  <c r="E12" i="27"/>
  <c r="T11" i="27"/>
  <c r="T10" i="27"/>
  <c r="T8" i="27"/>
  <c r="T7" i="27"/>
  <c r="T4" i="27"/>
  <c r="E2" i="27"/>
  <c r="T26" i="27" l="1"/>
  <c r="T29" i="27" s="1"/>
  <c r="T23" i="27"/>
  <c r="B8" i="19" s="1"/>
  <c r="B14" i="27"/>
  <c r="D14" i="27"/>
  <c r="E20" i="27"/>
  <c r="D19" i="27"/>
  <c r="E3" i="27"/>
  <c r="D3" i="27" s="1"/>
  <c r="D2" i="27"/>
  <c r="E18" i="27"/>
  <c r="D16" i="27"/>
  <c r="B12" i="27"/>
  <c r="D12" i="27"/>
  <c r="C3" i="4"/>
  <c r="B3" i="4"/>
  <c r="E15" i="27"/>
  <c r="E17" i="27"/>
  <c r="D17" i="27" s="1"/>
  <c r="B19" i="27"/>
  <c r="E13" i="27"/>
  <c r="D13" i="27" s="1"/>
  <c r="B16" i="27"/>
  <c r="B2" i="27"/>
  <c r="E4" i="27" l="1"/>
  <c r="B3" i="27"/>
  <c r="B15" i="27"/>
  <c r="D15" i="27"/>
  <c r="B20" i="27"/>
  <c r="D20" i="27"/>
  <c r="E5" i="27"/>
  <c r="D4" i="27"/>
  <c r="B18" i="27"/>
  <c r="D18" i="27"/>
  <c r="B13" i="27"/>
  <c r="B17" i="27"/>
  <c r="B4" i="27"/>
  <c r="E6" i="27"/>
  <c r="D6" i="27" s="1"/>
  <c r="B5" i="27" l="1"/>
  <c r="D5" i="27"/>
  <c r="B6" i="27"/>
  <c r="E7" i="27"/>
  <c r="D7" i="27" s="1"/>
  <c r="B7" i="27" l="1"/>
  <c r="E8" i="27"/>
  <c r="D8" i="27" s="1"/>
  <c r="E9" i="27" l="1"/>
  <c r="D9" i="27" s="1"/>
  <c r="B8" i="27"/>
  <c r="B9" i="27" l="1"/>
  <c r="E10" i="27"/>
  <c r="D10" i="27" s="1"/>
  <c r="B10" i="27" l="1"/>
  <c r="E11" i="27"/>
  <c r="D11" i="27" s="1"/>
  <c r="T32" i="27" l="1"/>
  <c r="T31" i="27"/>
  <c r="B11" i="27"/>
  <c r="T33" i="27" l="1"/>
  <c r="T279" i="24"/>
  <c r="T278" i="24"/>
  <c r="T277" i="24"/>
  <c r="T276" i="24"/>
  <c r="T275" i="24"/>
  <c r="T274" i="24"/>
  <c r="T271" i="24"/>
  <c r="T270" i="24"/>
  <c r="T269" i="24"/>
  <c r="T268" i="24"/>
  <c r="T267" i="24"/>
  <c r="E266" i="24"/>
  <c r="T265" i="24"/>
  <c r="T264" i="24"/>
  <c r="T263" i="24"/>
  <c r="T262" i="24"/>
  <c r="T261" i="24"/>
  <c r="T260" i="24"/>
  <c r="T257" i="24"/>
  <c r="T256" i="24"/>
  <c r="T255" i="24"/>
  <c r="T254" i="24"/>
  <c r="T253" i="24"/>
  <c r="E252" i="24"/>
  <c r="T251" i="24"/>
  <c r="T250" i="24"/>
  <c r="T249" i="24"/>
  <c r="T248" i="24"/>
  <c r="T247" i="24"/>
  <c r="T246" i="24"/>
  <c r="T243" i="24"/>
  <c r="T242" i="24"/>
  <c r="T241" i="24"/>
  <c r="T240" i="24"/>
  <c r="T239" i="24"/>
  <c r="E238" i="24"/>
  <c r="T237" i="24"/>
  <c r="T236" i="24"/>
  <c r="T235" i="24"/>
  <c r="T234" i="24"/>
  <c r="T233" i="24"/>
  <c r="T232" i="24"/>
  <c r="T229" i="24"/>
  <c r="T228" i="24"/>
  <c r="T227" i="24"/>
  <c r="T226" i="24"/>
  <c r="T225" i="24"/>
  <c r="E224" i="24"/>
  <c r="T223" i="24"/>
  <c r="T222" i="24"/>
  <c r="T221" i="24"/>
  <c r="T220" i="24"/>
  <c r="T219" i="24"/>
  <c r="T218" i="24"/>
  <c r="T215" i="24"/>
  <c r="T214" i="24"/>
  <c r="T213" i="24"/>
  <c r="T212" i="24"/>
  <c r="T211" i="24"/>
  <c r="E210" i="24"/>
  <c r="T209" i="24"/>
  <c r="T208" i="24"/>
  <c r="T207" i="24"/>
  <c r="T206" i="24"/>
  <c r="T205" i="24"/>
  <c r="T204" i="24"/>
  <c r="T201" i="24"/>
  <c r="T200" i="24"/>
  <c r="T199" i="24"/>
  <c r="T198" i="24"/>
  <c r="T197" i="24"/>
  <c r="E196" i="24"/>
  <c r="T195" i="24"/>
  <c r="T194" i="24"/>
  <c r="T193" i="24"/>
  <c r="T192" i="24"/>
  <c r="T191" i="24"/>
  <c r="T190" i="24"/>
  <c r="T189" i="24"/>
  <c r="T186" i="24"/>
  <c r="T185" i="24"/>
  <c r="T184" i="24"/>
  <c r="T183" i="24"/>
  <c r="T182" i="24"/>
  <c r="E181" i="24"/>
  <c r="T180" i="24"/>
  <c r="T179" i="24"/>
  <c r="T178" i="24"/>
  <c r="T177" i="24"/>
  <c r="T176" i="24"/>
  <c r="T175" i="24"/>
  <c r="T172" i="24"/>
  <c r="T171" i="24"/>
  <c r="T170" i="24"/>
  <c r="T169" i="24"/>
  <c r="T168" i="24"/>
  <c r="E167" i="24"/>
  <c r="T166" i="24"/>
  <c r="T165" i="24"/>
  <c r="T164" i="24"/>
  <c r="T163" i="24"/>
  <c r="T162" i="24"/>
  <c r="T161" i="24"/>
  <c r="T158" i="24"/>
  <c r="T157" i="24"/>
  <c r="T156" i="24"/>
  <c r="T155" i="24"/>
  <c r="T154" i="24"/>
  <c r="E153" i="24"/>
  <c r="D153" i="24" s="1"/>
  <c r="T152" i="24"/>
  <c r="T151" i="24"/>
  <c r="T150" i="24"/>
  <c r="T149" i="24"/>
  <c r="T148" i="24"/>
  <c r="T147" i="24"/>
  <c r="T144" i="24"/>
  <c r="T143" i="24"/>
  <c r="T142" i="24"/>
  <c r="T141" i="24"/>
  <c r="T140" i="24"/>
  <c r="E139" i="24"/>
  <c r="T138" i="24"/>
  <c r="T137" i="24"/>
  <c r="T136" i="24"/>
  <c r="T135" i="24"/>
  <c r="T134" i="24"/>
  <c r="T133" i="24"/>
  <c r="T130" i="24"/>
  <c r="T129" i="24"/>
  <c r="T128" i="24"/>
  <c r="T127" i="24"/>
  <c r="T126" i="24"/>
  <c r="E125" i="24"/>
  <c r="T124" i="24"/>
  <c r="T123" i="24"/>
  <c r="T122" i="24"/>
  <c r="T121" i="24"/>
  <c r="T120" i="24"/>
  <c r="T119" i="24"/>
  <c r="T116" i="24"/>
  <c r="T115" i="24"/>
  <c r="T114" i="24"/>
  <c r="T113" i="24"/>
  <c r="T112" i="24"/>
  <c r="E111" i="24"/>
  <c r="D111" i="24" s="1"/>
  <c r="T110" i="24"/>
  <c r="T109" i="24"/>
  <c r="T108" i="24"/>
  <c r="T107" i="24"/>
  <c r="T106" i="24"/>
  <c r="T105" i="24"/>
  <c r="T102" i="24"/>
  <c r="T101" i="24"/>
  <c r="T100" i="24"/>
  <c r="T99" i="24"/>
  <c r="T98" i="24"/>
  <c r="E97" i="24"/>
  <c r="T96" i="24"/>
  <c r="T95" i="24"/>
  <c r="T94" i="24"/>
  <c r="T93" i="24"/>
  <c r="T92" i="24"/>
  <c r="T91" i="24"/>
  <c r="T88" i="24"/>
  <c r="T87" i="24"/>
  <c r="T86" i="24"/>
  <c r="T85" i="24"/>
  <c r="T84" i="24"/>
  <c r="E83" i="24"/>
  <c r="T82" i="24"/>
  <c r="T81" i="24"/>
  <c r="T80" i="24"/>
  <c r="T79" i="24"/>
  <c r="T78" i="24"/>
  <c r="T77" i="24"/>
  <c r="T74" i="24"/>
  <c r="T73" i="24"/>
  <c r="T72" i="24"/>
  <c r="T71" i="24"/>
  <c r="T70" i="24"/>
  <c r="E69" i="24"/>
  <c r="T68" i="24"/>
  <c r="T67" i="24"/>
  <c r="T66" i="24"/>
  <c r="T65" i="24"/>
  <c r="T64" i="24"/>
  <c r="T63" i="24"/>
  <c r="T60" i="24"/>
  <c r="T59" i="24"/>
  <c r="T58" i="24"/>
  <c r="T57" i="24"/>
  <c r="T56" i="24"/>
  <c r="E55" i="24"/>
  <c r="T54" i="24"/>
  <c r="T53" i="24"/>
  <c r="T52" i="24"/>
  <c r="T51" i="24"/>
  <c r="T50" i="24"/>
  <c r="T49" i="24"/>
  <c r="T46" i="24"/>
  <c r="T45" i="24"/>
  <c r="T44" i="24"/>
  <c r="T43" i="24"/>
  <c r="T42" i="24"/>
  <c r="E41" i="24"/>
  <c r="T40" i="24"/>
  <c r="T39" i="24"/>
  <c r="T38" i="24"/>
  <c r="T37" i="24"/>
  <c r="T36" i="24"/>
  <c r="T33" i="24"/>
  <c r="T32" i="24"/>
  <c r="T31" i="24"/>
  <c r="T30" i="24"/>
  <c r="T29" i="24"/>
  <c r="E28" i="24"/>
  <c r="T27" i="24"/>
  <c r="T26" i="24"/>
  <c r="T25" i="24"/>
  <c r="T24" i="24"/>
  <c r="T23" i="24"/>
  <c r="T20" i="24"/>
  <c r="T19" i="24"/>
  <c r="T18" i="24"/>
  <c r="T17" i="24"/>
  <c r="T16" i="24"/>
  <c r="E15" i="24"/>
  <c r="T14" i="24"/>
  <c r="T13" i="24"/>
  <c r="T12" i="24"/>
  <c r="T11" i="24"/>
  <c r="T10" i="24"/>
  <c r="T7" i="24"/>
  <c r="T6" i="24"/>
  <c r="T5" i="24"/>
  <c r="T4" i="24"/>
  <c r="T3" i="24"/>
  <c r="E2" i="24"/>
  <c r="D2" i="24" s="1"/>
  <c r="T159" i="23"/>
  <c r="T158" i="23"/>
  <c r="T157" i="23"/>
  <c r="T155" i="23"/>
  <c r="T154" i="23"/>
  <c r="T153" i="23"/>
  <c r="T152" i="23"/>
  <c r="T151" i="23"/>
  <c r="E150" i="23"/>
  <c r="T148" i="23"/>
  <c r="T147" i="23"/>
  <c r="T145" i="23"/>
  <c r="T144" i="23"/>
  <c r="T143" i="23"/>
  <c r="T142" i="23"/>
  <c r="T141" i="23"/>
  <c r="E140" i="23"/>
  <c r="T138" i="23"/>
  <c r="T136" i="23"/>
  <c r="T135" i="23"/>
  <c r="T134" i="23"/>
  <c r="T133" i="23"/>
  <c r="T132" i="23"/>
  <c r="E131" i="23"/>
  <c r="T129" i="23"/>
  <c r="T128" i="23"/>
  <c r="T127" i="23"/>
  <c r="T125" i="23"/>
  <c r="T124" i="23"/>
  <c r="T123" i="23"/>
  <c r="T122" i="23"/>
  <c r="T121" i="23"/>
  <c r="E120" i="23"/>
  <c r="T119" i="23"/>
  <c r="T118" i="23"/>
  <c r="T117" i="23"/>
  <c r="T116" i="23"/>
  <c r="T114" i="23"/>
  <c r="T113" i="23"/>
  <c r="T112" i="23"/>
  <c r="T111" i="23"/>
  <c r="T110" i="23"/>
  <c r="E109" i="23"/>
  <c r="T108" i="23"/>
  <c r="T107" i="23"/>
  <c r="T106" i="23"/>
  <c r="T104" i="23"/>
  <c r="T103" i="23"/>
  <c r="T102" i="23"/>
  <c r="T101" i="23"/>
  <c r="T100" i="23"/>
  <c r="E99" i="23"/>
  <c r="T98" i="23"/>
  <c r="T97" i="23"/>
  <c r="T95" i="23"/>
  <c r="T94" i="23"/>
  <c r="T93" i="23"/>
  <c r="T92" i="23"/>
  <c r="T91" i="23"/>
  <c r="E90" i="23"/>
  <c r="D90" i="23" s="1"/>
  <c r="T89" i="23"/>
  <c r="T88" i="23"/>
  <c r="T86" i="23"/>
  <c r="T85" i="23"/>
  <c r="T84" i="23"/>
  <c r="T83" i="23"/>
  <c r="T82" i="23"/>
  <c r="E81" i="23"/>
  <c r="T80" i="23"/>
  <c r="T79" i="23"/>
  <c r="T78" i="23"/>
  <c r="T76" i="23"/>
  <c r="T75" i="23"/>
  <c r="T74" i="23"/>
  <c r="T73" i="23"/>
  <c r="T72" i="23"/>
  <c r="E71" i="23"/>
  <c r="T70" i="23"/>
  <c r="T69" i="23"/>
  <c r="T68" i="23"/>
  <c r="T66" i="23"/>
  <c r="T65" i="23"/>
  <c r="T64" i="23"/>
  <c r="T63" i="23"/>
  <c r="T62" i="23"/>
  <c r="E61" i="23"/>
  <c r="T59" i="23"/>
  <c r="T58" i="23"/>
  <c r="T56" i="23"/>
  <c r="T55" i="23"/>
  <c r="T54" i="23"/>
  <c r="T53" i="23"/>
  <c r="T52" i="23"/>
  <c r="E51" i="23"/>
  <c r="T49" i="23"/>
  <c r="T48" i="23"/>
  <c r="T47" i="23"/>
  <c r="T46" i="23"/>
  <c r="T45" i="23"/>
  <c r="T44" i="23"/>
  <c r="T42" i="23"/>
  <c r="T41" i="23"/>
  <c r="T40" i="23"/>
  <c r="T39" i="23"/>
  <c r="T38" i="23"/>
  <c r="E37" i="23"/>
  <c r="T35" i="23"/>
  <c r="T34" i="23"/>
  <c r="T33" i="23"/>
  <c r="T32" i="23"/>
  <c r="T31" i="23"/>
  <c r="T30" i="23"/>
  <c r="T28" i="23"/>
  <c r="T27" i="23"/>
  <c r="T26" i="23"/>
  <c r="T25" i="23"/>
  <c r="T24" i="23"/>
  <c r="E23" i="23"/>
  <c r="T22" i="23"/>
  <c r="T21" i="23"/>
  <c r="T20" i="23"/>
  <c r="T19" i="23"/>
  <c r="T18" i="23"/>
  <c r="T16" i="23"/>
  <c r="T15" i="23"/>
  <c r="T14" i="23"/>
  <c r="T13" i="23"/>
  <c r="T12" i="23"/>
  <c r="E11" i="23"/>
  <c r="T10" i="23"/>
  <c r="T9" i="23"/>
  <c r="T7" i="23"/>
  <c r="T6" i="23"/>
  <c r="T5" i="23"/>
  <c r="T4" i="23"/>
  <c r="T3" i="23"/>
  <c r="E2" i="23"/>
  <c r="T333" i="22"/>
  <c r="T332" i="22"/>
  <c r="T331" i="22"/>
  <c r="T329" i="22"/>
  <c r="T328" i="22"/>
  <c r="T327" i="22"/>
  <c r="E327" i="22"/>
  <c r="T326" i="22"/>
  <c r="E326" i="22"/>
  <c r="T325" i="22"/>
  <c r="T323" i="22"/>
  <c r="T322" i="22"/>
  <c r="T321" i="22"/>
  <c r="T320" i="22"/>
  <c r="T318" i="22"/>
  <c r="T317" i="22"/>
  <c r="T316" i="22"/>
  <c r="E316" i="22"/>
  <c r="T315" i="22"/>
  <c r="E315" i="22"/>
  <c r="T314" i="22"/>
  <c r="T312" i="22"/>
  <c r="T311" i="22"/>
  <c r="T310" i="22"/>
  <c r="T308" i="22"/>
  <c r="T307" i="22"/>
  <c r="T306" i="22"/>
  <c r="E306" i="22"/>
  <c r="D306" i="22" s="1"/>
  <c r="T305" i="22"/>
  <c r="E305" i="22"/>
  <c r="T304" i="22"/>
  <c r="T302" i="22"/>
  <c r="T301" i="22"/>
  <c r="T299" i="22"/>
  <c r="T298" i="22"/>
  <c r="T297" i="22"/>
  <c r="E297" i="22"/>
  <c r="T296" i="22"/>
  <c r="E296" i="22"/>
  <c r="T295" i="22"/>
  <c r="T293" i="22"/>
  <c r="T292" i="22"/>
  <c r="T291" i="22"/>
  <c r="T289" i="22"/>
  <c r="T288" i="22"/>
  <c r="T287" i="22"/>
  <c r="E287" i="22"/>
  <c r="T286" i="22"/>
  <c r="E286" i="22"/>
  <c r="T285" i="22"/>
  <c r="T283" i="22"/>
  <c r="T282" i="22"/>
  <c r="T281" i="22"/>
  <c r="T280" i="22"/>
  <c r="T278" i="22"/>
  <c r="T277" i="22"/>
  <c r="T276" i="22"/>
  <c r="E276" i="22"/>
  <c r="T275" i="22"/>
  <c r="E275" i="22"/>
  <c r="T274" i="22"/>
  <c r="T272" i="22"/>
  <c r="T271" i="22"/>
  <c r="T270" i="22"/>
  <c r="T269" i="22"/>
  <c r="T267" i="22"/>
  <c r="T266" i="22"/>
  <c r="T265" i="22"/>
  <c r="E265" i="22"/>
  <c r="T264" i="22"/>
  <c r="E264" i="22"/>
  <c r="T263" i="22"/>
  <c r="T261" i="22"/>
  <c r="T260" i="22"/>
  <c r="T259" i="22"/>
  <c r="T258" i="22"/>
  <c r="T257" i="22"/>
  <c r="E256" i="22"/>
  <c r="T255" i="22"/>
  <c r="T254" i="22"/>
  <c r="T253" i="22"/>
  <c r="T250" i="22"/>
  <c r="T249" i="22"/>
  <c r="T248" i="22"/>
  <c r="T247" i="22"/>
  <c r="T246" i="22"/>
  <c r="E245" i="22"/>
  <c r="T243" i="22"/>
  <c r="T242" i="22"/>
  <c r="E237" i="22"/>
  <c r="T236" i="22"/>
  <c r="T234" i="22"/>
  <c r="T233" i="22"/>
  <c r="T232" i="22"/>
  <c r="T231" i="22"/>
  <c r="T230" i="22"/>
  <c r="E229" i="22"/>
  <c r="T228" i="22"/>
  <c r="T227" i="22"/>
  <c r="T226" i="22"/>
  <c r="T223" i="22"/>
  <c r="T222" i="22"/>
  <c r="T221" i="22"/>
  <c r="T220" i="22"/>
  <c r="T219" i="22"/>
  <c r="E218" i="22"/>
  <c r="T217" i="22"/>
  <c r="T216" i="22"/>
  <c r="T214" i="22"/>
  <c r="T213" i="22"/>
  <c r="T212" i="22"/>
  <c r="T211" i="22"/>
  <c r="T210" i="22"/>
  <c r="E209" i="22"/>
  <c r="D209" i="22" s="1"/>
  <c r="T208" i="22"/>
  <c r="T207" i="22"/>
  <c r="T206" i="22"/>
  <c r="E203" i="22"/>
  <c r="T202" i="22"/>
  <c r="T201" i="22"/>
  <c r="T200" i="22"/>
  <c r="T199" i="22"/>
  <c r="T198" i="22"/>
  <c r="T197" i="22"/>
  <c r="E196" i="22"/>
  <c r="D196" i="22" s="1"/>
  <c r="T195" i="22"/>
  <c r="T194" i="22"/>
  <c r="T192" i="22"/>
  <c r="T191" i="22"/>
  <c r="T190" i="22"/>
  <c r="T189" i="22"/>
  <c r="T188" i="22"/>
  <c r="E187" i="22"/>
  <c r="T186" i="22"/>
  <c r="T185" i="22"/>
  <c r="T184" i="22"/>
  <c r="T183" i="22"/>
  <c r="T182" i="22"/>
  <c r="E181" i="22"/>
  <c r="D181" i="22" s="1"/>
  <c r="T180" i="22"/>
  <c r="T179" i="22"/>
  <c r="T178" i="22"/>
  <c r="T175" i="22"/>
  <c r="T174" i="22"/>
  <c r="T173" i="22"/>
  <c r="T172" i="22"/>
  <c r="T171" i="22"/>
  <c r="E170" i="22"/>
  <c r="T169" i="22"/>
  <c r="T168" i="22"/>
  <c r="T167" i="22"/>
  <c r="T164" i="22"/>
  <c r="T163" i="22"/>
  <c r="T162" i="22"/>
  <c r="T161" i="22"/>
  <c r="T160" i="22"/>
  <c r="E159" i="22"/>
  <c r="T158" i="22"/>
  <c r="T157" i="22"/>
  <c r="T156" i="22"/>
  <c r="T154" i="22"/>
  <c r="T153" i="22"/>
  <c r="T152" i="22"/>
  <c r="T151" i="22"/>
  <c r="T150" i="22"/>
  <c r="E149" i="22"/>
  <c r="T148" i="22"/>
  <c r="T147" i="22"/>
  <c r="T146" i="22"/>
  <c r="T143" i="22"/>
  <c r="T142" i="22"/>
  <c r="T141" i="22"/>
  <c r="T140" i="22"/>
  <c r="T139" i="22"/>
  <c r="E138" i="22"/>
  <c r="T137" i="22"/>
  <c r="T136" i="22"/>
  <c r="T135" i="22"/>
  <c r="T134" i="22"/>
  <c r="T131" i="22"/>
  <c r="T130" i="22"/>
  <c r="T129" i="22"/>
  <c r="T128" i="22"/>
  <c r="T127" i="22"/>
  <c r="E126" i="22"/>
  <c r="D126" i="22" s="1"/>
  <c r="T125" i="22"/>
  <c r="T124" i="22"/>
  <c r="T122" i="22"/>
  <c r="T121" i="22"/>
  <c r="T120" i="22"/>
  <c r="T119" i="22"/>
  <c r="T118" i="22"/>
  <c r="E117" i="22"/>
  <c r="T116" i="22"/>
  <c r="T115" i="22"/>
  <c r="T114" i="22"/>
  <c r="T112" i="22"/>
  <c r="T111" i="22"/>
  <c r="T110" i="22"/>
  <c r="T109" i="22"/>
  <c r="T108" i="22"/>
  <c r="T107" i="22"/>
  <c r="E106" i="22"/>
  <c r="T105" i="22"/>
  <c r="B105" i="22"/>
  <c r="T104" i="22"/>
  <c r="B104" i="22"/>
  <c r="T103" i="22"/>
  <c r="B103" i="22"/>
  <c r="T102" i="22"/>
  <c r="B102" i="22"/>
  <c r="B101" i="22"/>
  <c r="B100" i="22"/>
  <c r="T99" i="22"/>
  <c r="T98" i="22"/>
  <c r="T97" i="22"/>
  <c r="T96" i="22"/>
  <c r="E96" i="22"/>
  <c r="T95" i="22"/>
  <c r="B95" i="22"/>
  <c r="B94" i="22"/>
  <c r="T93" i="22"/>
  <c r="T92" i="22"/>
  <c r="T91" i="22"/>
  <c r="T90" i="22"/>
  <c r="T89" i="22"/>
  <c r="T88" i="22"/>
  <c r="E87" i="22"/>
  <c r="T86" i="22"/>
  <c r="T85" i="22"/>
  <c r="T84" i="22"/>
  <c r="T81" i="22"/>
  <c r="T80" i="22"/>
  <c r="T79" i="22"/>
  <c r="T78" i="22"/>
  <c r="T77" i="22"/>
  <c r="E76" i="22"/>
  <c r="T75" i="22"/>
  <c r="T74" i="22"/>
  <c r="T72" i="22"/>
  <c r="T71" i="22"/>
  <c r="T70" i="22"/>
  <c r="E69" i="22"/>
  <c r="D69" i="22" s="1"/>
  <c r="T68" i="22"/>
  <c r="T66" i="22"/>
  <c r="T65" i="22"/>
  <c r="T64" i="22"/>
  <c r="T63" i="22"/>
  <c r="T62" i="22"/>
  <c r="E61" i="22"/>
  <c r="T60" i="22"/>
  <c r="T59" i="22"/>
  <c r="T58" i="22"/>
  <c r="T57" i="22"/>
  <c r="T56" i="22"/>
  <c r="E55" i="22"/>
  <c r="D55" i="22" s="1"/>
  <c r="T54" i="22"/>
  <c r="T53" i="22"/>
  <c r="T52" i="22"/>
  <c r="T49" i="22"/>
  <c r="T48" i="22"/>
  <c r="T47" i="22"/>
  <c r="T46" i="22"/>
  <c r="T45" i="22"/>
  <c r="E44" i="22"/>
  <c r="T43" i="22"/>
  <c r="T42" i="22"/>
  <c r="T39" i="22"/>
  <c r="T38" i="22"/>
  <c r="T37" i="22"/>
  <c r="T36" i="22"/>
  <c r="T35" i="22"/>
  <c r="E34" i="22"/>
  <c r="T33" i="22"/>
  <c r="T32" i="22"/>
  <c r="T30" i="22"/>
  <c r="T29" i="22"/>
  <c r="T28" i="22"/>
  <c r="T27" i="22"/>
  <c r="T26" i="22"/>
  <c r="E25" i="22"/>
  <c r="T24" i="22"/>
  <c r="T23" i="22"/>
  <c r="T22" i="22"/>
  <c r="T21" i="22"/>
  <c r="T18" i="22"/>
  <c r="T17" i="22"/>
  <c r="T16" i="22"/>
  <c r="T15" i="22"/>
  <c r="T14" i="22"/>
  <c r="E13" i="22"/>
  <c r="T12" i="22"/>
  <c r="T11" i="22"/>
  <c r="T10" i="22"/>
  <c r="T9" i="22"/>
  <c r="T7" i="22"/>
  <c r="T6" i="22"/>
  <c r="T5" i="22"/>
  <c r="T4" i="22"/>
  <c r="E2" i="22"/>
  <c r="T283" i="24" l="1"/>
  <c r="B5" i="19" s="1"/>
  <c r="T337" i="22"/>
  <c r="B3" i="19" s="1"/>
  <c r="T163" i="23"/>
  <c r="B4" i="19" s="1"/>
  <c r="C210" i="24"/>
  <c r="D210" i="24"/>
  <c r="E239" i="24"/>
  <c r="D239" i="24" s="1"/>
  <c r="D238" i="24"/>
  <c r="B266" i="24"/>
  <c r="D266" i="24"/>
  <c r="E70" i="24"/>
  <c r="E71" i="24" s="1"/>
  <c r="D71" i="24" s="1"/>
  <c r="D69" i="24"/>
  <c r="E126" i="24"/>
  <c r="E127" i="24" s="1"/>
  <c r="D125" i="24"/>
  <c r="B15" i="24"/>
  <c r="D15" i="24"/>
  <c r="E42" i="24"/>
  <c r="C42" i="24" s="1"/>
  <c r="D41" i="24"/>
  <c r="B97" i="24"/>
  <c r="D97" i="24"/>
  <c r="B181" i="24"/>
  <c r="D181" i="24"/>
  <c r="E140" i="24"/>
  <c r="E145" i="24" s="1"/>
  <c r="D145" i="24" s="1"/>
  <c r="D139" i="24"/>
  <c r="C167" i="24"/>
  <c r="D167" i="24"/>
  <c r="E56" i="24"/>
  <c r="C56" i="24" s="1"/>
  <c r="D55" i="24"/>
  <c r="C28" i="24"/>
  <c r="D28" i="24"/>
  <c r="C196" i="24"/>
  <c r="D196" i="24"/>
  <c r="E225" i="24"/>
  <c r="D225" i="24" s="1"/>
  <c r="D224" i="24"/>
  <c r="E253" i="24"/>
  <c r="D253" i="24" s="1"/>
  <c r="D252" i="24"/>
  <c r="C83" i="24"/>
  <c r="D83" i="24"/>
  <c r="D131" i="23"/>
  <c r="C131" i="23"/>
  <c r="D23" i="23"/>
  <c r="C23" i="23"/>
  <c r="D51" i="23"/>
  <c r="C51" i="23"/>
  <c r="D61" i="23"/>
  <c r="C61" i="23"/>
  <c r="D71" i="23"/>
  <c r="C71" i="23"/>
  <c r="D99" i="23"/>
  <c r="C99" i="23"/>
  <c r="E110" i="23"/>
  <c r="B110" i="23" s="1"/>
  <c r="D109" i="23"/>
  <c r="C109" i="23"/>
  <c r="D81" i="23"/>
  <c r="C81" i="23"/>
  <c r="E38" i="23"/>
  <c r="B38" i="23" s="1"/>
  <c r="D37" i="23"/>
  <c r="C37" i="23"/>
  <c r="D2" i="23"/>
  <c r="C2" i="23"/>
  <c r="E12" i="23"/>
  <c r="E13" i="23" s="1"/>
  <c r="D11" i="23"/>
  <c r="C11" i="23"/>
  <c r="E121" i="23"/>
  <c r="B121" i="23" s="1"/>
  <c r="D120" i="23"/>
  <c r="C120" i="23"/>
  <c r="D140" i="23"/>
  <c r="C140" i="23"/>
  <c r="E151" i="23"/>
  <c r="B151" i="23" s="1"/>
  <c r="D150" i="23"/>
  <c r="B106" i="22"/>
  <c r="D106" i="22"/>
  <c r="B96" i="22"/>
  <c r="D96" i="22"/>
  <c r="B44" i="22"/>
  <c r="D44" i="22"/>
  <c r="E118" i="22"/>
  <c r="E119" i="22" s="1"/>
  <c r="D117" i="22"/>
  <c r="E139" i="22"/>
  <c r="E140" i="22" s="1"/>
  <c r="D138" i="22"/>
  <c r="B245" i="22"/>
  <c r="D245" i="22"/>
  <c r="B264" i="22"/>
  <c r="D264" i="22"/>
  <c r="E288" i="22"/>
  <c r="E289" i="22" s="1"/>
  <c r="D287" i="22"/>
  <c r="B296" i="22"/>
  <c r="D296" i="22"/>
  <c r="E328" i="22"/>
  <c r="E329" i="22" s="1"/>
  <c r="D327" i="22"/>
  <c r="B76" i="22"/>
  <c r="D76" i="22"/>
  <c r="E160" i="22"/>
  <c r="D160" i="22" s="1"/>
  <c r="D159" i="22"/>
  <c r="B187" i="22"/>
  <c r="D187" i="22"/>
  <c r="E3" i="22"/>
  <c r="B3" i="22" s="1"/>
  <c r="D2" i="22"/>
  <c r="C2" i="22"/>
  <c r="B87" i="22"/>
  <c r="D87" i="22"/>
  <c r="B170" i="22"/>
  <c r="D170" i="22"/>
  <c r="B275" i="22"/>
  <c r="D275" i="22"/>
  <c r="D13" i="22"/>
  <c r="C13" i="22"/>
  <c r="B61" i="22"/>
  <c r="D61" i="22"/>
  <c r="B25" i="22"/>
  <c r="D25" i="22"/>
  <c r="C25" i="22"/>
  <c r="E35" i="22"/>
  <c r="B35" i="22" s="1"/>
  <c r="D34" i="22"/>
  <c r="B149" i="22"/>
  <c r="D149" i="22"/>
  <c r="E204" i="22"/>
  <c r="E207" i="22" s="1"/>
  <c r="D207" i="22" s="1"/>
  <c r="D203" i="22"/>
  <c r="B256" i="22"/>
  <c r="D256" i="22"/>
  <c r="B305" i="22"/>
  <c r="D305" i="22"/>
  <c r="E266" i="22"/>
  <c r="E267" i="22" s="1"/>
  <c r="D265" i="22"/>
  <c r="B297" i="22"/>
  <c r="D297" i="22"/>
  <c r="B315" i="22"/>
  <c r="D315" i="22"/>
  <c r="E219" i="22"/>
  <c r="D219" i="22" s="1"/>
  <c r="D218" i="22"/>
  <c r="E241" i="22"/>
  <c r="D237" i="22"/>
  <c r="B276" i="22"/>
  <c r="D276" i="22"/>
  <c r="B316" i="22"/>
  <c r="D316" i="22"/>
  <c r="E230" i="22"/>
  <c r="E235" i="22" s="1"/>
  <c r="D229" i="22"/>
  <c r="B286" i="22"/>
  <c r="D286" i="22"/>
  <c r="B326" i="22"/>
  <c r="D326" i="22"/>
  <c r="B196" i="22"/>
  <c r="C125" i="24"/>
  <c r="C252" i="24"/>
  <c r="C238" i="24"/>
  <c r="B2" i="24"/>
  <c r="E3" i="24"/>
  <c r="D3" i="24" s="1"/>
  <c r="C41" i="24"/>
  <c r="B224" i="24"/>
  <c r="B125" i="24"/>
  <c r="B210" i="24"/>
  <c r="B83" i="24"/>
  <c r="E84" i="24"/>
  <c r="C266" i="24"/>
  <c r="E168" i="24"/>
  <c r="D168" i="24" s="1"/>
  <c r="C224" i="24"/>
  <c r="B55" i="24"/>
  <c r="B41" i="24"/>
  <c r="E211" i="24"/>
  <c r="B139" i="24"/>
  <c r="B167" i="24"/>
  <c r="B238" i="24"/>
  <c r="B109" i="23"/>
  <c r="B37" i="23"/>
  <c r="E141" i="23"/>
  <c r="B61" i="23"/>
  <c r="B120" i="23"/>
  <c r="E62" i="23"/>
  <c r="E3" i="23"/>
  <c r="E52" i="23"/>
  <c r="E132" i="23"/>
  <c r="B2" i="23"/>
  <c r="B150" i="23"/>
  <c r="E26" i="22"/>
  <c r="B229" i="22"/>
  <c r="E277" i="22"/>
  <c r="E298" i="22"/>
  <c r="E253" i="22"/>
  <c r="B218" i="22"/>
  <c r="E246" i="22"/>
  <c r="B138" i="22"/>
  <c r="B2" i="22"/>
  <c r="E107" i="22"/>
  <c r="D107" i="22" s="1"/>
  <c r="E45" i="22"/>
  <c r="E210" i="22"/>
  <c r="B327" i="22"/>
  <c r="E238" i="22"/>
  <c r="B203" i="22"/>
  <c r="E62" i="22"/>
  <c r="B181" i="22"/>
  <c r="E257" i="22"/>
  <c r="B13" i="22"/>
  <c r="B159" i="22"/>
  <c r="E182" i="22"/>
  <c r="D182" i="22" s="1"/>
  <c r="B265" i="22"/>
  <c r="E14" i="22"/>
  <c r="E97" i="22"/>
  <c r="B209" i="22"/>
  <c r="E112" i="24"/>
  <c r="D112" i="24" s="1"/>
  <c r="C111" i="24"/>
  <c r="B111" i="24"/>
  <c r="B153" i="24"/>
  <c r="E16" i="24"/>
  <c r="D16" i="24" s="1"/>
  <c r="B28" i="24"/>
  <c r="E29" i="24"/>
  <c r="D29" i="24" s="1"/>
  <c r="E154" i="24"/>
  <c r="D154" i="24" s="1"/>
  <c r="B196" i="24"/>
  <c r="E197" i="24"/>
  <c r="D197" i="24" s="1"/>
  <c r="C69" i="24"/>
  <c r="B69" i="24"/>
  <c r="E267" i="24"/>
  <c r="D267" i="24" s="1"/>
  <c r="B252" i="24"/>
  <c r="C55" i="24"/>
  <c r="C139" i="24"/>
  <c r="E182" i="24"/>
  <c r="D182" i="24" s="1"/>
  <c r="C181" i="24"/>
  <c r="E98" i="24"/>
  <c r="D98" i="24" s="1"/>
  <c r="C97" i="24"/>
  <c r="B99" i="23"/>
  <c r="E100" i="23"/>
  <c r="B90" i="23"/>
  <c r="E91" i="23"/>
  <c r="D91" i="23" s="1"/>
  <c r="E72" i="23"/>
  <c r="B71" i="23"/>
  <c r="E24" i="23"/>
  <c r="B23" i="23"/>
  <c r="B11" i="23"/>
  <c r="B81" i="23"/>
  <c r="E82" i="23"/>
  <c r="B51" i="23"/>
  <c r="E115" i="23"/>
  <c r="B131" i="23"/>
  <c r="B140" i="23"/>
  <c r="E150" i="22"/>
  <c r="D150" i="22" s="1"/>
  <c r="B55" i="22"/>
  <c r="E56" i="22"/>
  <c r="D56" i="22" s="1"/>
  <c r="E307" i="22"/>
  <c r="D307" i="22" s="1"/>
  <c r="B306" i="22"/>
  <c r="E127" i="22"/>
  <c r="D127" i="22" s="1"/>
  <c r="B126" i="22"/>
  <c r="B34" i="22"/>
  <c r="B69" i="22"/>
  <c r="E171" i="22"/>
  <c r="D171" i="22" s="1"/>
  <c r="E70" i="22"/>
  <c r="D70" i="22" s="1"/>
  <c r="B237" i="22"/>
  <c r="E317" i="22"/>
  <c r="D317" i="22" s="1"/>
  <c r="E188" i="22"/>
  <c r="D188" i="22" s="1"/>
  <c r="B287" i="22"/>
  <c r="E88" i="22"/>
  <c r="D88" i="22" s="1"/>
  <c r="E77" i="22"/>
  <c r="D77" i="22" s="1"/>
  <c r="E197" i="22"/>
  <c r="D197" i="22" s="1"/>
  <c r="E258" i="24" l="1"/>
  <c r="D258" i="24" s="1"/>
  <c r="B56" i="24"/>
  <c r="E43" i="24"/>
  <c r="B70" i="24"/>
  <c r="E162" i="22"/>
  <c r="D162" i="22" s="1"/>
  <c r="E17" i="23"/>
  <c r="E123" i="22"/>
  <c r="E124" i="22" s="1"/>
  <c r="B160" i="22"/>
  <c r="E161" i="22"/>
  <c r="B161" i="22" s="1"/>
  <c r="E165" i="22"/>
  <c r="D165" i="22" s="1"/>
  <c r="E156" i="23"/>
  <c r="D156" i="23" s="1"/>
  <c r="E122" i="23"/>
  <c r="D122" i="23" s="1"/>
  <c r="E226" i="24"/>
  <c r="D226" i="24" s="1"/>
  <c r="B42" i="24"/>
  <c r="B225" i="24"/>
  <c r="C126" i="24"/>
  <c r="B126" i="24"/>
  <c r="B140" i="24"/>
  <c r="E240" i="24"/>
  <c r="D240" i="24" s="1"/>
  <c r="C225" i="24"/>
  <c r="C140" i="24"/>
  <c r="B239" i="24"/>
  <c r="E230" i="24"/>
  <c r="D230" i="24" s="1"/>
  <c r="C239" i="24"/>
  <c r="E244" i="24"/>
  <c r="D244" i="24" s="1"/>
  <c r="E144" i="22"/>
  <c r="D144" i="22" s="1"/>
  <c r="E231" i="22"/>
  <c r="E232" i="22" s="1"/>
  <c r="E233" i="22" s="1"/>
  <c r="E205" i="22"/>
  <c r="D205" i="22" s="1"/>
  <c r="B219" i="22"/>
  <c r="E221" i="22"/>
  <c r="D221" i="22" s="1"/>
  <c r="E224" i="22"/>
  <c r="D224" i="22" s="1"/>
  <c r="E8" i="22"/>
  <c r="D8" i="22" s="1"/>
  <c r="E254" i="24"/>
  <c r="D254" i="24" s="1"/>
  <c r="C253" i="24"/>
  <c r="E61" i="24"/>
  <c r="D61" i="24" s="1"/>
  <c r="B43" i="24"/>
  <c r="D43" i="24"/>
  <c r="E75" i="24"/>
  <c r="D75" i="24" s="1"/>
  <c r="E47" i="24"/>
  <c r="D42" i="24"/>
  <c r="B253" i="24"/>
  <c r="B84" i="24"/>
  <c r="D84" i="24"/>
  <c r="E216" i="24"/>
  <c r="E217" i="24" s="1"/>
  <c r="D211" i="24"/>
  <c r="E141" i="24"/>
  <c r="D140" i="24"/>
  <c r="E57" i="24"/>
  <c r="D56" i="24"/>
  <c r="C70" i="24"/>
  <c r="D70" i="24"/>
  <c r="E128" i="24"/>
  <c r="D128" i="24" s="1"/>
  <c r="D127" i="24"/>
  <c r="E131" i="24"/>
  <c r="D126" i="24"/>
  <c r="E126" i="23"/>
  <c r="B126" i="23" s="1"/>
  <c r="E8" i="23"/>
  <c r="B8" i="23" s="1"/>
  <c r="D3" i="23"/>
  <c r="C3" i="23"/>
  <c r="E43" i="23"/>
  <c r="E44" i="23" s="1"/>
  <c r="D62" i="23"/>
  <c r="C62" i="23"/>
  <c r="D100" i="23"/>
  <c r="C100" i="23"/>
  <c r="D141" i="23"/>
  <c r="C141" i="23"/>
  <c r="E152" i="23"/>
  <c r="D151" i="23"/>
  <c r="D12" i="23"/>
  <c r="C12" i="23"/>
  <c r="D82" i="23"/>
  <c r="C82" i="23"/>
  <c r="B12" i="23"/>
  <c r="E111" i="23"/>
  <c r="D110" i="23"/>
  <c r="C110" i="23"/>
  <c r="D24" i="23"/>
  <c r="C24" i="23"/>
  <c r="D17" i="23"/>
  <c r="C17" i="23"/>
  <c r="D132" i="23"/>
  <c r="C132" i="23"/>
  <c r="D115" i="23"/>
  <c r="C115" i="23"/>
  <c r="D13" i="23"/>
  <c r="C13" i="23"/>
  <c r="D72" i="23"/>
  <c r="C72" i="23"/>
  <c r="E57" i="23"/>
  <c r="E58" i="23" s="1"/>
  <c r="D52" i="23"/>
  <c r="C52" i="23"/>
  <c r="D121" i="23"/>
  <c r="C121" i="23"/>
  <c r="E39" i="23"/>
  <c r="D38" i="23"/>
  <c r="C38" i="23"/>
  <c r="E299" i="22"/>
  <c r="D298" i="22"/>
  <c r="E220" i="22"/>
  <c r="E40" i="22"/>
  <c r="D40" i="22" s="1"/>
  <c r="E278" i="22"/>
  <c r="D277" i="22"/>
  <c r="B204" i="22"/>
  <c r="D204" i="22"/>
  <c r="B267" i="22"/>
  <c r="D267" i="22"/>
  <c r="B288" i="22"/>
  <c r="D288" i="22"/>
  <c r="E120" i="22"/>
  <c r="D118" i="22"/>
  <c r="B97" i="22"/>
  <c r="D97" i="22"/>
  <c r="E258" i="22"/>
  <c r="D258" i="22" s="1"/>
  <c r="D257" i="22"/>
  <c r="E242" i="22"/>
  <c r="D242" i="22" s="1"/>
  <c r="D238" i="22"/>
  <c r="E247" i="22"/>
  <c r="D246" i="22"/>
  <c r="B26" i="22"/>
  <c r="D26" i="22"/>
  <c r="B241" i="22"/>
  <c r="D241" i="22"/>
  <c r="B266" i="22"/>
  <c r="D266" i="22"/>
  <c r="B14" i="22"/>
  <c r="D14" i="22"/>
  <c r="E67" i="22"/>
  <c r="D67" i="22" s="1"/>
  <c r="D62" i="22"/>
  <c r="E215" i="22"/>
  <c r="D215" i="22" s="1"/>
  <c r="D210" i="22"/>
  <c r="B253" i="22"/>
  <c r="D253" i="22"/>
  <c r="B230" i="22"/>
  <c r="D230" i="22"/>
  <c r="E36" i="22"/>
  <c r="D35" i="22"/>
  <c r="B45" i="22"/>
  <c r="D45" i="22"/>
  <c r="E4" i="22"/>
  <c r="D3" i="22"/>
  <c r="C3" i="22"/>
  <c r="T341" i="22" s="1"/>
  <c r="B328" i="22"/>
  <c r="D328" i="22"/>
  <c r="B289" i="22"/>
  <c r="D289" i="22"/>
  <c r="B119" i="22"/>
  <c r="D119" i="22"/>
  <c r="B235" i="22"/>
  <c r="D235" i="22"/>
  <c r="E141" i="22"/>
  <c r="E142" i="22" s="1"/>
  <c r="D140" i="22"/>
  <c r="B329" i="22"/>
  <c r="D329" i="22"/>
  <c r="B139" i="22"/>
  <c r="D139" i="22"/>
  <c r="C43" i="24"/>
  <c r="C84" i="24"/>
  <c r="E44" i="24"/>
  <c r="B298" i="22"/>
  <c r="E89" i="24"/>
  <c r="E142" i="23"/>
  <c r="B141" i="23"/>
  <c r="B3" i="24"/>
  <c r="E27" i="22"/>
  <c r="E31" i="22"/>
  <c r="E50" i="22"/>
  <c r="E46" i="22"/>
  <c r="B277" i="22"/>
  <c r="E4" i="24"/>
  <c r="E8" i="24"/>
  <c r="D8" i="24" s="1"/>
  <c r="B127" i="24"/>
  <c r="B211" i="24"/>
  <c r="C211" i="24"/>
  <c r="C127" i="24"/>
  <c r="E212" i="24"/>
  <c r="E85" i="24"/>
  <c r="D85" i="24" s="1"/>
  <c r="B168" i="24"/>
  <c r="E173" i="24"/>
  <c r="D173" i="24" s="1"/>
  <c r="E169" i="24"/>
  <c r="D169" i="24" s="1"/>
  <c r="C168" i="24"/>
  <c r="E53" i="23"/>
  <c r="E146" i="23"/>
  <c r="E4" i="23"/>
  <c r="B3" i="23"/>
  <c r="B132" i="23"/>
  <c r="E137" i="23"/>
  <c r="E133" i="23"/>
  <c r="B52" i="23"/>
  <c r="E63" i="23"/>
  <c r="B62" i="23"/>
  <c r="E67" i="23"/>
  <c r="E254" i="22"/>
  <c r="E211" i="22"/>
  <c r="B140" i="22"/>
  <c r="B62" i="22"/>
  <c r="B238" i="22"/>
  <c r="E239" i="22"/>
  <c r="B257" i="22"/>
  <c r="B246" i="22"/>
  <c r="E248" i="22"/>
  <c r="E251" i="22"/>
  <c r="E113" i="22"/>
  <c r="D113" i="22" s="1"/>
  <c r="E108" i="22"/>
  <c r="D108" i="22" s="1"/>
  <c r="E98" i="22"/>
  <c r="B107" i="22"/>
  <c r="E63" i="22"/>
  <c r="E19" i="22"/>
  <c r="D19" i="22" s="1"/>
  <c r="E15" i="22"/>
  <c r="D15" i="22" s="1"/>
  <c r="E212" i="22"/>
  <c r="D212" i="22" s="1"/>
  <c r="B210" i="22"/>
  <c r="E183" i="22"/>
  <c r="D183" i="22" s="1"/>
  <c r="B182" i="22"/>
  <c r="E76" i="24"/>
  <c r="D76" i="24" s="1"/>
  <c r="E103" i="24"/>
  <c r="D103" i="24" s="1"/>
  <c r="C98" i="24"/>
  <c r="B98" i="24"/>
  <c r="E99" i="24"/>
  <c r="D99" i="24" s="1"/>
  <c r="E187" i="24"/>
  <c r="D187" i="24" s="1"/>
  <c r="C182" i="24"/>
  <c r="B182" i="24"/>
  <c r="E183" i="24"/>
  <c r="D183" i="24" s="1"/>
  <c r="E268" i="24"/>
  <c r="D268" i="24" s="1"/>
  <c r="E272" i="24"/>
  <c r="D272" i="24" s="1"/>
  <c r="C267" i="24"/>
  <c r="B267" i="24"/>
  <c r="C240" i="24"/>
  <c r="B240" i="24"/>
  <c r="C258" i="24"/>
  <c r="E259" i="24"/>
  <c r="D259" i="24" s="1"/>
  <c r="B258" i="24"/>
  <c r="E155" i="24"/>
  <c r="D155" i="24" s="1"/>
  <c r="E159" i="24"/>
  <c r="D159" i="24" s="1"/>
  <c r="B154" i="24"/>
  <c r="E30" i="24"/>
  <c r="D30" i="24" s="1"/>
  <c r="E34" i="24"/>
  <c r="D34" i="24" s="1"/>
  <c r="C29" i="24"/>
  <c r="B29" i="24"/>
  <c r="C71" i="24"/>
  <c r="B71" i="24"/>
  <c r="E72" i="24"/>
  <c r="D72" i="24" s="1"/>
  <c r="B112" i="24"/>
  <c r="E113" i="24"/>
  <c r="D113" i="24" s="1"/>
  <c r="E117" i="24"/>
  <c r="D117" i="24" s="1"/>
  <c r="C112" i="24"/>
  <c r="C226" i="24"/>
  <c r="B226" i="24"/>
  <c r="E227" i="24"/>
  <c r="D227" i="24" s="1"/>
  <c r="B254" i="24"/>
  <c r="E17" i="24"/>
  <c r="D17" i="24" s="1"/>
  <c r="E21" i="24"/>
  <c r="D21" i="24" s="1"/>
  <c r="B16" i="24"/>
  <c r="C244" i="24"/>
  <c r="B244" i="24"/>
  <c r="E245" i="24"/>
  <c r="D245" i="24" s="1"/>
  <c r="E146" i="24"/>
  <c r="D146" i="24" s="1"/>
  <c r="B145" i="24"/>
  <c r="C145" i="24"/>
  <c r="E198" i="24"/>
  <c r="D198" i="24" s="1"/>
  <c r="E202" i="24"/>
  <c r="D202" i="24" s="1"/>
  <c r="C197" i="24"/>
  <c r="B197" i="24"/>
  <c r="E157" i="23"/>
  <c r="D157" i="23" s="1"/>
  <c r="B156" i="23"/>
  <c r="E101" i="23"/>
  <c r="B100" i="23"/>
  <c r="E105" i="23"/>
  <c r="E29" i="23"/>
  <c r="E25" i="23"/>
  <c r="B24" i="23"/>
  <c r="E83" i="23"/>
  <c r="B82" i="23"/>
  <c r="E87" i="23"/>
  <c r="E14" i="23"/>
  <c r="B13" i="23"/>
  <c r="B43" i="23"/>
  <c r="E77" i="23"/>
  <c r="E73" i="23"/>
  <c r="B72" i="23"/>
  <c r="E92" i="23"/>
  <c r="D92" i="23" s="1"/>
  <c r="B91" i="23"/>
  <c r="E96" i="23"/>
  <c r="D96" i="23" s="1"/>
  <c r="B115" i="23"/>
  <c r="E116" i="23"/>
  <c r="B17" i="23"/>
  <c r="E18" i="23"/>
  <c r="E128" i="22"/>
  <c r="D128" i="22" s="1"/>
  <c r="E132" i="22"/>
  <c r="D132" i="22" s="1"/>
  <c r="B127" i="22"/>
  <c r="E198" i="22"/>
  <c r="D198" i="22" s="1"/>
  <c r="B197" i="22"/>
  <c r="B70" i="22"/>
  <c r="E73" i="22"/>
  <c r="D73" i="22" s="1"/>
  <c r="E71" i="22"/>
  <c r="D71" i="22" s="1"/>
  <c r="E163" i="22"/>
  <c r="D163" i="22" s="1"/>
  <c r="B162" i="22"/>
  <c r="B77" i="22"/>
  <c r="E82" i="22"/>
  <c r="D82" i="22" s="1"/>
  <c r="E78" i="22"/>
  <c r="D78" i="22" s="1"/>
  <c r="E190" i="22"/>
  <c r="D190" i="22" s="1"/>
  <c r="E189" i="22"/>
  <c r="B188" i="22"/>
  <c r="E193" i="22"/>
  <c r="D193" i="22" s="1"/>
  <c r="B207" i="22"/>
  <c r="E208" i="22"/>
  <c r="B56" i="22"/>
  <c r="E57" i="22"/>
  <c r="D57" i="22" s="1"/>
  <c r="E151" i="22"/>
  <c r="D151" i="22" s="1"/>
  <c r="B150" i="22"/>
  <c r="E155" i="22"/>
  <c r="D155" i="22" s="1"/>
  <c r="B165" i="22"/>
  <c r="E176" i="22"/>
  <c r="D176" i="22" s="1"/>
  <c r="B171" i="22"/>
  <c r="E172" i="22"/>
  <c r="D172" i="22" s="1"/>
  <c r="E308" i="22"/>
  <c r="B307" i="22"/>
  <c r="E93" i="22"/>
  <c r="B88" i="22"/>
  <c r="E89" i="22"/>
  <c r="D89" i="22" s="1"/>
  <c r="B317" i="22"/>
  <c r="E318" i="22"/>
  <c r="C254" i="24" l="1"/>
  <c r="B230" i="24"/>
  <c r="C230" i="24"/>
  <c r="E255" i="24"/>
  <c r="D255" i="24" s="1"/>
  <c r="E231" i="24"/>
  <c r="D231" i="24" s="1"/>
  <c r="E166" i="22"/>
  <c r="D166" i="22" s="1"/>
  <c r="D231" i="22"/>
  <c r="D161" i="22"/>
  <c r="E202" i="22"/>
  <c r="B231" i="22"/>
  <c r="B215" i="22"/>
  <c r="E146" i="22"/>
  <c r="B146" i="22" s="1"/>
  <c r="T339" i="22"/>
  <c r="D123" i="22"/>
  <c r="E167" i="22"/>
  <c r="D167" i="22" s="1"/>
  <c r="T340" i="22"/>
  <c r="T342" i="22" s="1"/>
  <c r="E123" i="23"/>
  <c r="C122" i="23"/>
  <c r="B122" i="23"/>
  <c r="E259" i="22"/>
  <c r="D259" i="22" s="1"/>
  <c r="B144" i="22"/>
  <c r="E145" i="22"/>
  <c r="B145" i="22" s="1"/>
  <c r="B221" i="22"/>
  <c r="E68" i="22"/>
  <c r="B68" i="22" s="1"/>
  <c r="B205" i="22"/>
  <c r="E206" i="22"/>
  <c r="B258" i="22"/>
  <c r="E9" i="23"/>
  <c r="E10" i="23" s="1"/>
  <c r="B216" i="24"/>
  <c r="C61" i="24"/>
  <c r="C128" i="24"/>
  <c r="B61" i="24"/>
  <c r="E62" i="24"/>
  <c r="D62" i="24" s="1"/>
  <c r="E129" i="24"/>
  <c r="D129" i="24" s="1"/>
  <c r="B128" i="24"/>
  <c r="E241" i="24"/>
  <c r="D241" i="24" s="1"/>
  <c r="B75" i="24"/>
  <c r="C75" i="24"/>
  <c r="E41" i="22"/>
  <c r="D41" i="22" s="1"/>
  <c r="E226" i="22"/>
  <c r="D226" i="22" s="1"/>
  <c r="E216" i="22"/>
  <c r="D216" i="22" s="1"/>
  <c r="B40" i="22"/>
  <c r="B8" i="22"/>
  <c r="E244" i="22"/>
  <c r="B244" i="22" s="1"/>
  <c r="E9" i="22"/>
  <c r="D9" i="22" s="1"/>
  <c r="B242" i="22"/>
  <c r="E222" i="22"/>
  <c r="D222" i="22" s="1"/>
  <c r="E225" i="22"/>
  <c r="D225" i="22" s="1"/>
  <c r="E243" i="22"/>
  <c r="D243" i="22" s="1"/>
  <c r="B224" i="22"/>
  <c r="E127" i="23"/>
  <c r="D127" i="23" s="1"/>
  <c r="B57" i="23"/>
  <c r="C212" i="24"/>
  <c r="D212" i="24"/>
  <c r="D57" i="24"/>
  <c r="C57" i="24"/>
  <c r="E58" i="24"/>
  <c r="B57" i="24"/>
  <c r="D47" i="24"/>
  <c r="C47" i="24"/>
  <c r="B47" i="24"/>
  <c r="E48" i="24"/>
  <c r="C89" i="24"/>
  <c r="D89" i="24"/>
  <c r="E132" i="24"/>
  <c r="D131" i="24"/>
  <c r="C131" i="24"/>
  <c r="B131" i="24"/>
  <c r="D141" i="24"/>
  <c r="E142" i="24"/>
  <c r="C141" i="24"/>
  <c r="B141" i="24"/>
  <c r="C44" i="24"/>
  <c r="D44" i="24"/>
  <c r="C216" i="24"/>
  <c r="D216" i="24"/>
  <c r="E219" i="24"/>
  <c r="D219" i="24" s="1"/>
  <c r="D217" i="24"/>
  <c r="B4" i="24"/>
  <c r="D4" i="24"/>
  <c r="D29" i="23"/>
  <c r="C29" i="23"/>
  <c r="D4" i="23"/>
  <c r="C4" i="23"/>
  <c r="D83" i="23"/>
  <c r="C83" i="23"/>
  <c r="D105" i="23"/>
  <c r="C105" i="23"/>
  <c r="D63" i="23"/>
  <c r="C63" i="23"/>
  <c r="D18" i="23"/>
  <c r="C18" i="23"/>
  <c r="D101" i="23"/>
  <c r="C101" i="23"/>
  <c r="D133" i="23"/>
  <c r="C133" i="23"/>
  <c r="D57" i="23"/>
  <c r="C57" i="23"/>
  <c r="D43" i="23"/>
  <c r="C43" i="23"/>
  <c r="D111" i="23"/>
  <c r="C111" i="23"/>
  <c r="E112" i="23"/>
  <c r="B111" i="23"/>
  <c r="D152" i="23"/>
  <c r="E153" i="23"/>
  <c r="B152" i="23"/>
  <c r="D77" i="23"/>
  <c r="C77" i="23"/>
  <c r="D14" i="23"/>
  <c r="C14" i="23"/>
  <c r="D39" i="23"/>
  <c r="C39" i="23"/>
  <c r="E40" i="23"/>
  <c r="B39" i="23"/>
  <c r="D8" i="23"/>
  <c r="C8" i="23"/>
  <c r="E147" i="23"/>
  <c r="B147" i="23" s="1"/>
  <c r="D146" i="23"/>
  <c r="C146" i="23"/>
  <c r="D58" i="23"/>
  <c r="C58" i="23"/>
  <c r="D123" i="23"/>
  <c r="C123" i="23"/>
  <c r="D137" i="23"/>
  <c r="C137" i="23"/>
  <c r="D73" i="23"/>
  <c r="C73" i="23"/>
  <c r="D116" i="23"/>
  <c r="C116" i="23"/>
  <c r="D44" i="23"/>
  <c r="C44" i="23"/>
  <c r="D87" i="23"/>
  <c r="C87" i="23"/>
  <c r="D25" i="23"/>
  <c r="C25" i="23"/>
  <c r="D67" i="23"/>
  <c r="C67" i="23"/>
  <c r="D53" i="23"/>
  <c r="C53" i="23"/>
  <c r="E143" i="23"/>
  <c r="B143" i="23" s="1"/>
  <c r="D142" i="23"/>
  <c r="C142" i="23"/>
  <c r="D126" i="23"/>
  <c r="C126" i="23"/>
  <c r="B202" i="22"/>
  <c r="D202" i="22"/>
  <c r="B248" i="22"/>
  <c r="D248" i="22"/>
  <c r="B211" i="22"/>
  <c r="D211" i="22"/>
  <c r="E5" i="22"/>
  <c r="D4" i="22"/>
  <c r="B4" i="22"/>
  <c r="B247" i="22"/>
  <c r="D247" i="22"/>
  <c r="B120" i="22"/>
  <c r="D120" i="22"/>
  <c r="E121" i="22"/>
  <c r="B278" i="22"/>
  <c r="D278" i="22"/>
  <c r="E240" i="22"/>
  <c r="D239" i="22"/>
  <c r="B254" i="22"/>
  <c r="D254" i="22"/>
  <c r="B67" i="22"/>
  <c r="B208" i="22"/>
  <c r="D208" i="22"/>
  <c r="E99" i="22"/>
  <c r="D98" i="22"/>
  <c r="B46" i="22"/>
  <c r="D46" i="22"/>
  <c r="B220" i="22"/>
  <c r="D220" i="22"/>
  <c r="B141" i="22"/>
  <c r="D141" i="22"/>
  <c r="D145" i="22"/>
  <c r="B50" i="22"/>
  <c r="D50" i="22"/>
  <c r="B232" i="22"/>
  <c r="D232" i="22"/>
  <c r="E125" i="22"/>
  <c r="D125" i="22" s="1"/>
  <c r="D124" i="22"/>
  <c r="E64" i="22"/>
  <c r="D64" i="22" s="1"/>
  <c r="D63" i="22"/>
  <c r="E143" i="22"/>
  <c r="D142" i="22"/>
  <c r="B318" i="22"/>
  <c r="D318" i="22"/>
  <c r="B308" i="22"/>
  <c r="D308" i="22"/>
  <c r="B93" i="22"/>
  <c r="D93" i="22"/>
  <c r="B189" i="22"/>
  <c r="D189" i="22"/>
  <c r="E32" i="22"/>
  <c r="D32" i="22" s="1"/>
  <c r="D31" i="22"/>
  <c r="B36" i="22"/>
  <c r="D36" i="22"/>
  <c r="E37" i="22"/>
  <c r="B206" i="22"/>
  <c r="D206" i="22"/>
  <c r="E252" i="22"/>
  <c r="D252" i="22" s="1"/>
  <c r="D251" i="22"/>
  <c r="E234" i="22"/>
  <c r="D233" i="22"/>
  <c r="B27" i="22"/>
  <c r="D27" i="22"/>
  <c r="B299" i="22"/>
  <c r="D299" i="22"/>
  <c r="E45" i="24"/>
  <c r="C45" i="24" s="1"/>
  <c r="B44" i="24"/>
  <c r="B142" i="23"/>
  <c r="E90" i="24"/>
  <c r="B8" i="24"/>
  <c r="B89" i="24"/>
  <c r="E5" i="24"/>
  <c r="E47" i="22"/>
  <c r="E148" i="23"/>
  <c r="E213" i="24"/>
  <c r="B212" i="24"/>
  <c r="B53" i="23"/>
  <c r="E9" i="24"/>
  <c r="D9" i="24" s="1"/>
  <c r="E54" i="23"/>
  <c r="B31" i="22"/>
  <c r="E51" i="22"/>
  <c r="E28" i="22"/>
  <c r="E236" i="22"/>
  <c r="B142" i="22"/>
  <c r="E138" i="23"/>
  <c r="E218" i="24"/>
  <c r="B217" i="24"/>
  <c r="C217" i="24"/>
  <c r="B85" i="24"/>
  <c r="E86" i="24"/>
  <c r="D86" i="24" s="1"/>
  <c r="C85" i="24"/>
  <c r="B169" i="24"/>
  <c r="E170" i="24"/>
  <c r="D170" i="24" s="1"/>
  <c r="C169" i="24"/>
  <c r="E174" i="24"/>
  <c r="D174" i="24" s="1"/>
  <c r="C173" i="24"/>
  <c r="B173" i="24"/>
  <c r="B146" i="23"/>
  <c r="E5" i="23"/>
  <c r="B4" i="23"/>
  <c r="B133" i="23"/>
  <c r="E134" i="23"/>
  <c r="B137" i="23"/>
  <c r="B67" i="23"/>
  <c r="E68" i="23"/>
  <c r="B63" i="23"/>
  <c r="E64" i="23"/>
  <c r="E249" i="22"/>
  <c r="B233" i="22"/>
  <c r="B251" i="22"/>
  <c r="B239" i="22"/>
  <c r="B98" i="22"/>
  <c r="B63" i="22"/>
  <c r="E109" i="22"/>
  <c r="E110" i="22"/>
  <c r="D110" i="22" s="1"/>
  <c r="B108" i="22"/>
  <c r="B113" i="22"/>
  <c r="E114" i="22"/>
  <c r="D114" i="22" s="1"/>
  <c r="B183" i="22"/>
  <c r="E184" i="22"/>
  <c r="D184" i="22" s="1"/>
  <c r="E213" i="22"/>
  <c r="D213" i="22" s="1"/>
  <c r="B212" i="22"/>
  <c r="B15" i="22"/>
  <c r="E16" i="22"/>
  <c r="D16" i="22" s="1"/>
  <c r="B19" i="22"/>
  <c r="E20" i="22"/>
  <c r="D20" i="22" s="1"/>
  <c r="E246" i="24"/>
  <c r="D246" i="24" s="1"/>
  <c r="E247" i="24"/>
  <c r="D247" i="24" s="1"/>
  <c r="B245" i="24"/>
  <c r="C245" i="24"/>
  <c r="E73" i="24"/>
  <c r="D73" i="24" s="1"/>
  <c r="C72" i="24"/>
  <c r="B72" i="24"/>
  <c r="E18" i="24"/>
  <c r="D18" i="24" s="1"/>
  <c r="B17" i="24"/>
  <c r="E260" i="24"/>
  <c r="D260" i="24" s="1"/>
  <c r="E261" i="24"/>
  <c r="D261" i="24" s="1"/>
  <c r="C259" i="24"/>
  <c r="B259" i="24"/>
  <c r="E78" i="24"/>
  <c r="D78" i="24" s="1"/>
  <c r="B76" i="24"/>
  <c r="E77" i="24"/>
  <c r="D77" i="24" s="1"/>
  <c r="C76" i="24"/>
  <c r="C146" i="24"/>
  <c r="B146" i="24"/>
  <c r="E148" i="24"/>
  <c r="D148" i="24" s="1"/>
  <c r="E147" i="24"/>
  <c r="D147" i="24" s="1"/>
  <c r="C255" i="24"/>
  <c r="B255" i="24"/>
  <c r="E256" i="24"/>
  <c r="D256" i="24" s="1"/>
  <c r="E35" i="24"/>
  <c r="D35" i="24" s="1"/>
  <c r="C34" i="24"/>
  <c r="B34" i="24"/>
  <c r="E220" i="24"/>
  <c r="D220" i="24" s="1"/>
  <c r="E273" i="24"/>
  <c r="D273" i="24" s="1"/>
  <c r="C272" i="24"/>
  <c r="B272" i="24"/>
  <c r="C103" i="24"/>
  <c r="E104" i="24"/>
  <c r="D104" i="24" s="1"/>
  <c r="B103" i="24"/>
  <c r="E203" i="24"/>
  <c r="D203" i="24" s="1"/>
  <c r="C202" i="24"/>
  <c r="B202" i="24"/>
  <c r="C117" i="24"/>
  <c r="E118" i="24"/>
  <c r="D118" i="24" s="1"/>
  <c r="B117" i="24"/>
  <c r="E184" i="24"/>
  <c r="D184" i="24" s="1"/>
  <c r="C183" i="24"/>
  <c r="B183" i="24"/>
  <c r="C198" i="24"/>
  <c r="B198" i="24"/>
  <c r="E199" i="24"/>
  <c r="D199" i="24" s="1"/>
  <c r="E114" i="24"/>
  <c r="D114" i="24" s="1"/>
  <c r="C113" i="24"/>
  <c r="B113" i="24"/>
  <c r="E233" i="24"/>
  <c r="D233" i="24" s="1"/>
  <c r="B231" i="24"/>
  <c r="E232" i="24"/>
  <c r="D232" i="24" s="1"/>
  <c r="E22" i="24"/>
  <c r="D22" i="24" s="1"/>
  <c r="B21" i="24"/>
  <c r="C187" i="24"/>
  <c r="E188" i="24"/>
  <c r="D188" i="24" s="1"/>
  <c r="B187" i="24"/>
  <c r="E228" i="24"/>
  <c r="D228" i="24" s="1"/>
  <c r="B227" i="24"/>
  <c r="C227" i="24"/>
  <c r="C30" i="24"/>
  <c r="B30" i="24"/>
  <c r="E31" i="24"/>
  <c r="D31" i="24" s="1"/>
  <c r="E160" i="24"/>
  <c r="D160" i="24" s="1"/>
  <c r="B159" i="24"/>
  <c r="B268" i="24"/>
  <c r="E269" i="24"/>
  <c r="D269" i="24" s="1"/>
  <c r="C268" i="24"/>
  <c r="E100" i="24"/>
  <c r="D100" i="24" s="1"/>
  <c r="C99" i="24"/>
  <c r="B99" i="24"/>
  <c r="B155" i="24"/>
  <c r="E156" i="24"/>
  <c r="D156" i="24" s="1"/>
  <c r="B83" i="23"/>
  <c r="E84" i="23"/>
  <c r="E30" i="23"/>
  <c r="B29" i="23"/>
  <c r="B92" i="23"/>
  <c r="E93" i="23"/>
  <c r="D93" i="23" s="1"/>
  <c r="E124" i="23"/>
  <c r="B123" i="23"/>
  <c r="E106" i="23"/>
  <c r="B105" i="23"/>
  <c r="B58" i="23"/>
  <c r="E59" i="23"/>
  <c r="B101" i="23"/>
  <c r="E102" i="23"/>
  <c r="E45" i="23"/>
  <c r="B44" i="23"/>
  <c r="E88" i="23"/>
  <c r="B87" i="23"/>
  <c r="E19" i="23"/>
  <c r="B18" i="23"/>
  <c r="E97" i="23"/>
  <c r="D97" i="23" s="1"/>
  <c r="B96" i="23"/>
  <c r="E26" i="23"/>
  <c r="B25" i="23"/>
  <c r="E74" i="23"/>
  <c r="B73" i="23"/>
  <c r="B116" i="23"/>
  <c r="E117" i="23"/>
  <c r="E149" i="23"/>
  <c r="E158" i="23"/>
  <c r="D158" i="23" s="1"/>
  <c r="E159" i="23"/>
  <c r="D159" i="23" s="1"/>
  <c r="B157" i="23"/>
  <c r="B77" i="23"/>
  <c r="E78" i="23"/>
  <c r="E15" i="23"/>
  <c r="B14" i="23"/>
  <c r="E72" i="22"/>
  <c r="B71" i="22"/>
  <c r="E156" i="22"/>
  <c r="D156" i="22" s="1"/>
  <c r="B155" i="22"/>
  <c r="E157" i="22"/>
  <c r="E191" i="22"/>
  <c r="D191" i="22" s="1"/>
  <c r="B190" i="22"/>
  <c r="B89" i="22"/>
  <c r="E90" i="22"/>
  <c r="D90" i="22" s="1"/>
  <c r="B78" i="22"/>
  <c r="E79" i="22"/>
  <c r="D79" i="22" s="1"/>
  <c r="E83" i="22"/>
  <c r="D83" i="22" s="1"/>
  <c r="B82" i="22"/>
  <c r="B166" i="22"/>
  <c r="E169" i="22"/>
  <c r="E177" i="22"/>
  <c r="D177" i="22" s="1"/>
  <c r="B176" i="22"/>
  <c r="E133" i="22"/>
  <c r="D133" i="22" s="1"/>
  <c r="B132" i="22"/>
  <c r="B73" i="22"/>
  <c r="E74" i="22"/>
  <c r="D74" i="22" s="1"/>
  <c r="B41" i="22"/>
  <c r="E42" i="22"/>
  <c r="D42" i="22" s="1"/>
  <c r="E152" i="22"/>
  <c r="D152" i="22" s="1"/>
  <c r="B151" i="22"/>
  <c r="E199" i="22"/>
  <c r="D199" i="22" s="1"/>
  <c r="B198" i="22"/>
  <c r="B57" i="22"/>
  <c r="E58" i="22"/>
  <c r="D58" i="22" s="1"/>
  <c r="E173" i="22"/>
  <c r="D173" i="22" s="1"/>
  <c r="B172" i="22"/>
  <c r="E228" i="22"/>
  <c r="B225" i="22"/>
  <c r="E129" i="22"/>
  <c r="D129" i="22" s="1"/>
  <c r="B128" i="22"/>
  <c r="E194" i="22"/>
  <c r="D194" i="22" s="1"/>
  <c r="B193" i="22"/>
  <c r="E164" i="22"/>
  <c r="B163" i="22"/>
  <c r="E242" i="24" l="1"/>
  <c r="D242" i="24" s="1"/>
  <c r="B241" i="24"/>
  <c r="C231" i="24"/>
  <c r="E63" i="24"/>
  <c r="D63" i="24" s="1"/>
  <c r="C129" i="24"/>
  <c r="C62" i="24"/>
  <c r="B219" i="24"/>
  <c r="E64" i="24"/>
  <c r="D64" i="24" s="1"/>
  <c r="E130" i="24"/>
  <c r="D130" i="24" s="1"/>
  <c r="B62" i="24"/>
  <c r="E221" i="24"/>
  <c r="D221" i="24" s="1"/>
  <c r="B129" i="24"/>
  <c r="E217" i="22"/>
  <c r="D68" i="22"/>
  <c r="D146" i="22"/>
  <c r="B243" i="22"/>
  <c r="E147" i="22"/>
  <c r="B147" i="22" s="1"/>
  <c r="B216" i="22"/>
  <c r="B167" i="22"/>
  <c r="E168" i="22"/>
  <c r="D168" i="22" s="1"/>
  <c r="B226" i="22"/>
  <c r="E227" i="22"/>
  <c r="B227" i="22" s="1"/>
  <c r="B259" i="22"/>
  <c r="E260" i="22"/>
  <c r="D260" i="22" s="1"/>
  <c r="B127" i="23"/>
  <c r="E128" i="23"/>
  <c r="E144" i="23"/>
  <c r="B9" i="23"/>
  <c r="D9" i="23"/>
  <c r="C9" i="23"/>
  <c r="B9" i="22"/>
  <c r="D244" i="22"/>
  <c r="C241" i="24"/>
  <c r="E10" i="22"/>
  <c r="D10" i="22" s="1"/>
  <c r="E223" i="22"/>
  <c r="D223" i="22" s="1"/>
  <c r="B222" i="22"/>
  <c r="C127" i="23"/>
  <c r="E65" i="22"/>
  <c r="D65" i="22" s="1"/>
  <c r="B64" i="22"/>
  <c r="E33" i="22"/>
  <c r="D33" i="22" s="1"/>
  <c r="B32" i="22"/>
  <c r="E255" i="22"/>
  <c r="B255" i="22" s="1"/>
  <c r="E214" i="24"/>
  <c r="D214" i="24" s="1"/>
  <c r="D213" i="24"/>
  <c r="B218" i="24"/>
  <c r="D218" i="24"/>
  <c r="C219" i="24"/>
  <c r="E6" i="24"/>
  <c r="D6" i="24" s="1"/>
  <c r="D5" i="24"/>
  <c r="B45" i="24"/>
  <c r="D45" i="24"/>
  <c r="E46" i="24"/>
  <c r="D46" i="24" s="1"/>
  <c r="D132" i="24"/>
  <c r="B132" i="24"/>
  <c r="E133" i="24"/>
  <c r="E134" i="24"/>
  <c r="C132" i="24"/>
  <c r="D58" i="24"/>
  <c r="C58" i="24"/>
  <c r="B58" i="24"/>
  <c r="E59" i="24"/>
  <c r="D142" i="24"/>
  <c r="B142" i="24"/>
  <c r="E143" i="24"/>
  <c r="C142" i="24"/>
  <c r="D48" i="24"/>
  <c r="B48" i="24"/>
  <c r="E49" i="24"/>
  <c r="C48" i="24"/>
  <c r="E50" i="24"/>
  <c r="E91" i="24"/>
  <c r="C91" i="24" s="1"/>
  <c r="D90" i="24"/>
  <c r="D102" i="23"/>
  <c r="C102" i="23"/>
  <c r="E55" i="23"/>
  <c r="E56" i="23" s="1"/>
  <c r="D54" i="23"/>
  <c r="C54" i="23"/>
  <c r="D149" i="23"/>
  <c r="C149" i="23"/>
  <c r="D124" i="23"/>
  <c r="C124" i="23"/>
  <c r="D84" i="23"/>
  <c r="C84" i="23"/>
  <c r="E135" i="23"/>
  <c r="B135" i="23" s="1"/>
  <c r="D134" i="23"/>
  <c r="C134" i="23"/>
  <c r="D15" i="23"/>
  <c r="C15" i="23"/>
  <c r="D117" i="23"/>
  <c r="C117" i="23"/>
  <c r="D59" i="23"/>
  <c r="C59" i="23"/>
  <c r="D138" i="23"/>
  <c r="C138" i="23"/>
  <c r="D78" i="23"/>
  <c r="C78" i="23"/>
  <c r="D19" i="23"/>
  <c r="C19" i="23"/>
  <c r="D128" i="23"/>
  <c r="C128" i="23"/>
  <c r="D68" i="23"/>
  <c r="C68" i="23"/>
  <c r="D64" i="23"/>
  <c r="C64" i="23"/>
  <c r="B5" i="23"/>
  <c r="D5" i="23"/>
  <c r="C5" i="23"/>
  <c r="E41" i="23"/>
  <c r="D40" i="23"/>
  <c r="C40" i="23"/>
  <c r="B40" i="23"/>
  <c r="E154" i="23"/>
  <c r="D153" i="23"/>
  <c r="B153" i="23"/>
  <c r="D74" i="23"/>
  <c r="C74" i="23"/>
  <c r="D88" i="23"/>
  <c r="C88" i="23"/>
  <c r="D144" i="23"/>
  <c r="C144" i="23"/>
  <c r="D10" i="23"/>
  <c r="C10" i="23"/>
  <c r="D148" i="23"/>
  <c r="C148" i="23"/>
  <c r="D26" i="23"/>
  <c r="C26" i="23"/>
  <c r="D45" i="23"/>
  <c r="C45" i="23"/>
  <c r="D106" i="23"/>
  <c r="C106" i="23"/>
  <c r="D30" i="23"/>
  <c r="C30" i="23"/>
  <c r="D143" i="23"/>
  <c r="C143" i="23"/>
  <c r="E113" i="23"/>
  <c r="D112" i="23"/>
  <c r="C112" i="23"/>
  <c r="B112" i="23"/>
  <c r="D147" i="23"/>
  <c r="C147" i="23"/>
  <c r="B143" i="22"/>
  <c r="D143" i="22"/>
  <c r="B169" i="22"/>
  <c r="D169" i="22"/>
  <c r="B236" i="22"/>
  <c r="D236" i="22"/>
  <c r="B157" i="22"/>
  <c r="D157" i="22"/>
  <c r="E122" i="22"/>
  <c r="D121" i="22"/>
  <c r="B121" i="22"/>
  <c r="B109" i="22"/>
  <c r="D109" i="22"/>
  <c r="B28" i="22"/>
  <c r="D28" i="22"/>
  <c r="D37" i="22"/>
  <c r="B37" i="22"/>
  <c r="E38" i="22"/>
  <c r="B249" i="22"/>
  <c r="D249" i="22"/>
  <c r="B72" i="22"/>
  <c r="D72" i="22"/>
  <c r="E52" i="22"/>
  <c r="D51" i="22"/>
  <c r="B47" i="22"/>
  <c r="D47" i="22"/>
  <c r="B234" i="22"/>
  <c r="D234" i="22"/>
  <c r="B240" i="22"/>
  <c r="D240" i="22"/>
  <c r="B228" i="22"/>
  <c r="D228" i="22"/>
  <c r="D147" i="22"/>
  <c r="B99" i="22"/>
  <c r="D99" i="22"/>
  <c r="B164" i="22"/>
  <c r="D164" i="22"/>
  <c r="B252" i="22"/>
  <c r="B217" i="22"/>
  <c r="D217" i="22"/>
  <c r="B5" i="22"/>
  <c r="D5" i="22"/>
  <c r="E6" i="22"/>
  <c r="E48" i="22"/>
  <c r="B5" i="24"/>
  <c r="C218" i="24"/>
  <c r="E92" i="24"/>
  <c r="C90" i="24"/>
  <c r="B90" i="24"/>
  <c r="B148" i="23"/>
  <c r="B134" i="23"/>
  <c r="B213" i="24"/>
  <c r="C213" i="24"/>
  <c r="E148" i="22"/>
  <c r="E29" i="22"/>
  <c r="E6" i="23"/>
  <c r="E139" i="23"/>
  <c r="B138" i="23"/>
  <c r="B54" i="23"/>
  <c r="B9" i="24"/>
  <c r="E10" i="24"/>
  <c r="D10" i="24" s="1"/>
  <c r="E250" i="22"/>
  <c r="B51" i="22"/>
  <c r="E53" i="22"/>
  <c r="E87" i="24"/>
  <c r="D87" i="24" s="1"/>
  <c r="C86" i="24"/>
  <c r="B86" i="24"/>
  <c r="E176" i="24"/>
  <c r="D176" i="24" s="1"/>
  <c r="C174" i="24"/>
  <c r="E175" i="24"/>
  <c r="D175" i="24" s="1"/>
  <c r="B174" i="24"/>
  <c r="E171" i="24"/>
  <c r="D171" i="24" s="1"/>
  <c r="C170" i="24"/>
  <c r="B170" i="24"/>
  <c r="E65" i="23"/>
  <c r="B64" i="23"/>
  <c r="B68" i="23"/>
  <c r="E69" i="23"/>
  <c r="E115" i="22"/>
  <c r="D115" i="22" s="1"/>
  <c r="B114" i="22"/>
  <c r="B110" i="22"/>
  <c r="E111" i="22"/>
  <c r="D111" i="22" s="1"/>
  <c r="E21" i="22"/>
  <c r="D21" i="22" s="1"/>
  <c r="B20" i="22"/>
  <c r="B16" i="22"/>
  <c r="E17" i="22"/>
  <c r="D17" i="22" s="1"/>
  <c r="E214" i="22"/>
  <c r="B213" i="22"/>
  <c r="E185" i="22"/>
  <c r="D185" i="22" s="1"/>
  <c r="B184" i="22"/>
  <c r="C260" i="24"/>
  <c r="B260" i="24"/>
  <c r="C73" i="24"/>
  <c r="B73" i="24"/>
  <c r="E74" i="24"/>
  <c r="D74" i="24" s="1"/>
  <c r="B130" i="24"/>
  <c r="E190" i="24"/>
  <c r="D190" i="24" s="1"/>
  <c r="C188" i="24"/>
  <c r="B188" i="24"/>
  <c r="E189" i="24"/>
  <c r="D189" i="24" s="1"/>
  <c r="C77" i="24"/>
  <c r="B77" i="24"/>
  <c r="C242" i="24"/>
  <c r="B242" i="24"/>
  <c r="E243" i="24"/>
  <c r="D243" i="24" s="1"/>
  <c r="E162" i="24"/>
  <c r="D162" i="24" s="1"/>
  <c r="B160" i="24"/>
  <c r="E161" i="24"/>
  <c r="D161" i="24" s="1"/>
  <c r="C256" i="24"/>
  <c r="B256" i="24"/>
  <c r="E257" i="24"/>
  <c r="D257" i="24" s="1"/>
  <c r="E157" i="24"/>
  <c r="D157" i="24" s="1"/>
  <c r="B156" i="24"/>
  <c r="B100" i="24"/>
  <c r="C100" i="24"/>
  <c r="E101" i="24"/>
  <c r="D101" i="24" s="1"/>
  <c r="C228" i="24"/>
  <c r="B228" i="24"/>
  <c r="E229" i="24"/>
  <c r="D229" i="24" s="1"/>
  <c r="C273" i="24"/>
  <c r="B273" i="24"/>
  <c r="E274" i="24"/>
  <c r="D274" i="24" s="1"/>
  <c r="E275" i="24"/>
  <c r="D275" i="24" s="1"/>
  <c r="C203" i="24"/>
  <c r="E204" i="24"/>
  <c r="D204" i="24" s="1"/>
  <c r="B203" i="24"/>
  <c r="E205" i="24"/>
  <c r="D205" i="24" s="1"/>
  <c r="B148" i="24"/>
  <c r="C148" i="24"/>
  <c r="E150" i="24"/>
  <c r="D150" i="24" s="1"/>
  <c r="E149" i="24"/>
  <c r="D149" i="24" s="1"/>
  <c r="E262" i="24"/>
  <c r="D262" i="24" s="1"/>
  <c r="C261" i="24"/>
  <c r="E263" i="24"/>
  <c r="D263" i="24" s="1"/>
  <c r="B261" i="24"/>
  <c r="E32" i="24"/>
  <c r="D32" i="24" s="1"/>
  <c r="C31" i="24"/>
  <c r="B31" i="24"/>
  <c r="B184" i="24"/>
  <c r="C184" i="24"/>
  <c r="E185" i="24"/>
  <c r="D185" i="24" s="1"/>
  <c r="C35" i="24"/>
  <c r="E36" i="24"/>
  <c r="D36" i="24" s="1"/>
  <c r="B35" i="24"/>
  <c r="B18" i="24"/>
  <c r="E19" i="24"/>
  <c r="D19" i="24" s="1"/>
  <c r="E235" i="24"/>
  <c r="D235" i="24" s="1"/>
  <c r="C233" i="24"/>
  <c r="B233" i="24"/>
  <c r="E234" i="24"/>
  <c r="D234" i="24" s="1"/>
  <c r="C114" i="24"/>
  <c r="B114" i="24"/>
  <c r="E115" i="24"/>
  <c r="D115" i="24" s="1"/>
  <c r="C220" i="24"/>
  <c r="B220" i="24"/>
  <c r="C78" i="24"/>
  <c r="B78" i="24"/>
  <c r="E80" i="24"/>
  <c r="D80" i="24" s="1"/>
  <c r="E79" i="24"/>
  <c r="D79" i="24" s="1"/>
  <c r="E200" i="24"/>
  <c r="D200" i="24" s="1"/>
  <c r="B199" i="24"/>
  <c r="C199" i="24"/>
  <c r="E106" i="24"/>
  <c r="D106" i="24" s="1"/>
  <c r="C104" i="24"/>
  <c r="B104" i="24"/>
  <c r="E105" i="24"/>
  <c r="D105" i="24" s="1"/>
  <c r="E23" i="24"/>
  <c r="D23" i="24" s="1"/>
  <c r="B22" i="24"/>
  <c r="B232" i="24"/>
  <c r="C232" i="24"/>
  <c r="E249" i="24"/>
  <c r="D249" i="24" s="1"/>
  <c r="C247" i="24"/>
  <c r="B247" i="24"/>
  <c r="E248" i="24"/>
  <c r="D248" i="24" s="1"/>
  <c r="C269" i="24"/>
  <c r="E270" i="24"/>
  <c r="D270" i="24" s="1"/>
  <c r="B269" i="24"/>
  <c r="B147" i="24"/>
  <c r="C147" i="24"/>
  <c r="E119" i="24"/>
  <c r="D119" i="24" s="1"/>
  <c r="E120" i="24"/>
  <c r="D120" i="24" s="1"/>
  <c r="C118" i="24"/>
  <c r="B118" i="24"/>
  <c r="C246" i="24"/>
  <c r="B246" i="24"/>
  <c r="B74" i="23"/>
  <c r="E75" i="23"/>
  <c r="B59" i="23"/>
  <c r="E60" i="23"/>
  <c r="B159" i="23"/>
  <c r="B106" i="23"/>
  <c r="E107" i="23"/>
  <c r="B10" i="23"/>
  <c r="B26" i="23"/>
  <c r="E27" i="23"/>
  <c r="E103" i="23"/>
  <c r="B102" i="23"/>
  <c r="E31" i="23"/>
  <c r="B30" i="23"/>
  <c r="B124" i="23"/>
  <c r="E125" i="23"/>
  <c r="B149" i="23"/>
  <c r="B97" i="23"/>
  <c r="E98" i="23"/>
  <c r="D98" i="23" s="1"/>
  <c r="E16" i="23"/>
  <c r="B15" i="23"/>
  <c r="B19" i="23"/>
  <c r="E20" i="23"/>
  <c r="E21" i="23"/>
  <c r="B144" i="23"/>
  <c r="E145" i="23"/>
  <c r="E85" i="23"/>
  <c r="B84" i="23"/>
  <c r="E79" i="23"/>
  <c r="B78" i="23"/>
  <c r="E80" i="23"/>
  <c r="E94" i="23"/>
  <c r="D94" i="23" s="1"/>
  <c r="B93" i="23"/>
  <c r="B88" i="23"/>
  <c r="E89" i="23"/>
  <c r="E129" i="23"/>
  <c r="B128" i="23"/>
  <c r="B158" i="23"/>
  <c r="B45" i="23"/>
  <c r="E46" i="23"/>
  <c r="B117" i="23"/>
  <c r="E118" i="23"/>
  <c r="E119" i="23"/>
  <c r="B79" i="22"/>
  <c r="E80" i="22"/>
  <c r="D80" i="22" s="1"/>
  <c r="E135" i="22"/>
  <c r="D135" i="22" s="1"/>
  <c r="B133" i="22"/>
  <c r="E134" i="22"/>
  <c r="B42" i="22"/>
  <c r="E43" i="22"/>
  <c r="E192" i="22"/>
  <c r="B191" i="22"/>
  <c r="B129" i="22"/>
  <c r="E130" i="22"/>
  <c r="D130" i="22" s="1"/>
  <c r="E200" i="22"/>
  <c r="D200" i="22" s="1"/>
  <c r="B199" i="22"/>
  <c r="E178" i="22"/>
  <c r="D178" i="22" s="1"/>
  <c r="B177" i="22"/>
  <c r="E59" i="22"/>
  <c r="D59" i="22" s="1"/>
  <c r="B58" i="22"/>
  <c r="B74" i="22"/>
  <c r="E75" i="22"/>
  <c r="E158" i="22"/>
  <c r="B156" i="22"/>
  <c r="E91" i="22"/>
  <c r="D91" i="22" s="1"/>
  <c r="B90" i="22"/>
  <c r="B65" i="22"/>
  <c r="E66" i="22"/>
  <c r="B194" i="22"/>
  <c r="E195" i="22"/>
  <c r="E174" i="22"/>
  <c r="D174" i="22" s="1"/>
  <c r="B173" i="22"/>
  <c r="E153" i="22"/>
  <c r="D153" i="22" s="1"/>
  <c r="B152" i="22"/>
  <c r="B83" i="22"/>
  <c r="E84" i="22"/>
  <c r="D84" i="22" s="1"/>
  <c r="C130" i="24" l="1"/>
  <c r="B64" i="24"/>
  <c r="B46" i="24"/>
  <c r="B63" i="24"/>
  <c r="C64" i="24"/>
  <c r="E215" i="24"/>
  <c r="D215" i="24" s="1"/>
  <c r="E65" i="24"/>
  <c r="D65" i="24" s="1"/>
  <c r="B214" i="24"/>
  <c r="E66" i="24"/>
  <c r="D66" i="24" s="1"/>
  <c r="C214" i="24"/>
  <c r="C46" i="24"/>
  <c r="C63" i="24"/>
  <c r="E222" i="24"/>
  <c r="D222" i="24" s="1"/>
  <c r="E7" i="24"/>
  <c r="D7" i="24" s="1"/>
  <c r="C221" i="24"/>
  <c r="B6" i="24"/>
  <c r="B221" i="24"/>
  <c r="B168" i="22"/>
  <c r="B260" i="22"/>
  <c r="D227" i="22"/>
  <c r="E261" i="22"/>
  <c r="B261" i="22" s="1"/>
  <c r="B10" i="22"/>
  <c r="E11" i="22"/>
  <c r="D11" i="22" s="1"/>
  <c r="B223" i="22"/>
  <c r="B33" i="22"/>
  <c r="D255" i="22"/>
  <c r="E136" i="23"/>
  <c r="B55" i="23"/>
  <c r="C92" i="24"/>
  <c r="D92" i="24"/>
  <c r="D143" i="24"/>
  <c r="E144" i="24"/>
  <c r="B143" i="24"/>
  <c r="C143" i="24"/>
  <c r="D134" i="24"/>
  <c r="E136" i="24"/>
  <c r="C134" i="24"/>
  <c r="B134" i="24"/>
  <c r="E135" i="24"/>
  <c r="B91" i="24"/>
  <c r="D91" i="24"/>
  <c r="D133" i="24"/>
  <c r="B133" i="24"/>
  <c r="C133" i="24"/>
  <c r="D50" i="24"/>
  <c r="E51" i="24"/>
  <c r="C50" i="24"/>
  <c r="E52" i="24"/>
  <c r="B50" i="24"/>
  <c r="D59" i="24"/>
  <c r="E60" i="24"/>
  <c r="C59" i="24"/>
  <c r="B59" i="24"/>
  <c r="D49" i="24"/>
  <c r="B49" i="24"/>
  <c r="C49" i="24"/>
  <c r="D46" i="23"/>
  <c r="C46" i="23"/>
  <c r="D80" i="23"/>
  <c r="C80" i="23"/>
  <c r="D20" i="23"/>
  <c r="C20" i="23"/>
  <c r="D103" i="23"/>
  <c r="C103" i="23"/>
  <c r="D65" i="23"/>
  <c r="C65" i="23"/>
  <c r="B41" i="23"/>
  <c r="D41" i="23"/>
  <c r="C41" i="23"/>
  <c r="E42" i="23"/>
  <c r="D135" i="23"/>
  <c r="C135" i="23"/>
  <c r="D21" i="23"/>
  <c r="C21" i="23"/>
  <c r="D60" i="23"/>
  <c r="C60" i="23"/>
  <c r="D125" i="23"/>
  <c r="C125" i="23"/>
  <c r="D27" i="23"/>
  <c r="C27" i="23"/>
  <c r="D75" i="23"/>
  <c r="C75" i="23"/>
  <c r="D79" i="23"/>
  <c r="C79" i="23"/>
  <c r="B139" i="23"/>
  <c r="D139" i="23"/>
  <c r="C139" i="23"/>
  <c r="D55" i="23"/>
  <c r="C55" i="23"/>
  <c r="D119" i="23"/>
  <c r="C119" i="23"/>
  <c r="D89" i="23"/>
  <c r="C89" i="23"/>
  <c r="D85" i="23"/>
  <c r="C85" i="23"/>
  <c r="D107" i="23"/>
  <c r="C107" i="23"/>
  <c r="D31" i="23"/>
  <c r="C31" i="23"/>
  <c r="D113" i="23"/>
  <c r="C113" i="23"/>
  <c r="B113" i="23"/>
  <c r="E114" i="23"/>
  <c r="D129" i="23"/>
  <c r="C129" i="23"/>
  <c r="D16" i="23"/>
  <c r="C16" i="23"/>
  <c r="D136" i="23"/>
  <c r="C136" i="23"/>
  <c r="B6" i="23"/>
  <c r="D6" i="23"/>
  <c r="C6" i="23"/>
  <c r="D118" i="23"/>
  <c r="C118" i="23"/>
  <c r="D145" i="23"/>
  <c r="C145" i="23"/>
  <c r="D56" i="23"/>
  <c r="C56" i="23"/>
  <c r="D69" i="23"/>
  <c r="C69" i="23"/>
  <c r="E155" i="23"/>
  <c r="D154" i="23"/>
  <c r="B154" i="23"/>
  <c r="B214" i="22"/>
  <c r="D214" i="22"/>
  <c r="B52" i="22"/>
  <c r="D52" i="22"/>
  <c r="B158" i="22"/>
  <c r="D158" i="22"/>
  <c r="B66" i="22"/>
  <c r="D66" i="22"/>
  <c r="B53" i="22"/>
  <c r="D53" i="22"/>
  <c r="D38" i="22"/>
  <c r="B38" i="22"/>
  <c r="E39" i="22"/>
  <c r="D6" i="22"/>
  <c r="E7" i="22"/>
  <c r="B6" i="22"/>
  <c r="B192" i="22"/>
  <c r="D192" i="22"/>
  <c r="D261" i="22"/>
  <c r="E30" i="22"/>
  <c r="D29" i="22"/>
  <c r="B122" i="22"/>
  <c r="D122" i="22"/>
  <c r="B43" i="22"/>
  <c r="D43" i="22"/>
  <c r="B250" i="22"/>
  <c r="D250" i="22"/>
  <c r="B148" i="22"/>
  <c r="D148" i="22"/>
  <c r="B195" i="22"/>
  <c r="D195" i="22"/>
  <c r="B75" i="22"/>
  <c r="D75" i="22"/>
  <c r="B134" i="22"/>
  <c r="D134" i="22"/>
  <c r="E49" i="22"/>
  <c r="D48" i="22"/>
  <c r="B48" i="22"/>
  <c r="B92" i="24"/>
  <c r="E94" i="24"/>
  <c r="D94" i="24" s="1"/>
  <c r="E93" i="24"/>
  <c r="D93" i="24" s="1"/>
  <c r="E7" i="23"/>
  <c r="B29" i="22"/>
  <c r="B10" i="24"/>
  <c r="E11" i="24"/>
  <c r="D11" i="24" s="1"/>
  <c r="E54" i="22"/>
  <c r="C87" i="24"/>
  <c r="E88" i="24"/>
  <c r="D88" i="24" s="1"/>
  <c r="B87" i="24"/>
  <c r="B171" i="24"/>
  <c r="E172" i="24"/>
  <c r="D172" i="24" s="1"/>
  <c r="C171" i="24"/>
  <c r="C175" i="24"/>
  <c r="B175" i="24"/>
  <c r="B176" i="24"/>
  <c r="E178" i="24"/>
  <c r="D178" i="24" s="1"/>
  <c r="C176" i="24"/>
  <c r="E177" i="24"/>
  <c r="D177" i="24" s="1"/>
  <c r="B69" i="23"/>
  <c r="E70" i="23"/>
  <c r="B65" i="23"/>
  <c r="E66" i="23"/>
  <c r="B111" i="22"/>
  <c r="E112" i="22"/>
  <c r="B115" i="22"/>
  <c r="E116" i="22"/>
  <c r="E18" i="22"/>
  <c r="B17" i="22"/>
  <c r="E186" i="22"/>
  <c r="B185" i="22"/>
  <c r="E22" i="22"/>
  <c r="D22" i="22" s="1"/>
  <c r="B21" i="22"/>
  <c r="C189" i="24"/>
  <c r="B189" i="24"/>
  <c r="C263" i="24"/>
  <c r="B263" i="24"/>
  <c r="E264" i="24"/>
  <c r="D264" i="24" s="1"/>
  <c r="E122" i="24"/>
  <c r="D122" i="24" s="1"/>
  <c r="B120" i="24"/>
  <c r="C120" i="24"/>
  <c r="E121" i="24"/>
  <c r="D121" i="24" s="1"/>
  <c r="E24" i="24"/>
  <c r="D24" i="24" s="1"/>
  <c r="B23" i="24"/>
  <c r="C262" i="24"/>
  <c r="B262" i="24"/>
  <c r="B80" i="24"/>
  <c r="C80" i="24"/>
  <c r="E81" i="24"/>
  <c r="D81" i="24" s="1"/>
  <c r="B157" i="24"/>
  <c r="E158" i="24"/>
  <c r="D158" i="24" s="1"/>
  <c r="C243" i="24"/>
  <c r="B243" i="24"/>
  <c r="E151" i="24"/>
  <c r="D151" i="24" s="1"/>
  <c r="C150" i="24"/>
  <c r="B150" i="24"/>
  <c r="C249" i="24"/>
  <c r="B249" i="24"/>
  <c r="E250" i="24"/>
  <c r="D250" i="24" s="1"/>
  <c r="C101" i="24"/>
  <c r="E102" i="24"/>
  <c r="D102" i="24" s="1"/>
  <c r="B101" i="24"/>
  <c r="C234" i="24"/>
  <c r="B234" i="24"/>
  <c r="E38" i="24"/>
  <c r="D38" i="24" s="1"/>
  <c r="B36" i="24"/>
  <c r="C36" i="24"/>
  <c r="E37" i="24"/>
  <c r="D37" i="24" s="1"/>
  <c r="B162" i="24"/>
  <c r="E164" i="24"/>
  <c r="D164" i="24" s="1"/>
  <c r="E163" i="24"/>
  <c r="D163" i="24" s="1"/>
  <c r="C204" i="24"/>
  <c r="B204" i="24"/>
  <c r="C79" i="24"/>
  <c r="B79" i="24"/>
  <c r="E276" i="24"/>
  <c r="D276" i="24" s="1"/>
  <c r="E277" i="24"/>
  <c r="D277" i="24" s="1"/>
  <c r="C275" i="24"/>
  <c r="B275" i="24"/>
  <c r="C65" i="24"/>
  <c r="B65" i="24"/>
  <c r="C229" i="24"/>
  <c r="B229" i="24"/>
  <c r="B161" i="24"/>
  <c r="B200" i="24"/>
  <c r="C200" i="24"/>
  <c r="E201" i="24"/>
  <c r="D201" i="24" s="1"/>
  <c r="C185" i="24"/>
  <c r="E186" i="24"/>
  <c r="D186" i="24" s="1"/>
  <c r="B185" i="24"/>
  <c r="C149" i="24"/>
  <c r="B149" i="24"/>
  <c r="C105" i="24"/>
  <c r="B105" i="24"/>
  <c r="E271" i="24"/>
  <c r="D271" i="24" s="1"/>
  <c r="C270" i="24"/>
  <c r="B270" i="24"/>
  <c r="E108" i="24"/>
  <c r="D108" i="24" s="1"/>
  <c r="C106" i="24"/>
  <c r="B106" i="24"/>
  <c r="E107" i="24"/>
  <c r="D107" i="24" s="1"/>
  <c r="E116" i="24"/>
  <c r="D116" i="24" s="1"/>
  <c r="C115" i="24"/>
  <c r="B115" i="24"/>
  <c r="B32" i="24"/>
  <c r="C32" i="24"/>
  <c r="E33" i="24"/>
  <c r="D33" i="24" s="1"/>
  <c r="C190" i="24"/>
  <c r="B190" i="24"/>
  <c r="E191" i="24"/>
  <c r="D191" i="24" s="1"/>
  <c r="E193" i="24"/>
  <c r="D193" i="24" s="1"/>
  <c r="C205" i="24"/>
  <c r="B205" i="24"/>
  <c r="E206" i="24"/>
  <c r="D206" i="24" s="1"/>
  <c r="E207" i="24"/>
  <c r="D207" i="24" s="1"/>
  <c r="B215" i="24"/>
  <c r="C119" i="24"/>
  <c r="B119" i="24"/>
  <c r="B7" i="24"/>
  <c r="C235" i="24"/>
  <c r="B235" i="24"/>
  <c r="E236" i="24"/>
  <c r="D236" i="24" s="1"/>
  <c r="B74" i="24"/>
  <c r="C74" i="24"/>
  <c r="B248" i="24"/>
  <c r="C248" i="24"/>
  <c r="B19" i="24"/>
  <c r="E20" i="24"/>
  <c r="D20" i="24" s="1"/>
  <c r="C274" i="24"/>
  <c r="B274" i="24"/>
  <c r="C257" i="24"/>
  <c r="B257" i="24"/>
  <c r="E223" i="24"/>
  <c r="D223" i="24" s="1"/>
  <c r="B222" i="24"/>
  <c r="C222" i="24"/>
  <c r="B75" i="23"/>
  <c r="E76" i="23"/>
  <c r="B107" i="23"/>
  <c r="E108" i="23"/>
  <c r="B119" i="23"/>
  <c r="B80" i="23"/>
  <c r="E130" i="23"/>
  <c r="B129" i="23"/>
  <c r="B89" i="23"/>
  <c r="B125" i="23"/>
  <c r="B27" i="23"/>
  <c r="E28" i="23"/>
  <c r="E47" i="23"/>
  <c r="B46" i="23"/>
  <c r="B94" i="23"/>
  <c r="E95" i="23"/>
  <c r="D95" i="23" s="1"/>
  <c r="B145" i="23"/>
  <c r="B56" i="23"/>
  <c r="B98" i="23"/>
  <c r="B31" i="23"/>
  <c r="E32" i="23"/>
  <c r="B118" i="23"/>
  <c r="E22" i="23"/>
  <c r="B21" i="23"/>
  <c r="B103" i="23"/>
  <c r="E104" i="23"/>
  <c r="B60" i="23"/>
  <c r="B79" i="23"/>
  <c r="B20" i="23"/>
  <c r="B85" i="23"/>
  <c r="E86" i="23"/>
  <c r="B7" i="23"/>
  <c r="B16" i="23"/>
  <c r="B136" i="23"/>
  <c r="B11" i="22"/>
  <c r="E12" i="22"/>
  <c r="B91" i="22"/>
  <c r="E92" i="22"/>
  <c r="E154" i="22"/>
  <c r="B153" i="22"/>
  <c r="E179" i="22"/>
  <c r="D179" i="22" s="1"/>
  <c r="B178" i="22"/>
  <c r="E175" i="22"/>
  <c r="B174" i="22"/>
  <c r="E201" i="22"/>
  <c r="B200" i="22"/>
  <c r="B59" i="22"/>
  <c r="E60" i="22"/>
  <c r="B84" i="22"/>
  <c r="E85" i="22"/>
  <c r="D85" i="22" s="1"/>
  <c r="E136" i="22"/>
  <c r="D136" i="22" s="1"/>
  <c r="B135" i="22"/>
  <c r="B80" i="22"/>
  <c r="E81" i="22"/>
  <c r="E131" i="22"/>
  <c r="B130" i="22"/>
  <c r="C215" i="24" l="1"/>
  <c r="B66" i="24"/>
  <c r="E67" i="24"/>
  <c r="D67" i="24" s="1"/>
  <c r="C66" i="24"/>
  <c r="D136" i="24"/>
  <c r="C136" i="24"/>
  <c r="B136" i="24"/>
  <c r="E137" i="24"/>
  <c r="D60" i="24"/>
  <c r="B60" i="24"/>
  <c r="C60" i="24"/>
  <c r="D52" i="24"/>
  <c r="E53" i="24"/>
  <c r="C52" i="24"/>
  <c r="B52" i="24"/>
  <c r="D144" i="24"/>
  <c r="C144" i="24"/>
  <c r="B144" i="24"/>
  <c r="D135" i="24"/>
  <c r="C135" i="24"/>
  <c r="B135" i="24"/>
  <c r="D51" i="24"/>
  <c r="B51" i="24"/>
  <c r="C51" i="24"/>
  <c r="D32" i="23"/>
  <c r="C32" i="23"/>
  <c r="D47" i="23"/>
  <c r="C47" i="23"/>
  <c r="D70" i="23"/>
  <c r="C70" i="23"/>
  <c r="D7" i="23"/>
  <c r="C7" i="23"/>
  <c r="D104" i="23"/>
  <c r="C104" i="23"/>
  <c r="D76" i="23"/>
  <c r="C76" i="23"/>
  <c r="D114" i="23"/>
  <c r="C114" i="23"/>
  <c r="B114" i="23"/>
  <c r="B42" i="23"/>
  <c r="D42" i="23"/>
  <c r="C42" i="23"/>
  <c r="D86" i="23"/>
  <c r="C86" i="23"/>
  <c r="D22" i="23"/>
  <c r="C22" i="23"/>
  <c r="D130" i="23"/>
  <c r="C130" i="23"/>
  <c r="D66" i="23"/>
  <c r="C66" i="23"/>
  <c r="D28" i="23"/>
  <c r="C28" i="23"/>
  <c r="D108" i="23"/>
  <c r="C108" i="23"/>
  <c r="D155" i="23"/>
  <c r="B155" i="23"/>
  <c r="B81" i="22"/>
  <c r="D81" i="22"/>
  <c r="B201" i="22"/>
  <c r="D201" i="22"/>
  <c r="B7" i="22"/>
  <c r="D7" i="22"/>
  <c r="B92" i="22"/>
  <c r="D92" i="22"/>
  <c r="B12" i="22"/>
  <c r="D12" i="22"/>
  <c r="B18" i="22"/>
  <c r="D18" i="22"/>
  <c r="B175" i="22"/>
  <c r="D175" i="22"/>
  <c r="B116" i="22"/>
  <c r="D116" i="22"/>
  <c r="B49" i="22"/>
  <c r="D49" i="22"/>
  <c r="B30" i="22"/>
  <c r="D30" i="22"/>
  <c r="B39" i="22"/>
  <c r="D39" i="22"/>
  <c r="B186" i="22"/>
  <c r="D186" i="22"/>
  <c r="B112" i="22"/>
  <c r="D112" i="22"/>
  <c r="B60" i="22"/>
  <c r="D60" i="22"/>
  <c r="B131" i="22"/>
  <c r="D131" i="22"/>
  <c r="B154" i="22"/>
  <c r="D154" i="22"/>
  <c r="B54" i="22"/>
  <c r="D54" i="22"/>
  <c r="C93" i="24"/>
  <c r="B93" i="24"/>
  <c r="C94" i="24"/>
  <c r="B94" i="24"/>
  <c r="E95" i="24"/>
  <c r="D95" i="24" s="1"/>
  <c r="E12" i="24"/>
  <c r="D12" i="24" s="1"/>
  <c r="B11" i="24"/>
  <c r="C88" i="24"/>
  <c r="B88" i="24"/>
  <c r="C177" i="24"/>
  <c r="B177" i="24"/>
  <c r="C178" i="24"/>
  <c r="B178" i="24"/>
  <c r="E179" i="24"/>
  <c r="D179" i="24" s="1"/>
  <c r="C172" i="24"/>
  <c r="B172" i="24"/>
  <c r="B66" i="23"/>
  <c r="B70" i="23"/>
  <c r="B22" i="22"/>
  <c r="E23" i="22"/>
  <c r="D23" i="22" s="1"/>
  <c r="B116" i="24"/>
  <c r="C116" i="24"/>
  <c r="C201" i="24"/>
  <c r="B201" i="24"/>
  <c r="B264" i="24"/>
  <c r="E265" i="24"/>
  <c r="D265" i="24" s="1"/>
  <c r="C264" i="24"/>
  <c r="B206" i="24"/>
  <c r="C206" i="24"/>
  <c r="C276" i="24"/>
  <c r="B276" i="24"/>
  <c r="C223" i="24"/>
  <c r="B223" i="24"/>
  <c r="B24" i="24"/>
  <c r="E25" i="24"/>
  <c r="D25" i="24" s="1"/>
  <c r="C186" i="24"/>
  <c r="B186" i="24"/>
  <c r="C121" i="24"/>
  <c r="B121" i="24"/>
  <c r="B122" i="24"/>
  <c r="C122" i="24"/>
  <c r="E123" i="24"/>
  <c r="D123" i="24" s="1"/>
  <c r="E208" i="24"/>
  <c r="D208" i="24" s="1"/>
  <c r="B207" i="24"/>
  <c r="C207" i="24"/>
  <c r="E251" i="24"/>
  <c r="D251" i="24" s="1"/>
  <c r="C250" i="24"/>
  <c r="B250" i="24"/>
  <c r="C271" i="24"/>
  <c r="B271" i="24"/>
  <c r="E237" i="24"/>
  <c r="D237" i="24" s="1"/>
  <c r="C236" i="24"/>
  <c r="B236" i="24"/>
  <c r="E194" i="24"/>
  <c r="D194" i="24" s="1"/>
  <c r="C193" i="24"/>
  <c r="B193" i="24"/>
  <c r="C67" i="24"/>
  <c r="E68" i="24"/>
  <c r="D68" i="24" s="1"/>
  <c r="B67" i="24"/>
  <c r="C37" i="24"/>
  <c r="B37" i="24"/>
  <c r="B158" i="24"/>
  <c r="C33" i="24"/>
  <c r="B33" i="24"/>
  <c r="B108" i="24"/>
  <c r="C108" i="24"/>
  <c r="E109" i="24"/>
  <c r="D109" i="24" s="1"/>
  <c r="E278" i="24"/>
  <c r="D278" i="24" s="1"/>
  <c r="C277" i="24"/>
  <c r="B277" i="24"/>
  <c r="B163" i="24"/>
  <c r="C81" i="24"/>
  <c r="E82" i="24"/>
  <c r="D82" i="24" s="1"/>
  <c r="B81" i="24"/>
  <c r="B164" i="24"/>
  <c r="E165" i="24"/>
  <c r="D165" i="24" s="1"/>
  <c r="B38" i="24"/>
  <c r="C38" i="24"/>
  <c r="E39" i="24"/>
  <c r="D39" i="24" s="1"/>
  <c r="B20" i="24"/>
  <c r="C107" i="24"/>
  <c r="B107" i="24"/>
  <c r="C102" i="24"/>
  <c r="B102" i="24"/>
  <c r="E192" i="24"/>
  <c r="D192" i="24" s="1"/>
  <c r="B191" i="24"/>
  <c r="C191" i="24"/>
  <c r="C151" i="24"/>
  <c r="E152" i="24"/>
  <c r="D152" i="24" s="1"/>
  <c r="B151" i="24"/>
  <c r="B28" i="23"/>
  <c r="B76" i="23"/>
  <c r="B130" i="23"/>
  <c r="B32" i="23"/>
  <c r="E33" i="23"/>
  <c r="B104" i="23"/>
  <c r="B86" i="23"/>
  <c r="B22" i="23"/>
  <c r="B47" i="23"/>
  <c r="E48" i="23"/>
  <c r="B108" i="23"/>
  <c r="B95" i="23"/>
  <c r="B85" i="22"/>
  <c r="E86" i="22"/>
  <c r="E137" i="22"/>
  <c r="B136" i="22"/>
  <c r="E180" i="22"/>
  <c r="B179" i="22"/>
  <c r="D137" i="24" l="1"/>
  <c r="B137" i="24"/>
  <c r="C137" i="24"/>
  <c r="E138" i="24"/>
  <c r="D53" i="24"/>
  <c r="B53" i="24"/>
  <c r="E54" i="24"/>
  <c r="C53" i="24"/>
  <c r="D48" i="23"/>
  <c r="C48" i="23"/>
  <c r="D33" i="23"/>
  <c r="C33" i="23"/>
  <c r="B137" i="22"/>
  <c r="D137" i="22"/>
  <c r="B86" i="22"/>
  <c r="D86" i="22"/>
  <c r="B180" i="22"/>
  <c r="D180" i="22"/>
  <c r="C95" i="24"/>
  <c r="B95" i="24"/>
  <c r="E96" i="24"/>
  <c r="D96" i="24" s="1"/>
  <c r="B12" i="24"/>
  <c r="E13" i="24"/>
  <c r="D13" i="24" s="1"/>
  <c r="C179" i="24"/>
  <c r="B179" i="24"/>
  <c r="E180" i="24"/>
  <c r="D180" i="24" s="1"/>
  <c r="B23" i="22"/>
  <c r="E24" i="22"/>
  <c r="E110" i="24"/>
  <c r="D110" i="24" s="1"/>
  <c r="C109" i="24"/>
  <c r="B109" i="24"/>
  <c r="C251" i="24"/>
  <c r="B251" i="24"/>
  <c r="C82" i="24"/>
  <c r="B82" i="24"/>
  <c r="B68" i="24"/>
  <c r="C68" i="24"/>
  <c r="E26" i="24"/>
  <c r="D26" i="24" s="1"/>
  <c r="B25" i="24"/>
  <c r="C265" i="24"/>
  <c r="B265" i="24"/>
  <c r="C237" i="24"/>
  <c r="B237" i="24"/>
  <c r="E40" i="24"/>
  <c r="D40" i="24" s="1"/>
  <c r="C39" i="24"/>
  <c r="B39" i="24"/>
  <c r="C278" i="24"/>
  <c r="B278" i="24"/>
  <c r="E279" i="24"/>
  <c r="D279" i="24" s="1"/>
  <c r="E166" i="24"/>
  <c r="D166" i="24" s="1"/>
  <c r="B165" i="24"/>
  <c r="C194" i="24"/>
  <c r="B194" i="24"/>
  <c r="E195" i="24"/>
  <c r="D195" i="24" s="1"/>
  <c r="E124" i="24"/>
  <c r="D124" i="24" s="1"/>
  <c r="C123" i="24"/>
  <c r="B123" i="24"/>
  <c r="C152" i="24"/>
  <c r="B152" i="24"/>
  <c r="B192" i="24"/>
  <c r="C192" i="24"/>
  <c r="B208" i="24"/>
  <c r="C208" i="24"/>
  <c r="E209" i="24"/>
  <c r="D209" i="24" s="1"/>
  <c r="E49" i="23"/>
  <c r="B48" i="23"/>
  <c r="B33" i="23"/>
  <c r="E34" i="23"/>
  <c r="D54" i="24" l="1"/>
  <c r="B54" i="24"/>
  <c r="C54" i="24"/>
  <c r="D138" i="24"/>
  <c r="B138" i="24"/>
  <c r="C138" i="24"/>
  <c r="D34" i="23"/>
  <c r="C34" i="23"/>
  <c r="D49" i="23"/>
  <c r="C49" i="23"/>
  <c r="B24" i="22"/>
  <c r="D24" i="22"/>
  <c r="B96" i="24"/>
  <c r="C96" i="24"/>
  <c r="E14" i="24"/>
  <c r="D14" i="24" s="1"/>
  <c r="B13" i="24"/>
  <c r="B180" i="24"/>
  <c r="C180" i="24"/>
  <c r="B26" i="24"/>
  <c r="E27" i="24"/>
  <c r="D27" i="24" s="1"/>
  <c r="B124" i="24"/>
  <c r="C124" i="24"/>
  <c r="B40" i="24"/>
  <c r="C40" i="24"/>
  <c r="C195" i="24"/>
  <c r="B195" i="24"/>
  <c r="C209" i="24"/>
  <c r="B209" i="24"/>
  <c r="B166" i="24"/>
  <c r="C279" i="24"/>
  <c r="B279" i="24"/>
  <c r="C110" i="24"/>
  <c r="B110" i="24"/>
  <c r="B34" i="23"/>
  <c r="E35" i="23"/>
  <c r="B49" i="23"/>
  <c r="E50" i="23"/>
  <c r="T291" i="24" l="1"/>
  <c r="T287" i="24"/>
  <c r="T286" i="24"/>
  <c r="T345" i="22"/>
  <c r="T344" i="22"/>
  <c r="T292" i="24"/>
  <c r="D50" i="23"/>
  <c r="C50" i="23"/>
  <c r="D35" i="23"/>
  <c r="C35" i="23"/>
  <c r="T288" i="24"/>
  <c r="B14" i="24"/>
  <c r="B27" i="24"/>
  <c r="B50" i="23"/>
  <c r="E36" i="23"/>
  <c r="B35" i="23"/>
  <c r="T293" i="24" l="1"/>
  <c r="T346" i="22"/>
  <c r="T289" i="24"/>
  <c r="D36" i="23"/>
  <c r="T171" i="23" s="1"/>
  <c r="C36" i="23"/>
  <c r="T168" i="23" s="1"/>
  <c r="B36" i="23"/>
  <c r="T167" i="23" l="1"/>
  <c r="T166" i="23"/>
  <c r="T172" i="23"/>
  <c r="T173" i="23" s="1"/>
  <c r="T5" i="4"/>
  <c r="T6" i="4"/>
  <c r="T7" i="4"/>
  <c r="T8" i="4"/>
  <c r="T12" i="4"/>
  <c r="T13" i="4"/>
  <c r="T14" i="4"/>
  <c r="T17" i="4"/>
  <c r="T19" i="4"/>
  <c r="T169" i="23" l="1"/>
  <c r="T25" i="4"/>
  <c r="B6" i="19" s="1"/>
  <c r="B10" i="19" s="1"/>
  <c r="E9" i="4"/>
  <c r="E15" i="4"/>
  <c r="E18" i="4"/>
  <c r="E20" i="4"/>
  <c r="C20" i="4" l="1"/>
  <c r="D20" i="4"/>
  <c r="C15" i="4"/>
  <c r="D15" i="4"/>
  <c r="C18" i="4"/>
  <c r="D18" i="4"/>
  <c r="C9" i="4"/>
  <c r="D9" i="4"/>
  <c r="B15" i="4"/>
  <c r="B9" i="4"/>
  <c r="E10" i="4"/>
  <c r="E16" i="4"/>
  <c r="B18" i="4"/>
  <c r="B20" i="4"/>
  <c r="C16" i="4" l="1"/>
  <c r="D16" i="4"/>
  <c r="C10" i="4"/>
  <c r="D10" i="4"/>
  <c r="B16" i="4"/>
  <c r="E17" i="4"/>
  <c r="B10" i="4"/>
  <c r="E11" i="4"/>
  <c r="E4" i="4"/>
  <c r="C17" i="4" l="1"/>
  <c r="D17" i="4"/>
  <c r="C4" i="4"/>
  <c r="D4" i="4"/>
  <c r="C11" i="4"/>
  <c r="D11" i="4"/>
  <c r="B17" i="4"/>
  <c r="E12" i="4"/>
  <c r="B11" i="4"/>
  <c r="E5" i="4"/>
  <c r="B4" i="4"/>
  <c r="C5" i="4" l="1"/>
  <c r="D5" i="4"/>
  <c r="C12" i="4"/>
  <c r="D12" i="4"/>
  <c r="B12" i="4"/>
  <c r="E13" i="4"/>
  <c r="E6" i="4"/>
  <c r="B5" i="4"/>
  <c r="C13" i="4" l="1"/>
  <c r="D13" i="4"/>
  <c r="C6" i="4"/>
  <c r="D6" i="4"/>
  <c r="B13" i="4"/>
  <c r="E14" i="4"/>
  <c r="E7" i="4"/>
  <c r="B6" i="4"/>
  <c r="C14" i="4" l="1"/>
  <c r="D14" i="4"/>
  <c r="C7" i="4"/>
  <c r="D7" i="4"/>
  <c r="B14" i="4"/>
  <c r="B7" i="4"/>
  <c r="E8" i="4"/>
  <c r="D8" i="4" s="1"/>
  <c r="T33" i="4" l="1"/>
  <c r="B16" i="19" s="1"/>
  <c r="T34" i="4"/>
  <c r="C8" i="4"/>
  <c r="T30" i="4" s="1"/>
  <c r="B8" i="4"/>
  <c r="T35" i="4" l="1"/>
  <c r="B17" i="19"/>
  <c r="B18" i="19" s="1"/>
  <c r="T28" i="4"/>
  <c r="B12" i="19" s="1"/>
  <c r="T29" i="4"/>
  <c r="B13" i="19" s="1"/>
  <c r="T31" i="4" l="1"/>
  <c r="B14" i="19"/>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73">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bk>
      <extLst>
        <ext uri="{3e2802c4-a4d2-4d8b-9148-e3be6c30e623}">
          <xlrd:rvb i="13"/>
        </ext>
      </extLst>
    </bk>
    <bk>
      <extLst>
        <ext uri="{3e2802c4-a4d2-4d8b-9148-e3be6c30e623}">
          <xlrd:rvb i="14"/>
        </ext>
      </extLst>
    </bk>
    <bk>
      <extLst>
        <ext uri="{3e2802c4-a4d2-4d8b-9148-e3be6c30e623}">
          <xlrd:rvb i="15"/>
        </ext>
      </extLst>
    </bk>
    <bk>
      <extLst>
        <ext uri="{3e2802c4-a4d2-4d8b-9148-e3be6c30e623}">
          <xlrd:rvb i="16"/>
        </ext>
      </extLst>
    </bk>
    <bk>
      <extLst>
        <ext uri="{3e2802c4-a4d2-4d8b-9148-e3be6c30e623}">
          <xlrd:rvb i="17"/>
        </ext>
      </extLst>
    </bk>
    <bk>
      <extLst>
        <ext uri="{3e2802c4-a4d2-4d8b-9148-e3be6c30e623}">
          <xlrd:rvb i="18"/>
        </ext>
      </extLst>
    </bk>
    <bk>
      <extLst>
        <ext uri="{3e2802c4-a4d2-4d8b-9148-e3be6c30e623}">
          <xlrd:rvb i="19"/>
        </ext>
      </extLst>
    </bk>
    <bk>
      <extLst>
        <ext uri="{3e2802c4-a4d2-4d8b-9148-e3be6c30e623}">
          <xlrd:rvb i="20"/>
        </ext>
      </extLst>
    </bk>
    <bk>
      <extLst>
        <ext uri="{3e2802c4-a4d2-4d8b-9148-e3be6c30e623}">
          <xlrd:rvb i="21"/>
        </ext>
      </extLst>
    </bk>
    <bk>
      <extLst>
        <ext uri="{3e2802c4-a4d2-4d8b-9148-e3be6c30e623}">
          <xlrd:rvb i="22"/>
        </ext>
      </extLst>
    </bk>
    <bk>
      <extLst>
        <ext uri="{3e2802c4-a4d2-4d8b-9148-e3be6c30e623}">
          <xlrd:rvb i="23"/>
        </ext>
      </extLst>
    </bk>
    <bk>
      <extLst>
        <ext uri="{3e2802c4-a4d2-4d8b-9148-e3be6c30e623}">
          <xlrd:rvb i="24"/>
        </ext>
      </extLst>
    </bk>
    <bk>
      <extLst>
        <ext uri="{3e2802c4-a4d2-4d8b-9148-e3be6c30e623}">
          <xlrd:rvb i="25"/>
        </ext>
      </extLst>
    </bk>
    <bk>
      <extLst>
        <ext uri="{3e2802c4-a4d2-4d8b-9148-e3be6c30e623}">
          <xlrd:rvb i="26"/>
        </ext>
      </extLst>
    </bk>
    <bk>
      <extLst>
        <ext uri="{3e2802c4-a4d2-4d8b-9148-e3be6c30e623}">
          <xlrd:rvb i="27"/>
        </ext>
      </extLst>
    </bk>
    <bk>
      <extLst>
        <ext uri="{3e2802c4-a4d2-4d8b-9148-e3be6c30e623}">
          <xlrd:rvb i="28"/>
        </ext>
      </extLst>
    </bk>
    <bk>
      <extLst>
        <ext uri="{3e2802c4-a4d2-4d8b-9148-e3be6c30e623}">
          <xlrd:rvb i="29"/>
        </ext>
      </extLst>
    </bk>
    <bk>
      <extLst>
        <ext uri="{3e2802c4-a4d2-4d8b-9148-e3be6c30e623}">
          <xlrd:rvb i="30"/>
        </ext>
      </extLst>
    </bk>
    <bk>
      <extLst>
        <ext uri="{3e2802c4-a4d2-4d8b-9148-e3be6c30e623}">
          <xlrd:rvb i="31"/>
        </ext>
      </extLst>
    </bk>
    <bk>
      <extLst>
        <ext uri="{3e2802c4-a4d2-4d8b-9148-e3be6c30e623}">
          <xlrd:rvb i="32"/>
        </ext>
      </extLst>
    </bk>
    <bk>
      <extLst>
        <ext uri="{3e2802c4-a4d2-4d8b-9148-e3be6c30e623}">
          <xlrd:rvb i="33"/>
        </ext>
      </extLst>
    </bk>
    <bk>
      <extLst>
        <ext uri="{3e2802c4-a4d2-4d8b-9148-e3be6c30e623}">
          <xlrd:rvb i="34"/>
        </ext>
      </extLst>
    </bk>
    <bk>
      <extLst>
        <ext uri="{3e2802c4-a4d2-4d8b-9148-e3be6c30e623}">
          <xlrd:rvb i="35"/>
        </ext>
      </extLst>
    </bk>
    <bk>
      <extLst>
        <ext uri="{3e2802c4-a4d2-4d8b-9148-e3be6c30e623}">
          <xlrd:rvb i="36"/>
        </ext>
      </extLst>
    </bk>
    <bk>
      <extLst>
        <ext uri="{3e2802c4-a4d2-4d8b-9148-e3be6c30e623}">
          <xlrd:rvb i="37"/>
        </ext>
      </extLst>
    </bk>
    <bk>
      <extLst>
        <ext uri="{3e2802c4-a4d2-4d8b-9148-e3be6c30e623}">
          <xlrd:rvb i="38"/>
        </ext>
      </extLst>
    </bk>
    <bk>
      <extLst>
        <ext uri="{3e2802c4-a4d2-4d8b-9148-e3be6c30e623}">
          <xlrd:rvb i="39"/>
        </ext>
      </extLst>
    </bk>
    <bk>
      <extLst>
        <ext uri="{3e2802c4-a4d2-4d8b-9148-e3be6c30e623}">
          <xlrd:rvb i="40"/>
        </ext>
      </extLst>
    </bk>
    <bk>
      <extLst>
        <ext uri="{3e2802c4-a4d2-4d8b-9148-e3be6c30e623}">
          <xlrd:rvb i="41"/>
        </ext>
      </extLst>
    </bk>
    <bk>
      <extLst>
        <ext uri="{3e2802c4-a4d2-4d8b-9148-e3be6c30e623}">
          <xlrd:rvb i="42"/>
        </ext>
      </extLst>
    </bk>
    <bk>
      <extLst>
        <ext uri="{3e2802c4-a4d2-4d8b-9148-e3be6c30e623}">
          <xlrd:rvb i="43"/>
        </ext>
      </extLst>
    </bk>
    <bk>
      <extLst>
        <ext uri="{3e2802c4-a4d2-4d8b-9148-e3be6c30e623}">
          <xlrd:rvb i="44"/>
        </ext>
      </extLst>
    </bk>
    <bk>
      <extLst>
        <ext uri="{3e2802c4-a4d2-4d8b-9148-e3be6c30e623}">
          <xlrd:rvb i="45"/>
        </ext>
      </extLst>
    </bk>
    <bk>
      <extLst>
        <ext uri="{3e2802c4-a4d2-4d8b-9148-e3be6c30e623}">
          <xlrd:rvb i="46"/>
        </ext>
      </extLst>
    </bk>
    <bk>
      <extLst>
        <ext uri="{3e2802c4-a4d2-4d8b-9148-e3be6c30e623}">
          <xlrd:rvb i="47"/>
        </ext>
      </extLst>
    </bk>
    <bk>
      <extLst>
        <ext uri="{3e2802c4-a4d2-4d8b-9148-e3be6c30e623}">
          <xlrd:rvb i="48"/>
        </ext>
      </extLst>
    </bk>
    <bk>
      <extLst>
        <ext uri="{3e2802c4-a4d2-4d8b-9148-e3be6c30e623}">
          <xlrd:rvb i="49"/>
        </ext>
      </extLst>
    </bk>
    <bk>
      <extLst>
        <ext uri="{3e2802c4-a4d2-4d8b-9148-e3be6c30e623}">
          <xlrd:rvb i="50"/>
        </ext>
      </extLst>
    </bk>
    <bk>
      <extLst>
        <ext uri="{3e2802c4-a4d2-4d8b-9148-e3be6c30e623}">
          <xlrd:rvb i="51"/>
        </ext>
      </extLst>
    </bk>
    <bk>
      <extLst>
        <ext uri="{3e2802c4-a4d2-4d8b-9148-e3be6c30e623}">
          <xlrd:rvb i="52"/>
        </ext>
      </extLst>
    </bk>
    <bk>
      <extLst>
        <ext uri="{3e2802c4-a4d2-4d8b-9148-e3be6c30e623}">
          <xlrd:rvb i="53"/>
        </ext>
      </extLst>
    </bk>
    <bk>
      <extLst>
        <ext uri="{3e2802c4-a4d2-4d8b-9148-e3be6c30e623}">
          <xlrd:rvb i="54"/>
        </ext>
      </extLst>
    </bk>
    <bk>
      <extLst>
        <ext uri="{3e2802c4-a4d2-4d8b-9148-e3be6c30e623}">
          <xlrd:rvb i="55"/>
        </ext>
      </extLst>
    </bk>
    <bk>
      <extLst>
        <ext uri="{3e2802c4-a4d2-4d8b-9148-e3be6c30e623}">
          <xlrd:rvb i="56"/>
        </ext>
      </extLst>
    </bk>
    <bk>
      <extLst>
        <ext uri="{3e2802c4-a4d2-4d8b-9148-e3be6c30e623}">
          <xlrd:rvb i="57"/>
        </ext>
      </extLst>
    </bk>
    <bk>
      <extLst>
        <ext uri="{3e2802c4-a4d2-4d8b-9148-e3be6c30e623}">
          <xlrd:rvb i="58"/>
        </ext>
      </extLst>
    </bk>
    <bk>
      <extLst>
        <ext uri="{3e2802c4-a4d2-4d8b-9148-e3be6c30e623}">
          <xlrd:rvb i="59"/>
        </ext>
      </extLst>
    </bk>
    <bk>
      <extLst>
        <ext uri="{3e2802c4-a4d2-4d8b-9148-e3be6c30e623}">
          <xlrd:rvb i="60"/>
        </ext>
      </extLst>
    </bk>
    <bk>
      <extLst>
        <ext uri="{3e2802c4-a4d2-4d8b-9148-e3be6c30e623}">
          <xlrd:rvb i="61"/>
        </ext>
      </extLst>
    </bk>
    <bk>
      <extLst>
        <ext uri="{3e2802c4-a4d2-4d8b-9148-e3be6c30e623}">
          <xlrd:rvb i="62"/>
        </ext>
      </extLst>
    </bk>
    <bk>
      <extLst>
        <ext uri="{3e2802c4-a4d2-4d8b-9148-e3be6c30e623}">
          <xlrd:rvb i="63"/>
        </ext>
      </extLst>
    </bk>
    <bk>
      <extLst>
        <ext uri="{3e2802c4-a4d2-4d8b-9148-e3be6c30e623}">
          <xlrd:rvb i="64"/>
        </ext>
      </extLst>
    </bk>
    <bk>
      <extLst>
        <ext uri="{3e2802c4-a4d2-4d8b-9148-e3be6c30e623}">
          <xlrd:rvb i="65"/>
        </ext>
      </extLst>
    </bk>
    <bk>
      <extLst>
        <ext uri="{3e2802c4-a4d2-4d8b-9148-e3be6c30e623}">
          <xlrd:rvb i="66"/>
        </ext>
      </extLst>
    </bk>
    <bk>
      <extLst>
        <ext uri="{3e2802c4-a4d2-4d8b-9148-e3be6c30e623}">
          <xlrd:rvb i="67"/>
        </ext>
      </extLst>
    </bk>
    <bk>
      <extLst>
        <ext uri="{3e2802c4-a4d2-4d8b-9148-e3be6c30e623}">
          <xlrd:rvb i="68"/>
        </ext>
      </extLst>
    </bk>
    <bk>
      <extLst>
        <ext uri="{3e2802c4-a4d2-4d8b-9148-e3be6c30e623}">
          <xlrd:rvb i="69"/>
        </ext>
      </extLst>
    </bk>
    <bk>
      <extLst>
        <ext uri="{3e2802c4-a4d2-4d8b-9148-e3be6c30e623}">
          <xlrd:rvb i="70"/>
        </ext>
      </extLst>
    </bk>
    <bk>
      <extLst>
        <ext uri="{3e2802c4-a4d2-4d8b-9148-e3be6c30e623}">
          <xlrd:rvb i="71"/>
        </ext>
      </extLst>
    </bk>
    <bk>
      <extLst>
        <ext uri="{3e2802c4-a4d2-4d8b-9148-e3be6c30e623}">
          <xlrd:rvb i="72"/>
        </ext>
      </extLst>
    </bk>
  </futureMetadata>
  <valueMetadata count="73">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bk>
      <rc t="1" v="53"/>
    </bk>
    <bk>
      <rc t="1" v="54"/>
    </bk>
    <bk>
      <rc t="1" v="55"/>
    </bk>
    <bk>
      <rc t="1" v="56"/>
    </bk>
    <bk>
      <rc t="1" v="57"/>
    </bk>
    <bk>
      <rc t="1" v="58"/>
    </bk>
    <bk>
      <rc t="1" v="59"/>
    </bk>
    <bk>
      <rc t="1" v="60"/>
    </bk>
    <bk>
      <rc t="1" v="61"/>
    </bk>
    <bk>
      <rc t="1" v="62"/>
    </bk>
    <bk>
      <rc t="1" v="63"/>
    </bk>
    <bk>
      <rc t="1" v="64"/>
    </bk>
    <bk>
      <rc t="1" v="65"/>
    </bk>
    <bk>
      <rc t="1" v="66"/>
    </bk>
    <bk>
      <rc t="1" v="67"/>
    </bk>
    <bk>
      <rc t="1" v="68"/>
    </bk>
    <bk>
      <rc t="1" v="69"/>
    </bk>
    <bk>
      <rc t="1" v="70"/>
    </bk>
    <bk>
      <rc t="1" v="71"/>
    </bk>
    <bk>
      <rc t="1" v="72"/>
    </bk>
  </valueMetadata>
</metadata>
</file>

<file path=xl/sharedStrings.xml><?xml version="1.0" encoding="utf-8"?>
<sst xmlns="http://schemas.openxmlformats.org/spreadsheetml/2006/main" count="15963" uniqueCount="1231">
  <si>
    <t>Celková nabídková cena bez DPH</t>
  </si>
  <si>
    <t>Kuchyňky</t>
  </si>
  <si>
    <t>Kuchyňky v zasedacích místnostech</t>
  </si>
  <si>
    <t>Kuchyňky v kancelářích</t>
  </si>
  <si>
    <t>Simulační centrum</t>
  </si>
  <si>
    <t>Knihovna</t>
  </si>
  <si>
    <t>Dětská skupina FaFík</t>
  </si>
  <si>
    <t>Umyvadla v kancelářích</t>
  </si>
  <si>
    <t>Farmaceutická fakulta</t>
  </si>
  <si>
    <t>Lékařská fakulta</t>
  </si>
  <si>
    <t>Koleje a menzy</t>
  </si>
  <si>
    <t>Centrální budova</t>
  </si>
  <si>
    <t>Budova fakult</t>
  </si>
  <si>
    <t>VZ</t>
  </si>
  <si>
    <t>NP</t>
  </si>
  <si>
    <t>Fakulta</t>
  </si>
  <si>
    <t>Budova</t>
  </si>
  <si>
    <t>Místnost</t>
  </si>
  <si>
    <t>Specifikační kód</t>
  </si>
  <si>
    <t>Označení</t>
  </si>
  <si>
    <t>Název</t>
  </si>
  <si>
    <t>Popis</t>
  </si>
  <si>
    <t>Rozměr 
š * v * h (tl.)</t>
  </si>
  <si>
    <t>Materiál (převládající)</t>
  </si>
  <si>
    <t>Povrchová úprava, barva</t>
  </si>
  <si>
    <t>Referenční vyobrazení, 
vzorek na stavbě</t>
  </si>
  <si>
    <t>Odkaz na výkres</t>
  </si>
  <si>
    <t>Umístění</t>
  </si>
  <si>
    <t>Poznámka</t>
  </si>
  <si>
    <t>MJ</t>
  </si>
  <si>
    <t>Počet MJ celkem</t>
  </si>
  <si>
    <t>Cena za 1 MJ (bez DPH)</t>
  </si>
  <si>
    <t>Nabídková cena celková (bez DPH)</t>
  </si>
  <si>
    <t>1_059</t>
  </si>
  <si>
    <t>Místnost pro odpočinek</t>
  </si>
  <si>
    <t>VSN</t>
  </si>
  <si>
    <t>901e</t>
  </si>
  <si>
    <t>Kuchyňská linka - STANDARD A</t>
  </si>
  <si>
    <t xml:space="preserve">4x modul
</t>
  </si>
  <si>
    <t>1.4_01B_900.1_Kuchyne standard A</t>
  </si>
  <si>
    <t>BF 1_159</t>
  </si>
  <si>
    <t>ks</t>
  </si>
  <si>
    <t>LF</t>
  </si>
  <si>
    <t>INT</t>
  </si>
  <si>
    <t>606</t>
  </si>
  <si>
    <t>Lednice plně vestavná vysoká</t>
  </si>
  <si>
    <t xml:space="preserve">Vestavná lednice s mrazákem v dolní části; 3 přihrádky v mrazáku; spotřeba el. energie max 230 kWh/rok; emise hluku max. tř. C; klimatická třída lednice SN,N,ST; automatické odmrazování; indikace otevřených dveří chladničky; osvětlení vnitřního prostoru chladničky; volitelné umístění pantů;  synchronizované otevírání dvířek lednice s dveřmi  vestavěné skříně. </t>
  </si>
  <si>
    <t>max. 540x1900-2120x545mm</t>
  </si>
  <si>
    <t> </t>
  </si>
  <si>
    <t xml:space="preserve">VSN-900-01-Kuchyně </t>
  </si>
  <si>
    <t>KIT</t>
  </si>
  <si>
    <t>607</t>
  </si>
  <si>
    <t>Myčka nádobí plně vestavná
600mm</t>
  </si>
  <si>
    <t>Vestavná a plně integrovaná, energetická třída min. B, emise hluku tř. min. B, min. 14 sad nádobí/cyklus, šuplík na příbory, odložený start, displej, AquaStop, ochrana proti přetečení, program na ochranu skla, ECO program, rychlé mytí.</t>
  </si>
  <si>
    <t>max. 598x850x555 mm</t>
  </si>
  <si>
    <t>KIT, OFF, MTG</t>
  </si>
  <si>
    <t>609</t>
  </si>
  <si>
    <t>Dřezová baterie</t>
  </si>
  <si>
    <t xml:space="preserve">Kuchyňská mísicí baterie
</t>
  </si>
  <si>
    <t xml:space="preserve">výška 350 mm, délka 210 mm
</t>
  </si>
  <si>
    <t xml:space="preserve">nerez ocel
</t>
  </si>
  <si>
    <t>nerez</t>
  </si>
  <si>
    <t>ZAR - 022</t>
  </si>
  <si>
    <t>610</t>
  </si>
  <si>
    <t>Kuchyňský dvoudřez s odkapávačem
oboustranný</t>
  </si>
  <si>
    <t xml:space="preserve">materiál: nerezavějící ocel
odkapávací plocha: reverzibilní
způsob montáže: horní (dřez je usazen nad pracovní desku)
včetně:  odtokového ventilu se sítkem a plastového  sifonu
Rozměry: 1000 × 500 mm
dřez: 2x  330x 400x 180 mm
pozn.:
Dřez z výroby bez otvorů, nutno zhotovit otvor pro baterii
Tloušťka materiálu taková, aby se v něm při užívání nehýbala baterie, tuhé upevnění.
 </t>
  </si>
  <si>
    <t>1100×530 mm
v: 180mm</t>
  </si>
  <si>
    <t>nerez ocel</t>
  </si>
  <si>
    <t>kuchyňky CB a BF</t>
  </si>
  <si>
    <t>NE - jiná VZ</t>
  </si>
  <si>
    <t>VLN</t>
  </si>
  <si>
    <t>005</t>
  </si>
  <si>
    <t>židle jídelní - kuchyně</t>
  </si>
  <si>
    <t>židle pro jídelní stůl v kuchyňkách
podnož: dřevo, kluzáky pevná podlaha
sedák a opěradlo: dřevo</t>
  </si>
  <si>
    <t>425x460 mm
v: 760 mm</t>
  </si>
  <si>
    <t>dřevo</t>
  </si>
  <si>
    <t>bude vybráno na základě vzorkování</t>
  </si>
  <si>
    <t>1.2.170_Schéma rozmístění nábytku</t>
  </si>
  <si>
    <t>113</t>
  </si>
  <si>
    <t>Lavice jídelní - kuchyně</t>
  </si>
  <si>
    <t xml:space="preserve">
viditelné části - sokl, bočnice, sedák:
-	DTD tl.18mm / 22mm + vysokotlaký laminát
-	ABS hrana 0,5mm
-	nutno vzorkovat - barevnost dle architekta
vnitřní části - konstrukce: 
-	syrová HDF/DTD,  tl.18-22 mm
-	návrh vnitřní kce. zajistí dodavatel atypu ke schválení architektovi
čalounění:
-	složeno ze samostatných panelů
-	syrová DTD tl. 12-18mm + molitan tl.50mm
-	vrchní textilie:
-	nutno vzorkovat - barevnost dle objednatele
</t>
  </si>
  <si>
    <r>
      <rPr>
        <sz val="10"/>
        <color rgb="FFC00000"/>
        <rFont val="Arial"/>
        <family val="2"/>
        <charset val="238"/>
      </rPr>
      <t>d: 1950</t>
    </r>
    <r>
      <rPr>
        <sz val="10"/>
        <color rgb="FFFF0000"/>
        <rFont val="Arial"/>
        <family val="2"/>
        <charset val="238"/>
      </rPr>
      <t xml:space="preserve">
</t>
    </r>
    <r>
      <rPr>
        <sz val="10"/>
        <color rgb="FF000000"/>
        <rFont val="Arial"/>
        <family val="2"/>
        <charset val="238"/>
      </rPr>
      <t>š: 550 mm
v: 450 mm</t>
    </r>
  </si>
  <si>
    <t>DTD</t>
  </si>
  <si>
    <t>HPL
čalouněný molitan</t>
  </si>
  <si>
    <t>viz Výkresy prvků</t>
  </si>
  <si>
    <t>1.4.01B_113_VSN-113-114_Lavice Jidelni</t>
  </si>
  <si>
    <t>213</t>
  </si>
  <si>
    <t>stůl jídelní 600x600 mm - kuchyně</t>
  </si>
  <si>
    <t>kanceláře-sekretářky, profesoř, asistenti
podnož: středová, kov - bílá / černá
deska: HPL, bílá</t>
  </si>
  <si>
    <t>600 x 600 mm
v: 750 mm</t>
  </si>
  <si>
    <t>kov
HPL</t>
  </si>
  <si>
    <t>507</t>
  </si>
  <si>
    <t>Odpadkový koš  - vhoz 1x</t>
  </si>
  <si>
    <t xml:space="preserve">350x350x 800mm - vvýška vhozu 750 mm
modulární - možnost napojování do sestav
</t>
  </si>
  <si>
    <t>350x350mm 800mm</t>
  </si>
  <si>
    <t>plech</t>
  </si>
  <si>
    <t>matná barva RAL</t>
  </si>
  <si>
    <t>1.4.01B_507_VSN-507-508_Kose</t>
  </si>
  <si>
    <t xml:space="preserve"> </t>
  </si>
  <si>
    <t>530</t>
  </si>
  <si>
    <t>Dělící příčka - místnost pro odpočinek</t>
  </si>
  <si>
    <t xml:space="preserve">Oddělující kuchyni od místnost pro odpočinek
konstrukce:
-	hliníkový rám 28x27 mm
-	povrchová úprava - práškovaný matný lak
-	nutno vzorkovat RAL - barevnost dle architekta
výplň: 
-	čiré bezpečnostní sklo, tl. 10mm
-	silikonové těsnění
Může být řešeno jako systémová prosklená příčka.
</t>
  </si>
  <si>
    <t>800 x 28 mm
v: 3050mm</t>
  </si>
  <si>
    <t>hliník
sklo</t>
  </si>
  <si>
    <t>1.4.01_530_Dělící příčka kuchyně</t>
  </si>
  <si>
    <t>1_090</t>
  </si>
  <si>
    <t>Kuchyňka</t>
  </si>
  <si>
    <t>FaF</t>
  </si>
  <si>
    <t>900</t>
  </si>
  <si>
    <r>
      <t xml:space="preserve">6x modul,
kuchyňská linka zakreslena podrobně, 
</t>
    </r>
    <r>
      <rPr>
        <sz val="10"/>
        <color rgb="FFFF0000"/>
        <rFont val="Arial"/>
        <family val="2"/>
        <charset val="238"/>
      </rPr>
      <t>VZOR pro STANDARD A</t>
    </r>
    <r>
      <rPr>
        <sz val="10"/>
        <rFont val="Arial"/>
        <family val="2"/>
        <charset val="238"/>
      </rPr>
      <t xml:space="preserve">
</t>
    </r>
  </si>
  <si>
    <t>BF 1_090</t>
  </si>
  <si>
    <t>006</t>
  </si>
  <si>
    <t>židle barová- kuchyně</t>
  </si>
  <si>
    <t>barová židle pro jídelní pult v kuchyňkách
podnož:dřevo, kluzáky pevná podlaha
sedák a opěradlo: dřevo
argonomie: otočný sedák 360°</t>
  </si>
  <si>
    <t>Ø 340 mm
v: 650 mm</t>
  </si>
  <si>
    <t>kov</t>
  </si>
  <si>
    <r>
      <rPr>
        <sz val="10"/>
        <color rgb="FFC00000"/>
        <rFont val="Arial"/>
        <family val="2"/>
        <charset val="238"/>
      </rPr>
      <t>d: 2350 mm</t>
    </r>
    <r>
      <rPr>
        <sz val="10"/>
        <color rgb="FFFF0000"/>
        <rFont val="Arial"/>
        <family val="2"/>
        <charset val="238"/>
      </rPr>
      <t xml:space="preserve">
</t>
    </r>
    <r>
      <rPr>
        <sz val="10"/>
        <color rgb="FF000000"/>
        <rFont val="Arial"/>
        <family val="2"/>
        <charset val="238"/>
      </rPr>
      <t>š: 550 mm
v: 450 mm</t>
    </r>
  </si>
  <si>
    <t>314</t>
  </si>
  <si>
    <t>Barový pult - kuchyně</t>
  </si>
  <si>
    <t xml:space="preserve">viditelné části - deska, parapet, opláštění:
-	DTD tl.18mm + HPL
-	ABS hrana 0,5mm
-	nutno vzorkovat - barevnost dle architekta
vnitřní části - konstrukce: 
-	konstrukce z ocelových jackelů
- návrh vnitřní kce. zajistí dodavatel atypu ke schválení architektovi
</t>
  </si>
  <si>
    <r>
      <rPr>
        <sz val="10"/>
        <color rgb="FFFF0000"/>
        <rFont val="Arial"/>
        <family val="2"/>
        <charset val="238"/>
      </rPr>
      <t>d: 5750 mm</t>
    </r>
    <r>
      <rPr>
        <sz val="10"/>
        <rFont val="Arial"/>
        <family val="2"/>
        <charset val="238"/>
      </rPr>
      <t xml:space="preserve">
h: 500 mm
v: 900 mm</t>
    </r>
  </si>
  <si>
    <t>HPL
kov</t>
  </si>
  <si>
    <t>1.4.01_314_VSN-314_Barovy Pult Kuchyne</t>
  </si>
  <si>
    <t>1_108</t>
  </si>
  <si>
    <t>906a</t>
  </si>
  <si>
    <t xml:space="preserve">6x modul
</t>
  </si>
  <si>
    <t>1.4_01A_900.1_Kuchyne stnadard A, B, C, F, G</t>
  </si>
  <si>
    <t>CB 1_108</t>
  </si>
  <si>
    <t>212</t>
  </si>
  <si>
    <t>stůl jídelní 800x800 mm - kuchyně</t>
  </si>
  <si>
    <t>kuchyně pracoviště
podnož: středová, kov - bílá / černá
deska: HPL, bílá</t>
  </si>
  <si>
    <t>800 x 800 mm
v: 750 mm</t>
  </si>
  <si>
    <t>1_126</t>
  </si>
  <si>
    <t>Kuchyňka pro studenty</t>
  </si>
  <si>
    <t>LF50</t>
  </si>
  <si>
    <t>920</t>
  </si>
  <si>
    <t>Kuchyňská linka - STANDARD C</t>
  </si>
  <si>
    <r>
      <t xml:space="preserve">4x modul
kuchyňská linka zakreslena podrobně, 
</t>
    </r>
    <r>
      <rPr>
        <sz val="10"/>
        <color rgb="FFFF0000"/>
        <rFont val="Arial"/>
        <family val="2"/>
        <charset val="238"/>
      </rPr>
      <t>VZOR pro STANDARD C</t>
    </r>
    <r>
      <rPr>
        <sz val="10"/>
        <rFont val="Arial"/>
        <family val="2"/>
        <charset val="238"/>
      </rPr>
      <t xml:space="preserve">
</t>
    </r>
  </si>
  <si>
    <t>1.4_01B_900.3_Kuchyne standard C, G</t>
  </si>
  <si>
    <t>BF 1_126</t>
  </si>
  <si>
    <t>605</t>
  </si>
  <si>
    <t>Lednice plně vestavná nízká</t>
  </si>
  <si>
    <t>Vestavná lednice s integrovaným mrazákem v horní části; spotřeba el. energie max 150 kWh/rok; emise hluku max. tř. C; klimatická třída lednice SN,N,ST; indikace otevřených dveří chladničky; osvětlení vnitřního prostoru chladničky; volitelné umístění pantů; synchronizované otevírání dvířek lednice s dveřmi vestavěné skříně.</t>
  </si>
  <si>
    <t>max. 598x820x550 mm</t>
  </si>
  <si>
    <t>VSN-900-01-Kuchyně</t>
  </si>
  <si>
    <t>611</t>
  </si>
  <si>
    <t>Kuchyňský dvoudřez
oboustranný</t>
  </si>
  <si>
    <t xml:space="preserve">materiál: nerezavějící ocel
způsob montáže: horní (dřez je usazen nad pracovní desku)
Rozměry: 580 × 460 mm
Výřez: 440 × 560 mm
Dřez 01: 400 × 330 × 180 mm
Dřez 02: 330 × 160 × 120 mm
pozn.: 
Otvor pro baterii do pracovní desky
Minimální šířka skříňky: 600 mm
Tloušťka materiálu taková, aby se v něm při užívání nehýbala baterie, tuhé upevnění.
 </t>
  </si>
  <si>
    <t>580x460mm
v: 180mm</t>
  </si>
  <si>
    <t>OFF, KIT</t>
  </si>
  <si>
    <t>kuchyňky CB a BF - úzký modul - sekretářky a studentské kuchyňky</t>
  </si>
  <si>
    <t>216</t>
  </si>
  <si>
    <t>stůl jídelní  Ø 1800 mm - kuchyně</t>
  </si>
  <si>
    <t>kuchyně studentská
podnož: 4 nohy, kov - bílá / černá
deska: HPL, bílá</t>
  </si>
  <si>
    <t>Ø 1800
v: 750 mm</t>
  </si>
  <si>
    <t>1_136</t>
  </si>
  <si>
    <t>916</t>
  </si>
  <si>
    <t>Kuchyňská linka - STANDARD B</t>
  </si>
  <si>
    <t xml:space="preserve">8x modul + ostrůvek
</t>
  </si>
  <si>
    <t>1.4_01B_900.2_Kuchyne standard B</t>
  </si>
  <si>
    <t>BF_1_136</t>
  </si>
  <si>
    <t>114</t>
  </si>
  <si>
    <t>Lavice jídelní - kuchyně na chodbách</t>
  </si>
  <si>
    <t xml:space="preserve">
viditelné části - sokl, bočnice, sedák:
-	MDF probarvená tl.18mm / 22mm 
-	povrchová úprava- polomatný transparentní lak
-	hrany zřenány 1mm
nutno vzorkovat - barevnost dle architekta
vnitřní části - konstrukce: 
-	syrová HDF/DTD,  tl.18-22 mm
-	návrh vnitřní kce. zajistí dodavatel atypu ke schválení architektovi
čalounění:
-	složeno ze samostatných panelů
-	syrová DTD tl. 12-18mm + molitan tl.50mm
-	vrchní textilie: 
-	nutno vzorkovat - barevnost dle objednatele
-           Martindale test min. 40000 cyklů
 </t>
  </si>
  <si>
    <r>
      <rPr>
        <sz val="10"/>
        <color rgb="FFC00000"/>
        <rFont val="Arial"/>
        <family val="2"/>
        <charset val="238"/>
      </rPr>
      <t>d: 2900 mm</t>
    </r>
    <r>
      <rPr>
        <sz val="10"/>
        <color rgb="FFFF0000"/>
        <rFont val="Arial"/>
        <family val="2"/>
        <charset val="238"/>
      </rPr>
      <t xml:space="preserve">
</t>
    </r>
    <r>
      <rPr>
        <sz val="10"/>
        <color rgb="FF000000"/>
        <rFont val="Arial"/>
        <family val="2"/>
        <charset val="238"/>
      </rPr>
      <t>š: 550 mm
v: 450 mm</t>
    </r>
  </si>
  <si>
    <t>MDF
DTD</t>
  </si>
  <si>
    <t>transparentní  matný lak
čalouněný molitan</t>
  </si>
  <si>
    <t>215</t>
  </si>
  <si>
    <t>stůl jídelní  Ø 900 mm - kuchyně</t>
  </si>
  <si>
    <t>Ø 900
v: 750 mm</t>
  </si>
  <si>
    <t>1_174</t>
  </si>
  <si>
    <t>Kuchyňka FaFík</t>
  </si>
  <si>
    <t>950</t>
  </si>
  <si>
    <t>Kuchyňská linka - VZOR pro STANDARD F</t>
  </si>
  <si>
    <r>
      <rPr>
        <sz val="10"/>
        <color rgb="FF000000"/>
        <rFont val="Arial"/>
        <family val="2"/>
        <charset val="238"/>
      </rPr>
      <t xml:space="preserve">8x modul
kuchyňská linka zakreslena podrobně, </t>
    </r>
    <r>
      <rPr>
        <b/>
        <sz val="10"/>
        <color rgb="FF000000"/>
        <rFont val="Arial"/>
        <family val="2"/>
        <charset val="238"/>
      </rPr>
      <t xml:space="preserve">vč. sklokeramické varné desky: Varná deska - sklokeramická, vestavná, 4 plotýnky, automatické vypnutí, dětská pojistka a ukazatel zbytkového tepla, zvuková signalizace, dotykové ovládání, zkosené hrany, s rámečkem, vzhled černé sklo, povrch sklo, připojení 230 V, rozměry max. 58 × 52 × 5,5 cm (Š×H×V)
</t>
    </r>
    <r>
      <rPr>
        <sz val="10"/>
        <color rgb="FF000000"/>
        <rFont val="Arial"/>
        <family val="2"/>
        <charset val="238"/>
      </rPr>
      <t>VZOR pro STANDARD F</t>
    </r>
  </si>
  <si>
    <t>CB 1_174</t>
  </si>
  <si>
    <t>varná deska bude vzorkována</t>
  </si>
  <si>
    <t>1_229</t>
  </si>
  <si>
    <t>Kuchyňka IPTO</t>
  </si>
  <si>
    <t>904</t>
  </si>
  <si>
    <t>6x modul, 
modul vpravo šířka 350 mm</t>
  </si>
  <si>
    <t>BF 1_229</t>
  </si>
  <si>
    <t>FAF</t>
  </si>
  <si>
    <t>2_259</t>
  </si>
  <si>
    <t>FAF50</t>
  </si>
  <si>
    <t>921</t>
  </si>
  <si>
    <t xml:space="preserve">5x modul
</t>
  </si>
  <si>
    <t>CB 2_259</t>
  </si>
  <si>
    <t>016</t>
  </si>
  <si>
    <t>židle barová- public</t>
  </si>
  <si>
    <t>barová židle pro jídelní pult ve veřejných kuchyňkách
podnož:dřevo, kluzáky pevná podlaha
sedák a opěradlo: dřevo
argonomie: otočný sedák 360°</t>
  </si>
  <si>
    <t>Ø 340 mm
v: 760 mm</t>
  </si>
  <si>
    <t>CIR</t>
  </si>
  <si>
    <t>309</t>
  </si>
  <si>
    <t>Stůl barový - vysoký</t>
  </si>
  <si>
    <t xml:space="preserve">konstrukce: ocelové jackly - návrh zajistí dodavatel atypu
opláštění: masivní dubové desky
povrchová úprava: matný transparentní lak
Podrobná specifikace a rozměry: viz výkres prvku
 </t>
  </si>
  <si>
    <r>
      <rPr>
        <sz val="10"/>
        <color rgb="FF0070C0"/>
        <rFont val="Arial"/>
        <family val="2"/>
        <charset val="238"/>
      </rPr>
      <t>d: 2600 mm</t>
    </r>
    <r>
      <rPr>
        <sz val="10"/>
        <rFont val="Arial"/>
        <family val="2"/>
        <charset val="238"/>
      </rPr>
      <t xml:space="preserve">
h: 600mm
v: 1100 mm</t>
    </r>
  </si>
  <si>
    <t>ocel
dub masiv</t>
  </si>
  <si>
    <t>matný transparentní lak</t>
  </si>
  <si>
    <t>1.4.01B_309_VSN-309_Barovy Pult Jidelna</t>
  </si>
  <si>
    <t>2_048</t>
  </si>
  <si>
    <t>909</t>
  </si>
  <si>
    <t xml:space="preserve">9x modul
</t>
  </si>
  <si>
    <t>BF 2_048</t>
  </si>
  <si>
    <r>
      <rPr>
        <sz val="10"/>
        <color rgb="FFFF0000"/>
        <rFont val="Arial"/>
        <family val="2"/>
        <charset val="238"/>
      </rPr>
      <t>d: 1975 mm</t>
    </r>
    <r>
      <rPr>
        <sz val="10"/>
        <rFont val="Arial"/>
        <family val="2"/>
        <charset val="238"/>
      </rPr>
      <t xml:space="preserve">
h: 500 mm
v: 900 mm</t>
    </r>
  </si>
  <si>
    <t>2_047</t>
  </si>
  <si>
    <t>919</t>
  </si>
  <si>
    <t xml:space="preserve">10x modul + ostrůvek
</t>
  </si>
  <si>
    <t>BF 2_047</t>
  </si>
  <si>
    <t>2_091</t>
  </si>
  <si>
    <t>Kuchyňská linka - VZOR pro STANDARD B</t>
  </si>
  <si>
    <t>8x modul + ostrůvek
kuchyňská linka zakreslena podrobně, 
VZOR pro STANDARD B</t>
  </si>
  <si>
    <r>
      <rPr>
        <sz val="10"/>
        <color rgb="FFC00000"/>
        <rFont val="Arial"/>
        <family val="2"/>
        <charset val="238"/>
      </rPr>
      <t xml:space="preserve">d: 2833 mm
</t>
    </r>
    <r>
      <rPr>
        <sz val="10"/>
        <color rgb="FF000000"/>
        <rFont val="Arial"/>
        <family val="2"/>
        <charset val="238"/>
      </rPr>
      <t>š: 550 mm
v: 450 mm</t>
    </r>
  </si>
  <si>
    <t>2_159</t>
  </si>
  <si>
    <t>910</t>
  </si>
  <si>
    <t>BF 2_159</t>
  </si>
  <si>
    <r>
      <rPr>
        <sz val="10"/>
        <color rgb="FFFF0000"/>
        <rFont val="Arial"/>
        <family val="2"/>
        <charset val="238"/>
      </rPr>
      <t>d: 2198 mm</t>
    </r>
    <r>
      <rPr>
        <sz val="10"/>
        <rFont val="Arial"/>
        <family val="2"/>
        <charset val="238"/>
      </rPr>
      <t xml:space="preserve">
h: 500 mm
v: 900 mm</t>
    </r>
  </si>
  <si>
    <t>2</t>
  </si>
  <si>
    <t>3_026</t>
  </si>
  <si>
    <t>911</t>
  </si>
  <si>
    <t>BF 3_026</t>
  </si>
  <si>
    <t>214</t>
  </si>
  <si>
    <t>stůl jídelní  Ø 1500 mm - kuchyně</t>
  </si>
  <si>
    <t>kuchyně pracoviště
podnož: 4 nohy, kov - bílá / černá
deska: HPL, bílá</t>
  </si>
  <si>
    <t>Ø 1500
v: 750 mm</t>
  </si>
  <si>
    <t>3_077</t>
  </si>
  <si>
    <t>915</t>
  </si>
  <si>
    <t>8x modul + ostrůvek
(oproti původní specifikaci prvku - výkres Standard B - zkráceno o modul 400 mm na pravé straně)</t>
  </si>
  <si>
    <t>BF 3_077</t>
  </si>
  <si>
    <r>
      <rPr>
        <sz val="10"/>
        <color rgb="FFC00000"/>
        <rFont val="Arial"/>
        <family val="2"/>
        <charset val="238"/>
      </rPr>
      <t>d: 3643 mm</t>
    </r>
    <r>
      <rPr>
        <sz val="10"/>
        <color rgb="FFFF0000"/>
        <rFont val="Arial"/>
        <family val="2"/>
        <charset val="238"/>
      </rPr>
      <t xml:space="preserve">
</t>
    </r>
    <r>
      <rPr>
        <sz val="10"/>
        <color rgb="FF000000"/>
        <rFont val="Arial"/>
        <family val="2"/>
        <charset val="238"/>
      </rPr>
      <t>š: 550 mm
v: 450 mm</t>
    </r>
  </si>
  <si>
    <t>3_113</t>
  </si>
  <si>
    <t>909a</t>
  </si>
  <si>
    <t xml:space="preserve">9x modul, koncový modul vpravo šířka 400 mm
</t>
  </si>
  <si>
    <t>BF 3_113</t>
  </si>
  <si>
    <r>
      <rPr>
        <sz val="10"/>
        <color rgb="FFFF0000"/>
        <rFont val="Arial"/>
        <family val="2"/>
        <charset val="238"/>
      </rPr>
      <t>d: 3375 mm</t>
    </r>
    <r>
      <rPr>
        <sz val="10"/>
        <rFont val="Arial"/>
        <family val="2"/>
        <charset val="238"/>
      </rPr>
      <t xml:space="preserve">
h: 500 mm
v: 900 mm</t>
    </r>
  </si>
  <si>
    <t>3_189</t>
  </si>
  <si>
    <t>908</t>
  </si>
  <si>
    <t>BF 3_189</t>
  </si>
  <si>
    <t xml:space="preserve">
viditelné části - sokl, bočnice, sedák:
-	DTD tl.18mm / 22mm + vysokotlaký laminát
-	ABS hrana 0,5mm
-	nutno vzorkovat - barevnost dle architekta
vnitřní části - konstrukce: 
-	syrová HDF/DTD,  tl.18-22 mm
-	návrh vnitřní kce. zajistí dodavatel atypu ke schválení architektovi
čalounění:
-	složeno ze samostatných panelů
-	syrová DTD tl. 12-18mm + molitan tl.50mm
-	vrchní textilie:
-	nutno vzorkovat - barevnost dle objednatele
- Martindale test min. 40000 cyklů</t>
  </si>
  <si>
    <r>
      <rPr>
        <sz val="10"/>
        <color rgb="FFC00000"/>
        <rFont val="Arial"/>
        <family val="2"/>
        <charset val="238"/>
      </rPr>
      <t>d: 3850 mm</t>
    </r>
    <r>
      <rPr>
        <sz val="10"/>
        <color rgb="FFFF0000"/>
        <rFont val="Arial"/>
        <family val="2"/>
        <charset val="238"/>
      </rPr>
      <t xml:space="preserve">
</t>
    </r>
    <r>
      <rPr>
        <sz val="10"/>
        <color rgb="FF000000"/>
        <rFont val="Arial"/>
        <family val="2"/>
        <charset val="238"/>
      </rPr>
      <t>š: 550 mm
v: 450 mm</t>
    </r>
  </si>
  <si>
    <t>3_239</t>
  </si>
  <si>
    <t>907</t>
  </si>
  <si>
    <t xml:space="preserve">7x modul
</t>
  </si>
  <si>
    <t>BF 3_239</t>
  </si>
  <si>
    <r>
      <rPr>
        <sz val="10"/>
        <color rgb="FFFF0000"/>
        <rFont val="Arial"/>
        <family val="2"/>
        <charset val="238"/>
      </rPr>
      <t>d: 2225 mm</t>
    </r>
    <r>
      <rPr>
        <sz val="10"/>
        <rFont val="Arial"/>
        <family val="2"/>
        <charset val="238"/>
      </rPr>
      <t xml:space="preserve">
h: 500 mm
v: 900 mm</t>
    </r>
  </si>
  <si>
    <t>3_292</t>
  </si>
  <si>
    <t>906</t>
  </si>
  <si>
    <t>CB 3_292</t>
  </si>
  <si>
    <t>3_376</t>
  </si>
  <si>
    <t>Kuchyňka - děkan FaF</t>
  </si>
  <si>
    <t>902</t>
  </si>
  <si>
    <t>CB 3_376</t>
  </si>
  <si>
    <t>608</t>
  </si>
  <si>
    <t>Myčka nádobí plně vestavná 
450mm</t>
  </si>
  <si>
    <t>Vestavná a plně integrovaná, energetická třída min. E, emise hluku tř. min. C, min. 10 sad nádobí/cyklus (program ECO), odložený start, displej, AquaStop, ochrana proti přetečení, program na ochranu skla, ECO program, rychlé mytí.</t>
  </si>
  <si>
    <t>max. 448 x 850 x 555 mm</t>
  </si>
  <si>
    <t>4_041</t>
  </si>
  <si>
    <t>913</t>
  </si>
  <si>
    <t>BF 4_041</t>
  </si>
  <si>
    <t>4_070</t>
  </si>
  <si>
    <t>918</t>
  </si>
  <si>
    <t>BF 4_070</t>
  </si>
  <si>
    <t>4_077</t>
  </si>
  <si>
    <t>Rozptylový prostor</t>
  </si>
  <si>
    <r>
      <rPr>
        <sz val="10"/>
        <color rgb="FFC00000"/>
        <rFont val="Arial"/>
        <family val="2"/>
        <charset val="238"/>
      </rPr>
      <t>d: 6100 mm</t>
    </r>
    <r>
      <rPr>
        <sz val="10"/>
        <color rgb="FFFF0000"/>
        <rFont val="Arial"/>
        <family val="2"/>
        <charset val="238"/>
      </rPr>
      <t xml:space="preserve">
</t>
    </r>
    <r>
      <rPr>
        <sz val="10"/>
        <color rgb="FF000000"/>
        <rFont val="Arial"/>
        <family val="2"/>
        <charset val="238"/>
      </rPr>
      <t>š: 550 mm
v: 450 mm</t>
    </r>
  </si>
  <si>
    <t>4_097</t>
  </si>
  <si>
    <t>905</t>
  </si>
  <si>
    <t>BF 4_097</t>
  </si>
  <si>
    <t>4_171</t>
  </si>
  <si>
    <t>907a</t>
  </si>
  <si>
    <t>BF 4_171</t>
  </si>
  <si>
    <t>4_257</t>
  </si>
  <si>
    <t>917</t>
  </si>
  <si>
    <t xml:space="preserve">9x modul + ostrůvek
</t>
  </si>
  <si>
    <t>BF 4_257</t>
  </si>
  <si>
    <t>4_166</t>
  </si>
  <si>
    <t>NE - stěhování</t>
  </si>
  <si>
    <t>013</t>
  </si>
  <si>
    <t>křeslo společné prostory</t>
  </si>
  <si>
    <t xml:space="preserve">pro loungove sezení v átriích
podnož: dřevo / kov, kluzáky pevná podlaha
sedák a opěradlo: čalounění
funkce: zvýšená odolnost látky pro veřejné prostory, otěruvzdornost látky: min. 40 000 cyklů Martindale </t>
  </si>
  <si>
    <t>760x730 mm
v: 810 mm</t>
  </si>
  <si>
    <t>dřevo
textil</t>
  </si>
  <si>
    <t>015</t>
  </si>
  <si>
    <t>sofa - společné prostory</t>
  </si>
  <si>
    <t xml:space="preserve">pro loungove sezení v átriích
pro 2 osoby
typ: nika pro zajištění soukromí a akustickému odklonu
podnož: kov + kolečka s brzdou
funkce: přesouvatelný, akustický, zvýšená odolnost látky pro veřejné prostory, otěruvzdornost látky: min. 40 000 cyklů Martindale </t>
  </si>
  <si>
    <t>1265x860 mm
v: 940 mm</t>
  </si>
  <si>
    <t>textil
kov</t>
  </si>
  <si>
    <t>032</t>
  </si>
  <si>
    <t>Pohovka látková</t>
  </si>
  <si>
    <t xml:space="preserve">
dvojmístná
otěruvzdornost látky: min. 40 000 cyklů Martindale </t>
  </si>
  <si>
    <t>1650x800 mm
v: 690 mm</t>
  </si>
  <si>
    <t>textil</t>
  </si>
  <si>
    <t>MTG
OFF</t>
  </si>
  <si>
    <t>224</t>
  </si>
  <si>
    <t>stůl 800x800 mm - public</t>
  </si>
  <si>
    <t>chodby a atria
podnož: středová, kov
deska: kompaktní deska antifinger</t>
  </si>
  <si>
    <t>kov
kompaktní deska
antifinger</t>
  </si>
  <si>
    <t>225</t>
  </si>
  <si>
    <t>stůl konferenční - public</t>
  </si>
  <si>
    <t>chodby a atria
podnož: kov
deska: kompaktní deska antifinger</t>
  </si>
  <si>
    <t>600 x 1200 mm
v:450 mm</t>
  </si>
  <si>
    <t>4_260</t>
  </si>
  <si>
    <t>907b</t>
  </si>
  <si>
    <t>CB 4_260</t>
  </si>
  <si>
    <r>
      <rPr>
        <sz val="10"/>
        <color rgb="FFFF0000"/>
        <rFont val="Arial"/>
        <family val="2"/>
        <charset val="238"/>
      </rPr>
      <t>d: 4300 mm</t>
    </r>
    <r>
      <rPr>
        <sz val="10"/>
        <rFont val="Arial"/>
        <family val="2"/>
        <charset val="238"/>
      </rPr>
      <t xml:space="preserve">
h: 500 mm
v: 900 mm</t>
    </r>
  </si>
  <si>
    <t>4_359</t>
  </si>
  <si>
    <t>Kuchyňka - děkan FL</t>
  </si>
  <si>
    <t>903</t>
  </si>
  <si>
    <t xml:space="preserve">3x modul
</t>
  </si>
  <si>
    <t>CB 4_359</t>
  </si>
  <si>
    <t>B_044</t>
  </si>
  <si>
    <t>901a</t>
  </si>
  <si>
    <r>
      <rPr>
        <sz val="10"/>
        <color rgb="FFC00000"/>
        <rFont val="Arial"/>
        <family val="2"/>
        <charset val="238"/>
      </rPr>
      <t>d: 2825 mm</t>
    </r>
    <r>
      <rPr>
        <sz val="10"/>
        <color rgb="FFFF0000"/>
        <rFont val="Arial"/>
        <family val="2"/>
        <charset val="238"/>
      </rPr>
      <t xml:space="preserve">
</t>
    </r>
    <r>
      <rPr>
        <sz val="10"/>
        <color rgb="FF000000"/>
        <rFont val="Arial"/>
        <family val="2"/>
        <charset val="238"/>
      </rPr>
      <t>š: 550 mm
v: 450 mm</t>
    </r>
  </si>
  <si>
    <t>B_067</t>
  </si>
  <si>
    <t>901f</t>
  </si>
  <si>
    <r>
      <rPr>
        <sz val="10"/>
        <color rgb="FFC00000"/>
        <rFont val="Arial"/>
        <family val="2"/>
        <charset val="238"/>
      </rPr>
      <t>d: 3150 mm</t>
    </r>
    <r>
      <rPr>
        <sz val="10"/>
        <color rgb="FFFF0000"/>
        <rFont val="Arial"/>
        <family val="2"/>
        <charset val="238"/>
      </rPr>
      <t xml:space="preserve">
</t>
    </r>
    <r>
      <rPr>
        <sz val="10"/>
        <color rgb="FF000000"/>
        <rFont val="Arial"/>
        <family val="2"/>
        <charset val="238"/>
      </rPr>
      <t>š: 550 mm
v: 450 mm</t>
    </r>
  </si>
  <si>
    <t>B_099</t>
  </si>
  <si>
    <t>901</t>
  </si>
  <si>
    <r>
      <rPr>
        <sz val="10"/>
        <color rgb="FFC00000"/>
        <rFont val="Arial"/>
        <family val="2"/>
        <charset val="238"/>
      </rPr>
      <t>d: 3051 mm</t>
    </r>
    <r>
      <rPr>
        <sz val="10"/>
        <color rgb="FFFF0000"/>
        <rFont val="Arial"/>
        <family val="2"/>
        <charset val="238"/>
      </rPr>
      <t xml:space="preserve">
</t>
    </r>
    <r>
      <rPr>
        <sz val="10"/>
        <color rgb="FF000000"/>
        <rFont val="Arial"/>
        <family val="2"/>
        <charset val="238"/>
      </rPr>
      <t>š: 550 mm
v: 450 mm</t>
    </r>
  </si>
  <si>
    <t>B_144</t>
  </si>
  <si>
    <t>912</t>
  </si>
  <si>
    <r>
      <rPr>
        <sz val="10"/>
        <color rgb="FFC00000"/>
        <rFont val="Arial"/>
        <family val="2"/>
        <charset val="238"/>
      </rPr>
      <t>d: 2750 mm</t>
    </r>
    <r>
      <rPr>
        <sz val="10"/>
        <color rgb="FFFF0000"/>
        <rFont val="Arial"/>
        <family val="2"/>
        <charset val="238"/>
      </rPr>
      <t xml:space="preserve">
</t>
    </r>
    <r>
      <rPr>
        <sz val="10"/>
        <color rgb="FF000000"/>
        <rFont val="Arial"/>
        <family val="2"/>
        <charset val="238"/>
      </rPr>
      <t>š: 550 mm
v: 450 mm</t>
    </r>
  </si>
  <si>
    <t>B_169</t>
  </si>
  <si>
    <t>901b</t>
  </si>
  <si>
    <t>B_170</t>
  </si>
  <si>
    <t>901c</t>
  </si>
  <si>
    <t>B_302</t>
  </si>
  <si>
    <t>901d</t>
  </si>
  <si>
    <t>CB</t>
  </si>
  <si>
    <t>Zakrytí všech dodávaných sestav kuchyněk proti poškození - CB</t>
  </si>
  <si>
    <t>Základní způsob provedení zakrytí způsobem vylučujícím poškození povrchů při následné demontáži zakrytí</t>
  </si>
  <si>
    <t>BF</t>
  </si>
  <si>
    <t>Zakrytí všech dodávaných sestav kuchyněk proti poškození - BF</t>
  </si>
  <si>
    <t>Cena celkem bez DPH</t>
  </si>
  <si>
    <t>zkontrolovat</t>
  </si>
  <si>
    <t>1_110</t>
  </si>
  <si>
    <t>Multifunkční místnost</t>
  </si>
  <si>
    <t>936</t>
  </si>
  <si>
    <t>Kuchyňská linka - STANDARD D</t>
  </si>
  <si>
    <t>9x modul
modul vpravo šířka 400 mm</t>
  </si>
  <si>
    <t>1.4_01A_900.2_Kuchyne standard D, E</t>
  </si>
  <si>
    <t>CB 1_110</t>
  </si>
  <si>
    <t>017</t>
  </si>
  <si>
    <t>židle zasedací - zasedací místnost 
-standard</t>
  </si>
  <si>
    <t xml:space="preserve">zasedací židle pro zasedací místnosti
podnož: křížová plast , kolečka pro koberec
sedák: čalouněný
opěradlo: nízké, sítové
argonomie: nastavení výšky sedáku, úhlu a citlivosti opěráku
</t>
  </si>
  <si>
    <t>475 x 465 mm
v: 820-930 mm</t>
  </si>
  <si>
    <t>textil
plast</t>
  </si>
  <si>
    <t>MTG</t>
  </si>
  <si>
    <t>231</t>
  </si>
  <si>
    <t>stůl zasedací 800x1600 mm  - dýha
- zasedací místnost CB</t>
  </si>
  <si>
    <t>podnož: rovné nohy, kov - bílá / černá
deska: dýha dub
funkce: průchodky pro připojení k PC a AV + koncové prvky elektro z FB pod stolem
funkce: možnost spojení do sestav viz. výkresy MTG</t>
  </si>
  <si>
    <t>800 x 1600 mm
v: 750 mm</t>
  </si>
  <si>
    <t>kov
dýha dub</t>
  </si>
  <si>
    <t>nutná koordinace s elektro a AV
příprava pouze pro 1-2 stoly v místnosti</t>
  </si>
  <si>
    <t>815</t>
  </si>
  <si>
    <t>Whiteboard</t>
  </si>
  <si>
    <t>bílá popisovatelná tabule
magnetická
polička na popisovače</t>
  </si>
  <si>
    <t>1200x3000
tl: 18mm</t>
  </si>
  <si>
    <t>hliník
smalt</t>
  </si>
  <si>
    <t>bílá</t>
  </si>
  <si>
    <t>2_191</t>
  </si>
  <si>
    <t>Zasedací místnost</t>
  </si>
  <si>
    <t>933</t>
  </si>
  <si>
    <t>1.4_01B_900.4_Kuchyne standard D</t>
  </si>
  <si>
    <t>BF 2_191</t>
  </si>
  <si>
    <t>220</t>
  </si>
  <si>
    <t xml:space="preserve">stůl počítačový 600x1000 mm </t>
  </si>
  <si>
    <t>počítačová učebna
podnož: rovné nohy, kov - bílá / černá
deska: HPL
funkce: průchodky pro připojení k PC</t>
  </si>
  <si>
    <t>600 x 1000 mm
v: 750 mm</t>
  </si>
  <si>
    <t>EDU</t>
  </si>
  <si>
    <t>nutná koordinace s elektro a AV</t>
  </si>
  <si>
    <t>230</t>
  </si>
  <si>
    <t>stůl zasedací 800x1600 mm 
- zasedací místnost</t>
  </si>
  <si>
    <t>podnož: rovné nohy, kov - bílá / černá
deska: HPL
funkce: průchodky pro připojení k PC a AV + koncové prvky elektro z FB pod stolem
funkce: možnost spojení do sestav viz. výkresy MTG</t>
  </si>
  <si>
    <t>411</t>
  </si>
  <si>
    <t>Knihovna -  - 800x350x2100</t>
  </si>
  <si>
    <t>5 police polohovatelná
prosklené dvířka uzamykatelé / otevřené police
plná zadní stěna, možnost skldat do sestav
materiálové řešení: HPL / dýha
barevené řešení:   bíle mořený dub</t>
  </si>
  <si>
    <t>800x350 mm
v: 2100 mm</t>
  </si>
  <si>
    <t>HPL
dýha</t>
  </si>
  <si>
    <t>534</t>
  </si>
  <si>
    <t>Skříňka na RACK</t>
  </si>
  <si>
    <t>Skřínka pro AV techniku - vestavěný rack s výsuvným a otočným systémem pro zabudování do skřínek nebo instalace do stěn. Velikosti 13U. Hloubka 480 mm, nosnost min. 135 kg. Zalockování v pozici 60 nebo 90 stupňů. Včetne polic a dalšího instalačného materiálu.</t>
  </si>
  <si>
    <t>š: 600 mm
h: 600 mm
v: 900 mm</t>
  </si>
  <si>
    <t xml:space="preserve">MDF lakovaná </t>
  </si>
  <si>
    <t>polomatný lak bílý RAL 9016</t>
  </si>
  <si>
    <t>1.4.01_534_VSN-534_Skříňka RACK</t>
  </si>
  <si>
    <t>2_220</t>
  </si>
  <si>
    <t>Místnost pro studenty</t>
  </si>
  <si>
    <t>939</t>
  </si>
  <si>
    <t xml:space="preserve">10x modul
</t>
  </si>
  <si>
    <t>CB 2_220</t>
  </si>
  <si>
    <t>002</t>
  </si>
  <si>
    <t>židle přísedová - kancelář</t>
  </si>
  <si>
    <t xml:space="preserve">přísedová židle pro návštěvy
podnož: kovová, kluzáky koberec
sedák a opěradlo: plast
</t>
  </si>
  <si>
    <t>430x430 mm
v: 785 mm</t>
  </si>
  <si>
    <t>plast
kov</t>
  </si>
  <si>
    <t>OFF</t>
  </si>
  <si>
    <t xml:space="preserve">
dvojmístná
otěruvzdornost látky: min. 40 000 cyklů Martindale</t>
  </si>
  <si>
    <t>232</t>
  </si>
  <si>
    <t>stůl zasedací Ø 2000 mm
- studentská místnost</t>
  </si>
  <si>
    <t xml:space="preserve">podnož: kov, rovné nohy, robustní podkonstrukce (dostatečné odsazení podnoží od hrany desky pro komfort sezení)
deska: HPL, rozdělení na 2ks
funkce: průchodky pro připojení k PC a AV + koncové prvky elektro z FB pod stolem
</t>
  </si>
  <si>
    <t>Ø 2000
v: 750 mm</t>
  </si>
  <si>
    <t xml:space="preserve">
nutná koordinace s elektro a AV</t>
  </si>
  <si>
    <t>233</t>
  </si>
  <si>
    <t>stůl multifunkční 700 x 5100 mm
- studentská místnost</t>
  </si>
  <si>
    <t>podnož: rovné nohy, kov - bílá / černá
deska: HPL
funkce: průchodky pro připojení k PC</t>
  </si>
  <si>
    <t>700 x 5100 mm
v: 750 mm</t>
  </si>
  <si>
    <t>410</t>
  </si>
  <si>
    <t>Knihovna -  - 800x350x900</t>
  </si>
  <si>
    <t>2 police polohovatelná
prosklené / plná dvířka uzamykatelé / otevřené police
plná zadní stěna, možnost skldat do sestav
materiálové řešení: HPL / dýha
barevené řešení:   bíle mořený dub</t>
  </si>
  <si>
    <t>800x350 mm
v: 900 mm</t>
  </si>
  <si>
    <t>2_221</t>
  </si>
  <si>
    <t>938</t>
  </si>
  <si>
    <t>CB 2_221</t>
  </si>
  <si>
    <t>3_111</t>
  </si>
  <si>
    <t>930</t>
  </si>
  <si>
    <t>Kuchyňská linka - VZOR pro STANDARD D</t>
  </si>
  <si>
    <t>9x modul à 600 mm + 1x modul 850 mm
VZOR pro STANDARD D</t>
  </si>
  <si>
    <t>BF 3_111</t>
  </si>
  <si>
    <t>229</t>
  </si>
  <si>
    <t>stůl zasedací 700x1400 mm 
- zasedací místnost</t>
  </si>
  <si>
    <t>700 x 1400 mm
v: 750 mm</t>
  </si>
  <si>
    <t>3_182</t>
  </si>
  <si>
    <t>931</t>
  </si>
  <si>
    <t>BF 3_182</t>
  </si>
  <si>
    <t>3_288</t>
  </si>
  <si>
    <t>932</t>
  </si>
  <si>
    <t>BF 3_288</t>
  </si>
  <si>
    <r>
      <rPr>
        <sz val="10"/>
        <color rgb="FF000000"/>
        <rFont val="Arial"/>
        <family val="2"/>
        <charset val="238"/>
      </rPr>
      <t xml:space="preserve">polomatný lak </t>
    </r>
    <r>
      <rPr>
        <sz val="10"/>
        <color rgb="FFFF0000"/>
        <rFont val="Arial"/>
        <family val="2"/>
        <charset val="238"/>
      </rPr>
      <t>RAL dle materiálu kuchyňské linky VSN-932</t>
    </r>
  </si>
  <si>
    <t>3_317</t>
  </si>
  <si>
    <t>Zasedací místnost velká</t>
  </si>
  <si>
    <t>940</t>
  </si>
  <si>
    <t>Kuchyňská linka - VZOR pro STANDARD E</t>
  </si>
  <si>
    <t>10x modul
VZOR pro STANDARD E</t>
  </si>
  <si>
    <t>CB 3_317</t>
  </si>
  <si>
    <t>019</t>
  </si>
  <si>
    <t>židle zasedací - zasedací místnost
-vyšší standard</t>
  </si>
  <si>
    <t xml:space="preserve">zasedací židle pro zasedací místnosti - CB 3NP-4NP, kanceláře děkan
podnož: křížová leštěný hliník , kolečka pro koberec
sedák: čalouněný
opěradlo: nízké, sítové
ergonomie: nastavení výšky sedáku, úhlu a citlivosti opěráku
</t>
  </si>
  <si>
    <t>textil
plast
kov</t>
  </si>
  <si>
    <t>231B</t>
  </si>
  <si>
    <t>stůl zasedací 900x1800 mm  - dýha
- zasedací místnost velká CB</t>
  </si>
  <si>
    <t>900 x 1800 mm
v: 750 mm</t>
  </si>
  <si>
    <t>412</t>
  </si>
  <si>
    <t>2 police
plné dvířka, uzamykatelná
plná zadní stěna, možnost skldat do sestav
materiálové řešení: dýha
barevené řešení: bíle mořený dub</t>
  </si>
  <si>
    <t xml:space="preserve">board room
</t>
  </si>
  <si>
    <t>3_321</t>
  </si>
  <si>
    <t>Co-workingové centrum</t>
  </si>
  <si>
    <t>937</t>
  </si>
  <si>
    <t xml:space="preserve">8x modul
</t>
  </si>
  <si>
    <t>CB 3_321</t>
  </si>
  <si>
    <t>4_164</t>
  </si>
  <si>
    <t>934</t>
  </si>
  <si>
    <t>BF 4_164</t>
  </si>
  <si>
    <t>4_217</t>
  </si>
  <si>
    <t>932a</t>
  </si>
  <si>
    <t>BF 4_217</t>
  </si>
  <si>
    <t>529</t>
  </si>
  <si>
    <t>Knihovna v nice</t>
  </si>
  <si>
    <t xml:space="preserve">viditelné části - dvířka, sokl, negativní spára:
-	DTD tl.18mm + HPL Egger PM / Kronospan SU
-	ABS hrana 0,5mm
-	nutno vzorkovat - barevnost dle architekta
vnitřní části - korpus: 
-	LTD Egger ST9 / Kronospan BS , tl.18 mm
-	ABS hrana 0,5mm
nutno vzorkovat - barevnost dle architekta
</t>
  </si>
  <si>
    <t>420x4800mm   v: 2700mm</t>
  </si>
  <si>
    <t>HPL
LTD</t>
  </si>
  <si>
    <t>1.4.01B_529_Knihovna v nice</t>
  </si>
  <si>
    <r>
      <rPr>
        <sz val="10"/>
        <color rgb="FF000000"/>
        <rFont val="Arial"/>
        <family val="2"/>
        <charset val="238"/>
      </rPr>
      <t xml:space="preserve">polomatný lak </t>
    </r>
    <r>
      <rPr>
        <sz val="10"/>
        <color rgb="FFFF0000"/>
        <rFont val="Arial"/>
        <family val="2"/>
        <charset val="238"/>
      </rPr>
      <t>RAL dle materiálu kuchyňské linky VSN-932a</t>
    </r>
  </si>
  <si>
    <t>4_256</t>
  </si>
  <si>
    <t>935</t>
  </si>
  <si>
    <t>4_279</t>
  </si>
  <si>
    <t>Zasedací místnost malá</t>
  </si>
  <si>
    <t>941</t>
  </si>
  <si>
    <t>Kuchyňská linka - STANDARD E</t>
  </si>
  <si>
    <t>CB 4_279</t>
  </si>
  <si>
    <t>4_280</t>
  </si>
  <si>
    <t>941a</t>
  </si>
  <si>
    <t>CB 4_280</t>
  </si>
  <si>
    <t>4_293</t>
  </si>
  <si>
    <t>937a</t>
  </si>
  <si>
    <t>CB 4_293</t>
  </si>
  <si>
    <t>1_121</t>
  </si>
  <si>
    <t>Asistentka FaF</t>
  </si>
  <si>
    <t>960l</t>
  </si>
  <si>
    <t>Kuchyňská linka - STANDARD G</t>
  </si>
  <si>
    <t>BF 1_121</t>
  </si>
  <si>
    <t>001</t>
  </si>
  <si>
    <t>židle pracovní - kancelář</t>
  </si>
  <si>
    <t xml:space="preserve">kancelářská židle pro stálé pracovní místo
podnož: plastová křížová , kolečka pro koberec
sedák: čalouněný
opěradlo: vysoké, sítové
argonomie: nastavení výšky sedáku, úhlu a citlivosti opěráku, výšky a šířky opěrek
</t>
  </si>
  <si>
    <t>485x450 mm
v: 970-1095 mm</t>
  </si>
  <si>
    <t>plast
kov
textil</t>
  </si>
  <si>
    <t>202</t>
  </si>
  <si>
    <t>stůl pracovní přísedový 1200x600 mm - kancelář</t>
  </si>
  <si>
    <t xml:space="preserve">všechny kancelářské přísedy ke stálému pracovnímu místu
základní standard
podnož: rovné nohy, kov - bílá / černá
deska: HPL, bílá
funkce: možnost připojení k pracovnímu stolu
</t>
  </si>
  <si>
    <t>1200 x 600 mm
v: 750 mm</t>
  </si>
  <si>
    <t>koordinace s elektro a AV</t>
  </si>
  <si>
    <t>203</t>
  </si>
  <si>
    <t>stůl pracovní 1400x700 mm -kancelář</t>
  </si>
  <si>
    <t>kancelářský stůl pro stálé pracovní místo
základní standard
podnož: rovné nohy, kov - bílá / černá
deska: HPL, bílá
funkce: průchodky pro připojení k PC</t>
  </si>
  <si>
    <t>1400 x 700 mm
v: 750 mm</t>
  </si>
  <si>
    <t>403</t>
  </si>
  <si>
    <t>Skříň kancelářská - 800x350 vysoká</t>
  </si>
  <si>
    <t>4 police polohovatelné
plné dvířka, uzamykatelná / otevřené police
plná zadní stěna, možnost skldat do sestav / dvoumodulová varianta
materiálové řešení: HPL
barevené řešení: varianta bílá / bíle mořený dub / grafitová</t>
  </si>
  <si>
    <t>840x350 mm
v: 2100 mm</t>
  </si>
  <si>
    <t>HPL</t>
  </si>
  <si>
    <t>420</t>
  </si>
  <si>
    <t>Kontejner kancelářský</t>
  </si>
  <si>
    <t>mobilní
centrální zámek na klíč
tři standardní zásuvky
materiálové řešení: HPL
barevené řešení: varianta bílá / bíle mořený dub / grafitová</t>
  </si>
  <si>
    <t>420x565 mm
v: 501 mm</t>
  </si>
  <si>
    <t>421</t>
  </si>
  <si>
    <t>Police kancelářské</t>
  </si>
  <si>
    <t>mástěnná police
pro každé pracovní místo u zdi: 2ks
nosnost: 15-20kg
skryté kování / systém konzola
barevené řešení: varianta bílá / světle šedá / grafitová</t>
  </si>
  <si>
    <t>1900x260 mm
v:50 mm</t>
  </si>
  <si>
    <t>cena uvedena za 2ks</t>
  </si>
  <si>
    <t>1_122</t>
  </si>
  <si>
    <t>Asistentka LF</t>
  </si>
  <si>
    <t>960m</t>
  </si>
  <si>
    <t>2_032</t>
  </si>
  <si>
    <t>Administrativní místnost</t>
  </si>
  <si>
    <t>960k</t>
  </si>
  <si>
    <t>BF 2_032</t>
  </si>
  <si>
    <t>241</t>
  </si>
  <si>
    <t>stůl přísedový  800x800 mm - kancelář</t>
  </si>
  <si>
    <t>kanceláře-sekretářky, profesor, asistenti
podnož: rovné nohy, kov - bílá / černá
deska: HPL, bílá</t>
  </si>
  <si>
    <t>800 x800 mm
v: 750 mm</t>
  </si>
  <si>
    <t>2_149</t>
  </si>
  <si>
    <t>Sekretářka</t>
  </si>
  <si>
    <t>960j</t>
  </si>
  <si>
    <t>BF 2_149</t>
  </si>
  <si>
    <t>211</t>
  </si>
  <si>
    <t>stůl přísedový  Ø 800 mm - kancelář</t>
  </si>
  <si>
    <t>Ø 800
v: 750 mm</t>
  </si>
  <si>
    <t>2_186</t>
  </si>
  <si>
    <t>962</t>
  </si>
  <si>
    <t>BF 2_186</t>
  </si>
  <si>
    <t>3_066</t>
  </si>
  <si>
    <t>960e</t>
  </si>
  <si>
    <t>BF 3_066</t>
  </si>
  <si>
    <t>3_104</t>
  </si>
  <si>
    <t>960f</t>
  </si>
  <si>
    <t>BF 3_104</t>
  </si>
  <si>
    <t>3_141</t>
  </si>
  <si>
    <t>961</t>
  </si>
  <si>
    <t>BF 3_141</t>
  </si>
  <si>
    <t>3_178</t>
  </si>
  <si>
    <t>960h</t>
  </si>
  <si>
    <t>BF 3_178</t>
  </si>
  <si>
    <t>3_230</t>
  </si>
  <si>
    <t>960g</t>
  </si>
  <si>
    <t>BF 3_230</t>
  </si>
  <si>
    <t>3_282</t>
  </si>
  <si>
    <t>960i</t>
  </si>
  <si>
    <t>BF 3_282</t>
  </si>
  <si>
    <t>3_320</t>
  </si>
  <si>
    <t>Kancelář asistenti</t>
  </si>
  <si>
    <t>960p</t>
  </si>
  <si>
    <t>CB 3_320</t>
  </si>
  <si>
    <t>4_039</t>
  </si>
  <si>
    <t>Kancelář sekretářka</t>
  </si>
  <si>
    <t>960a</t>
  </si>
  <si>
    <t>BF 4_160</t>
  </si>
  <si>
    <t>4_068</t>
  </si>
  <si>
    <t>963</t>
  </si>
  <si>
    <t>BF 4_068</t>
  </si>
  <si>
    <t>401</t>
  </si>
  <si>
    <t>Skříň šatní</t>
  </si>
  <si>
    <t>plné dvířka
výbava: šatní tyč, 1-2 polohovatelné police
materiálové řešení: HPL
barevené řešení: varianta bílá / dub / grafitová</t>
  </si>
  <si>
    <t>500x600 mm
v: 2100 mm</t>
  </si>
  <si>
    <t>materiál nutno vzorkovat v návaznosti na atyp umyvadlové skříňky VSN - 315</t>
  </si>
  <si>
    <t>4_159</t>
  </si>
  <si>
    <t>960b</t>
  </si>
  <si>
    <t>BF 4_159</t>
  </si>
  <si>
    <t>4_160</t>
  </si>
  <si>
    <t>960</t>
  </si>
  <si>
    <t>Kuchyňská linka - VZOR pro STANDARD G</t>
  </si>
  <si>
    <t>4x modul
VZOR PRO STANDARD G</t>
  </si>
  <si>
    <t>4_212</t>
  </si>
  <si>
    <t>960d</t>
  </si>
  <si>
    <t>BF 4_212</t>
  </si>
  <si>
    <t>4_249</t>
  </si>
  <si>
    <t>960c</t>
  </si>
  <si>
    <t>BF 4_249</t>
  </si>
  <si>
    <t>4_283</t>
  </si>
  <si>
    <t>960o</t>
  </si>
  <si>
    <t>CB 4_283</t>
  </si>
  <si>
    <t>4_300</t>
  </si>
  <si>
    <t>960n</t>
  </si>
  <si>
    <t>CB 4_300</t>
  </si>
  <si>
    <t>2_189</t>
  </si>
  <si>
    <t>Trenažér - Lékárna</t>
  </si>
  <si>
    <t>322</t>
  </si>
  <si>
    <t>Pult prodejní + výdejník - lékarenský trenažér</t>
  </si>
  <si>
    <t xml:space="preserve">stůl se skříňkou bez zásuvek+ posuvná prosklená příčka
materiál: HPL, ocel, sklo
carruselový výdejník:
materiál : lakavaná ocel
Ø 1380 mm
12 pater
podrobná specifikace: viz výkres prvku
</t>
  </si>
  <si>
    <t>d: 3000 mm
š: 800 mm
v: 900 mm
v: 2400 mm
Ø 1380 mm</t>
  </si>
  <si>
    <t>DTD
ocel
sklo</t>
  </si>
  <si>
    <t>HPL
komaxit</t>
  </si>
  <si>
    <t>1.4.01B_322_VSN-322,323_Pult prodejní-lékarenský trenažér</t>
  </si>
  <si>
    <t>SIM</t>
  </si>
  <si>
    <t>nutná koordinace s DPS a projektem AV</t>
  </si>
  <si>
    <t>331</t>
  </si>
  <si>
    <t>Pult umyvadlový - biologický odpad</t>
  </si>
  <si>
    <t xml:space="preserve">skříňka se zapuštěným umyvadlem a odpadkovým košem
materiál: HPL
podrobná specifikace: viz výkres prvku
</t>
  </si>
  <si>
    <t>d: 600 mm
š: 600 mm
v: 750 mm</t>
  </si>
  <si>
    <t>HDF</t>
  </si>
  <si>
    <t>dýha dub</t>
  </si>
  <si>
    <t>1.4.01B_322_VSN-322-323_Lekarensky Trenazer</t>
  </si>
  <si>
    <t>nutná koordinace s DPS</t>
  </si>
  <si>
    <t>523</t>
  </si>
  <si>
    <t>Dělící stěna
- lékárenský trenažér</t>
  </si>
  <si>
    <t xml:space="preserve">dělící stěna s policemi , výsuvy a skřénkami 
materiál: HPL
podrobná specifikace: viz výkres prvku
</t>
  </si>
  <si>
    <t>d: 3600 mm
š: 800 mm
v: 2150 mm</t>
  </si>
  <si>
    <t>1.4.01B_523_VSN-523_Dělící stěna-lékarenský trenažér</t>
  </si>
  <si>
    <t>kotveno do podlahy</t>
  </si>
  <si>
    <t>524</t>
  </si>
  <si>
    <t>Stěna s monitorem
- lékárenský trenažér</t>
  </si>
  <si>
    <t xml:space="preserve">stěna s digitální vitrínou a lednicemi
materiál: HPL
podrobná specifikace: viz výkres prvku
</t>
  </si>
  <si>
    <t>d: 6000 mm
š: 400 mm
v: 2150 mm</t>
  </si>
  <si>
    <t>1.4.01B_524_VSN-524,525_Stěna s monitorem-lékarenský trenažér</t>
  </si>
  <si>
    <t>2_303</t>
  </si>
  <si>
    <t>Konzultační místnost</t>
  </si>
  <si>
    <t>323</t>
  </si>
  <si>
    <t>Pult umyvadlový -  lékarenský trenažér</t>
  </si>
  <si>
    <t xml:space="preserve">skříňka se zapuštěným umyvadlem a odpadkovým košem
materiál: HPL
podrobná specifikace: viz výkres prvku
</t>
  </si>
  <si>
    <t>328</t>
  </si>
  <si>
    <t>Stůl pracovní- lékarenský trenažér</t>
  </si>
  <si>
    <t xml:space="preserve">pracovní stůl rohový 
materiál: HPL
podrobná specifikace: viz výkres prvku
</t>
  </si>
  <si>
    <t>d: 2100 mm
š: 1970 mm
v: 750 mm
h: 750 mm</t>
  </si>
  <si>
    <t>1.4.01B_328_VSN-328_Stůl pracovní-lékarenský trenažér</t>
  </si>
  <si>
    <t>525</t>
  </si>
  <si>
    <t xml:space="preserve"> Vestavná skřín
- lékárenský trenažér</t>
  </si>
  <si>
    <t xml:space="preserve">vestavná skříň  s policemi a výsuvy
materiál: HPL
podrobná specifikace: viz výkres prvku
</t>
  </si>
  <si>
    <t>d: 2200 mm
š: 400 mm
v: 2150 mm</t>
  </si>
  <si>
    <t>2_058</t>
  </si>
  <si>
    <t>Recepce SIM</t>
  </si>
  <si>
    <t>324</t>
  </si>
  <si>
    <t>Pult recepční + skříňka
 - simulační centrum</t>
  </si>
  <si>
    <t xml:space="preserve">RECEPCE
viditelné části -  čelní obklad:
-	dubový lamelový obklad s možností zaoblení
-	v rozích spojení nakoso
-	nutno vzorkovat - typ i barevnost dle architekta
vnitřní části - korpus viditelný, dvířka, čela výsuvů: 
-	LTD Egger ST9 / Kronospan BS , tl.18 mm
-	ABS hrana 0,5mm
-	nutno vzorkovat - barevnost dle architekta
pracovní deska - stolní i vyšší pult:
-	MDF probarvená tl. 10mm + dubová dýha tl. 0,5mm
-	nutno vzorkovat - barevnost dle architekta
otevírání:
-	madlo - ocelová úchytka Ø 10mm, d= 300mm
-	tip-on - horní skříňky
SKŘÍNKA
viditelné části - dvířka, sokl, bočnicem horní deska:
-	DTD tl.10-18 mm + HPL Egger PM / Kronospan SU
-	ABS hrana 0,5mm
-	nutno vzorkovat - barevnost dle architekta
vnitřní části - korpus: 
-	LTD Egger ST9 / Kronospan BS , tl.18 mm
-	ABS hrana 0,5mm
-	nutno vzorkovat - barevnost dle architekta
doplňky:
-	kabelový koš 
-	průchodka
-	nábytkové zámky a klíče
viz. Specifikace - Vybavení interiéru INT
Veškeré úložné prostory budou uzamykatelné na klíč.
</t>
  </si>
  <si>
    <t>recepce
d: 4600mm
š: 800 mm
v: 1050 mm
skřínka
d. 4000 mm
š. 500 mm
v. 800 mm</t>
  </si>
  <si>
    <t>HPL
dýha
lamelový obklad</t>
  </si>
  <si>
    <t>1.4.01B_324_Pult recepční_sim centrum</t>
  </si>
  <si>
    <r>
      <rPr>
        <sz val="10"/>
        <color rgb="FF000000"/>
        <rFont val="Arial"/>
        <family val="2"/>
        <charset val="238"/>
      </rPr>
      <t xml:space="preserve">
Veškeré úložné prostory budou uzamykatelné na klíč.              </t>
    </r>
    <r>
      <rPr>
        <b/>
        <sz val="10"/>
        <color rgb="FF000000"/>
        <rFont val="Arial"/>
        <family val="2"/>
        <charset val="238"/>
      </rPr>
      <t>Odolnější  způsob provedení zakrytí způsobem vylučujícím poškození povrchů při následné demontáži zakrytí</t>
    </r>
  </si>
  <si>
    <t>2_059</t>
  </si>
  <si>
    <t>Šatna + sprcha</t>
  </si>
  <si>
    <t>602</t>
  </si>
  <si>
    <t>Věšák na oblečení</t>
  </si>
  <si>
    <t>Kovový věšák na oblečení kotvený ke stěně, min. 3 háčky,</t>
  </si>
  <si>
    <t>Kov</t>
  </si>
  <si>
    <t>SOC</t>
  </si>
  <si>
    <t>Sprchy zaměstnanců CB a BF, sprchy cyklistické zázemí</t>
  </si>
  <si>
    <t>2_274</t>
  </si>
  <si>
    <t>Zakrytí všech dodávaných sestav vestavného nábytku proti poškození</t>
  </si>
  <si>
    <t>kpl</t>
  </si>
  <si>
    <t>Odolnější způsob zakrytí všech dodávaných sestav vestavného nábytku proti poškození</t>
  </si>
  <si>
    <t>Odolnější  způsob provedení zakrytí způsobem vylučujícím poškození povrchů při následné demontáži zakrytí</t>
  </si>
  <si>
    <t>1_153</t>
  </si>
  <si>
    <t>Výpůjční oddělení LF</t>
  </si>
  <si>
    <t>023</t>
  </si>
  <si>
    <t>židle pracovní - vysoká
-knihovna</t>
  </si>
  <si>
    <t>pracovní židle pro vysoký stůl podél oken v knihovně
podnož: křížová lplast , kolečka pro koberec
sedák a opěradlo: polstrování
argonomie: výškově nastavitelná, opěrka nohy, možnost dlouhého sezení</t>
  </si>
  <si>
    <t>485x420 mm
v: 965-1260 mm</t>
  </si>
  <si>
    <t>LIB</t>
  </si>
  <si>
    <t>pivot</t>
  </si>
  <si>
    <t>024</t>
  </si>
  <si>
    <t>židle pracovní  - knihovna</t>
  </si>
  <si>
    <t>490x550 mm
v: 825 mm</t>
  </si>
  <si>
    <t>plast</t>
  </si>
  <si>
    <t>025</t>
  </si>
  <si>
    <t>Taburet látkový - knihovna</t>
  </si>
  <si>
    <t>volně přesunutelný, pohodlný</t>
  </si>
  <si>
    <t>420x410 mm
Ø 420 mm</t>
  </si>
  <si>
    <t>bude vybráno na základě vzorkování, Martindale test min. 50000 cyklů</t>
  </si>
  <si>
    <t>026</t>
  </si>
  <si>
    <t>Taburet látkový - modulární
knihovna</t>
  </si>
  <si>
    <t>volně přesunutelný, pohodlný, modulární
možnost výběru barev a látek</t>
  </si>
  <si>
    <t>650x530mm 
v: 420mm</t>
  </si>
  <si>
    <t>027</t>
  </si>
  <si>
    <t>Židle polstrovaná - knihovna</t>
  </si>
  <si>
    <t>židle pracovní - polstrovaná v knihovně
podnož: kluzáky koberec
sedák a opěradlo: polstrování
područky: polstrované</t>
  </si>
  <si>
    <t>620x5650mm 
v: 815mm</t>
  </si>
  <si>
    <t>textil
dřevo</t>
  </si>
  <si>
    <t>236</t>
  </si>
  <si>
    <t>stůl pracovní - 2000x1400 mm
- knihovna</t>
  </si>
  <si>
    <t>pracovní stůl pro 4 osoby
podnož: rovné nohy, kov - bílá / černá
deska: HPL
funkce: koncové prvky elektro z FB pod stolem
funkce možnost upevnění akustických paravanů</t>
  </si>
  <si>
    <t>2000x1400 mm
v: 750 mm</t>
  </si>
  <si>
    <t xml:space="preserve">
nutná koordinace s elektro</t>
  </si>
  <si>
    <t>239</t>
  </si>
  <si>
    <t>stůl 800x800 mm 
- knihovna</t>
  </si>
  <si>
    <t>pracovní stůl pro 2 osoby
podnož: rovné nohy, kov - bílá / černá
deska: HPL, černá antifinger</t>
  </si>
  <si>
    <t>800x800 mm
v: 750 mm</t>
  </si>
  <si>
    <t>317 A</t>
  </si>
  <si>
    <t>Rozšířený parapet - knihovna</t>
  </si>
  <si>
    <t xml:space="preserve">slouží jako studijní pult s přísedem na barových židlích
konstrukce: ocelové jackly - návrh zajistí dodavatel atypu
opláštění: masivní dubové lamely
povrchová úprava: matný transparentní lak
-upevněno jako konzola k parapetu
Podrobná specifikace a rozměry: viz výkres prvku
</t>
  </si>
  <si>
    <t>d: 7750 mm
š: 600 mm
v: 900 mm</t>
  </si>
  <si>
    <t>ocel
dub masiv
lamely</t>
  </si>
  <si>
    <t>1.4.01B_317_VSN-317_Rozšířený parapet</t>
  </si>
  <si>
    <t>317 B</t>
  </si>
  <si>
    <t>d: 5150mm
š: 600 mm
v: 900 mm</t>
  </si>
  <si>
    <t>318</t>
  </si>
  <si>
    <t>Pult v nice- knihovna</t>
  </si>
  <si>
    <t xml:space="preserve">
slouží jako odkládací pult pro knihovnice / možnost zaparkovat knihovnický vozík
konstrukce: DTD desky
opláštění: HPL desky
Podrobná specifikace a rozměry: viz výkres prvku
</t>
  </si>
  <si>
    <t>d: 2000 mm
š: 750 mm
v: 900 mm</t>
  </si>
  <si>
    <t>1.4.01B_318_VSN-318_Pult v nice</t>
  </si>
  <si>
    <t>nutná koordinace dalšími prvky v nice
tiskárna / smart shelves</t>
  </si>
  <si>
    <t>319</t>
  </si>
  <si>
    <t xml:space="preserve">Výpujční pult- knihovna </t>
  </si>
  <si>
    <t>při vstupu do knihovny- tvar L
stejné řešení pro druhý kus v 1_154 
označení (logo) pro fakultu LF
konstrukce: ocelové jackly - návrh zajistí dodavatel atypu
opláštění: masivní dubové lamely
povrchová úprava: matný transparentní lak
Podrobná specifikace a rozměry: viz výkres prvku</t>
  </si>
  <si>
    <t>d: 4400 mm
š: 800 mm
v: 1050 mm</t>
  </si>
  <si>
    <t>ocelová konstrukce
dub masiv
lamely
DTD</t>
  </si>
  <si>
    <t>matný transparentní lak
HPL</t>
  </si>
  <si>
    <t>1.4.01B_319_VSN-319_Vypujcni Pult Knihovna</t>
  </si>
  <si>
    <t>napojení elektro z FB pod pultem</t>
  </si>
  <si>
    <t>332</t>
  </si>
  <si>
    <t>Pult- Selfcheck</t>
  </si>
  <si>
    <t xml:space="preserve">Samoobslužná stanice umožňuje čtenářům provádět bez asistence personálu knihovny činnosti vypůjčení a navrácení knih
</t>
  </si>
  <si>
    <t>d: 600 mm
š: 500 mm
v: 1200 mm</t>
  </si>
  <si>
    <t>bude rozkresleno jako atypický prvek</t>
  </si>
  <si>
    <t>1.2.171_BF - Schéma rozmístění nábytku_1NP</t>
  </si>
  <si>
    <t>333</t>
  </si>
  <si>
    <t>Pult rezervační</t>
  </si>
  <si>
    <t xml:space="preserve">Samoobslužná stanice umožňuje čtenářům provádět bez asistence personálu knihovny rezervace knih
</t>
  </si>
  <si>
    <t>d: 750 mm
š: 750 mm
v: 1200 mm</t>
  </si>
  <si>
    <t>510</t>
  </si>
  <si>
    <t>Regál knižní - 5 polic</t>
  </si>
  <si>
    <t xml:space="preserve">možnost spojení regálů do sestav
zajištění dostatečné tuhosti polic
plné záda
podrobná specifikace: viz výkres prvku
</t>
  </si>
  <si>
    <t>v: 1500 mm
d: 1000 mm
š: 300 mm</t>
  </si>
  <si>
    <t>1.4.01B_510_VSN-510-511_Regal Knizni</t>
  </si>
  <si>
    <t>kotvení do podlahy</t>
  </si>
  <si>
    <t>511</t>
  </si>
  <si>
    <t>Regál knižní - 6 polic</t>
  </si>
  <si>
    <t xml:space="preserve">možnost spojení regálů do sestav
zajištění dostatečné tuhosti polic
plné záda
podrobná specifikace: viz výkres prvku
</t>
  </si>
  <si>
    <t>v: 1800 mm
d: 1000 mm
š: 300 mm</t>
  </si>
  <si>
    <t>512</t>
  </si>
  <si>
    <t>Regál knižní - 7 polic</t>
  </si>
  <si>
    <t>v: 2100 mm
d: 1000 mm
š: 300 mm</t>
  </si>
  <si>
    <t>1.4.01B_512_VSN-512-513_Regal Knizni</t>
  </si>
  <si>
    <t>513</t>
  </si>
  <si>
    <t>Regál knižní - výstavní</t>
  </si>
  <si>
    <t xml:space="preserve">možnost spojení regálů do sestav
zajištění dostatečné tuhosti polic
otevřená zadní stěna
podrobná specifikace: viz výkres prvku
</t>
  </si>
  <si>
    <t>v: 900 mm
d: 1000 mm
š: 300 mm</t>
  </si>
  <si>
    <t>1_154</t>
  </si>
  <si>
    <t>Výpůjční oddělení FaF</t>
  </si>
  <si>
    <t xml:space="preserve">
slouží jako odkládací pult pro knihovnice / možnost zaparkovat knihovnický vozík
konstrukce: DTD desky
opláštění: HPL desky
Podrobná specifikace a rozměry: viz výkres prvku
</t>
  </si>
  <si>
    <t xml:space="preserve">při vstupu do knihovny- tvar L
stejné řešení pro druhý kus v 1_153 
označení (logo) pro fakultu FaF
konstrukce: ocelové jackly - návrh zajistí dodavatel atypu
opláštění: masivní dubové lamely
povrchová úprava: matný transparentní lak
Podrobná specifikace a rozměry: viz výkres prvku
</t>
  </si>
  <si>
    <t>1_139</t>
  </si>
  <si>
    <t>Prodejna skript</t>
  </si>
  <si>
    <t>1_137</t>
  </si>
  <si>
    <t>Noční studovna</t>
  </si>
  <si>
    <t>022</t>
  </si>
  <si>
    <t>židle pracovní 
- studovna velká
- studovna noční</t>
  </si>
  <si>
    <t>pracovní židle pro studijní stoly v knihovně
podnož: plast
sedák a opěradlo: plast
argonomie: změna úhlu sedu díky dvoupolohové podnoži
funkce: stohovatelná</t>
  </si>
  <si>
    <t>238</t>
  </si>
  <si>
    <t>stůl pracovní - 1000x600 mm
- knihovna</t>
  </si>
  <si>
    <t>pracovní stůl pro 1 osobu
podnož: rovné nohy, kov - bílá / černá
deska: HPL
funkce: koncové prvky elektro z FB pod stolem
funkce: možnost spojení do sestav viz. Výkresy LIB</t>
  </si>
  <si>
    <t>1000x600 mm
v: 750 mm</t>
  </si>
  <si>
    <t>321</t>
  </si>
  <si>
    <t>Pult prodejní - skriptárna</t>
  </si>
  <si>
    <t>viditelné části -  čelní obklad:
-	dubový lamelový obklad s možností zaoblení
-	v rozích spojení nakoso
-	nutno vzorkovat - typ i barevnost dle architekta
vnitřní části - korpus viditelný, dvířka, čela výsuvů: 
-	LTD , tl.18 mm
-	ABS hrana 0,5mm
-	nutno vzorkovat - barevnost dle architekta
pracovní deska a zástěna:
-	MDF probarvená tl. 10mm + dubová dýha tl. 0,5mm
-	nutno vzorkovat - barevnost dle architekta
otevírání:
-	madlo - ocelová úchytka Ø 10mm, d= 300mm
-	tip-on - horní skříňky
doplňky:
-	kabelový koš 
-	průchodka
-	nábytkové zámky a klíče
viz. Specifikace - Vybavení interiéru INT
Podrobná specifikace a rozměry: viz výkres prvku</t>
  </si>
  <si>
    <t>d: 2200 mm
š: 800 mm
v: 900 mm</t>
  </si>
  <si>
    <t>LTD
dubový lamelový obklad</t>
  </si>
  <si>
    <t>1.4.01B_321_VSN-321_Pult prodejní _skriptarna</t>
  </si>
  <si>
    <t>1_146</t>
  </si>
  <si>
    <t>Studijní fond LF</t>
  </si>
  <si>
    <t>330</t>
  </si>
  <si>
    <t xml:space="preserve">při vstupu do studovny LF
konstrukce:  ocelová jackelová
opláštění: MDF + dubová dýha
podrobná specifikace: viz výkres prvku
</t>
  </si>
  <si>
    <t>d: 2400 mm
š: 800 mm
v: 740 mm</t>
  </si>
  <si>
    <t>ocelová konstrukce
MDF
dýha</t>
  </si>
  <si>
    <t>polomatný transparentní lak</t>
  </si>
  <si>
    <t>1.4.01B_330_VSN-330_Vypujcni pult knihovna</t>
  </si>
  <si>
    <t>1_147</t>
  </si>
  <si>
    <t>Studovna malá s regálem</t>
  </si>
  <si>
    <t>židle pracovní polstrovaná v knihovně
podnož: kluzáky koberec
sedák a opěradlo: polstrování</t>
  </si>
  <si>
    <t>1_148</t>
  </si>
  <si>
    <t>Studovna malá</t>
  </si>
  <si>
    <t>1_149</t>
  </si>
  <si>
    <t>1_150</t>
  </si>
  <si>
    <t>1_151</t>
  </si>
  <si>
    <t>Studovna velká</t>
  </si>
  <si>
    <t>1_152</t>
  </si>
  <si>
    <t>Tichá studovna FaF</t>
  </si>
  <si>
    <t>237</t>
  </si>
  <si>
    <t>stůl pracovní - 3000x1400 mm
- knihovna</t>
  </si>
  <si>
    <t>pracovní stůl pro 6 osob
podnož: rovné nohy, kov - bílá / černá
deska: HPL
funkce: koncové prvky elektro z FB pod stolem
funkce možnost upevnění akustických paravanů</t>
  </si>
  <si>
    <t>3000x1400 mm
v: 750 mm</t>
  </si>
  <si>
    <t>Zakrytí všech dodávaných sestav v místnostech proti poškození</t>
  </si>
  <si>
    <t>1_173</t>
  </si>
  <si>
    <t>028</t>
  </si>
  <si>
    <t>Židle dětská - dětská skupina</t>
  </si>
  <si>
    <t>židle - pro děti předškolního věku, sedadlo i opěradlo tvarované, výška sedáku 26 cm, stohovatelné
kvalitní plast, zaoblené hrany a rohy</t>
  </si>
  <si>
    <t xml:space="preserve">v: 260 mm </t>
  </si>
  <si>
    <t>KID</t>
  </si>
  <si>
    <t>židle - pro děti předškolního věku, sedadlo i opěradlo tvarované, výška sedáku 30 cm, stohovatelné
kvalitní plast, zaoblené hrany a rohy</t>
  </si>
  <si>
    <t xml:space="preserve">v: 300 mm </t>
  </si>
  <si>
    <t>029</t>
  </si>
  <si>
    <t>Žíněnka spací  - dětská skupina</t>
  </si>
  <si>
    <t xml:space="preserve">
výplň: polyuretanová pěna
obal: textil</t>
  </si>
  <si>
    <t>750x1400mm 
v: 150 mm</t>
  </si>
  <si>
    <t>031</t>
  </si>
  <si>
    <t>Taburet látkový - dětská skupina</t>
  </si>
  <si>
    <t>nylonový sedací pytel, plněný polystyrenovými kuličkami
rozměr určený pro děti</t>
  </si>
  <si>
    <t>h: 980 mm 
š: 1300 mm</t>
  </si>
  <si>
    <t>látka
plast</t>
  </si>
  <si>
    <t>240</t>
  </si>
  <si>
    <t>stůl dětský
- dětská skupina</t>
  </si>
  <si>
    <t>stůl pro děti předškolního věku průměr 110-120 cm, zaoblené rohy
plastová deska z kvalitních plastových materiálů, doplněná o pevnou kovovou kosntrukci ze spodu pracovní desky pro namontování výškově nastavitelných nohou. Nohy kovové, výškově nastavitelné, umožňující nastavit výšku stolu  v rozsahu 40-60 cm (po 2,5 cm)</t>
  </si>
  <si>
    <t>průměr 1100-1200 mm
v: 400-600 mm</t>
  </si>
  <si>
    <t>320</t>
  </si>
  <si>
    <t>Podium s hrací stěnou
- dětská skupina</t>
  </si>
  <si>
    <t xml:space="preserve">
vyvýšené podium - slouží jako spací a hrací zóna pro děti (12ks, 3-7 let)
součást atypu je atyp VLN-515
viditelné části - viditelná konstrukce hrací stěny, opláštění, police, dvířka, sokly:
- březová DWL (překližka) tl.18mm / 22mm
- povrchová úprava včetně hran: zbroušení do hladka+ transparentní matný
lak
- nutno vzorkovat - barevnost dle architekta
vnitřní části - nosná konstrukce podia:
- surová DTD, tl. dle dodavatele
- návrh funkční konstrukce podia i herní stěny včetně výrobního výkresu
zajistí dodavatel atypu
podium:
- na hrací plošě bude položen koberec POD-025 - upevnění lepením
- nutno koordinovat s dodavatelem podlah
pomocné konstrukce
- v případě potřeby vyztužení je možné použít konstrukce ze svařovaných
jackelů
- nutno konzultovat s architektem
Podrobná specifikace a rozměry: viz výkres prvku
</t>
  </si>
  <si>
    <t>d: 6600 mm
š: 6280 mm
v: 450 mm</t>
  </si>
  <si>
    <t>březová překližka</t>
  </si>
  <si>
    <t>1.4.01A_320-1_VSN-320_Podium Skolka
1.4.01A_320-2_VSN-320_Podium Skolka
1.4.01A_320-3_VSN-320_Podium Skolka
1.4.01A_320-4_VSN-320_Podium Skolka</t>
  </si>
  <si>
    <t>součást atypu podlaha
koberec: POD-025</t>
  </si>
  <si>
    <t>515</t>
  </si>
  <si>
    <t>Úložné prostory vysoké s psacím stolem
- dětská skupina</t>
  </si>
  <si>
    <t xml:space="preserve">modul 600mm 7x - výšky modulů odstupňovány od 1000-2100 mm 
dvířka uzamykatelné
do sestavy zapuštěn stůl pro pedagoga
viditelné části - viditelná konstrukce, opláštění, police, dvířka, sokly:
- MDF probarvená tl.18mm / 22mm
- povrchová úprava včetně hran: zbroušení do hladka+ transparentní matný lak
- nutno vzorkovat - barevnost dle architekta
vnitřní části -korpusy:
- LTD Egger ST9 / Kronospan BS , tl.18 mm
- ABS hrana 0,5mm
- nutno vzorkovat - barevnost dle architekta
stolová deska
- HPL Egger PM / Kronospan SU , tl 36 mm
- nutno vzorkovat - barevnost dle architekta
podrobná specifikace: viz výkres prvku
</t>
  </si>
  <si>
    <t>d: 4200 mm
š: 400 mm
v: 1000-2100 mm</t>
  </si>
  <si>
    <t>MDF</t>
  </si>
  <si>
    <t xml:space="preserve"> kresleno jako součást atypu VSN-320
zajištění upevnění ke stěně</t>
  </si>
  <si>
    <t>516</t>
  </si>
  <si>
    <t>Policový regál (kredenc) - dětská skupina</t>
  </si>
  <si>
    <t xml:space="preserve">
viditelné části - viditelná konstrukce, opláštění, police, dvířka, sokly:
- MDF probarvená tl.18mm / 22mm
- povrchová úprava včetně hran: zbroušení do hladka+ transparentní matný lak
- nutno vzorkovat - barevnost dle architekta
vnitřní části -korpusy:
- LTD Egger ST9 / Kronospan BS , tl.18 mm
- ABS hrana 0,5mm
- nutno vzorkovat - barevnost dle architekta
podrobná specifikace: viz výkres prvku
</t>
  </si>
  <si>
    <t>d: 2500 mm
š: 300-450 mm
v: 2150 mm</t>
  </si>
  <si>
    <t>1.4_01A_516_VSN-516_Detska skupina-policový regál</t>
  </si>
  <si>
    <t>zajištění upevnění ke stěně</t>
  </si>
  <si>
    <t>1_175</t>
  </si>
  <si>
    <t>Šatna</t>
  </si>
  <si>
    <t>517</t>
  </si>
  <si>
    <t>Šatní skříňky s lavičkou- dětská skupina</t>
  </si>
  <si>
    <t>d: 3600 mm
š: 300-600 mm
v: 1500 mm</t>
  </si>
  <si>
    <t>1.4_01A_517_VSN-517_Detska skupina-šatní skříňky</t>
  </si>
  <si>
    <t>1_176</t>
  </si>
  <si>
    <t>Sklad</t>
  </si>
  <si>
    <t>416</t>
  </si>
  <si>
    <t>Regál - sklad, archiv</t>
  </si>
  <si>
    <t>Kovový regál šroubovaný, bílý komaxit</t>
  </si>
  <si>
    <t>2500x600 mm
v: 2100 mm</t>
  </si>
  <si>
    <t>pozink</t>
  </si>
  <si>
    <t>1_177</t>
  </si>
  <si>
    <t>Zaměst. šatna</t>
  </si>
  <si>
    <t>033</t>
  </si>
  <si>
    <t>Lavice šatna</t>
  </si>
  <si>
    <t>konstrukce: kovová
sedák: dřevo masiv</t>
  </si>
  <si>
    <t>1200x400 mm
v: 430 mm</t>
  </si>
  <si>
    <t>dřevo
kov</t>
  </si>
  <si>
    <t>533</t>
  </si>
  <si>
    <r>
      <t xml:space="preserve">Skříňka šatní - </t>
    </r>
    <r>
      <rPr>
        <sz val="10"/>
        <color rgb="FF0070C0"/>
        <rFont val="Arial"/>
        <family val="2"/>
        <charset val="238"/>
      </rPr>
      <t>3 moduly</t>
    </r>
  </si>
  <si>
    <t xml:space="preserve">Šatní skříňky tvořené laminátovými panely a systémem hliníkových profilů, s ochranou proti vloupání. Snadno čistitelné a voděodolné.
tři moduly  vysoké uzamykatelné skříňky
</t>
  </si>
  <si>
    <t>š: 900 mm
h: 500 mm
v: 2150 mm</t>
  </si>
  <si>
    <t>plech
lakovaný</t>
  </si>
  <si>
    <t>barva bude vybrána na základě vzorkování</t>
  </si>
  <si>
    <t>1.4.01B_533_VSN-533_Skříňka šatní 3 moduly</t>
  </si>
  <si>
    <r>
      <t xml:space="preserve">CIR
</t>
    </r>
    <r>
      <rPr>
        <sz val="10"/>
        <color rgb="FFFF0000"/>
        <rFont val="Arial"/>
        <family val="2"/>
        <charset val="238"/>
      </rPr>
      <t>ŠATNY</t>
    </r>
  </si>
  <si>
    <t>1_184</t>
  </si>
  <si>
    <t>Rozměr
š * v * h (tl.)</t>
  </si>
  <si>
    <t>Referenční vyobrazení,
vzorek na stavbě</t>
  </si>
  <si>
    <t>1</t>
  </si>
  <si>
    <t>1_060</t>
  </si>
  <si>
    <t>315B</t>
  </si>
  <si>
    <t>Umyvadlová skříňka se zástěnou
- kancelář</t>
  </si>
  <si>
    <r>
      <rPr>
        <sz val="10"/>
        <color rgb="FF000000"/>
        <rFont val="Arial"/>
        <family val="2"/>
        <charset val="238"/>
      </rPr>
      <t xml:space="preserve">
viditelné části - umyvadlová deska, výsuvná dvířka, bočnice:
-	HPL Egger PM / Kronospan SU , tl 18mm
-	nutno vzorkovat - barevnost dle architekta
vnitřní části - korpus: 
-	LTD Egger ST9 / Kronospan BS , tl.18 mm
-	ABS hrana 0,5mm
-	nutno vzorkovat - barevnost dle architekta
dělící příčka:
-	HPL Egger PM / Kronospan SU , tl 50 mm
-	nosnost prvku a návrh vnitřní konstrukce zajistí dodavatel atypu
-	kotveno do zdi a do podlahy - zajištění styku s umyvadlovou deskou silikonem
-	nutno vzorkovat - barevnost dle architekta
zrcadlo:
-	š: 1100 mm, v: 1400 mm
-	lepeno na SDK, zajištění styku s umyvadlovou deskou silikonem
</t>
    </r>
    <r>
      <rPr>
        <b/>
        <sz val="10"/>
        <color rgb="FF000000"/>
        <rFont val="Arial"/>
        <family val="2"/>
        <charset val="238"/>
      </rPr>
      <t xml:space="preserve">ZTI - součást dodávky atypu pod označením X_XX:
</t>
    </r>
    <r>
      <rPr>
        <sz val="10"/>
        <color rgb="FF000000"/>
        <rFont val="Arial"/>
        <family val="2"/>
        <charset val="238"/>
      </rPr>
      <t>-	INT - 630  umyvadlo (ZAR - 001)
-	INT - 631 umyvadlová směšovací baterie (ZAR - 002)
-	INT - 632 průtokový ohřívač (ZAR - 034)
-	INT - 633 zápachová uzávěrka (ZAR - 035)
- viz. Specifikace - Vybavení interiéru INT</t>
    </r>
  </si>
  <si>
    <t>d: 1000 mm
š: 400 mm
v: 600 mm</t>
  </si>
  <si>
    <t>HPL
zrcadlo</t>
  </si>
  <si>
    <t>1.4.01_315_VSN-315_Umyvadlová skříňka</t>
  </si>
  <si>
    <t>součást sestavy je:
umyvadlová skříňka
zrcadlo
dělící příčka
zařizovací předměty
pod kódem VSN -315B je označen atypický rozměr skříňky - přizpůsoben rozměrům místnosti
d: 1100 mm</t>
  </si>
  <si>
    <t>1_061</t>
  </si>
  <si>
    <t>315</t>
  </si>
  <si>
    <t>Umyvadlová skříňka  se zástěnou
- kancelář</t>
  </si>
  <si>
    <r>
      <rPr>
        <sz val="10"/>
        <color rgb="FF000000"/>
        <rFont val="Arial"/>
        <family val="2"/>
        <charset val="238"/>
      </rPr>
      <t xml:space="preserve">
viditelné části - umyvadlová deska, výsuvná dvířka, bočnice:
-	HPL Egger PM / Kronospan SU , tl 18mm
-	nutno vzorkovat - barevnost dle architekta
vnitřní části - korpus: 
-	LTD Egger ST9 / Kronospan BS , tl.18 mm
-	ABS hrana 0,5mm
-	nutno vzorkovat - barevnost dle architekta
dělící příčka:
-	HPL Egger PM / Kronospan SU , tl 50 mm
-	nosnost prvku a návrh vnitřní konstrukce zajistí dodavatel atypu
-	kotveno do zdi a do podlahy - zajištění styku s umyvadlovou deskou silikonem
-	nutno vzorkovat - barevnost dle architekta
zrcadlo:
-	š: 900 mm, v: 1400 mm
-	lepeno na SDK, zajištění styku s umyvadlovou deskou silikonem
</t>
    </r>
    <r>
      <rPr>
        <b/>
        <sz val="10"/>
        <color rgb="FF000000"/>
        <rFont val="Arial"/>
        <family val="2"/>
        <charset val="238"/>
      </rPr>
      <t>ZTI - součást dodávky atypu pod označením X_XX</t>
    </r>
    <r>
      <rPr>
        <sz val="10"/>
        <color rgb="FF000000"/>
        <rFont val="Arial"/>
        <family val="2"/>
        <charset val="238"/>
      </rPr>
      <t xml:space="preserve">:
-	INT - 630  umyvadlo (ZAR - 001)
-	INT - 631 umyvadlová směšovací baterie (ZAR - 002)
-	INT - 632 průtokový ohřívač (ZAR - 034)
-	INT - 633 zápachová uzávěrka (ZAR - 035)
- viz. Specifikace - Vybavení interiéru INT
 </t>
    </r>
  </si>
  <si>
    <t>d: 900 mm
š: 400 mm
v: 600 mm</t>
  </si>
  <si>
    <t>součást sestavy je:
umyvadlová skříňka
zrcadlo
dělící příčka
zařizovací předměty
pod kodem VSN -315B je označen atypický rozměr skříňky - přizpůsoben rozměrům místnosti
d: 1000 mm</t>
  </si>
  <si>
    <t>1_062</t>
  </si>
  <si>
    <t>1_064</t>
  </si>
  <si>
    <t>1_066</t>
  </si>
  <si>
    <t>1_067</t>
  </si>
  <si>
    <t>1_068</t>
  </si>
  <si>
    <t>1_071</t>
  </si>
  <si>
    <t>1_089</t>
  </si>
  <si>
    <t>1_123</t>
  </si>
  <si>
    <t>1_127</t>
  </si>
  <si>
    <t>1_128</t>
  </si>
  <si>
    <t>1_129</t>
  </si>
  <si>
    <t>1_130</t>
  </si>
  <si>
    <t>1_131</t>
  </si>
  <si>
    <t>1_132</t>
  </si>
  <si>
    <t>1_133</t>
  </si>
  <si>
    <t>1_134</t>
  </si>
  <si>
    <t>1_135</t>
  </si>
  <si>
    <t>2_033</t>
  </si>
  <si>
    <t>2_044</t>
  </si>
  <si>
    <t>2_087</t>
  </si>
  <si>
    <t>2_094</t>
  </si>
  <si>
    <t>2_095</t>
  </si>
  <si>
    <t>2_096</t>
  </si>
  <si>
    <t>2_097</t>
  </si>
  <si>
    <t>2_098</t>
  </si>
  <si>
    <t>2_099</t>
  </si>
  <si>
    <t>2_100</t>
  </si>
  <si>
    <t>2_101</t>
  </si>
  <si>
    <t>2_102</t>
  </si>
  <si>
    <t>2_103</t>
  </si>
  <si>
    <t>2_105</t>
  </si>
  <si>
    <t>2_106</t>
  </si>
  <si>
    <t>2_107</t>
  </si>
  <si>
    <t>2_108</t>
  </si>
  <si>
    <t>2_109</t>
  </si>
  <si>
    <t>2_110</t>
  </si>
  <si>
    <t>2_111</t>
  </si>
  <si>
    <t>2_112</t>
  </si>
  <si>
    <t>2_113</t>
  </si>
  <si>
    <t>2_114</t>
  </si>
  <si>
    <t>2_115</t>
  </si>
  <si>
    <t>2_116</t>
  </si>
  <si>
    <t>2_117</t>
  </si>
  <si>
    <t>2_118</t>
  </si>
  <si>
    <t>2_119</t>
  </si>
  <si>
    <t>2_120</t>
  </si>
  <si>
    <t>2_121</t>
  </si>
  <si>
    <t>2_160</t>
  </si>
  <si>
    <t>2_161</t>
  </si>
  <si>
    <t>2_162</t>
  </si>
  <si>
    <t>2_163</t>
  </si>
  <si>
    <t>2_164</t>
  </si>
  <si>
    <t>2_165</t>
  </si>
  <si>
    <t>2_166</t>
  </si>
  <si>
    <t>2_167</t>
  </si>
  <si>
    <t>2_169</t>
  </si>
  <si>
    <t>2_170</t>
  </si>
  <si>
    <t>2_171</t>
  </si>
  <si>
    <t>2_172</t>
  </si>
  <si>
    <t>2_173</t>
  </si>
  <si>
    <t>2_175</t>
  </si>
  <si>
    <t>2_176</t>
  </si>
  <si>
    <t>2_178</t>
  </si>
  <si>
    <t>2_181</t>
  </si>
  <si>
    <t>2_182</t>
  </si>
  <si>
    <t>2_183</t>
  </si>
  <si>
    <t>2_279</t>
  </si>
  <si>
    <t>3</t>
  </si>
  <si>
    <t>3_028</t>
  </si>
  <si>
    <t>3_029</t>
  </si>
  <si>
    <t>3_030</t>
  </si>
  <si>
    <t>3_031</t>
  </si>
  <si>
    <t>3_032</t>
  </si>
  <si>
    <t>3_033</t>
  </si>
  <si>
    <t>3_034</t>
  </si>
  <si>
    <t>3_035</t>
  </si>
  <si>
    <t>3_036</t>
  </si>
  <si>
    <t>3_037</t>
  </si>
  <si>
    <t>3_038</t>
  </si>
  <si>
    <t>3_039</t>
  </si>
  <si>
    <t>3_040</t>
  </si>
  <si>
    <t>3_041</t>
  </si>
  <si>
    <t>3_042</t>
  </si>
  <si>
    <t>3_043</t>
  </si>
  <si>
    <t>3_080</t>
  </si>
  <si>
    <t>3_081</t>
  </si>
  <si>
    <t>3_082</t>
  </si>
  <si>
    <t>3_083</t>
  </si>
  <si>
    <t>3_084</t>
  </si>
  <si>
    <t>3_085</t>
  </si>
  <si>
    <t>3_086</t>
  </si>
  <si>
    <t>3_087</t>
  </si>
  <si>
    <t>3_088</t>
  </si>
  <si>
    <t>3_089</t>
  </si>
  <si>
    <t>3_090</t>
  </si>
  <si>
    <t>3_091</t>
  </si>
  <si>
    <t>3_114</t>
  </si>
  <si>
    <t>3_115</t>
  </si>
  <si>
    <t>3_116</t>
  </si>
  <si>
    <t>3_117</t>
  </si>
  <si>
    <t>3_118</t>
  </si>
  <si>
    <t>3_119</t>
  </si>
  <si>
    <t>3_120</t>
  </si>
  <si>
    <t>3_121</t>
  </si>
  <si>
    <t>3_122</t>
  </si>
  <si>
    <t>3_123</t>
  </si>
  <si>
    <t>3_124</t>
  </si>
  <si>
    <t>3_125</t>
  </si>
  <si>
    <t>3_149</t>
  </si>
  <si>
    <t>3_150</t>
  </si>
  <si>
    <t>3_151</t>
  </si>
  <si>
    <t>3_152</t>
  </si>
  <si>
    <t>3_153</t>
  </si>
  <si>
    <t>3_154</t>
  </si>
  <si>
    <t>3_155</t>
  </si>
  <si>
    <t>3_156</t>
  </si>
  <si>
    <t>3_157</t>
  </si>
  <si>
    <t>3_158</t>
  </si>
  <si>
    <t>3_159</t>
  </si>
  <si>
    <t>3_160</t>
  </si>
  <si>
    <t>3_161</t>
  </si>
  <si>
    <t>3_162</t>
  </si>
  <si>
    <t>3_163</t>
  </si>
  <si>
    <t>3_164</t>
  </si>
  <si>
    <t>3_190</t>
  </si>
  <si>
    <t>3_191</t>
  </si>
  <si>
    <t>3_192</t>
  </si>
  <si>
    <t>3_193</t>
  </si>
  <si>
    <t>3_194</t>
  </si>
  <si>
    <t>3_195</t>
  </si>
  <si>
    <t>3_196</t>
  </si>
  <si>
    <t>3_197</t>
  </si>
  <si>
    <t>3_198</t>
  </si>
  <si>
    <t>3_199</t>
  </si>
  <si>
    <t>3_200</t>
  </si>
  <si>
    <t>3_201</t>
  </si>
  <si>
    <t>3_202</t>
  </si>
  <si>
    <t>3_203</t>
  </si>
  <si>
    <t>3_204</t>
  </si>
  <si>
    <t>3_205</t>
  </si>
  <si>
    <t>3_206</t>
  </si>
  <si>
    <t>3_207</t>
  </si>
  <si>
    <t>3_208</t>
  </si>
  <si>
    <t>3_209</t>
  </si>
  <si>
    <t>3_210</t>
  </si>
  <si>
    <t>3_240</t>
  </si>
  <si>
    <t>3_241</t>
  </si>
  <si>
    <t>3_242</t>
  </si>
  <si>
    <t>3_243</t>
  </si>
  <si>
    <t>3_244</t>
  </si>
  <si>
    <t>3_245</t>
  </si>
  <si>
    <t>3_246</t>
  </si>
  <si>
    <t>3_247</t>
  </si>
  <si>
    <t>3_248</t>
  </si>
  <si>
    <t>3_249</t>
  </si>
  <si>
    <t>3_250</t>
  </si>
  <si>
    <t>3_251</t>
  </si>
  <si>
    <t>3_252</t>
  </si>
  <si>
    <t>3_253</t>
  </si>
  <si>
    <t>3_254</t>
  </si>
  <si>
    <t>3_255</t>
  </si>
  <si>
    <t>3_256</t>
  </si>
  <si>
    <t>3_257</t>
  </si>
  <si>
    <t>3_258</t>
  </si>
  <si>
    <t>4</t>
  </si>
  <si>
    <t>4_024</t>
  </si>
  <si>
    <t>4_027</t>
  </si>
  <si>
    <t>4_028</t>
  </si>
  <si>
    <t>4_029</t>
  </si>
  <si>
    <t>4_030</t>
  </si>
  <si>
    <t>4_031</t>
  </si>
  <si>
    <t>4_032</t>
  </si>
  <si>
    <t>4_033</t>
  </si>
  <si>
    <t>4_034</t>
  </si>
  <si>
    <t>4_035</t>
  </si>
  <si>
    <t>4_036</t>
  </si>
  <si>
    <t>4_037</t>
  </si>
  <si>
    <t>4_038</t>
  </si>
  <si>
    <t>4_040</t>
  </si>
  <si>
    <t>4_055</t>
  </si>
  <si>
    <t>4_056</t>
  </si>
  <si>
    <t>4_057</t>
  </si>
  <si>
    <t>4_058</t>
  </si>
  <si>
    <t>4_059</t>
  </si>
  <si>
    <t>4_060</t>
  </si>
  <si>
    <t>4_061</t>
  </si>
  <si>
    <t>4_062</t>
  </si>
  <si>
    <t>4_063</t>
  </si>
  <si>
    <t>4_064</t>
  </si>
  <si>
    <t>4_065</t>
  </si>
  <si>
    <t>4_066</t>
  </si>
  <si>
    <t>4_067</t>
  </si>
  <si>
    <t>4_069</t>
  </si>
  <si>
    <t>4_085</t>
  </si>
  <si>
    <t>4_086</t>
  </si>
  <si>
    <t>4_087</t>
  </si>
  <si>
    <t>4_088</t>
  </si>
  <si>
    <t>4_089</t>
  </si>
  <si>
    <t>4_090</t>
  </si>
  <si>
    <t>4_091</t>
  </si>
  <si>
    <t>4_092</t>
  </si>
  <si>
    <t>4_093</t>
  </si>
  <si>
    <t>4_094</t>
  </si>
  <si>
    <t>4_095</t>
  </si>
  <si>
    <t>4_096</t>
  </si>
  <si>
    <t>4_117</t>
  </si>
  <si>
    <t>4_118</t>
  </si>
  <si>
    <t>4_119</t>
  </si>
  <si>
    <t>4_120</t>
  </si>
  <si>
    <t>4_121</t>
  </si>
  <si>
    <t>4_122</t>
  </si>
  <si>
    <t>4_125</t>
  </si>
  <si>
    <t>4_126</t>
  </si>
  <si>
    <t>4_127</t>
  </si>
  <si>
    <t>4_128</t>
  </si>
  <si>
    <t>4_129</t>
  </si>
  <si>
    <t>4_130</t>
  </si>
  <si>
    <t>4_131</t>
  </si>
  <si>
    <t>4_132</t>
  </si>
  <si>
    <t>4_133</t>
  </si>
  <si>
    <t>4_134</t>
  </si>
  <si>
    <t>4_135</t>
  </si>
  <si>
    <t>4_136</t>
  </si>
  <si>
    <t>4_173</t>
  </si>
  <si>
    <t>4_174</t>
  </si>
  <si>
    <t>4_178</t>
  </si>
  <si>
    <t>4_179</t>
  </si>
  <si>
    <t>4_180</t>
  </si>
  <si>
    <t>4_181</t>
  </si>
  <si>
    <t>4_182</t>
  </si>
  <si>
    <t>4_183</t>
  </si>
  <si>
    <t>4_184</t>
  </si>
  <si>
    <t>4_185</t>
  </si>
  <si>
    <t>4_186</t>
  </si>
  <si>
    <t>4_187</t>
  </si>
  <si>
    <t>4_188</t>
  </si>
  <si>
    <t>4_189</t>
  </si>
  <si>
    <t>4_190</t>
  </si>
  <si>
    <t>4_191</t>
  </si>
  <si>
    <t>4_192</t>
  </si>
  <si>
    <t>4_193</t>
  </si>
  <si>
    <t>4_194</t>
  </si>
  <si>
    <t>4_223</t>
  </si>
  <si>
    <t>4_224</t>
  </si>
  <si>
    <t>4_225</t>
  </si>
  <si>
    <t>4_226</t>
  </si>
  <si>
    <t>4_227</t>
  </si>
  <si>
    <t>4_229</t>
  </si>
  <si>
    <t>4_230</t>
  </si>
  <si>
    <t>4_231</t>
  </si>
  <si>
    <t>4_233</t>
  </si>
  <si>
    <t>4_234</t>
  </si>
  <si>
    <t>4_235</t>
  </si>
  <si>
    <t>4_236</t>
  </si>
  <si>
    <t>B</t>
  </si>
  <si>
    <t>B_087</t>
  </si>
  <si>
    <t>B_088</t>
  </si>
  <si>
    <t>B_102</t>
  </si>
  <si>
    <t>B_103</t>
  </si>
  <si>
    <t>B_104</t>
  </si>
  <si>
    <t>B_180</t>
  </si>
  <si>
    <t>B_181</t>
  </si>
  <si>
    <t>B_196</t>
  </si>
  <si>
    <t>1_102</t>
  </si>
  <si>
    <t/>
  </si>
  <si>
    <r>
      <rPr>
        <sz val="10"/>
        <color rgb="FF000000"/>
        <rFont val="Arial"/>
        <family val="2"/>
        <charset val="238"/>
      </rPr>
      <t xml:space="preserve">
viditelné části - umyvadlová deska, výsuvná dvířka, bočnice:
-	HPL Egger PM / Kronospan SU , tl 18mm
-	nutno vzorkovat - barevnost dle architekta
vnitřní části - korpus: 
-	LTD Egger ST9 / Kronospan BS , tl.18 mm
-	ABS hrana 0,5mm
-	nutno vzorkovat - barevnost dle architekta
dělící příčka:
-	HPL Egger PM / Kronospan SU , tl 50 mm
-	nosnost prvku a návrh vnitřní konstrukce zajistí dodavatel atypu
-	kotveno do zdi a do podlahy - zajištění styku s umyvadlovou deskou silikonem
-	nutno vzorkovat - barevnost dle architekta
zrcadlo:
-	š: 900 mm, v: 1400 mm
-	lepeno na SDK, zajištění styku s umyvadlovou deskou silikonem
</t>
    </r>
    <r>
      <rPr>
        <b/>
        <sz val="10"/>
        <color rgb="FF000000"/>
        <rFont val="Arial"/>
        <family val="2"/>
        <charset val="238"/>
      </rPr>
      <t xml:space="preserve">ZTI - součást dodávky atypu po doznačením X_XX:
</t>
    </r>
    <r>
      <rPr>
        <sz val="10"/>
        <color rgb="FF000000"/>
        <rFont val="Arial"/>
        <family val="2"/>
        <charset val="238"/>
      </rPr>
      <t xml:space="preserve">-	INT - 630  umyvadlo (ZAR - 001)
-	INT - 631 umyvadlová směšovací baterie (ZAR - 002)
-	INT - 632 průtokový ohřívač (ZAR - 034)
-	INT - 633 zápachová uzávěrka (ZAR - 035)
- viz. Specifikace - Vybavení interiéru INT
 </t>
    </r>
  </si>
  <si>
    <t>1_105</t>
  </si>
  <si>
    <t>1_106</t>
  </si>
  <si>
    <t>1_107</t>
  </si>
  <si>
    <t>1_111</t>
  </si>
  <si>
    <t>1_114</t>
  </si>
  <si>
    <t>1_115</t>
  </si>
  <si>
    <t>2_193</t>
  </si>
  <si>
    <t>2_194</t>
  </si>
  <si>
    <t>2_195</t>
  </si>
  <si>
    <t>3_289</t>
  </si>
  <si>
    <t>3_290</t>
  </si>
  <si>
    <t>3_293</t>
  </si>
  <si>
    <t>3_294</t>
  </si>
  <si>
    <t>3_295</t>
  </si>
  <si>
    <t>3_296</t>
  </si>
  <si>
    <t>3_297</t>
  </si>
  <si>
    <t>3_299</t>
  </si>
  <si>
    <t>3_300</t>
  </si>
  <si>
    <t>3_301</t>
  </si>
  <si>
    <t>3_302</t>
  </si>
  <si>
    <t>3_303</t>
  </si>
  <si>
    <t>3_304</t>
  </si>
  <si>
    <t>3_306</t>
  </si>
  <si>
    <t>3_307</t>
  </si>
  <si>
    <t>3_308</t>
  </si>
  <si>
    <t>3_309</t>
  </si>
  <si>
    <t>3_310</t>
  </si>
  <si>
    <t>3_312</t>
  </si>
  <si>
    <t>3_313</t>
  </si>
  <si>
    <t>3_314</t>
  </si>
  <si>
    <t>3_315</t>
  </si>
  <si>
    <t>3_316</t>
  </si>
  <si>
    <t>3_319</t>
  </si>
  <si>
    <t>3_322</t>
  </si>
  <si>
    <t>3_323</t>
  </si>
  <si>
    <t>3_326</t>
  </si>
  <si>
    <t>3_327</t>
  </si>
  <si>
    <t>3_328</t>
  </si>
  <si>
    <t>3_329</t>
  </si>
  <si>
    <t>3_378</t>
  </si>
  <si>
    <t>3_379</t>
  </si>
  <si>
    <t>3_380</t>
  </si>
  <si>
    <t>4_259</t>
  </si>
  <si>
    <t>4_261</t>
  </si>
  <si>
    <t>4_262</t>
  </si>
  <si>
    <t>4_263</t>
  </si>
  <si>
    <t>4_264</t>
  </si>
  <si>
    <t>4_265</t>
  </si>
  <si>
    <t>4_266</t>
  </si>
  <si>
    <t>4_267</t>
  </si>
  <si>
    <t>4_269</t>
  </si>
  <si>
    <t>4_270</t>
  </si>
  <si>
    <t>4_271</t>
  </si>
  <si>
    <t>4_272</t>
  </si>
  <si>
    <t>4_273</t>
  </si>
  <si>
    <t>4_274</t>
  </si>
  <si>
    <t>4_275</t>
  </si>
  <si>
    <t>4_276</t>
  </si>
  <si>
    <t>4_277</t>
  </si>
  <si>
    <t>4_278</t>
  </si>
  <si>
    <t>4_282</t>
  </si>
  <si>
    <t>4_284</t>
  </si>
  <si>
    <t>4_285</t>
  </si>
  <si>
    <t>4_286</t>
  </si>
  <si>
    <t>4_287</t>
  </si>
  <si>
    <t>4_288</t>
  </si>
  <si>
    <t>4_289</t>
  </si>
  <si>
    <t>4_294</t>
  </si>
  <si>
    <t>4_295</t>
  </si>
  <si>
    <t>4_296</t>
  </si>
  <si>
    <t>4_297</t>
  </si>
  <si>
    <t>4_298</t>
  </si>
  <si>
    <t>4_299</t>
  </si>
  <si>
    <t>4_301</t>
  </si>
  <si>
    <t>X_XX</t>
  </si>
  <si>
    <t>Všechny prostory</t>
  </si>
  <si>
    <t>Umývátko
- závěsné do nábytku</t>
  </si>
  <si>
    <t xml:space="preserve">
Keramické umývátko v bílé barvě, EN 31
materiál: sanitární keramika
tvar: hranaté
typ instalace: do nábytku, závěsné
typ přepadu: standartní
otvor pro baterii: 1 otvor středový
specifikace: s broušenou spodní hranou,  vhodné pro instalaci na desku
Včetně montážního příslušenství: upevnovací sada a sifon
Sifon: nerezový, povrch matný nerez
 </t>
  </si>
  <si>
    <t>450x340x85 mm</t>
  </si>
  <si>
    <t>sanitární keramika</t>
  </si>
  <si>
    <t>ZAR-001</t>
  </si>
  <si>
    <t>75</t>
  </si>
  <si>
    <t>Umyvadlová stojánková páková baterie</t>
  </si>
  <si>
    <t xml:space="preserve">
Stojánková směšovací ruční páková baterie s výtokem délky alespoň 110 mm, bez odtokové soupravy.
výtok: 119 mm
výška výtoku: 94 mm
keramická kartuše
nastavitelné omezení teploty
vhodné pro průtokový ohřívač
způsob připojení: převlečné matky G ⅜
rozměr přívodů: DN15
Včetně přívodních flexibilních hadic
 </t>
  </si>
  <si>
    <t>119 mm</t>
  </si>
  <si>
    <t>chrom</t>
  </si>
  <si>
    <t>ZAR-002</t>
  </si>
  <si>
    <t>Elektrický průtokový ohřívač</t>
  </si>
  <si>
    <t>Malý průtokový ohřívač vody s elektronickou regulací pro okamžitou dostupnost teplé vody v malém množství
Flexibilní instalace díky montáži pod nebo nad odběrným místem
Provoz je možný s tlakovou a beztlakovou armaturou
3,53kW/230V</t>
  </si>
  <si>
    <t>ZAR-034</t>
  </si>
  <si>
    <t>Zápachová uzávěrka umyvadlová</t>
  </si>
  <si>
    <t xml:space="preserve">Záp.uzávěrka umyvadlová nerezová DN40
povrch: chrom
rozsah nastavení 60 - 165 mm
max vzdálenost od stěny 330 mm
výška vodní uzávěry: 75 mm
připojovací rozměr přítoku: G 1¼
připojovací rozměr odtoku DN32
součástí dodávky: zásuvná trubka 140 mm, nástěnná trubka, rozeta ⌀ 72 mm
 </t>
  </si>
  <si>
    <t>ZAR-035</t>
  </si>
  <si>
    <t>262</t>
  </si>
  <si>
    <t>Zakrytí všech dodávaných sestav umyvadlových skříněk proti poškození - centrální budova (CB)</t>
  </si>
  <si>
    <t>Zakrytí všech dodávaných sestav umyvadlových skříněk proti poškození - budova fakult (BF)</t>
  </si>
  <si>
    <t>Celkem bez zakrytí</t>
  </si>
  <si>
    <t>Cena celkem bez DPH včetně zakrytí</t>
  </si>
  <si>
    <t>Příloha č. 2 - Položkový rozpočet</t>
  </si>
  <si>
    <t>Cena za zakrytí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</si>
</sst>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č&quot;_-;\-* #,##0.00\ &quot;Kč&quot;_-;_-* &quot;-&quot;??\ &quot;Kč&quot;_-;_-@_-"/>
    <numFmt numFmtId="43" formatCode="_-* #,##0.00_-;\-* #,##0.00_-;_-* &quot;-&quot;??_-;_-@_-"/>
    <numFmt numFmtId="164" formatCode="_-* #,##0_-;\-* #,##0_-;_-* &quot;-&quot;??_-;_-@_-"/>
  </numFmts>
  <fonts count="57" x14ac:knownFonts="1">
    <font>
      <sz val="11"/>
      <color theme="1"/>
      <name val="Aptos Narrow"/>
      <family val="2"/>
      <charset val="238"/>
      <scheme val="minor"/>
    </font>
    <font>
      <b/>
      <sz val="8"/>
      <name val="Arial CE"/>
      <charset val="238"/>
    </font>
    <font>
      <sz val="8"/>
      <name val="Arial CE"/>
      <charset val="238"/>
    </font>
    <font>
      <sz val="10"/>
      <name val="Arial CE"/>
      <family val="2"/>
      <charset val="238"/>
    </font>
    <font>
      <sz val="9"/>
      <name val="Arial CE"/>
      <family val="2"/>
      <charset val="238"/>
    </font>
    <font>
      <sz val="7"/>
      <name val="Arial CE"/>
      <charset val="238"/>
    </font>
    <font>
      <sz val="10"/>
      <name val="Arial"/>
      <family val="2"/>
      <charset val="238"/>
    </font>
    <font>
      <sz val="10"/>
      <name val="Arial"/>
      <family val="2"/>
    </font>
    <font>
      <sz val="12"/>
      <name val="Arial"/>
      <family val="2"/>
      <charset val="238"/>
    </font>
    <font>
      <b/>
      <sz val="12"/>
      <name val="Arial"/>
      <family val="2"/>
      <charset val="238"/>
    </font>
    <font>
      <sz val="11"/>
      <color theme="1"/>
      <name val="Aptos Narrow"/>
      <family val="2"/>
      <scheme val="minor"/>
    </font>
    <font>
      <sz val="10"/>
      <color rgb="FF000000"/>
      <name val="Arial"/>
      <family val="2"/>
    </font>
    <font>
      <sz val="8"/>
      <name val="Arial"/>
      <family val="2"/>
      <charset val="238"/>
    </font>
    <font>
      <sz val="11"/>
      <color theme="1"/>
      <name val="Aptos Narrow"/>
      <family val="2"/>
      <charset val="238"/>
      <scheme val="minor"/>
    </font>
    <font>
      <sz val="11"/>
      <name val="Calibri"/>
      <family val="2"/>
      <charset val="238"/>
    </font>
    <font>
      <b/>
      <sz val="11"/>
      <name val="Calibri"/>
      <family val="2"/>
      <charset val="238"/>
    </font>
    <font>
      <u/>
      <sz val="10"/>
      <color indexed="12"/>
      <name val="Arial"/>
      <family val="2"/>
      <charset val="238"/>
    </font>
    <font>
      <sz val="11"/>
      <color theme="1"/>
      <name val="Arial"/>
      <family val="2"/>
      <charset val="238"/>
    </font>
    <font>
      <sz val="11"/>
      <color indexed="8"/>
      <name val="Arial"/>
      <family val="2"/>
      <charset val="238"/>
    </font>
    <font>
      <sz val="11"/>
      <color indexed="9"/>
      <name val="Arial"/>
      <family val="2"/>
      <charset val="238"/>
    </font>
    <font>
      <b/>
      <sz val="11"/>
      <color indexed="8"/>
      <name val="Arial"/>
      <family val="2"/>
      <charset val="238"/>
    </font>
    <font>
      <b/>
      <sz val="18"/>
      <color indexed="56"/>
      <name val="Cambria"/>
      <family val="2"/>
      <charset val="238"/>
    </font>
    <font>
      <sz val="11"/>
      <color indexed="10"/>
      <name val="Arial"/>
      <family val="2"/>
      <charset val="238"/>
    </font>
    <font>
      <sz val="10"/>
      <name val="Helv"/>
    </font>
    <font>
      <sz val="11"/>
      <color indexed="8"/>
      <name val="Calibri"/>
      <family val="2"/>
      <charset val="1"/>
    </font>
    <font>
      <sz val="10"/>
      <color rgb="FFC00000"/>
      <name val="Arial"/>
      <family val="2"/>
    </font>
    <font>
      <sz val="11"/>
      <color rgb="FF000000"/>
      <name val="Aptos Narrow"/>
      <family val="2"/>
      <charset val="238"/>
      <scheme val="minor"/>
    </font>
    <font>
      <b/>
      <sz val="11"/>
      <color rgb="FF000000"/>
      <name val="Aptos Narrow"/>
      <family val="2"/>
      <charset val="238"/>
      <scheme val="minor"/>
    </font>
    <font>
      <b/>
      <i/>
      <sz val="11"/>
      <color rgb="FF000000"/>
      <name val="Aptos Narrow"/>
      <family val="2"/>
      <scheme val="minor"/>
    </font>
    <font>
      <b/>
      <sz val="11"/>
      <color rgb="FF000000"/>
      <name val="Aptos Narrow"/>
      <family val="2"/>
      <scheme val="minor"/>
    </font>
    <font>
      <b/>
      <sz val="12"/>
      <color rgb="FFFFFFFF"/>
      <name val="Aptos Narrow"/>
      <family val="2"/>
      <scheme val="minor"/>
    </font>
    <font>
      <sz val="11"/>
      <color rgb="FFFF0000"/>
      <name val="Aptos Narrow"/>
      <family val="2"/>
      <charset val="238"/>
      <scheme val="minor"/>
    </font>
    <font>
      <u/>
      <sz val="11"/>
      <color theme="10"/>
      <name val="Aptos Narrow"/>
      <family val="2"/>
      <charset val="238"/>
      <scheme val="minor"/>
    </font>
    <font>
      <sz val="10"/>
      <color rgb="FFC00000"/>
      <name val="Arial"/>
      <family val="2"/>
      <charset val="238"/>
    </font>
    <font>
      <sz val="10"/>
      <color rgb="FF000000"/>
      <name val="Arial"/>
      <family val="2"/>
      <charset val="238"/>
    </font>
    <font>
      <b/>
      <sz val="9"/>
      <name val="Arial CE"/>
      <charset val="238"/>
    </font>
    <font>
      <sz val="10"/>
      <color rgb="FFFF0000"/>
      <name val="Arial"/>
      <family val="2"/>
      <charset val="238"/>
    </font>
    <font>
      <sz val="10"/>
      <color rgb="FF0070C0"/>
      <name val="Arial"/>
      <family val="2"/>
      <charset val="238"/>
    </font>
    <font>
      <sz val="8"/>
      <color rgb="FFFF0000"/>
      <name val="Arial CE"/>
      <charset val="238"/>
    </font>
    <font>
      <sz val="8"/>
      <color rgb="FFFF0000"/>
      <name val="Arial"/>
      <family val="2"/>
      <charset val="238"/>
    </font>
    <font>
      <sz val="10"/>
      <color rgb="FFFF0000"/>
      <name val="Arial"/>
      <family val="2"/>
    </font>
    <font>
      <sz val="9"/>
      <name val="Arial CE"/>
      <charset val="238"/>
    </font>
    <font>
      <sz val="10"/>
      <color rgb="FF000000"/>
      <name val="Arial"/>
      <family val="2"/>
      <charset val="238"/>
    </font>
    <font>
      <b/>
      <sz val="10"/>
      <color rgb="FF000000"/>
      <name val="Arial"/>
      <family val="2"/>
      <charset val="238"/>
    </font>
    <font>
      <b/>
      <sz val="8"/>
      <color theme="1"/>
      <name val="Arial CE"/>
      <charset val="238"/>
    </font>
    <font>
      <b/>
      <sz val="12"/>
      <color theme="1"/>
      <name val="Arial"/>
      <family val="2"/>
      <charset val="238"/>
    </font>
    <font>
      <sz val="10"/>
      <color theme="1"/>
      <name val="Arial"/>
      <family val="2"/>
      <charset val="238"/>
    </font>
    <font>
      <sz val="12"/>
      <color theme="1"/>
      <name val="Arial"/>
      <family val="2"/>
      <charset val="238"/>
    </font>
    <font>
      <sz val="10"/>
      <name val="Arial"/>
      <family val="2"/>
      <charset val="238"/>
    </font>
    <font>
      <b/>
      <sz val="11"/>
      <color theme="1"/>
      <name val="Aptos Narrow"/>
      <family val="2"/>
      <charset val="238"/>
      <scheme val="minor"/>
    </font>
    <font>
      <b/>
      <sz val="7"/>
      <name val="Arial CE"/>
      <charset val="238"/>
    </font>
    <font>
      <b/>
      <sz val="10"/>
      <name val="Arial"/>
      <family val="2"/>
      <charset val="238"/>
    </font>
    <font>
      <sz val="11"/>
      <color theme="1"/>
      <name val="Arial"/>
      <family val="2"/>
      <charset val="238"/>
    </font>
    <font>
      <b/>
      <sz val="11"/>
      <color theme="1"/>
      <name val="Arial"/>
      <family val="2"/>
      <charset val="238"/>
    </font>
    <font>
      <b/>
      <sz val="11"/>
      <color theme="1"/>
      <name val="Aptos Narrow"/>
      <family val="2"/>
      <scheme val="minor"/>
    </font>
    <font>
      <b/>
      <sz val="10"/>
      <name val="Arial CE"/>
      <charset val="238"/>
    </font>
    <font>
      <b/>
      <sz val="10"/>
      <name val="Arial CE"/>
      <family val="2"/>
      <charset val="238"/>
    </font>
  </fonts>
  <fills count="50">
    <fill>
      <patternFill patternType="none"/>
    </fill>
    <fill>
      <patternFill patternType="gray125"/>
    </fill>
    <fill>
      <patternFill patternType="solid">
        <fgColor rgb="FFDAEEF3"/>
        <bgColor indexed="64"/>
      </patternFill>
    </fill>
    <fill>
      <patternFill patternType="solid">
        <fgColor theme="7" tint="0.39997558519241921"/>
        <bgColor indexed="64"/>
      </patternFill>
    </fill>
    <fill>
      <patternFill patternType="solid">
        <fgColor rgb="FFF2F2F2"/>
        <bgColor indexed="64"/>
      </patternFill>
    </fill>
    <fill>
      <patternFill patternType="solid">
        <fgColor theme="5" tint="0.79998168889431442"/>
        <bgColor indexed="64"/>
      </patternFill>
    </fill>
    <fill>
      <patternFill patternType="solid">
        <fgColor rgb="FFFABE00"/>
      </patternFill>
    </fill>
    <fill>
      <patternFill patternType="solid">
        <fgColor rgb="FFE5AF42"/>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theme="6" tint="0.79998168889431442"/>
        <bgColor indexed="64"/>
      </patternFill>
    </fill>
    <fill>
      <patternFill patternType="solid">
        <fgColor rgb="FFFF80DB"/>
        <bgColor indexed="64"/>
      </patternFill>
    </fill>
    <fill>
      <patternFill patternType="solid">
        <fgColor rgb="FFD6DCE4"/>
        <bgColor indexed="64"/>
      </patternFill>
    </fill>
    <fill>
      <patternFill patternType="solid">
        <fgColor rgb="FFFFC000"/>
        <bgColor indexed="64"/>
      </patternFill>
    </fill>
    <fill>
      <patternFill patternType="solid">
        <fgColor rgb="FFFFC000"/>
        <bgColor rgb="FF000000"/>
      </patternFill>
    </fill>
    <fill>
      <patternFill patternType="solid">
        <fgColor rgb="FFF2F2F2"/>
        <bgColor rgb="FF000000"/>
      </patternFill>
    </fill>
    <fill>
      <patternFill patternType="solid">
        <fgColor rgb="FF0070C0"/>
        <bgColor rgb="FF000000"/>
      </patternFill>
    </fill>
    <fill>
      <patternFill patternType="solid">
        <fgColor rgb="FFD9E1F2"/>
        <bgColor indexed="64"/>
      </patternFill>
    </fill>
    <fill>
      <patternFill patternType="solid">
        <fgColor rgb="FFFCE4D6"/>
        <bgColor indexed="64"/>
      </patternFill>
    </fill>
    <fill>
      <patternFill patternType="solid">
        <fgColor rgb="FFD9D9D9"/>
        <bgColor indexed="64"/>
      </patternFill>
    </fill>
    <fill>
      <patternFill patternType="solid">
        <fgColor rgb="FF44B3E1"/>
        <bgColor rgb="FF000000"/>
      </patternFill>
    </fill>
    <fill>
      <patternFill patternType="solid">
        <fgColor rgb="FFFFFFFF"/>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D092F7"/>
        <bgColor indexed="64"/>
      </patternFill>
    </fill>
    <fill>
      <patternFill patternType="solid">
        <fgColor rgb="FFE2EFDA"/>
        <bgColor indexed="64"/>
      </patternFill>
    </fill>
    <fill>
      <patternFill patternType="solid">
        <fgColor rgb="FFFFE699"/>
        <bgColor indexed="64"/>
      </patternFill>
    </fill>
    <fill>
      <patternFill patternType="solid">
        <fgColor rgb="FF00B0F0"/>
        <bgColor indexed="64"/>
      </patternFill>
    </fill>
    <fill>
      <patternFill patternType="solid">
        <fgColor rgb="FFFFF2CC"/>
        <bgColor indexed="64"/>
      </patternFill>
    </fill>
    <fill>
      <patternFill patternType="solid">
        <fgColor rgb="FF6AA16A"/>
        <bgColor indexed="64"/>
      </patternFill>
    </fill>
    <fill>
      <patternFill patternType="solid">
        <fgColor theme="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92D050"/>
        <bgColor indexed="64"/>
      </patternFill>
    </fill>
    <fill>
      <patternFill patternType="solid">
        <fgColor theme="0"/>
        <bgColor rgb="FF000000"/>
      </patternFill>
    </fill>
  </fills>
  <borders count="35">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indexed="64"/>
      </right>
      <top/>
      <bottom/>
      <diagonal/>
    </border>
    <border>
      <left/>
      <right/>
      <top/>
      <bottom style="thin">
        <color rgb="FF00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bottom/>
      <diagonal/>
    </border>
    <border>
      <left style="thin">
        <color indexed="64"/>
      </left>
      <right/>
      <top style="thin">
        <color indexed="64"/>
      </top>
      <bottom style="thin">
        <color rgb="FF000000"/>
      </bottom>
      <diagonal/>
    </border>
    <border>
      <left style="thin">
        <color rgb="FF000000"/>
      </left>
      <right/>
      <top/>
      <bottom style="thin">
        <color rgb="FF000000"/>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auto="1"/>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thin">
        <color auto="1"/>
      </right>
      <top style="thin">
        <color indexed="64"/>
      </top>
      <bottom style="medium">
        <color indexed="64"/>
      </bottom>
      <diagonal/>
    </border>
    <border>
      <left style="thin">
        <color auto="1"/>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s>
  <cellStyleXfs count="48">
    <xf numFmtId="0" fontId="0" fillId="0" borderId="0"/>
    <xf numFmtId="0" fontId="10" fillId="0" borderId="0"/>
    <xf numFmtId="0" fontId="14" fillId="6" borderId="0"/>
    <xf numFmtId="0" fontId="15" fillId="7" borderId="0"/>
    <xf numFmtId="0" fontId="16" fillId="0" borderId="0" applyNumberFormat="0" applyFill="0" applyBorder="0" applyAlignment="0" applyProtection="0">
      <alignment vertical="top"/>
      <protection locked="0"/>
    </xf>
    <xf numFmtId="0" fontId="17" fillId="0" borderId="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2"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9" fillId="19"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20" fillId="0" borderId="1" applyNumberFormat="0" applyFill="0" applyAlignment="0" applyProtection="0"/>
    <xf numFmtId="0" fontId="24" fillId="0" borderId="0"/>
    <xf numFmtId="44" fontId="6" fillId="0" borderId="0" applyFont="0" applyFill="0" applyBorder="0" applyAlignment="0" applyProtection="0"/>
    <xf numFmtId="0" fontId="21" fillId="0" borderId="0" applyNumberFormat="0" applyFill="0" applyBorder="0" applyAlignment="0" applyProtection="0"/>
    <xf numFmtId="0" fontId="6" fillId="0" borderId="0"/>
    <xf numFmtId="0" fontId="6" fillId="0" borderId="0"/>
    <xf numFmtId="0" fontId="6" fillId="0" borderId="0"/>
    <xf numFmtId="0" fontId="10" fillId="0" borderId="0"/>
    <xf numFmtId="0" fontId="17" fillId="0" borderId="0"/>
    <xf numFmtId="0" fontId="6" fillId="0" borderId="0"/>
    <xf numFmtId="0" fontId="6" fillId="0" borderId="0"/>
    <xf numFmtId="0" fontId="13" fillId="0" borderId="0"/>
    <xf numFmtId="0" fontId="6" fillId="0" borderId="0"/>
    <xf numFmtId="0" fontId="23" fillId="0" borderId="0"/>
    <xf numFmtId="0" fontId="22" fillId="0" borderId="0" applyNumberFormat="0" applyFill="0" applyBorder="0" applyAlignment="0" applyProtection="0"/>
    <xf numFmtId="0" fontId="17" fillId="0" borderId="0"/>
    <xf numFmtId="44" fontId="6" fillId="0" borderId="0" applyFont="0" applyFill="0" applyBorder="0" applyAlignment="0" applyProtection="0"/>
    <xf numFmtId="0" fontId="17" fillId="0" borderId="0"/>
    <xf numFmtId="0" fontId="17" fillId="0" borderId="0"/>
    <xf numFmtId="0" fontId="17" fillId="0" borderId="0"/>
    <xf numFmtId="43" fontId="13" fillId="0" borderId="0" applyFont="0" applyFill="0" applyBorder="0" applyAlignment="0" applyProtection="0"/>
    <xf numFmtId="0" fontId="10" fillId="0" borderId="0"/>
    <xf numFmtId="0" fontId="32" fillId="0" borderId="0" applyNumberFormat="0" applyFill="0" applyBorder="0" applyAlignment="0" applyProtection="0"/>
    <xf numFmtId="43" fontId="13" fillId="0" borderId="0" applyFont="0" applyFill="0" applyBorder="0" applyAlignment="0" applyProtection="0"/>
  </cellStyleXfs>
  <cellXfs count="374">
    <xf numFmtId="0" fontId="0" fillId="0" borderId="0" xfId="0"/>
    <xf numFmtId="0" fontId="9" fillId="40" borderId="17" xfId="46" applyFont="1" applyFill="1" applyBorder="1" applyAlignment="1" applyProtection="1">
      <alignment horizontal="left" vertical="center"/>
    </xf>
    <xf numFmtId="0" fontId="9" fillId="3" borderId="17" xfId="46" applyFont="1" applyFill="1" applyBorder="1" applyAlignment="1" applyProtection="1">
      <alignment horizontal="left" vertical="center"/>
    </xf>
    <xf numFmtId="3" fontId="6" fillId="0" borderId="17" xfId="1" applyNumberFormat="1" applyFont="1" applyBorder="1" applyAlignment="1" applyProtection="1">
      <alignment horizontal="center" vertical="top" wrapText="1"/>
      <protection locked="0"/>
    </xf>
    <xf numFmtId="0" fontId="9" fillId="3" borderId="17" xfId="4" applyFont="1" applyFill="1" applyBorder="1" applyAlignment="1" applyProtection="1">
      <alignment horizontal="left" vertical="center"/>
    </xf>
    <xf numFmtId="0" fontId="45" fillId="3" borderId="17" xfId="46" applyFont="1" applyFill="1" applyBorder="1" applyAlignment="1" applyProtection="1">
      <alignment horizontal="left" vertical="center"/>
    </xf>
    <xf numFmtId="0" fontId="47" fillId="3" borderId="17" xfId="46" applyFont="1" applyFill="1" applyBorder="1" applyAlignment="1" applyProtection="1">
      <alignment horizontal="left" vertical="center"/>
    </xf>
    <xf numFmtId="0" fontId="8" fillId="3" borderId="17" xfId="46" applyFont="1" applyFill="1" applyBorder="1" applyAlignment="1" applyProtection="1">
      <alignment horizontal="left" vertical="center"/>
    </xf>
    <xf numFmtId="0" fontId="0" fillId="0" borderId="0" xfId="0" applyProtection="1">
      <protection locked="0"/>
    </xf>
    <xf numFmtId="0" fontId="29" fillId="0" borderId="0" xfId="0" applyFont="1" applyProtection="1">
      <protection locked="0"/>
    </xf>
    <xf numFmtId="1" fontId="0" fillId="0" borderId="0" xfId="0" applyNumberFormat="1" applyProtection="1">
      <protection locked="0"/>
    </xf>
    <xf numFmtId="3" fontId="0" fillId="0" borderId="0" xfId="0" applyNumberFormat="1" applyProtection="1">
      <protection locked="0"/>
    </xf>
    <xf numFmtId="0" fontId="27" fillId="49" borderId="0" xfId="0" applyFont="1" applyFill="1" applyProtection="1"/>
    <xf numFmtId="0" fontId="26" fillId="0" borderId="0" xfId="0" applyFont="1" applyProtection="1"/>
    <xf numFmtId="0" fontId="29" fillId="0" borderId="30" xfId="0" applyFont="1" applyBorder="1" applyProtection="1"/>
    <xf numFmtId="0" fontId="29" fillId="0" borderId="31" xfId="0" applyFont="1" applyBorder="1" applyProtection="1"/>
    <xf numFmtId="3" fontId="29" fillId="0" borderId="31" xfId="0" applyNumberFormat="1" applyFont="1" applyBorder="1" applyProtection="1"/>
    <xf numFmtId="0" fontId="30" fillId="29" borderId="32" xfId="0" applyFont="1" applyFill="1" applyBorder="1" applyProtection="1"/>
    <xf numFmtId="3" fontId="30" fillId="29" borderId="33" xfId="0" applyNumberFormat="1" applyFont="1" applyFill="1" applyBorder="1" applyAlignment="1" applyProtection="1">
      <alignment horizontal="right"/>
    </xf>
    <xf numFmtId="0" fontId="0" fillId="0" borderId="0" xfId="0" applyProtection="1"/>
    <xf numFmtId="0" fontId="29" fillId="0" borderId="17" xfId="0" applyFont="1" applyBorder="1" applyProtection="1"/>
    <xf numFmtId="3" fontId="0" fillId="0" borderId="17" xfId="0" applyNumberFormat="1" applyBorder="1" applyProtection="1"/>
    <xf numFmtId="0" fontId="29" fillId="0" borderId="34" xfId="0" applyFont="1" applyBorder="1" applyProtection="1"/>
    <xf numFmtId="3" fontId="54" fillId="0" borderId="34" xfId="0" applyNumberFormat="1" applyFont="1" applyBorder="1" applyProtection="1"/>
    <xf numFmtId="1" fontId="0" fillId="0" borderId="17" xfId="0" applyNumberFormat="1" applyBorder="1" applyProtection="1"/>
    <xf numFmtId="1" fontId="54" fillId="0" borderId="34" xfId="0" applyNumberFormat="1" applyFont="1" applyBorder="1" applyProtection="1"/>
    <xf numFmtId="0" fontId="29" fillId="0" borderId="0" xfId="0" applyFont="1" applyProtection="1"/>
    <xf numFmtId="1" fontId="0" fillId="0" borderId="0" xfId="0" applyNumberFormat="1" applyProtection="1"/>
    <xf numFmtId="1" fontId="54" fillId="0" borderId="17" xfId="0" applyNumberFormat="1" applyFont="1" applyBorder="1" applyProtection="1"/>
    <xf numFmtId="0" fontId="4" fillId="0" borderId="0" xfId="0" applyFont="1" applyAlignment="1" applyProtection="1">
      <alignment vertical="top"/>
      <protection locked="0"/>
    </xf>
    <xf numFmtId="0" fontId="6" fillId="33" borderId="17" xfId="0" applyFont="1" applyFill="1" applyBorder="1" applyAlignment="1" applyProtection="1">
      <alignment horizontal="center" vertical="top" wrapText="1"/>
      <protection locked="0"/>
    </xf>
    <xf numFmtId="0" fontId="6" fillId="27" borderId="17" xfId="0" applyFont="1" applyFill="1" applyBorder="1" applyAlignment="1" applyProtection="1">
      <alignment horizontal="center" vertical="top" wrapText="1"/>
      <protection locked="0"/>
    </xf>
    <xf numFmtId="0" fontId="6" fillId="0" borderId="17" xfId="0" applyFont="1" applyBorder="1" applyAlignment="1" applyProtection="1">
      <alignment horizontal="center" vertical="top" wrapText="1"/>
      <protection locked="0"/>
    </xf>
    <xf numFmtId="0" fontId="31" fillId="0" borderId="0" xfId="0" applyFont="1" applyProtection="1">
      <protection locked="0"/>
    </xf>
    <xf numFmtId="0" fontId="6" fillId="27" borderId="20" xfId="0" applyFont="1" applyFill="1" applyBorder="1" applyAlignment="1" applyProtection="1">
      <alignment horizontal="center" vertical="top" wrapText="1"/>
      <protection locked="0"/>
    </xf>
    <xf numFmtId="0" fontId="52" fillId="26" borderId="22" xfId="0" applyFont="1" applyFill="1" applyBorder="1" applyAlignment="1" applyProtection="1">
      <alignment vertical="top"/>
      <protection locked="0"/>
    </xf>
    <xf numFmtId="0" fontId="49" fillId="0" borderId="0" xfId="0" applyFont="1" applyAlignment="1" applyProtection="1">
      <alignment vertical="top"/>
      <protection locked="0"/>
    </xf>
    <xf numFmtId="0" fontId="52" fillId="26" borderId="9" xfId="0" applyFont="1" applyFill="1" applyBorder="1" applyAlignment="1" applyProtection="1">
      <alignment vertical="top"/>
      <protection locked="0"/>
    </xf>
    <xf numFmtId="0" fontId="2" fillId="0" borderId="0" xfId="0" applyFont="1" applyAlignment="1" applyProtection="1">
      <alignment horizontal="center"/>
      <protection locked="0"/>
    </xf>
    <xf numFmtId="0" fontId="2" fillId="0" borderId="0" xfId="0" applyFont="1" applyAlignment="1" applyProtection="1">
      <alignment horizontal="center" vertical="top"/>
      <protection locked="0"/>
    </xf>
    <xf numFmtId="0" fontId="5" fillId="0" borderId="0" xfId="0" applyFont="1" applyAlignment="1" applyProtection="1">
      <alignment horizontal="center" vertical="top"/>
      <protection locked="0"/>
    </xf>
    <xf numFmtId="0" fontId="0" fillId="0" borderId="0" xfId="0" applyAlignment="1" applyProtection="1">
      <alignment horizontal="center"/>
      <protection locked="0"/>
    </xf>
    <xf numFmtId="0" fontId="0" fillId="0" borderId="0" xfId="0" applyAlignment="1" applyProtection="1">
      <alignment horizontal="right"/>
      <protection locked="0"/>
    </xf>
    <xf numFmtId="0" fontId="3" fillId="0" borderId="0" xfId="0" applyFont="1" applyProtection="1">
      <protection locked="0"/>
    </xf>
    <xf numFmtId="0" fontId="35" fillId="44" borderId="17" xfId="0" applyFont="1" applyFill="1" applyBorder="1" applyAlignment="1" applyProtection="1">
      <alignment horizontal="center" vertical="center"/>
    </xf>
    <xf numFmtId="4" fontId="1" fillId="0" borderId="19" xfId="0" applyNumberFormat="1" applyFont="1" applyBorder="1" applyAlignment="1" applyProtection="1">
      <alignment horizontal="center" vertical="top" wrapText="1"/>
    </xf>
    <xf numFmtId="0" fontId="0" fillId="44" borderId="17" xfId="0" applyFill="1" applyBorder="1" applyProtection="1"/>
    <xf numFmtId="0" fontId="2" fillId="3" borderId="19" xfId="0" applyFont="1" applyFill="1" applyBorder="1" applyAlignment="1" applyProtection="1">
      <alignment horizontal="center" vertical="top" wrapText="1"/>
    </xf>
    <xf numFmtId="2" fontId="2" fillId="3" borderId="17" xfId="0" applyNumberFormat="1" applyFont="1" applyFill="1" applyBorder="1" applyAlignment="1" applyProtection="1">
      <alignment horizontal="center" vertical="top"/>
    </xf>
    <xf numFmtId="49" fontId="8" fillId="3" borderId="18" xfId="0" applyNumberFormat="1" applyFont="1" applyFill="1" applyBorder="1" applyAlignment="1" applyProtection="1">
      <alignment vertical="center" wrapText="1"/>
    </xf>
    <xf numFmtId="0" fontId="6" fillId="3" borderId="17" xfId="0" applyFont="1" applyFill="1" applyBorder="1" applyAlignment="1" applyProtection="1">
      <alignment vertical="top" wrapText="1"/>
    </xf>
    <xf numFmtId="0" fontId="6" fillId="3" borderId="17" xfId="0" applyFont="1" applyFill="1" applyBorder="1" applyAlignment="1" applyProtection="1">
      <alignment horizontal="center" vertical="top" wrapText="1"/>
    </xf>
    <xf numFmtId="0" fontId="6" fillId="3" borderId="17" xfId="0" applyFont="1" applyFill="1" applyBorder="1" applyAlignment="1" applyProtection="1">
      <alignment horizontal="center" vertical="top"/>
    </xf>
    <xf numFmtId="3" fontId="6" fillId="3" borderId="17" xfId="0" applyNumberFormat="1" applyFont="1" applyFill="1" applyBorder="1" applyAlignment="1" applyProtection="1">
      <alignment horizontal="center" vertical="top"/>
    </xf>
    <xf numFmtId="0" fontId="2" fillId="2" borderId="19" xfId="0" applyFont="1" applyFill="1" applyBorder="1" applyAlignment="1" applyProtection="1">
      <alignment horizontal="center" vertical="top" wrapText="1"/>
    </xf>
    <xf numFmtId="2" fontId="2" fillId="0" borderId="17" xfId="0" applyNumberFormat="1" applyFont="1" applyBorder="1" applyAlignment="1" applyProtection="1">
      <alignment horizontal="center" vertical="top"/>
    </xf>
    <xf numFmtId="49" fontId="6" fillId="0" borderId="17" xfId="1" applyNumberFormat="1" applyFont="1" applyBorder="1" applyAlignment="1" applyProtection="1">
      <alignment horizontal="center" vertical="top"/>
    </xf>
    <xf numFmtId="0" fontId="33" fillId="0" borderId="17" xfId="0" applyFont="1" applyBorder="1" applyAlignment="1" applyProtection="1">
      <alignment vertical="top" wrapText="1"/>
    </xf>
    <xf numFmtId="0" fontId="6" fillId="0" borderId="17" xfId="1" applyFont="1" applyBorder="1" applyAlignment="1" applyProtection="1">
      <alignment horizontal="left" vertical="top" wrapText="1"/>
    </xf>
    <xf numFmtId="0" fontId="6" fillId="0" borderId="17" xfId="1" applyFont="1" applyBorder="1" applyAlignment="1" applyProtection="1">
      <alignment horizontal="center" vertical="top" wrapText="1"/>
    </xf>
    <xf numFmtId="0" fontId="12" fillId="0" borderId="17" xfId="0" applyFont="1" applyBorder="1" applyAlignment="1" applyProtection="1">
      <alignment horizontal="center" vertical="top" wrapText="1"/>
    </xf>
    <xf numFmtId="0" fontId="6" fillId="31" borderId="17" xfId="1" applyFont="1" applyFill="1" applyBorder="1" applyAlignment="1" applyProtection="1">
      <alignment horizontal="center" vertical="top" wrapText="1"/>
    </xf>
    <xf numFmtId="3" fontId="6" fillId="0" borderId="17" xfId="1" applyNumberFormat="1" applyFont="1" applyBorder="1" applyAlignment="1" applyProtection="1">
      <alignment horizontal="center" vertical="top" wrapText="1"/>
    </xf>
    <xf numFmtId="49" fontId="6" fillId="0" borderId="17" xfId="1" applyNumberFormat="1" applyFont="1" applyBorder="1" applyAlignment="1" applyProtection="1">
      <alignment horizontal="center" vertical="top" wrapText="1"/>
    </xf>
    <xf numFmtId="0" fontId="34" fillId="0" borderId="17" xfId="0" applyFont="1" applyBorder="1" applyAlignment="1" applyProtection="1">
      <alignment vertical="top"/>
    </xf>
    <xf numFmtId="0" fontId="34" fillId="34" borderId="17" xfId="0" applyFont="1" applyFill="1" applyBorder="1" applyAlignment="1" applyProtection="1">
      <alignment vertical="top" wrapText="1"/>
    </xf>
    <xf numFmtId="0" fontId="6" fillId="0" borderId="17" xfId="0" applyFont="1" applyBorder="1" applyAlignment="1" applyProtection="1">
      <alignment horizontal="center" vertical="top" wrapText="1"/>
    </xf>
    <xf numFmtId="49" fontId="6" fillId="0" borderId="20" xfId="1" applyNumberFormat="1" applyFont="1" applyBorder="1" applyAlignment="1" applyProtection="1">
      <alignment horizontal="center" vertical="top"/>
    </xf>
    <xf numFmtId="0" fontId="6" fillId="0" borderId="20" xfId="0" applyFont="1" applyBorder="1" applyAlignment="1" applyProtection="1">
      <alignment vertical="top" wrapText="1"/>
    </xf>
    <xf numFmtId="0" fontId="6" fillId="35" borderId="20" xfId="1" applyFont="1" applyFill="1" applyBorder="1" applyAlignment="1" applyProtection="1">
      <alignment horizontal="left" vertical="top" wrapText="1"/>
    </xf>
    <xf numFmtId="0" fontId="6" fillId="0" borderId="20" xfId="1" applyFont="1" applyBorder="1" applyAlignment="1" applyProtection="1">
      <alignment horizontal="center" vertical="top" wrapText="1"/>
    </xf>
    <xf numFmtId="0" fontId="12" fillId="0" borderId="20" xfId="0" applyFont="1" applyBorder="1" applyAlignment="1" applyProtection="1">
      <alignment horizontal="center" vertical="top" wrapText="1"/>
    </xf>
    <xf numFmtId="0" fontId="6" fillId="0" borderId="20" xfId="1" applyFont="1" applyBorder="1" applyAlignment="1" applyProtection="1">
      <alignment horizontal="left" vertical="top" wrapText="1"/>
    </xf>
    <xf numFmtId="0" fontId="36" fillId="0" borderId="17" xfId="0" applyFont="1" applyBorder="1" applyAlignment="1" applyProtection="1">
      <alignment vertical="center" wrapText="1"/>
    </xf>
    <xf numFmtId="0" fontId="6" fillId="0" borderId="17" xfId="0" applyFont="1" applyBorder="1" applyAlignment="1" applyProtection="1">
      <alignment vertical="top"/>
    </xf>
    <xf numFmtId="0" fontId="6" fillId="0" borderId="17" xfId="0" applyFont="1" applyBorder="1" applyAlignment="1" applyProtection="1">
      <alignment vertical="top" wrapText="1"/>
    </xf>
    <xf numFmtId="0" fontId="6" fillId="31" borderId="17" xfId="0" applyFont="1" applyFill="1" applyBorder="1" applyAlignment="1" applyProtection="1">
      <alignment horizontal="center" vertical="top"/>
    </xf>
    <xf numFmtId="0" fontId="6" fillId="0" borderId="17" xfId="0" applyFont="1" applyBorder="1" applyAlignment="1" applyProtection="1">
      <alignment horizontal="center" vertical="top"/>
    </xf>
    <xf numFmtId="49" fontId="6" fillId="35" borderId="17" xfId="1" applyNumberFormat="1" applyFont="1" applyFill="1" applyBorder="1" applyAlignment="1" applyProtection="1">
      <alignment horizontal="center" vertical="top" wrapText="1"/>
    </xf>
    <xf numFmtId="0" fontId="6" fillId="35" borderId="17" xfId="0" applyFont="1" applyFill="1" applyBorder="1" applyAlignment="1" applyProtection="1">
      <alignment vertical="top" wrapText="1"/>
    </xf>
    <xf numFmtId="0" fontId="34" fillId="35" borderId="17" xfId="0" applyFont="1" applyFill="1" applyBorder="1" applyAlignment="1" applyProtection="1">
      <alignment horizontal="center" vertical="top" wrapText="1"/>
    </xf>
    <xf numFmtId="0" fontId="6" fillId="35" borderId="17" xfId="1" applyFont="1" applyFill="1" applyBorder="1" applyAlignment="1" applyProtection="1">
      <alignment horizontal="center" vertical="top" wrapText="1"/>
    </xf>
    <xf numFmtId="0" fontId="12" fillId="35" borderId="17" xfId="0" applyFont="1" applyFill="1" applyBorder="1" applyAlignment="1" applyProtection="1">
      <alignment horizontal="center" vertical="top" wrapText="1"/>
    </xf>
    <xf numFmtId="0" fontId="6" fillId="35" borderId="17" xfId="1" applyFont="1" applyFill="1" applyBorder="1" applyAlignment="1" applyProtection="1">
      <alignment horizontal="left" vertical="top" wrapText="1"/>
    </xf>
    <xf numFmtId="0" fontId="6" fillId="35" borderId="17" xfId="0" applyFont="1" applyFill="1" applyBorder="1" applyAlignment="1" applyProtection="1">
      <alignment horizontal="center" vertical="top" wrapText="1"/>
    </xf>
    <xf numFmtId="3" fontId="6" fillId="0" borderId="17" xfId="1" applyNumberFormat="1" applyFont="1" applyBorder="1" applyAlignment="1" applyProtection="1">
      <alignment horizontal="center" vertical="center" wrapText="1"/>
    </xf>
    <xf numFmtId="2" fontId="2" fillId="36" borderId="17" xfId="0" applyNumberFormat="1" applyFont="1" applyFill="1" applyBorder="1" applyAlignment="1" applyProtection="1">
      <alignment horizontal="center" vertical="top"/>
    </xf>
    <xf numFmtId="0" fontId="33" fillId="0" borderId="18" xfId="0" applyFont="1" applyBorder="1" applyAlignment="1" applyProtection="1">
      <alignment vertical="top" wrapText="1"/>
    </xf>
    <xf numFmtId="0" fontId="34" fillId="0" borderId="9" xfId="0" applyFont="1" applyBorder="1" applyAlignment="1" applyProtection="1">
      <alignment wrapText="1"/>
    </xf>
    <xf numFmtId="0" fontId="6" fillId="0" borderId="19" xfId="1" applyFont="1" applyBorder="1" applyAlignment="1" applyProtection="1">
      <alignment horizontal="center" vertical="top" wrapText="1"/>
    </xf>
    <xf numFmtId="0" fontId="42" fillId="0" borderId="17" xfId="1" applyFont="1" applyBorder="1" applyAlignment="1" applyProtection="1">
      <alignment horizontal="left" vertical="top" wrapText="1"/>
    </xf>
    <xf numFmtId="0" fontId="6" fillId="37" borderId="17" xfId="1" applyFont="1" applyFill="1" applyBorder="1" applyAlignment="1" applyProtection="1">
      <alignment horizontal="center" vertical="top" wrapText="1"/>
    </xf>
    <xf numFmtId="3" fontId="43" fillId="0" borderId="17" xfId="1" applyNumberFormat="1" applyFont="1" applyBorder="1" applyAlignment="1" applyProtection="1">
      <alignment horizontal="center" vertical="top" wrapText="1"/>
    </xf>
    <xf numFmtId="0" fontId="31" fillId="44" borderId="17" xfId="0" applyFont="1" applyFill="1" applyBorder="1" applyProtection="1"/>
    <xf numFmtId="0" fontId="6" fillId="0" borderId="17" xfId="0" applyFont="1" applyBorder="1" applyAlignment="1" applyProtection="1">
      <alignment horizontal="left" vertical="top"/>
    </xf>
    <xf numFmtId="0" fontId="6" fillId="38" borderId="17" xfId="1" applyFont="1" applyFill="1" applyBorder="1" applyAlignment="1" applyProtection="1">
      <alignment horizontal="center" vertical="top" wrapText="1"/>
    </xf>
    <xf numFmtId="0" fontId="34" fillId="35" borderId="6" xfId="0" applyFont="1" applyFill="1" applyBorder="1" applyAlignment="1" applyProtection="1">
      <alignment horizontal="center" vertical="top" wrapText="1"/>
    </xf>
    <xf numFmtId="0" fontId="6" fillId="23" borderId="17" xfId="1" applyFont="1" applyFill="1" applyBorder="1" applyAlignment="1" applyProtection="1">
      <alignment horizontal="center" vertical="top" wrapText="1"/>
    </xf>
    <xf numFmtId="0" fontId="6" fillId="0" borderId="19" xfId="0" applyFont="1" applyBorder="1" applyAlignment="1" applyProtection="1">
      <alignment wrapText="1"/>
    </xf>
    <xf numFmtId="0" fontId="12" fillId="0" borderId="19" xfId="0" applyFont="1" applyBorder="1" applyAlignment="1" applyProtection="1">
      <alignment wrapText="1"/>
    </xf>
    <xf numFmtId="3" fontId="7" fillId="0" borderId="17" xfId="1" applyNumberFormat="1" applyFont="1" applyBorder="1" applyAlignment="1" applyProtection="1">
      <alignment horizontal="center" vertical="top" wrapText="1"/>
    </xf>
    <xf numFmtId="0" fontId="12" fillId="0" borderId="0" xfId="0" applyFont="1" applyAlignment="1" applyProtection="1">
      <alignment vertical="top"/>
    </xf>
    <xf numFmtId="0" fontId="34" fillId="0" borderId="10" xfId="0" applyFont="1" applyBorder="1" applyAlignment="1" applyProtection="1">
      <alignment wrapText="1"/>
    </xf>
    <xf numFmtId="0" fontId="34" fillId="0" borderId="9" xfId="0" applyFont="1" applyBorder="1" applyAlignment="1" applyProtection="1">
      <alignment vertical="top"/>
    </xf>
    <xf numFmtId="0" fontId="6" fillId="0" borderId="7" xfId="1" applyFont="1" applyBorder="1" applyAlignment="1" applyProtection="1">
      <alignment horizontal="left" vertical="top" wrapText="1"/>
    </xf>
    <xf numFmtId="0" fontId="6" fillId="0" borderId="7" xfId="1" applyFont="1" applyBorder="1" applyAlignment="1" applyProtection="1">
      <alignment horizontal="center" vertical="top" wrapText="1"/>
    </xf>
    <xf numFmtId="0" fontId="6" fillId="0" borderId="17" xfId="0" applyFont="1" applyBorder="1" applyAlignment="1" applyProtection="1">
      <alignment horizontal="left" vertical="top" wrapText="1"/>
    </xf>
    <xf numFmtId="0" fontId="38" fillId="2" borderId="19" xfId="0" applyFont="1" applyFill="1" applyBorder="1" applyAlignment="1" applyProtection="1">
      <alignment horizontal="center" vertical="top" wrapText="1"/>
    </xf>
    <xf numFmtId="2" fontId="38" fillId="0" borderId="17" xfId="0" applyNumberFormat="1" applyFont="1" applyBorder="1" applyAlignment="1" applyProtection="1">
      <alignment horizontal="center" vertical="top"/>
    </xf>
    <xf numFmtId="49" fontId="36" fillId="0" borderId="17" xfId="1" applyNumberFormat="1" applyFont="1" applyBorder="1" applyAlignment="1" applyProtection="1">
      <alignment horizontal="center" vertical="top" wrapText="1"/>
    </xf>
    <xf numFmtId="0" fontId="36" fillId="0" borderId="17" xfId="0" applyFont="1" applyBorder="1" applyAlignment="1" applyProtection="1">
      <alignment vertical="top" wrapText="1"/>
    </xf>
    <xf numFmtId="0" fontId="36" fillId="0" borderId="17" xfId="0" applyFont="1" applyBorder="1" applyAlignment="1" applyProtection="1">
      <alignment horizontal="left" vertical="top" wrapText="1"/>
    </xf>
    <xf numFmtId="0" fontId="36" fillId="0" borderId="17" xfId="0" applyFont="1" applyBorder="1" applyAlignment="1" applyProtection="1">
      <alignment horizontal="center" vertical="top" wrapText="1"/>
    </xf>
    <xf numFmtId="0" fontId="36" fillId="0" borderId="17" xfId="1" applyFont="1" applyBorder="1" applyAlignment="1" applyProtection="1">
      <alignment horizontal="center" vertical="top" wrapText="1"/>
    </xf>
    <xf numFmtId="0" fontId="39" fillId="0" borderId="17" xfId="0" applyFont="1" applyBorder="1" applyAlignment="1" applyProtection="1">
      <alignment horizontal="center" vertical="top" wrapText="1"/>
    </xf>
    <xf numFmtId="0" fontId="36" fillId="39" borderId="17" xfId="1" applyFont="1" applyFill="1" applyBorder="1" applyAlignment="1" applyProtection="1">
      <alignment horizontal="center" vertical="top" wrapText="1"/>
    </xf>
    <xf numFmtId="3" fontId="40" fillId="0" borderId="17" xfId="1" applyNumberFormat="1" applyFont="1" applyBorder="1" applyAlignment="1" applyProtection="1">
      <alignment horizontal="center" vertical="top" wrapText="1"/>
    </xf>
    <xf numFmtId="0" fontId="0" fillId="44" borderId="20" xfId="0" applyFill="1" applyBorder="1" applyProtection="1"/>
    <xf numFmtId="0" fontId="2" fillId="2" borderId="21" xfId="0" applyFont="1" applyFill="1" applyBorder="1" applyAlignment="1" applyProtection="1">
      <alignment horizontal="center" vertical="top" wrapText="1"/>
    </xf>
    <xf numFmtId="2" fontId="2" fillId="0" borderId="20" xfId="0" applyNumberFormat="1" applyFont="1" applyBorder="1" applyAlignment="1" applyProtection="1">
      <alignment horizontal="center" vertical="top"/>
    </xf>
    <xf numFmtId="49" fontId="6" fillId="0" borderId="20" xfId="1" applyNumberFormat="1" applyFont="1" applyBorder="1" applyAlignment="1" applyProtection="1">
      <alignment horizontal="center" vertical="top" wrapText="1"/>
    </xf>
    <xf numFmtId="0" fontId="34" fillId="0" borderId="20" xfId="0" applyFont="1" applyBorder="1" applyAlignment="1" applyProtection="1">
      <alignment vertical="top"/>
    </xf>
    <xf numFmtId="0" fontId="34" fillId="34" borderId="20" xfId="0" applyFont="1" applyFill="1" applyBorder="1" applyAlignment="1" applyProtection="1">
      <alignment vertical="top" wrapText="1"/>
    </xf>
    <xf numFmtId="0" fontId="6" fillId="0" borderId="20" xfId="0" applyFont="1" applyBorder="1" applyAlignment="1" applyProtection="1">
      <alignment horizontal="center" vertical="top" wrapText="1"/>
    </xf>
    <xf numFmtId="3" fontId="6" fillId="0" borderId="20" xfId="1" applyNumberFormat="1" applyFont="1" applyBorder="1" applyAlignment="1" applyProtection="1">
      <alignment horizontal="center" vertical="top" wrapText="1"/>
    </xf>
    <xf numFmtId="0" fontId="49" fillId="0" borderId="9" xfId="0" applyFont="1" applyBorder="1" applyAlignment="1" applyProtection="1">
      <alignment vertical="top"/>
    </xf>
    <xf numFmtId="0" fontId="1" fillId="0" borderId="9" xfId="0" applyFont="1" applyBorder="1" applyAlignment="1" applyProtection="1">
      <alignment horizontal="center" vertical="top"/>
    </xf>
    <xf numFmtId="0" fontId="50" fillId="0" borderId="9" xfId="0" applyFont="1" applyBorder="1" applyAlignment="1" applyProtection="1">
      <alignment horizontal="center" vertical="top"/>
    </xf>
    <xf numFmtId="0" fontId="53" fillId="0" borderId="9" xfId="0" applyFont="1" applyBorder="1" applyAlignment="1" applyProtection="1">
      <alignment vertical="top"/>
    </xf>
    <xf numFmtId="0" fontId="53" fillId="0" borderId="9" xfId="0" applyFont="1" applyBorder="1" applyAlignment="1" applyProtection="1">
      <alignment vertical="top" wrapText="1"/>
    </xf>
    <xf numFmtId="0" fontId="53" fillId="0" borderId="9" xfId="0" applyFont="1" applyBorder="1" applyAlignment="1" applyProtection="1">
      <alignment horizontal="center" vertical="top"/>
    </xf>
    <xf numFmtId="0" fontId="51" fillId="0" borderId="9" xfId="0" applyFont="1" applyBorder="1" applyAlignment="1" applyProtection="1">
      <alignment horizontal="center" vertical="top" wrapText="1"/>
    </xf>
    <xf numFmtId="0" fontId="53" fillId="0" borderId="9" xfId="0" applyFont="1" applyBorder="1" applyAlignment="1" applyProtection="1">
      <alignment horizontal="right" vertical="top"/>
    </xf>
    <xf numFmtId="0" fontId="51" fillId="0" borderId="9" xfId="0" applyFont="1" applyBorder="1" applyAlignment="1" applyProtection="1">
      <alignment vertical="top" wrapText="1"/>
    </xf>
    <xf numFmtId="0" fontId="48" fillId="0" borderId="9" xfId="0" applyFont="1" applyBorder="1" applyAlignment="1" applyProtection="1">
      <alignment horizontal="center" vertical="top"/>
    </xf>
    <xf numFmtId="0" fontId="48" fillId="0" borderId="23" xfId="0" applyFont="1" applyBorder="1" applyAlignment="1" applyProtection="1">
      <alignment horizontal="center" vertical="top"/>
    </xf>
    <xf numFmtId="0" fontId="2" fillId="0" borderId="0" xfId="0" applyFont="1" applyAlignment="1" applyProtection="1">
      <alignment horizontal="center"/>
    </xf>
    <xf numFmtId="0" fontId="2" fillId="0" borderId="0" xfId="0" applyFont="1" applyAlignment="1" applyProtection="1">
      <alignment horizontal="center" vertical="top"/>
    </xf>
    <xf numFmtId="0" fontId="5" fillId="0" borderId="0" xfId="0" applyFont="1" applyAlignment="1" applyProtection="1">
      <alignment horizontal="center" vertical="top"/>
    </xf>
    <xf numFmtId="0" fontId="0" fillId="0" borderId="0" xfId="0" applyAlignment="1" applyProtection="1">
      <alignment horizontal="center"/>
    </xf>
    <xf numFmtId="0" fontId="0" fillId="0" borderId="0" xfId="0" applyAlignment="1" applyProtection="1">
      <alignment horizontal="right"/>
    </xf>
    <xf numFmtId="0" fontId="3" fillId="0" borderId="0" xfId="0" applyFont="1" applyProtection="1"/>
    <xf numFmtId="0" fontId="29" fillId="0" borderId="24" xfId="0" applyFont="1" applyBorder="1" applyProtection="1"/>
    <xf numFmtId="43" fontId="29" fillId="0" borderId="25" xfId="47" applyFont="1" applyBorder="1" applyAlignment="1" applyProtection="1">
      <alignment horizontal="right"/>
    </xf>
    <xf numFmtId="43" fontId="0" fillId="0" borderId="0" xfId="47" applyFont="1" applyProtection="1"/>
    <xf numFmtId="0" fontId="54" fillId="0" borderId="0" xfId="0" applyFont="1" applyProtection="1"/>
    <xf numFmtId="43" fontId="54" fillId="0" borderId="0" xfId="47" applyFont="1" applyProtection="1"/>
    <xf numFmtId="0" fontId="35" fillId="0" borderId="17" xfId="0" applyFont="1" applyBorder="1" applyAlignment="1" applyProtection="1">
      <alignment horizontal="center" vertical="top" wrapText="1"/>
    </xf>
    <xf numFmtId="0" fontId="6" fillId="33" borderId="17" xfId="0" applyFont="1" applyFill="1" applyBorder="1" applyAlignment="1" applyProtection="1">
      <alignment horizontal="center" vertical="top" wrapText="1"/>
    </xf>
    <xf numFmtId="0" fontId="52" fillId="0" borderId="22" xfId="0" applyFont="1" applyBorder="1" applyAlignment="1" applyProtection="1">
      <alignment vertical="top"/>
    </xf>
    <xf numFmtId="0" fontId="52" fillId="0" borderId="9" xfId="0" applyFont="1" applyBorder="1" applyAlignment="1" applyProtection="1">
      <alignment vertical="top"/>
    </xf>
    <xf numFmtId="0" fontId="1" fillId="27" borderId="19" xfId="0" applyFont="1" applyFill="1" applyBorder="1" applyAlignment="1" applyProtection="1">
      <alignment horizontal="center" vertical="top" wrapText="1"/>
    </xf>
    <xf numFmtId="0" fontId="6" fillId="40" borderId="17" xfId="0" applyFont="1" applyFill="1" applyBorder="1" applyAlignment="1" applyProtection="1">
      <alignment horizontal="center" vertical="top" wrapText="1"/>
      <protection locked="0"/>
    </xf>
    <xf numFmtId="0" fontId="6" fillId="26" borderId="17" xfId="0" applyFont="1" applyFill="1" applyBorder="1" applyAlignment="1" applyProtection="1">
      <alignment horizontal="center" vertical="top" wrapText="1"/>
      <protection locked="0"/>
    </xf>
    <xf numFmtId="0" fontId="0" fillId="0" borderId="0" xfId="0" applyAlignment="1" applyProtection="1">
      <alignment vertical="top"/>
      <protection locked="0"/>
    </xf>
    <xf numFmtId="0" fontId="2" fillId="40" borderId="19" xfId="0" applyFont="1" applyFill="1" applyBorder="1" applyAlignment="1" applyProtection="1">
      <alignment horizontal="center" vertical="top" wrapText="1"/>
    </xf>
    <xf numFmtId="2" fontId="2" fillId="40" borderId="17" xfId="0" applyNumberFormat="1" applyFont="1" applyFill="1" applyBorder="1" applyAlignment="1" applyProtection="1">
      <alignment horizontal="center" vertical="top"/>
    </xf>
    <xf numFmtId="0" fontId="4" fillId="40" borderId="17" xfId="0" applyFont="1" applyFill="1" applyBorder="1" applyProtection="1"/>
    <xf numFmtId="49" fontId="8" fillId="40" borderId="18" xfId="0" applyNumberFormat="1" applyFont="1" applyFill="1" applyBorder="1" applyAlignment="1" applyProtection="1">
      <alignment vertical="center" wrapText="1"/>
    </xf>
    <xf numFmtId="0" fontId="6" fillId="40" borderId="17" xfId="0" applyFont="1" applyFill="1" applyBorder="1" applyAlignment="1" applyProtection="1">
      <alignment vertical="top" wrapText="1"/>
    </xf>
    <xf numFmtId="0" fontId="6" fillId="40" borderId="17" xfId="0" applyFont="1" applyFill="1" applyBorder="1" applyAlignment="1" applyProtection="1">
      <alignment horizontal="center" vertical="top" wrapText="1"/>
    </xf>
    <xf numFmtId="0" fontId="6" fillId="40" borderId="17" xfId="0" applyFont="1" applyFill="1" applyBorder="1" applyAlignment="1" applyProtection="1">
      <alignment horizontal="center" vertical="top"/>
    </xf>
    <xf numFmtId="0" fontId="6" fillId="0" borderId="17" xfId="1" applyFont="1" applyBorder="1" applyAlignment="1" applyProtection="1">
      <alignment horizontal="center" vertical="top"/>
    </xf>
    <xf numFmtId="0" fontId="6" fillId="32" borderId="17" xfId="1" applyFont="1" applyFill="1" applyBorder="1" applyAlignment="1" applyProtection="1">
      <alignment horizontal="center" vertical="top" wrapText="1"/>
    </xf>
    <xf numFmtId="0" fontId="6" fillId="0" borderId="17" xfId="1" applyFont="1" applyBorder="1" applyAlignment="1" applyProtection="1">
      <alignment vertical="top" wrapText="1"/>
    </xf>
    <xf numFmtId="0" fontId="6" fillId="30" borderId="17" xfId="1" applyFont="1" applyFill="1" applyBorder="1" applyAlignment="1" applyProtection="1">
      <alignment horizontal="center" vertical="top" wrapText="1"/>
    </xf>
    <xf numFmtId="0" fontId="6" fillId="0" borderId="13" xfId="0" applyFont="1" applyBorder="1" applyAlignment="1" applyProtection="1">
      <alignment vertical="top" wrapText="1"/>
    </xf>
    <xf numFmtId="0" fontId="6" fillId="0" borderId="20" xfId="1" applyFont="1" applyBorder="1" applyAlignment="1" applyProtection="1">
      <alignment horizontal="center" vertical="top"/>
    </xf>
    <xf numFmtId="0" fontId="6" fillId="0" borderId="14" xfId="1" applyFont="1" applyBorder="1" applyAlignment="1" applyProtection="1">
      <alignment horizontal="center" vertical="top" wrapText="1"/>
    </xf>
    <xf numFmtId="0" fontId="12" fillId="0" borderId="14" xfId="0" applyFont="1" applyBorder="1" applyAlignment="1" applyProtection="1">
      <alignment horizontal="center" vertical="top" wrapText="1"/>
    </xf>
    <xf numFmtId="0" fontId="7" fillId="0" borderId="14" xfId="1" applyFont="1" applyBorder="1" applyAlignment="1" applyProtection="1">
      <alignment horizontal="center" vertical="top" wrapText="1"/>
    </xf>
    <xf numFmtId="0" fontId="6" fillId="41" borderId="17" xfId="0" applyFont="1" applyFill="1" applyBorder="1" applyAlignment="1" applyProtection="1">
      <alignment horizontal="center" vertical="top"/>
    </xf>
    <xf numFmtId="0" fontId="6" fillId="0" borderId="6" xfId="0" applyFont="1" applyBorder="1" applyAlignment="1" applyProtection="1">
      <alignment vertical="top" wrapText="1"/>
    </xf>
    <xf numFmtId="0" fontId="6" fillId="0" borderId="7" xfId="0" applyFont="1" applyBorder="1" applyAlignment="1" applyProtection="1">
      <alignment horizontal="center" vertical="top" wrapText="1"/>
    </xf>
    <xf numFmtId="0" fontId="6" fillId="0" borderId="8" xfId="0" applyFont="1" applyBorder="1" applyAlignment="1" applyProtection="1">
      <alignment horizontal="center" vertical="top" wrapText="1"/>
    </xf>
    <xf numFmtId="0" fontId="6" fillId="4" borderId="17" xfId="0" applyFont="1" applyFill="1" applyBorder="1" applyAlignment="1" applyProtection="1">
      <alignment horizontal="center" vertical="top"/>
    </xf>
    <xf numFmtId="49" fontId="6" fillId="0" borderId="18" xfId="1" applyNumberFormat="1" applyFont="1" applyBorder="1" applyAlignment="1" applyProtection="1">
      <alignment horizontal="center" vertical="top"/>
    </xf>
    <xf numFmtId="0" fontId="6" fillId="0" borderId="15" xfId="0" applyFont="1" applyBorder="1" applyAlignment="1" applyProtection="1">
      <alignment vertical="top" wrapText="1"/>
    </xf>
    <xf numFmtId="0" fontId="6" fillId="0" borderId="19" xfId="1" applyFont="1" applyBorder="1" applyAlignment="1" applyProtection="1">
      <alignment horizontal="left" vertical="top" wrapText="1"/>
    </xf>
    <xf numFmtId="0" fontId="6" fillId="0" borderId="20" xfId="0" applyFont="1" applyBorder="1" applyAlignment="1" applyProtection="1">
      <alignment horizontal="left" vertical="top" wrapText="1"/>
    </xf>
    <xf numFmtId="0" fontId="6" fillId="0" borderId="14" xfId="0" applyFont="1" applyBorder="1" applyAlignment="1" applyProtection="1">
      <alignment horizontal="center" vertical="top" wrapText="1"/>
    </xf>
    <xf numFmtId="0" fontId="6" fillId="0" borderId="5" xfId="0" applyFont="1" applyBorder="1" applyAlignment="1" applyProtection="1">
      <alignment horizontal="center" vertical="top" wrapText="1"/>
    </xf>
    <xf numFmtId="0" fontId="6" fillId="0" borderId="20" xfId="0" applyFont="1" applyBorder="1" applyAlignment="1" applyProtection="1">
      <alignment vertical="top"/>
    </xf>
    <xf numFmtId="0" fontId="6" fillId="30" borderId="20" xfId="1" applyFont="1" applyFill="1" applyBorder="1" applyAlignment="1" applyProtection="1">
      <alignment horizontal="center" vertical="top" wrapText="1"/>
    </xf>
    <xf numFmtId="0" fontId="6" fillId="0" borderId="20" xfId="0" applyFont="1" applyBorder="1" applyAlignment="1" applyProtection="1">
      <alignment horizontal="center" vertical="top"/>
    </xf>
    <xf numFmtId="0" fontId="48" fillId="0" borderId="22" xfId="0" applyFont="1" applyBorder="1" applyAlignment="1" applyProtection="1">
      <alignment horizontal="center" vertical="top"/>
    </xf>
    <xf numFmtId="0" fontId="49" fillId="0" borderId="26" xfId="0" applyFont="1" applyBorder="1" applyAlignment="1" applyProtection="1">
      <alignment vertical="top"/>
    </xf>
    <xf numFmtId="0" fontId="1" fillId="0" borderId="26" xfId="0" applyFont="1" applyBorder="1" applyAlignment="1" applyProtection="1">
      <alignment horizontal="center" vertical="top"/>
    </xf>
    <xf numFmtId="0" fontId="50" fillId="0" borderId="26" xfId="0" applyFont="1" applyBorder="1" applyAlignment="1" applyProtection="1">
      <alignment horizontal="center" vertical="top"/>
    </xf>
    <xf numFmtId="0" fontId="53" fillId="0" borderId="26" xfId="0" applyFont="1" applyBorder="1" applyAlignment="1" applyProtection="1">
      <alignment vertical="top"/>
    </xf>
    <xf numFmtId="0" fontId="53" fillId="0" borderId="26" xfId="0" applyFont="1" applyBorder="1" applyAlignment="1" applyProtection="1">
      <alignment vertical="top" wrapText="1"/>
    </xf>
    <xf numFmtId="0" fontId="53" fillId="0" borderId="26" xfId="0" applyFont="1" applyBorder="1" applyAlignment="1" applyProtection="1">
      <alignment horizontal="center" vertical="top"/>
    </xf>
    <xf numFmtId="0" fontId="51" fillId="0" borderId="26" xfId="0" applyFont="1" applyBorder="1" applyAlignment="1" applyProtection="1">
      <alignment horizontal="center" vertical="top" wrapText="1"/>
    </xf>
    <xf numFmtId="0" fontId="51" fillId="0" borderId="26" xfId="0" applyFont="1" applyBorder="1" applyAlignment="1" applyProtection="1">
      <alignment vertical="top" wrapText="1"/>
    </xf>
    <xf numFmtId="0" fontId="48" fillId="0" borderId="27" xfId="0" applyFont="1" applyBorder="1" applyAlignment="1" applyProtection="1">
      <alignment horizontal="center" vertical="top"/>
    </xf>
    <xf numFmtId="0" fontId="48" fillId="0" borderId="26" xfId="0" applyFont="1" applyBorder="1" applyAlignment="1" applyProtection="1">
      <alignment horizontal="center" vertical="top"/>
    </xf>
    <xf numFmtId="0" fontId="52" fillId="0" borderId="22" xfId="0" applyFont="1" applyBorder="1" applyAlignment="1" applyProtection="1">
      <alignment horizontal="center" vertical="top"/>
    </xf>
    <xf numFmtId="0" fontId="52" fillId="0" borderId="26" xfId="0" applyFont="1" applyBorder="1" applyAlignment="1" applyProtection="1">
      <alignment horizontal="center" vertical="top"/>
    </xf>
    <xf numFmtId="0" fontId="29" fillId="0" borderId="11" xfId="0" applyFont="1" applyBorder="1" applyProtection="1"/>
    <xf numFmtId="43" fontId="29" fillId="0" borderId="12" xfId="47" applyFont="1" applyBorder="1" applyAlignment="1" applyProtection="1">
      <alignment horizontal="center"/>
    </xf>
    <xf numFmtId="0" fontId="7" fillId="0" borderId="17" xfId="1" applyFont="1" applyBorder="1" applyAlignment="1" applyProtection="1">
      <alignment horizontal="center" vertical="top" wrapText="1"/>
    </xf>
    <xf numFmtId="0" fontId="7" fillId="0" borderId="17" xfId="0" applyFont="1" applyBorder="1" applyAlignment="1" applyProtection="1">
      <alignment horizontal="center" vertical="top" wrapText="1"/>
    </xf>
    <xf numFmtId="0" fontId="7" fillId="0" borderId="17" xfId="1" applyFont="1" applyBorder="1" applyAlignment="1" applyProtection="1">
      <alignment vertical="top" wrapText="1"/>
    </xf>
    <xf numFmtId="0" fontId="6" fillId="34" borderId="17" xfId="1" applyFont="1" applyFill="1" applyBorder="1" applyAlignment="1" applyProtection="1">
      <alignment horizontal="left" vertical="top" wrapText="1"/>
    </xf>
    <xf numFmtId="0" fontId="33" fillId="0" borderId="20" xfId="0" applyFont="1" applyBorder="1" applyAlignment="1" applyProtection="1">
      <alignment vertical="top" wrapText="1"/>
    </xf>
    <xf numFmtId="0" fontId="6" fillId="32" borderId="20" xfId="1" applyFont="1" applyFill="1" applyBorder="1" applyAlignment="1" applyProtection="1">
      <alignment horizontal="center" vertical="top" wrapText="1"/>
    </xf>
    <xf numFmtId="0" fontId="33" fillId="5" borderId="17" xfId="0" applyFont="1" applyFill="1" applyBorder="1" applyAlignment="1" applyProtection="1">
      <alignment horizontal="center" vertical="top" wrapText="1"/>
    </xf>
    <xf numFmtId="0" fontId="6" fillId="0" borderId="19" xfId="0" applyFont="1" applyBorder="1" applyAlignment="1" applyProtection="1">
      <alignment horizontal="center" vertical="top" wrapText="1"/>
    </xf>
    <xf numFmtId="0" fontId="6" fillId="4" borderId="20" xfId="0" applyFont="1" applyFill="1" applyBorder="1" applyAlignment="1" applyProtection="1">
      <alignment horizontal="center" vertical="top"/>
    </xf>
    <xf numFmtId="0" fontId="53" fillId="0" borderId="26" xfId="0" applyFont="1" applyBorder="1" applyAlignment="1" applyProtection="1">
      <alignment horizontal="right" vertical="top"/>
    </xf>
    <xf numFmtId="0" fontId="29" fillId="0" borderId="3" xfId="0" applyFont="1" applyBorder="1" applyProtection="1"/>
    <xf numFmtId="43" fontId="29" fillId="0" borderId="4" xfId="47" applyFont="1" applyBorder="1" applyAlignment="1" applyProtection="1">
      <alignment horizontal="center"/>
    </xf>
    <xf numFmtId="0" fontId="29" fillId="0" borderId="17" xfId="0" applyFont="1" applyBorder="1" applyProtection="1">
      <protection locked="0"/>
    </xf>
    <xf numFmtId="3" fontId="6" fillId="3" borderId="17" xfId="0" applyNumberFormat="1" applyFont="1" applyFill="1" applyBorder="1" applyAlignment="1" applyProtection="1">
      <alignment horizontal="center" vertical="top"/>
      <protection locked="0"/>
    </xf>
    <xf numFmtId="43" fontId="0" fillId="0" borderId="0" xfId="47" applyFont="1" applyProtection="1">
      <protection locked="0"/>
    </xf>
    <xf numFmtId="43" fontId="54" fillId="0" borderId="0" xfId="47" applyFont="1" applyProtection="1">
      <protection locked="0"/>
    </xf>
    <xf numFmtId="3" fontId="6" fillId="3" borderId="17" xfId="1" applyNumberFormat="1" applyFont="1" applyFill="1" applyBorder="1" applyAlignment="1" applyProtection="1">
      <alignment horizontal="center" vertical="top" wrapText="1"/>
    </xf>
    <xf numFmtId="0" fontId="4" fillId="3" borderId="17" xfId="0" applyFont="1" applyFill="1" applyBorder="1" applyProtection="1"/>
    <xf numFmtId="3" fontId="7" fillId="0" borderId="20" xfId="1" applyNumberFormat="1" applyFont="1" applyBorder="1" applyAlignment="1" applyProtection="1">
      <alignment horizontal="center" vertical="top" wrapText="1"/>
    </xf>
    <xf numFmtId="0" fontId="48" fillId="0" borderId="22" xfId="0" applyFont="1" applyBorder="1" applyAlignment="1" applyProtection="1">
      <alignment vertical="top"/>
    </xf>
    <xf numFmtId="0" fontId="48" fillId="0" borderId="9" xfId="0" applyFont="1" applyBorder="1" applyAlignment="1" applyProtection="1">
      <alignment vertical="top"/>
    </xf>
    <xf numFmtId="0" fontId="0" fillId="0" borderId="17" xfId="0" applyBorder="1" applyAlignment="1" applyProtection="1">
      <alignment horizontal="center" vertical="top"/>
      <protection locked="0"/>
    </xf>
    <xf numFmtId="0" fontId="0" fillId="26" borderId="17" xfId="0" applyFill="1" applyBorder="1" applyAlignment="1" applyProtection="1">
      <alignment horizontal="center" vertical="top"/>
      <protection locked="0"/>
    </xf>
    <xf numFmtId="0" fontId="0" fillId="26" borderId="20" xfId="0" applyFill="1" applyBorder="1" applyAlignment="1" applyProtection="1">
      <alignment horizontal="center" vertical="top"/>
      <protection locked="0"/>
    </xf>
    <xf numFmtId="3" fontId="1" fillId="0" borderId="19" xfId="0" applyNumberFormat="1" applyFont="1" applyBorder="1" applyAlignment="1" applyProtection="1">
      <alignment horizontal="center" vertical="top" wrapText="1"/>
    </xf>
    <xf numFmtId="3" fontId="6" fillId="0" borderId="17" xfId="0" applyNumberFormat="1" applyFont="1" applyBorder="1" applyAlignment="1" applyProtection="1">
      <alignment horizontal="center" vertical="top"/>
    </xf>
    <xf numFmtId="49" fontId="7" fillId="0" borderId="17" xfId="1" applyNumberFormat="1" applyFont="1" applyBorder="1" applyAlignment="1" applyProtection="1">
      <alignment horizontal="center" vertical="top" wrapText="1"/>
    </xf>
    <xf numFmtId="0" fontId="7" fillId="0" borderId="17" xfId="0" applyFont="1" applyBorder="1" applyAlignment="1" applyProtection="1">
      <alignment vertical="top" wrapText="1"/>
    </xf>
    <xf numFmtId="0" fontId="7" fillId="0" borderId="17" xfId="1" applyFont="1" applyBorder="1" applyAlignment="1" applyProtection="1">
      <alignment horizontal="left" vertical="top" wrapText="1"/>
    </xf>
    <xf numFmtId="0" fontId="6" fillId="24" borderId="17" xfId="0" applyFont="1" applyFill="1" applyBorder="1" applyAlignment="1" applyProtection="1">
      <alignment horizontal="center" vertical="top"/>
    </xf>
    <xf numFmtId="0" fontId="11" fillId="0" borderId="17" xfId="0" applyFont="1" applyBorder="1" applyAlignment="1" applyProtection="1">
      <alignment vertical="top" wrapText="1"/>
    </xf>
    <xf numFmtId="49" fontId="6" fillId="0" borderId="2" xfId="1" applyNumberFormat="1" applyFont="1" applyBorder="1" applyAlignment="1" applyProtection="1">
      <alignment horizontal="center" vertical="top" wrapText="1"/>
    </xf>
    <xf numFmtId="0" fontId="6" fillId="0" borderId="2" xfId="0" applyFont="1" applyBorder="1" applyAlignment="1" applyProtection="1">
      <alignment vertical="top" wrapText="1"/>
    </xf>
    <xf numFmtId="0" fontId="42" fillId="0" borderId="17" xfId="1" applyFont="1" applyBorder="1" applyAlignment="1" applyProtection="1">
      <alignment horizontal="center" vertical="top" wrapText="1"/>
    </xf>
    <xf numFmtId="0" fontId="7" fillId="0" borderId="17" xfId="0" applyFont="1" applyBorder="1" applyAlignment="1" applyProtection="1">
      <alignment horizontal="left" vertical="top" wrapText="1"/>
    </xf>
    <xf numFmtId="0" fontId="7" fillId="25" borderId="17" xfId="1" applyFont="1" applyFill="1" applyBorder="1" applyAlignment="1" applyProtection="1">
      <alignment horizontal="center" vertical="top" wrapText="1"/>
    </xf>
    <xf numFmtId="3" fontId="7" fillId="8" borderId="17" xfId="1" applyNumberFormat="1" applyFont="1" applyFill="1" applyBorder="1" applyAlignment="1" applyProtection="1">
      <alignment horizontal="center" vertical="top" wrapText="1"/>
    </xf>
    <xf numFmtId="0" fontId="25" fillId="5" borderId="17" xfId="1" applyFont="1" applyFill="1" applyBorder="1" applyAlignment="1" applyProtection="1">
      <alignment horizontal="center" vertical="top" wrapText="1"/>
    </xf>
    <xf numFmtId="49" fontId="7" fillId="0" borderId="20" xfId="1" applyNumberFormat="1" applyFont="1" applyBorder="1" applyAlignment="1" applyProtection="1">
      <alignment horizontal="center" vertical="top" wrapText="1"/>
    </xf>
    <xf numFmtId="0" fontId="7" fillId="0" borderId="20" xfId="0" applyFont="1" applyBorder="1" applyAlignment="1" applyProtection="1">
      <alignment horizontal="left" vertical="top" wrapText="1"/>
    </xf>
    <xf numFmtId="0" fontId="7" fillId="0" borderId="20" xfId="1" applyFont="1" applyBorder="1" applyAlignment="1" applyProtection="1">
      <alignment vertical="top" wrapText="1"/>
    </xf>
    <xf numFmtId="0" fontId="7" fillId="0" borderId="20" xfId="1" applyFont="1" applyBorder="1" applyAlignment="1" applyProtection="1">
      <alignment horizontal="center" vertical="top" wrapText="1"/>
    </xf>
    <xf numFmtId="0" fontId="7" fillId="0" borderId="20" xfId="0" applyFont="1" applyBorder="1" applyAlignment="1" applyProtection="1">
      <alignment horizontal="center" vertical="top" wrapText="1"/>
    </xf>
    <xf numFmtId="0" fontId="7" fillId="25" borderId="20" xfId="1" applyFont="1" applyFill="1" applyBorder="1" applyAlignment="1" applyProtection="1">
      <alignment horizontal="center" vertical="top" wrapText="1"/>
    </xf>
    <xf numFmtId="3" fontId="7" fillId="8" borderId="20" xfId="1" applyNumberFormat="1" applyFont="1" applyFill="1" applyBorder="1" applyAlignment="1" applyProtection="1">
      <alignment horizontal="center" vertical="top" wrapText="1"/>
    </xf>
    <xf numFmtId="0" fontId="25" fillId="5" borderId="20" xfId="1" applyFont="1" applyFill="1" applyBorder="1" applyAlignment="1" applyProtection="1">
      <alignment horizontal="center" vertical="top" wrapText="1"/>
    </xf>
    <xf numFmtId="0" fontId="0" fillId="0" borderId="22" xfId="0" applyBorder="1" applyProtection="1"/>
    <xf numFmtId="0" fontId="2" fillId="0" borderId="22" xfId="0" applyFont="1" applyBorder="1" applyAlignment="1" applyProtection="1">
      <alignment horizontal="center"/>
    </xf>
    <xf numFmtId="0" fontId="2" fillId="0" borderId="22" xfId="0" applyFont="1" applyBorder="1" applyAlignment="1" applyProtection="1">
      <alignment horizontal="center" vertical="top"/>
    </xf>
    <xf numFmtId="0" fontId="5" fillId="0" borderId="22" xfId="0" applyFont="1" applyBorder="1" applyAlignment="1" applyProtection="1">
      <alignment horizontal="center" vertical="top"/>
    </xf>
    <xf numFmtId="0" fontId="53" fillId="0" borderId="22" xfId="0" applyFont="1" applyBorder="1" applyAlignment="1" applyProtection="1">
      <alignment vertical="top" wrapText="1"/>
    </xf>
    <xf numFmtId="0" fontId="51" fillId="0" borderId="22" xfId="0" applyFont="1" applyBorder="1" applyAlignment="1" applyProtection="1">
      <alignment horizontal="center" vertical="top" wrapText="1"/>
    </xf>
    <xf numFmtId="0" fontId="52" fillId="0" borderId="22" xfId="0" applyFont="1" applyBorder="1" applyAlignment="1" applyProtection="1">
      <alignment horizontal="right" vertical="top"/>
    </xf>
    <xf numFmtId="0" fontId="51" fillId="0" borderId="22" xfId="0" applyFont="1" applyBorder="1" applyAlignment="1" applyProtection="1">
      <alignment vertical="top" wrapText="1"/>
    </xf>
    <xf numFmtId="0" fontId="3" fillId="0" borderId="22" xfId="0" applyFont="1" applyBorder="1" applyAlignment="1" applyProtection="1">
      <alignment horizontal="center" vertical="top"/>
    </xf>
    <xf numFmtId="0" fontId="0" fillId="0" borderId="26" xfId="0" applyBorder="1" applyProtection="1"/>
    <xf numFmtId="0" fontId="2" fillId="0" borderId="26" xfId="0" applyFont="1" applyBorder="1" applyAlignment="1" applyProtection="1">
      <alignment horizontal="center"/>
    </xf>
    <xf numFmtId="0" fontId="2" fillId="0" borderId="26" xfId="0" applyFont="1" applyBorder="1" applyAlignment="1" applyProtection="1">
      <alignment horizontal="center" vertical="top"/>
    </xf>
    <xf numFmtId="0" fontId="5" fillId="0" borderId="26" xfId="0" applyFont="1" applyBorder="1" applyAlignment="1" applyProtection="1">
      <alignment horizontal="center" vertical="top"/>
    </xf>
    <xf numFmtId="0" fontId="52" fillId="0" borderId="26" xfId="0" applyFont="1" applyBorder="1" applyProtection="1"/>
    <xf numFmtId="0" fontId="52" fillId="0" borderId="26" xfId="0" applyFont="1" applyBorder="1" applyAlignment="1" applyProtection="1">
      <alignment vertical="top"/>
    </xf>
    <xf numFmtId="0" fontId="52" fillId="0" borderId="26" xfId="0" applyFont="1" applyBorder="1" applyAlignment="1" applyProtection="1">
      <alignment horizontal="right" vertical="top"/>
    </xf>
    <xf numFmtId="0" fontId="3" fillId="0" borderId="26" xfId="0" applyFont="1" applyBorder="1" applyAlignment="1" applyProtection="1">
      <alignment horizontal="center" vertical="top"/>
    </xf>
    <xf numFmtId="43" fontId="3" fillId="0" borderId="0" xfId="47" applyFont="1" applyProtection="1"/>
    <xf numFmtId="43" fontId="56" fillId="0" borderId="0" xfId="47" applyFont="1" applyProtection="1"/>
    <xf numFmtId="3" fontId="6" fillId="0" borderId="20" xfId="0" applyNumberFormat="1" applyFont="1" applyBorder="1" applyAlignment="1" applyProtection="1">
      <alignment horizontal="center" vertical="top"/>
    </xf>
    <xf numFmtId="3" fontId="1" fillId="27" borderId="19" xfId="0" applyNumberFormat="1" applyFont="1" applyFill="1" applyBorder="1" applyAlignment="1" applyProtection="1">
      <alignment horizontal="center" vertical="top" wrapText="1"/>
    </xf>
    <xf numFmtId="0" fontId="0" fillId="40" borderId="17" xfId="0" applyFill="1" applyBorder="1" applyProtection="1">
      <protection locked="0"/>
    </xf>
    <xf numFmtId="0" fontId="4" fillId="0" borderId="0" xfId="0" applyFont="1" applyProtection="1">
      <protection locked="0"/>
    </xf>
    <xf numFmtId="3" fontId="6" fillId="26" borderId="17" xfId="1" applyNumberFormat="1" applyFont="1" applyFill="1" applyBorder="1" applyAlignment="1" applyProtection="1">
      <alignment horizontal="center" vertical="top" wrapText="1"/>
      <protection locked="0"/>
    </xf>
    <xf numFmtId="3" fontId="6" fillId="26" borderId="20" xfId="1" applyNumberFormat="1" applyFont="1" applyFill="1" applyBorder="1" applyAlignment="1" applyProtection="1">
      <alignment horizontal="center" vertical="top" wrapText="1"/>
      <protection locked="0"/>
    </xf>
    <xf numFmtId="3" fontId="6" fillId="40" borderId="17" xfId="0" applyNumberFormat="1" applyFont="1" applyFill="1" applyBorder="1" applyAlignment="1" applyProtection="1">
      <alignment horizontal="center" vertical="top"/>
      <protection locked="0"/>
    </xf>
    <xf numFmtId="3" fontId="6" fillId="0" borderId="7" xfId="1" applyNumberFormat="1" applyFont="1" applyBorder="1" applyAlignment="1" applyProtection="1">
      <alignment horizontal="center" vertical="top" wrapText="1"/>
      <protection locked="0"/>
    </xf>
    <xf numFmtId="3" fontId="6" fillId="26" borderId="7" xfId="1" applyNumberFormat="1" applyFont="1" applyFill="1" applyBorder="1" applyAlignment="1" applyProtection="1">
      <alignment horizontal="center" vertical="top" wrapText="1"/>
      <protection locked="0"/>
    </xf>
    <xf numFmtId="0" fontId="4" fillId="40" borderId="0" xfId="0" applyFont="1" applyFill="1" applyProtection="1"/>
    <xf numFmtId="0" fontId="41" fillId="40" borderId="17" xfId="0" applyFont="1" applyFill="1" applyBorder="1" applyAlignment="1" applyProtection="1">
      <alignment horizontal="left" vertical="top" wrapText="1"/>
    </xf>
    <xf numFmtId="0" fontId="41" fillId="40" borderId="17" xfId="0" applyFont="1" applyFill="1" applyBorder="1" applyAlignment="1" applyProtection="1">
      <alignment horizontal="center" vertical="top" wrapText="1"/>
    </xf>
    <xf numFmtId="1" fontId="41" fillId="40" borderId="17" xfId="0" applyNumberFormat="1" applyFont="1" applyFill="1" applyBorder="1" applyAlignment="1" applyProtection="1">
      <alignment horizontal="center" vertical="top" wrapText="1"/>
    </xf>
    <xf numFmtId="0" fontId="41" fillId="3" borderId="17" xfId="0" applyFont="1" applyFill="1" applyBorder="1" applyAlignment="1" applyProtection="1">
      <alignment horizontal="center" vertical="top" wrapText="1"/>
    </xf>
    <xf numFmtId="0" fontId="0" fillId="40" borderId="17" xfId="0" applyFill="1" applyBorder="1" applyProtection="1"/>
    <xf numFmtId="0" fontId="6" fillId="42" borderId="17" xfId="0" applyFont="1" applyFill="1" applyBorder="1" applyAlignment="1" applyProtection="1">
      <alignment horizontal="center" vertical="top"/>
    </xf>
    <xf numFmtId="0" fontId="6" fillId="0" borderId="16" xfId="0" applyFont="1" applyBorder="1" applyAlignment="1" applyProtection="1">
      <alignment vertical="top" wrapText="1"/>
    </xf>
    <xf numFmtId="0" fontId="11" fillId="0" borderId="6" xfId="0" applyFont="1" applyBorder="1" applyAlignment="1" applyProtection="1">
      <alignment horizontal="center" vertical="top" wrapText="1"/>
    </xf>
    <xf numFmtId="0" fontId="7" fillId="42" borderId="17" xfId="0" applyFont="1" applyFill="1" applyBorder="1" applyAlignment="1" applyProtection="1">
      <alignment horizontal="center" vertical="top"/>
    </xf>
    <xf numFmtId="0" fontId="11" fillId="34" borderId="17" xfId="0" applyFont="1" applyFill="1" applyBorder="1" applyAlignment="1" applyProtection="1">
      <alignment vertical="top" wrapText="1"/>
    </xf>
    <xf numFmtId="3" fontId="6" fillId="40" borderId="17" xfId="0" applyNumberFormat="1" applyFont="1" applyFill="1" applyBorder="1" applyAlignment="1" applyProtection="1">
      <alignment horizontal="center" vertical="top"/>
    </xf>
    <xf numFmtId="2" fontId="2" fillId="43" borderId="17" xfId="0" applyNumberFormat="1" applyFont="1" applyFill="1" applyBorder="1" applyAlignment="1" applyProtection="1">
      <alignment horizontal="center" vertical="top"/>
    </xf>
    <xf numFmtId="0" fontId="11" fillId="0" borderId="17" xfId="0" applyFont="1" applyBorder="1" applyAlignment="1" applyProtection="1">
      <alignment horizontal="center" vertical="top" wrapText="1"/>
    </xf>
    <xf numFmtId="0" fontId="6" fillId="0" borderId="6" xfId="0" applyFont="1" applyBorder="1" applyAlignment="1" applyProtection="1">
      <alignment horizontal="center" vertical="top" wrapText="1"/>
    </xf>
    <xf numFmtId="0" fontId="38" fillId="40" borderId="19" xfId="0" applyFont="1" applyFill="1" applyBorder="1" applyAlignment="1" applyProtection="1">
      <alignment horizontal="center" vertical="top" wrapText="1"/>
    </xf>
    <xf numFmtId="0" fontId="6" fillId="43" borderId="17" xfId="0" applyFont="1" applyFill="1" applyBorder="1" applyAlignment="1" applyProtection="1">
      <alignment horizontal="center" vertical="top" wrapText="1"/>
    </xf>
    <xf numFmtId="0" fontId="11" fillId="0" borderId="20" xfId="0" applyFont="1" applyBorder="1" applyAlignment="1" applyProtection="1">
      <alignment vertical="top" wrapText="1"/>
    </xf>
    <xf numFmtId="0" fontId="11" fillId="34" borderId="20" xfId="0" applyFont="1" applyFill="1" applyBorder="1" applyAlignment="1" applyProtection="1">
      <alignment vertical="top" wrapText="1"/>
    </xf>
    <xf numFmtId="0" fontId="7" fillId="42" borderId="20" xfId="0" applyFont="1" applyFill="1" applyBorder="1" applyAlignment="1" applyProtection="1">
      <alignment horizontal="center" vertical="top"/>
    </xf>
    <xf numFmtId="43" fontId="55" fillId="0" borderId="0" xfId="47" applyFont="1" applyProtection="1"/>
    <xf numFmtId="0" fontId="0" fillId="40" borderId="17" xfId="0" applyFill="1" applyBorder="1" applyAlignment="1" applyProtection="1">
      <alignment horizontal="center" vertical="top"/>
      <protection locked="0"/>
    </xf>
    <xf numFmtId="3" fontId="6" fillId="0" borderId="14" xfId="1" applyNumberFormat="1" applyFont="1" applyBorder="1" applyAlignment="1" applyProtection="1">
      <alignment horizontal="center" vertical="top" wrapText="1"/>
      <protection locked="0"/>
    </xf>
    <xf numFmtId="0" fontId="3" fillId="0" borderId="0" xfId="0" applyFont="1" applyAlignment="1" applyProtection="1">
      <alignment horizontal="center" vertical="top"/>
      <protection locked="0"/>
    </xf>
    <xf numFmtId="0" fontId="4" fillId="44" borderId="17" xfId="0" applyFont="1" applyFill="1" applyBorder="1" applyProtection="1"/>
    <xf numFmtId="0" fontId="34" fillId="0" borderId="6" xfId="0" applyFont="1" applyBorder="1" applyAlignment="1" applyProtection="1">
      <alignment horizontal="center" vertical="top" wrapText="1"/>
    </xf>
    <xf numFmtId="0" fontId="12" fillId="0" borderId="17" xfId="1" applyFont="1" applyBorder="1" applyAlignment="1" applyProtection="1">
      <alignment horizontal="left" vertical="top" wrapText="1"/>
    </xf>
    <xf numFmtId="0" fontId="4" fillId="44" borderId="20" xfId="0" applyFont="1" applyFill="1" applyBorder="1" applyProtection="1"/>
    <xf numFmtId="0" fontId="6" fillId="37" borderId="20" xfId="1" applyFont="1" applyFill="1" applyBorder="1" applyAlignment="1" applyProtection="1">
      <alignment horizontal="center" vertical="top" wrapText="1"/>
    </xf>
    <xf numFmtId="0" fontId="0" fillId="0" borderId="9" xfId="0" applyBorder="1" applyProtection="1"/>
    <xf numFmtId="0" fontId="2" fillId="0" borderId="9" xfId="0" applyFont="1" applyBorder="1" applyAlignment="1" applyProtection="1">
      <alignment horizontal="center"/>
    </xf>
    <xf numFmtId="0" fontId="2" fillId="0" borderId="9" xfId="0" applyFont="1" applyBorder="1" applyAlignment="1" applyProtection="1">
      <alignment horizontal="center" vertical="top"/>
    </xf>
    <xf numFmtId="0" fontId="5" fillId="0" borderId="9" xfId="0" applyFont="1" applyBorder="1" applyAlignment="1" applyProtection="1">
      <alignment horizontal="center" vertical="top"/>
    </xf>
    <xf numFmtId="0" fontId="52" fillId="0" borderId="9" xfId="0" applyFont="1" applyBorder="1" applyAlignment="1" applyProtection="1">
      <alignment horizontal="center" vertical="top"/>
    </xf>
    <xf numFmtId="0" fontId="52" fillId="0" borderId="9" xfId="0" applyFont="1" applyBorder="1" applyAlignment="1" applyProtection="1">
      <alignment horizontal="right" vertical="top"/>
    </xf>
    <xf numFmtId="0" fontId="3" fillId="0" borderId="0" xfId="0" applyFont="1" applyAlignment="1" applyProtection="1">
      <alignment horizontal="center" vertical="top"/>
    </xf>
    <xf numFmtId="0" fontId="29" fillId="0" borderId="11" xfId="0" applyFont="1" applyBorder="1" applyAlignment="1" applyProtection="1">
      <alignment horizontal="center" vertical="top"/>
    </xf>
    <xf numFmtId="0" fontId="0" fillId="0" borderId="0" xfId="0" applyAlignment="1" applyProtection="1">
      <alignment horizontal="center" vertical="top"/>
    </xf>
    <xf numFmtId="43" fontId="55" fillId="0" borderId="0" xfId="47" applyFont="1" applyAlignment="1" applyProtection="1">
      <alignment horizontal="right"/>
    </xf>
    <xf numFmtId="0" fontId="10" fillId="0" borderId="0" xfId="1" applyAlignment="1" applyProtection="1">
      <alignment wrapText="1"/>
      <protection locked="0"/>
    </xf>
    <xf numFmtId="3" fontId="6" fillId="45" borderId="17" xfId="1" applyNumberFormat="1" applyFont="1" applyFill="1" applyBorder="1" applyAlignment="1" applyProtection="1">
      <alignment horizontal="center" vertical="top" wrapText="1"/>
      <protection locked="0"/>
    </xf>
    <xf numFmtId="0" fontId="4" fillId="0" borderId="0" xfId="1" applyFont="1" applyAlignment="1" applyProtection="1">
      <alignment horizontal="center" vertical="top"/>
      <protection locked="0"/>
    </xf>
    <xf numFmtId="0" fontId="10" fillId="0" borderId="0" xfId="1" applyProtection="1">
      <protection locked="0"/>
    </xf>
    <xf numFmtId="0" fontId="7" fillId="26" borderId="17" xfId="1" applyFont="1" applyFill="1" applyBorder="1" applyAlignment="1" applyProtection="1">
      <alignment horizontal="center" vertical="top" wrapText="1"/>
      <protection locked="0"/>
    </xf>
    <xf numFmtId="0" fontId="7" fillId="26" borderId="20" xfId="1" applyFont="1" applyFill="1" applyBorder="1" applyAlignment="1" applyProtection="1">
      <alignment horizontal="center" vertical="top" wrapText="1"/>
      <protection locked="0"/>
    </xf>
    <xf numFmtId="1" fontId="10" fillId="0" borderId="0" xfId="1" applyNumberFormat="1" applyAlignment="1" applyProtection="1">
      <alignment horizontal="center"/>
      <protection locked="0"/>
    </xf>
    <xf numFmtId="164" fontId="0" fillId="0" borderId="0" xfId="47" applyNumberFormat="1" applyFont="1" applyAlignment="1" applyProtection="1">
      <alignment horizontal="center"/>
      <protection locked="0"/>
    </xf>
    <xf numFmtId="164" fontId="10" fillId="0" borderId="0" xfId="1" applyNumberFormat="1" applyProtection="1">
      <protection locked="0"/>
    </xf>
    <xf numFmtId="0" fontId="10" fillId="48" borderId="0" xfId="1" applyFill="1" applyAlignment="1" applyProtection="1">
      <alignment horizontal="center" vertical="center" wrapText="1"/>
    </xf>
    <xf numFmtId="0" fontId="1" fillId="0" borderId="21" xfId="1" applyFont="1" applyBorder="1" applyAlignment="1" applyProtection="1">
      <alignment horizontal="center" vertical="top" wrapText="1"/>
    </xf>
    <xf numFmtId="0" fontId="1" fillId="0" borderId="20" xfId="1" applyFont="1" applyBorder="1" applyAlignment="1" applyProtection="1">
      <alignment horizontal="center" vertical="top" wrapText="1"/>
    </xf>
    <xf numFmtId="0" fontId="44" fillId="0" borderId="20" xfId="1" applyFont="1" applyBorder="1" applyAlignment="1" applyProtection="1">
      <alignment horizontal="center" vertical="top" wrapText="1"/>
    </xf>
    <xf numFmtId="0" fontId="10" fillId="48" borderId="9" xfId="1" applyFill="1" applyBorder="1" applyProtection="1"/>
    <xf numFmtId="0" fontId="2" fillId="3" borderId="19" xfId="1" applyFont="1" applyFill="1" applyBorder="1" applyAlignment="1" applyProtection="1">
      <alignment horizontal="center" vertical="top" wrapText="1"/>
    </xf>
    <xf numFmtId="2" fontId="2" fillId="3" borderId="17" xfId="1" applyNumberFormat="1" applyFont="1" applyFill="1" applyBorder="1" applyAlignment="1" applyProtection="1">
      <alignment horizontal="center" vertical="top"/>
    </xf>
    <xf numFmtId="0" fontId="4" fillId="3" borderId="17" xfId="1" applyFont="1" applyFill="1" applyBorder="1" applyProtection="1"/>
    <xf numFmtId="2" fontId="8" fillId="3" borderId="18" xfId="1" applyNumberFormat="1" applyFont="1" applyFill="1" applyBorder="1" applyAlignment="1" applyProtection="1">
      <alignment vertical="center" wrapText="1"/>
    </xf>
    <xf numFmtId="0" fontId="6" fillId="3" borderId="17" xfId="1" applyFont="1" applyFill="1" applyBorder="1" applyAlignment="1" applyProtection="1">
      <alignment vertical="top" wrapText="1"/>
    </xf>
    <xf numFmtId="0" fontId="6" fillId="3" borderId="17" xfId="1" applyFont="1" applyFill="1" applyBorder="1" applyAlignment="1" applyProtection="1">
      <alignment horizontal="center" vertical="top" wrapText="1"/>
    </xf>
    <xf numFmtId="0" fontId="6" fillId="3" borderId="17" xfId="1" applyFont="1" applyFill="1" applyBorder="1" applyAlignment="1" applyProtection="1">
      <alignment horizontal="center" vertical="top"/>
    </xf>
    <xf numFmtId="49" fontId="8" fillId="3" borderId="18" xfId="1" applyNumberFormat="1" applyFont="1" applyFill="1" applyBorder="1" applyAlignment="1" applyProtection="1">
      <alignment vertical="center" wrapText="1"/>
    </xf>
    <xf numFmtId="0" fontId="2" fillId="2" borderId="19" xfId="1" applyFont="1" applyFill="1" applyBorder="1" applyAlignment="1" applyProtection="1">
      <alignment horizontal="center" vertical="top" wrapText="1"/>
    </xf>
    <xf numFmtId="2" fontId="2" fillId="0" borderId="17" xfId="1" applyNumberFormat="1" applyFont="1" applyBorder="1" applyAlignment="1" applyProtection="1">
      <alignment horizontal="center" vertical="top"/>
    </xf>
    <xf numFmtId="49" fontId="6" fillId="46" borderId="17" xfId="1" applyNumberFormat="1" applyFont="1" applyFill="1" applyBorder="1" applyAlignment="1" applyProtection="1">
      <alignment horizontal="center" vertical="top"/>
    </xf>
    <xf numFmtId="0" fontId="46" fillId="0" borderId="6" xfId="1" applyFont="1" applyBorder="1" applyAlignment="1" applyProtection="1">
      <alignment vertical="top" wrapText="1"/>
    </xf>
    <xf numFmtId="0" fontId="34" fillId="0" borderId="17" xfId="1" applyFont="1" applyBorder="1" applyAlignment="1" applyProtection="1">
      <alignment horizontal="left" vertical="top" wrapText="1"/>
    </xf>
    <xf numFmtId="0" fontId="12" fillId="0" borderId="17" xfId="1" applyFont="1" applyBorder="1" applyAlignment="1" applyProtection="1">
      <alignment horizontal="center" vertical="top" wrapText="1"/>
    </xf>
    <xf numFmtId="49" fontId="6" fillId="47" borderId="17" xfId="1" applyNumberFormat="1" applyFont="1" applyFill="1" applyBorder="1" applyAlignment="1" applyProtection="1">
      <alignment horizontal="center" vertical="top"/>
    </xf>
    <xf numFmtId="0" fontId="0" fillId="48" borderId="9" xfId="0" applyFill="1" applyBorder="1" applyProtection="1"/>
    <xf numFmtId="2" fontId="12" fillId="3" borderId="18" xfId="0" applyNumberFormat="1" applyFont="1" applyFill="1" applyBorder="1" applyAlignment="1" applyProtection="1">
      <alignment vertical="center" wrapText="1"/>
    </xf>
    <xf numFmtId="49" fontId="12" fillId="47" borderId="17" xfId="1" applyNumberFormat="1" applyFont="1" applyFill="1" applyBorder="1" applyAlignment="1" applyProtection="1">
      <alignment horizontal="center" vertical="top"/>
    </xf>
    <xf numFmtId="0" fontId="46" fillId="0" borderId="17" xfId="0" applyFont="1" applyBorder="1" applyAlignment="1" applyProtection="1">
      <alignment vertical="top" wrapText="1"/>
    </xf>
    <xf numFmtId="0" fontId="46" fillId="0" borderId="17" xfId="1" applyFont="1" applyBorder="1" applyAlignment="1" applyProtection="1">
      <alignment vertical="top" wrapText="1"/>
    </xf>
    <xf numFmtId="0" fontId="6" fillId="4" borderId="17" xfId="1" applyFont="1" applyFill="1" applyBorder="1" applyAlignment="1" applyProtection="1">
      <alignment horizontal="center" vertical="top"/>
    </xf>
    <xf numFmtId="0" fontId="10" fillId="48" borderId="22" xfId="1" applyFill="1" applyBorder="1" applyProtection="1"/>
    <xf numFmtId="0" fontId="2" fillId="2" borderId="21" xfId="1" applyFont="1" applyFill="1" applyBorder="1" applyAlignment="1" applyProtection="1">
      <alignment horizontal="center" vertical="top" wrapText="1"/>
    </xf>
    <xf numFmtId="2" fontId="2" fillId="0" borderId="20" xfId="1" applyNumberFormat="1" applyFont="1" applyBorder="1" applyAlignment="1" applyProtection="1">
      <alignment horizontal="center" vertical="top"/>
    </xf>
    <xf numFmtId="49" fontId="6" fillId="47" borderId="20" xfId="1" applyNumberFormat="1" applyFont="1" applyFill="1" applyBorder="1" applyAlignment="1" applyProtection="1">
      <alignment horizontal="center" vertical="top"/>
    </xf>
    <xf numFmtId="0" fontId="46" fillId="0" borderId="20" xfId="1" applyFont="1" applyBorder="1" applyAlignment="1" applyProtection="1">
      <alignment vertical="top" wrapText="1"/>
    </xf>
    <xf numFmtId="0" fontId="12" fillId="0" borderId="20" xfId="1" applyFont="1" applyBorder="1" applyAlignment="1" applyProtection="1">
      <alignment horizontal="center" vertical="top" wrapText="1"/>
    </xf>
    <xf numFmtId="0" fontId="6" fillId="4" borderId="20" xfId="1" applyFont="1" applyFill="1" applyBorder="1" applyAlignment="1" applyProtection="1">
      <alignment horizontal="center" vertical="top"/>
    </xf>
    <xf numFmtId="0" fontId="10" fillId="0" borderId="9" xfId="1" applyBorder="1" applyProtection="1"/>
    <xf numFmtId="0" fontId="10" fillId="0" borderId="22" xfId="1" applyBorder="1" applyAlignment="1" applyProtection="1">
      <alignment horizontal="center" vertical="top"/>
    </xf>
    <xf numFmtId="0" fontId="10" fillId="0" borderId="26" xfId="1" applyBorder="1" applyProtection="1"/>
    <xf numFmtId="0" fontId="51" fillId="0" borderId="27" xfId="0" applyFont="1" applyBorder="1" applyAlignment="1" applyProtection="1">
      <alignment vertical="top" wrapText="1"/>
    </xf>
    <xf numFmtId="0" fontId="10" fillId="0" borderId="26" xfId="1" applyBorder="1" applyAlignment="1" applyProtection="1">
      <alignment horizontal="center" vertical="top"/>
    </xf>
    <xf numFmtId="0" fontId="10" fillId="0" borderId="0" xfId="1" applyProtection="1"/>
    <xf numFmtId="43" fontId="10" fillId="0" borderId="0" xfId="47" applyFont="1" applyAlignment="1" applyProtection="1">
      <alignment horizontal="center"/>
    </xf>
    <xf numFmtId="0" fontId="0" fillId="0" borderId="0" xfId="0" applyAlignment="1" applyProtection="1">
      <alignment horizontal="left" vertical="top"/>
    </xf>
    <xf numFmtId="43" fontId="0" fillId="0" borderId="0" xfId="47" applyFont="1" applyAlignment="1" applyProtection="1">
      <alignment horizontal="center"/>
    </xf>
    <xf numFmtId="43" fontId="54" fillId="0" borderId="0" xfId="47" applyFont="1" applyAlignment="1" applyProtection="1">
      <alignment horizontal="right"/>
    </xf>
    <xf numFmtId="1" fontId="1" fillId="0" borderId="20" xfId="1" applyNumberFormat="1" applyFont="1" applyBorder="1" applyAlignment="1" applyProtection="1">
      <alignment horizontal="center" vertical="top" wrapText="1"/>
    </xf>
    <xf numFmtId="1" fontId="8" fillId="3" borderId="18" xfId="1" applyNumberFormat="1" applyFont="1" applyFill="1" applyBorder="1" applyAlignment="1" applyProtection="1">
      <alignment horizontal="center" vertical="center" wrapText="1"/>
    </xf>
    <xf numFmtId="1" fontId="6" fillId="0" borderId="17" xfId="1" applyNumberFormat="1" applyFont="1" applyBorder="1" applyAlignment="1" applyProtection="1">
      <alignment horizontal="center" vertical="top"/>
    </xf>
    <xf numFmtId="1" fontId="6" fillId="0" borderId="20" xfId="1" applyNumberFormat="1" applyFont="1" applyBorder="1" applyAlignment="1" applyProtection="1">
      <alignment horizontal="center" vertical="top"/>
    </xf>
    <xf numFmtId="1" fontId="10" fillId="0" borderId="22" xfId="1" applyNumberFormat="1" applyBorder="1" applyAlignment="1" applyProtection="1">
      <alignment horizontal="center" vertical="top"/>
    </xf>
    <xf numFmtId="1" fontId="10" fillId="0" borderId="26" xfId="1" applyNumberFormat="1" applyBorder="1" applyAlignment="1" applyProtection="1">
      <alignment horizontal="center" vertical="top"/>
    </xf>
    <xf numFmtId="0" fontId="1" fillId="27" borderId="20" xfId="1" applyFont="1" applyFill="1" applyBorder="1" applyAlignment="1" applyProtection="1">
      <alignment horizontal="center" vertical="top" wrapText="1"/>
    </xf>
    <xf numFmtId="0" fontId="28" fillId="28" borderId="28" xfId="0" applyFont="1" applyFill="1" applyBorder="1" applyAlignment="1" applyProtection="1">
      <alignment horizontal="center"/>
    </xf>
    <xf numFmtId="0" fontId="28" fillId="28" borderId="29" xfId="0" applyFont="1" applyFill="1" applyBorder="1" applyAlignment="1" applyProtection="1">
      <alignment horizontal="center"/>
    </xf>
  </cellXfs>
  <cellStyles count="48">
    <cellStyle name="20 % – Zvýraznění1 2" xfId="6" xr:uid="{037B58CD-E7AE-47F1-BE09-40514A76DB89}"/>
    <cellStyle name="20 % – Zvýraznění2 2" xfId="7" xr:uid="{8EE705E5-9C5B-48B4-A70C-A444FBB66BD2}"/>
    <cellStyle name="20 % – Zvýraznění3 2" xfId="8" xr:uid="{30B1C68C-88B3-4D68-8D47-68CF26A547B1}"/>
    <cellStyle name="20 % – Zvýraznění4 2" xfId="9" xr:uid="{42543A28-5966-4852-A7BA-D128C922F13D}"/>
    <cellStyle name="20 % – Zvýraznění5 2" xfId="10" xr:uid="{B0E1752E-921E-4DA0-BF58-7F0F3EBEC0A2}"/>
    <cellStyle name="20 % – Zvýraznění6 2" xfId="11" xr:uid="{134DE59A-C7D7-461F-9C1E-3DDC0CB6AE30}"/>
    <cellStyle name="40 % – Zvýraznění1 2" xfId="12" xr:uid="{4F0A2CB1-DEBA-448B-BAB2-7661663B031E}"/>
    <cellStyle name="40 % – Zvýraznění2 2" xfId="13" xr:uid="{4B99A0DA-C723-4B8C-B687-E13C198BC8F0}"/>
    <cellStyle name="40 % – Zvýraznění3 2" xfId="14" xr:uid="{C2A3258E-F351-4A41-842C-1F7531761F43}"/>
    <cellStyle name="40 % – Zvýraznění4 2" xfId="15" xr:uid="{C9D6C691-327B-49F6-9A9C-6A252F9E01FC}"/>
    <cellStyle name="40 % – Zvýraznění5 2" xfId="16" xr:uid="{2A9D72AE-BCE6-4BB1-B273-D83D4E1C5E37}"/>
    <cellStyle name="40 % – Zvýraznění6 2" xfId="17" xr:uid="{69295D9E-C63F-4C14-89B9-ED52F1F93E1B}"/>
    <cellStyle name="60 % – Zvýraznění1 2" xfId="18" xr:uid="{74E525D9-8E08-4576-8320-43D16D0B324F}"/>
    <cellStyle name="60 % – Zvýraznění2 2" xfId="19" xr:uid="{699793F5-28DD-4899-8FAE-8A5B446E0CCC}"/>
    <cellStyle name="60 % – Zvýraznění3 2" xfId="20" xr:uid="{8D96735A-CE39-41D7-8123-95A10E144ED3}"/>
    <cellStyle name="60 % – Zvýraznění4 2" xfId="21" xr:uid="{3F8E54DF-F501-472D-96C8-ACA7686926D4}"/>
    <cellStyle name="60 % – Zvýraznění5 2" xfId="22" xr:uid="{2AD38AC3-58AB-42FE-B36D-93BD8A13C6AF}"/>
    <cellStyle name="60 % – Zvýraznění6 2" xfId="23" xr:uid="{D6347808-224D-48C8-AC71-6D4BAA6BB74F}"/>
    <cellStyle name="Celkem 2" xfId="24" xr:uid="{CBA9978A-72BB-43CF-B593-F9B11E78E2BE}"/>
    <cellStyle name="Čárka" xfId="47" builtinId="3"/>
    <cellStyle name="Čárka 2" xfId="44" xr:uid="{156F3364-6691-4626-9899-C0805F424B5D}"/>
    <cellStyle name="DiRootsFullNameTitleStyle" xfId="2" xr:uid="{FA007C96-4028-4281-9407-FC6C19258683}"/>
    <cellStyle name="DiRootsHeaderStyle" xfId="3" xr:uid="{EAC466EE-88EA-4053-AEA1-CD52D4382F52}"/>
    <cellStyle name="Excel Built-in Normal" xfId="25" xr:uid="{A17F06B4-DA7E-4EB6-AFF8-BC254FCB803C}"/>
    <cellStyle name="Hypertextový odkaz" xfId="46" builtinId="8"/>
    <cellStyle name="Hypertextový odkaz 2" xfId="4" xr:uid="{62DEAAE0-D60A-4F9B-B990-8BD80CF83FCD}"/>
    <cellStyle name="měny 2" xfId="26" xr:uid="{C7F5BABF-2684-492C-8F94-AEDEEB1CDE69}"/>
    <cellStyle name="měny 2 2" xfId="40" xr:uid="{7DC754CB-D3D5-4CA9-9D4B-82D50A910A51}"/>
    <cellStyle name="Název 2" xfId="27" xr:uid="{48143BE2-2A4E-4C5C-BEAA-49359F2A8F65}"/>
    <cellStyle name="Normal 2" xfId="28" xr:uid="{74E6B508-4C2D-4148-AB43-81F8903D56AC}"/>
    <cellStyle name="Normal 2 2" xfId="29" xr:uid="{8AB558AD-8006-4342-81E8-7733280037DB}"/>
    <cellStyle name="Normal 2 3" xfId="30" xr:uid="{71103211-89C0-42E1-84E0-0FCF5FA67E05}"/>
    <cellStyle name="Normal 3" xfId="31" xr:uid="{378F7660-9950-48DB-B48C-74DE201910D9}"/>
    <cellStyle name="Normální" xfId="0" builtinId="0"/>
    <cellStyle name="Normální 10" xfId="42" xr:uid="{685C3F67-8F1E-478F-96E8-0EB43F44C8FB}"/>
    <cellStyle name="Normální 2" xfId="1" xr:uid="{F6E3BD54-66A3-4D0E-82DC-524DFFAD1E40}"/>
    <cellStyle name="normální 2 2" xfId="33" xr:uid="{9E728CD3-7FC0-4E27-ACC1-34771399C2F9}"/>
    <cellStyle name="Normální 2 2 2" xfId="45" xr:uid="{75A54F41-78B2-44BF-BB47-3426A61BE50B}"/>
    <cellStyle name="normální 3" xfId="34" xr:uid="{BB0DE92D-74E0-4712-9439-0F031773C128}"/>
    <cellStyle name="Normální 3 2" xfId="43" xr:uid="{0DC4D137-2597-4F68-880B-CAC4C9CB53A3}"/>
    <cellStyle name="Normální 4" xfId="35" xr:uid="{9C4615B9-0101-4990-9088-9FEA82292439}"/>
    <cellStyle name="Normální 5" xfId="36" xr:uid="{C64A80B7-DD06-48BF-979D-5CD5F6658450}"/>
    <cellStyle name="Normální 6" xfId="5" xr:uid="{814D56AA-7AA8-4BD9-BB50-07CD8CC2FB45}"/>
    <cellStyle name="Normální 7" xfId="32" xr:uid="{0B570887-CEE7-407A-9618-86DD270F0ABE}"/>
    <cellStyle name="Normální 8" xfId="39" xr:uid="{3198181D-F4DA-4AF2-807D-0281BE71AD8C}"/>
    <cellStyle name="Normální 9" xfId="41" xr:uid="{748DF78C-C8AF-4D65-89A3-E41232282AD7}"/>
    <cellStyle name="Style 1" xfId="37" xr:uid="{9C328D2B-AAB1-48A7-8677-096190ABAA3A}"/>
    <cellStyle name="Text upozornění 2" xfId="38" xr:uid="{1B7BE22B-2A9B-490B-B41D-3E7A1E4EBA85}"/>
  </cellStyles>
  <dxfs count="44">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00B0F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microsoft.com/office/2017/06/relationships/rdRichValueTypes" Target="richData/rdRichValueTyp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styles" Target="styles.xml"/><Relationship Id="rId17" Type="http://schemas.microsoft.com/office/2017/06/relationships/rdRichValueStructure" Target="richData/rdrichvaluestructure.xml"/><Relationship Id="rId2" Type="http://schemas.openxmlformats.org/officeDocument/2006/relationships/worksheet" Target="worksheets/sheet2.xml"/><Relationship Id="rId16" Type="http://schemas.microsoft.com/office/2017/06/relationships/rdRichValue" Target="richData/rdrichvalue.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22/10/relationships/richValueRel" Target="richData/richValueRel.xml"/><Relationship Id="rId10" Type="http://schemas.openxmlformats.org/officeDocument/2006/relationships/externalLink" Target="externalLinks/externalLink2.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eetMetadata" Target="metadata.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1.jpeg"/><Relationship Id="rId3" Type="http://schemas.openxmlformats.org/officeDocument/2006/relationships/image" Target="../media/image76.jpeg"/><Relationship Id="rId7" Type="http://schemas.openxmlformats.org/officeDocument/2006/relationships/image" Target="../media/image80.jpeg"/><Relationship Id="rId2" Type="http://schemas.openxmlformats.org/officeDocument/2006/relationships/image" Target="../media/image75.jpeg"/><Relationship Id="rId1" Type="http://schemas.openxmlformats.org/officeDocument/2006/relationships/image" Target="../media/image74.jpeg"/><Relationship Id="rId6" Type="http://schemas.openxmlformats.org/officeDocument/2006/relationships/image" Target="../media/image79.jpeg"/><Relationship Id="rId11" Type="http://schemas.openxmlformats.org/officeDocument/2006/relationships/image" Target="../media/image84.jpeg"/><Relationship Id="rId5" Type="http://schemas.openxmlformats.org/officeDocument/2006/relationships/image" Target="../media/image78.jpeg"/><Relationship Id="rId10" Type="http://schemas.openxmlformats.org/officeDocument/2006/relationships/image" Target="../media/image83.jpeg"/><Relationship Id="rId4" Type="http://schemas.openxmlformats.org/officeDocument/2006/relationships/image" Target="../media/image77.jpeg"/><Relationship Id="rId9" Type="http://schemas.openxmlformats.org/officeDocument/2006/relationships/image" Target="../media/image8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86.png"/><Relationship Id="rId1" Type="http://schemas.openxmlformats.org/officeDocument/2006/relationships/image" Target="../media/image85.png"/></Relationships>
</file>

<file path=xl/drawings/drawing1.xml><?xml version="1.0" encoding="utf-8"?>
<xdr:wsDr xmlns:xdr="http://schemas.openxmlformats.org/drawingml/2006/spreadsheetDrawing" xmlns:a="http://schemas.openxmlformats.org/drawingml/2006/main">
  <xdr:twoCellAnchor>
    <xdr:from>
      <xdr:col>12</xdr:col>
      <xdr:colOff>51598</xdr:colOff>
      <xdr:row>49</xdr:row>
      <xdr:rowOff>0</xdr:rowOff>
    </xdr:from>
    <xdr:to>
      <xdr:col>13</xdr:col>
      <xdr:colOff>1099</xdr:colOff>
      <xdr:row>49</xdr:row>
      <xdr:rowOff>0</xdr:rowOff>
    </xdr:to>
    <xdr:grpSp>
      <xdr:nvGrpSpPr>
        <xdr:cNvPr id="2" name="Skupina 1">
          <a:extLst>
            <a:ext uri="{FF2B5EF4-FFF2-40B4-BE49-F238E27FC236}">
              <a16:creationId xmlns:a16="http://schemas.microsoft.com/office/drawing/2014/main" id="{124D01C9-D173-4CC3-8196-BDB7DBFB71EF}"/>
            </a:ext>
          </a:extLst>
        </xdr:cNvPr>
        <xdr:cNvGrpSpPr/>
      </xdr:nvGrpSpPr>
      <xdr:grpSpPr>
        <a:xfrm>
          <a:off x="14633579" y="39719250"/>
          <a:ext cx="952801" cy="0"/>
          <a:chOff x="12858631" y="9251127"/>
          <a:chExt cx="1387622" cy="903542"/>
        </a:xfrm>
      </xdr:grpSpPr>
      <xdr:pic>
        <xdr:nvPicPr>
          <xdr:cNvPr id="3" name="Obrázek 37">
            <a:extLst>
              <a:ext uri="{FF2B5EF4-FFF2-40B4-BE49-F238E27FC236}">
                <a16:creationId xmlns:a16="http://schemas.microsoft.com/office/drawing/2014/main" id="{EC0C603C-7137-F9A9-C2E2-417578B171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858631" y="9251127"/>
            <a:ext cx="745112" cy="903542"/>
          </a:xfrm>
          <a:prstGeom prst="rect">
            <a:avLst/>
          </a:prstGeom>
        </xdr:spPr>
      </xdr:pic>
      <xdr:pic>
        <xdr:nvPicPr>
          <xdr:cNvPr id="4" name="Obrázek 37">
            <a:extLst>
              <a:ext uri="{FF2B5EF4-FFF2-40B4-BE49-F238E27FC236}">
                <a16:creationId xmlns:a16="http://schemas.microsoft.com/office/drawing/2014/main" id="{A7F163C6-FEA0-B997-893D-74D070BE635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3549661" y="9287555"/>
            <a:ext cx="696592" cy="857250"/>
          </a:xfrm>
          <a:prstGeom prst="rect">
            <a:avLst/>
          </a:prstGeom>
        </xdr:spPr>
      </xdr:pic>
    </xdr:grpSp>
    <xdr:clientData/>
  </xdr:twoCellAnchor>
  <xdr:twoCellAnchor>
    <xdr:from>
      <xdr:col>12</xdr:col>
      <xdr:colOff>17814</xdr:colOff>
      <xdr:row>19</xdr:row>
      <xdr:rowOff>182879</xdr:rowOff>
    </xdr:from>
    <xdr:to>
      <xdr:col>13</xdr:col>
      <xdr:colOff>3265</xdr:colOff>
      <xdr:row>20</xdr:row>
      <xdr:rowOff>2923</xdr:rowOff>
    </xdr:to>
    <xdr:grpSp>
      <xdr:nvGrpSpPr>
        <xdr:cNvPr id="5" name="Skupina 4">
          <a:extLst>
            <a:ext uri="{FF2B5EF4-FFF2-40B4-BE49-F238E27FC236}">
              <a16:creationId xmlns:a16="http://schemas.microsoft.com/office/drawing/2014/main" id="{5FC86C4C-C845-46F8-9CFA-009DCA96A1AD}"/>
            </a:ext>
          </a:extLst>
        </xdr:cNvPr>
        <xdr:cNvGrpSpPr/>
      </xdr:nvGrpSpPr>
      <xdr:grpSpPr>
        <a:xfrm>
          <a:off x="14602970" y="15181579"/>
          <a:ext cx="988751" cy="1180532"/>
          <a:chOff x="13151429" y="7617279"/>
          <a:chExt cx="1144576" cy="1057204"/>
        </a:xfrm>
      </xdr:grpSpPr>
      <xdr:pic>
        <xdr:nvPicPr>
          <xdr:cNvPr id="6" name="Obrázek 37">
            <a:extLst>
              <a:ext uri="{FF2B5EF4-FFF2-40B4-BE49-F238E27FC236}">
                <a16:creationId xmlns:a16="http://schemas.microsoft.com/office/drawing/2014/main" id="{6B62711A-9CD0-3B63-6C3F-2B158900856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3151429" y="7621015"/>
            <a:ext cx="630906" cy="1053468"/>
          </a:xfrm>
          <a:prstGeom prst="rect">
            <a:avLst/>
          </a:prstGeom>
        </xdr:spPr>
      </xdr:pic>
      <xdr:pic>
        <xdr:nvPicPr>
          <xdr:cNvPr id="7" name="Obrázek 37">
            <a:extLst>
              <a:ext uri="{FF2B5EF4-FFF2-40B4-BE49-F238E27FC236}">
                <a16:creationId xmlns:a16="http://schemas.microsoft.com/office/drawing/2014/main" id="{70BEDA61-0AC5-ECCC-7071-A687E9A4A0A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3815731" y="7617279"/>
            <a:ext cx="480274" cy="1031482"/>
          </a:xfrm>
          <a:prstGeom prst="rect">
            <a:avLst/>
          </a:prstGeom>
        </xdr:spPr>
      </xdr:pic>
    </xdr:grpSp>
    <xdr:clientData/>
  </xdr:twoCellAnchor>
  <xdr:twoCellAnchor>
    <xdr:from>
      <xdr:col>12</xdr:col>
      <xdr:colOff>17814</xdr:colOff>
      <xdr:row>89</xdr:row>
      <xdr:rowOff>2176</xdr:rowOff>
    </xdr:from>
    <xdr:to>
      <xdr:col>13</xdr:col>
      <xdr:colOff>3265</xdr:colOff>
      <xdr:row>89</xdr:row>
      <xdr:rowOff>2176</xdr:rowOff>
    </xdr:to>
    <xdr:grpSp>
      <xdr:nvGrpSpPr>
        <xdr:cNvPr id="8" name="Skupina 7">
          <a:extLst>
            <a:ext uri="{FF2B5EF4-FFF2-40B4-BE49-F238E27FC236}">
              <a16:creationId xmlns:a16="http://schemas.microsoft.com/office/drawing/2014/main" id="{04BBBFDB-B661-49DB-9EC8-EFDAF4C6D107}"/>
            </a:ext>
          </a:extLst>
        </xdr:cNvPr>
        <xdr:cNvGrpSpPr/>
      </xdr:nvGrpSpPr>
      <xdr:grpSpPr>
        <a:xfrm>
          <a:off x="14602970" y="72927957"/>
          <a:ext cx="988751" cy="0"/>
          <a:chOff x="13151429" y="7617279"/>
          <a:chExt cx="1144576" cy="1057204"/>
        </a:xfrm>
      </xdr:grpSpPr>
      <xdr:pic>
        <xdr:nvPicPr>
          <xdr:cNvPr id="9" name="Obrázek 37">
            <a:extLst>
              <a:ext uri="{FF2B5EF4-FFF2-40B4-BE49-F238E27FC236}">
                <a16:creationId xmlns:a16="http://schemas.microsoft.com/office/drawing/2014/main" id="{6D32077B-CD31-0C65-7DCC-AD7977A6340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3151429" y="7621015"/>
            <a:ext cx="630906" cy="1053468"/>
          </a:xfrm>
          <a:prstGeom prst="rect">
            <a:avLst/>
          </a:prstGeom>
        </xdr:spPr>
      </xdr:pic>
      <xdr:pic>
        <xdr:nvPicPr>
          <xdr:cNvPr id="10" name="Obrázek 37">
            <a:extLst>
              <a:ext uri="{FF2B5EF4-FFF2-40B4-BE49-F238E27FC236}">
                <a16:creationId xmlns:a16="http://schemas.microsoft.com/office/drawing/2014/main" id="{12DF4C5B-A686-452B-9B96-62F0E7C0978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13815731" y="7617279"/>
            <a:ext cx="480274" cy="1031482"/>
          </a:xfrm>
          <a:prstGeom prst="rect">
            <a:avLst/>
          </a:prstGeom>
        </xdr:spPr>
      </xdr:pic>
    </xdr:grpSp>
    <xdr:clientData/>
  </xdr:twoCellAnchor>
  <xdr:twoCellAnchor>
    <xdr:from>
      <xdr:col>12</xdr:col>
      <xdr:colOff>17814</xdr:colOff>
      <xdr:row>59</xdr:row>
      <xdr:rowOff>2176</xdr:rowOff>
    </xdr:from>
    <xdr:to>
      <xdr:col>13</xdr:col>
      <xdr:colOff>3265</xdr:colOff>
      <xdr:row>59</xdr:row>
      <xdr:rowOff>2176</xdr:rowOff>
    </xdr:to>
    <xdr:grpSp>
      <xdr:nvGrpSpPr>
        <xdr:cNvPr id="11" name="Skupina 10">
          <a:extLst>
            <a:ext uri="{FF2B5EF4-FFF2-40B4-BE49-F238E27FC236}">
              <a16:creationId xmlns:a16="http://schemas.microsoft.com/office/drawing/2014/main" id="{56AF6E71-4AB6-423A-96F5-378153D4C8C3}"/>
            </a:ext>
          </a:extLst>
        </xdr:cNvPr>
        <xdr:cNvGrpSpPr/>
      </xdr:nvGrpSpPr>
      <xdr:grpSpPr>
        <a:xfrm>
          <a:off x="14602970" y="47984364"/>
          <a:ext cx="988751" cy="0"/>
          <a:chOff x="13151429" y="7617279"/>
          <a:chExt cx="1144576" cy="1057204"/>
        </a:xfrm>
      </xdr:grpSpPr>
      <xdr:pic>
        <xdr:nvPicPr>
          <xdr:cNvPr id="12" name="Obrázek 37">
            <a:extLst>
              <a:ext uri="{FF2B5EF4-FFF2-40B4-BE49-F238E27FC236}">
                <a16:creationId xmlns:a16="http://schemas.microsoft.com/office/drawing/2014/main" id="{CCB520DE-A694-0793-A63B-C155D32B95B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3151429" y="7621015"/>
            <a:ext cx="630906" cy="1053468"/>
          </a:xfrm>
          <a:prstGeom prst="rect">
            <a:avLst/>
          </a:prstGeom>
        </xdr:spPr>
      </xdr:pic>
      <xdr:pic>
        <xdr:nvPicPr>
          <xdr:cNvPr id="13" name="Obrázek 37">
            <a:extLst>
              <a:ext uri="{FF2B5EF4-FFF2-40B4-BE49-F238E27FC236}">
                <a16:creationId xmlns:a16="http://schemas.microsoft.com/office/drawing/2014/main" id="{F44C61BF-D74E-1232-79C7-E32A60A9BC6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13815731" y="7617279"/>
            <a:ext cx="480274" cy="1031482"/>
          </a:xfrm>
          <a:prstGeom prst="rect">
            <a:avLst/>
          </a:prstGeom>
        </xdr:spPr>
      </xdr:pic>
    </xdr:grpSp>
    <xdr:clientData/>
  </xdr:twoCellAnchor>
  <xdr:twoCellAnchor>
    <xdr:from>
      <xdr:col>12</xdr:col>
      <xdr:colOff>535467</xdr:colOff>
      <xdr:row>48</xdr:row>
      <xdr:rowOff>183817</xdr:rowOff>
    </xdr:from>
    <xdr:to>
      <xdr:col>12</xdr:col>
      <xdr:colOff>957673</xdr:colOff>
      <xdr:row>48</xdr:row>
      <xdr:rowOff>849973</xdr:rowOff>
    </xdr:to>
    <xdr:pic>
      <xdr:nvPicPr>
        <xdr:cNvPr id="14" name="Obrázek 37">
          <a:extLst>
            <a:ext uri="{FF2B5EF4-FFF2-40B4-BE49-F238E27FC236}">
              <a16:creationId xmlns:a16="http://schemas.microsoft.com/office/drawing/2014/main" id="{F354CD7A-8103-4960-8DA3-95268105FC7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12041667" y="43267297"/>
          <a:ext cx="422206" cy="666156"/>
        </a:xfrm>
        <a:prstGeom prst="rect">
          <a:avLst/>
        </a:prstGeom>
      </xdr:spPr>
    </xdr:pic>
    <xdr:clientData/>
  </xdr:twoCellAnchor>
  <xdr:twoCellAnchor>
    <xdr:from>
      <xdr:col>12</xdr:col>
      <xdr:colOff>17814</xdr:colOff>
      <xdr:row>70</xdr:row>
      <xdr:rowOff>2176</xdr:rowOff>
    </xdr:from>
    <xdr:to>
      <xdr:col>13</xdr:col>
      <xdr:colOff>3265</xdr:colOff>
      <xdr:row>70</xdr:row>
      <xdr:rowOff>2176</xdr:rowOff>
    </xdr:to>
    <xdr:grpSp>
      <xdr:nvGrpSpPr>
        <xdr:cNvPr id="15" name="Skupina 14">
          <a:extLst>
            <a:ext uri="{FF2B5EF4-FFF2-40B4-BE49-F238E27FC236}">
              <a16:creationId xmlns:a16="http://schemas.microsoft.com/office/drawing/2014/main" id="{DC44FA68-4E70-49D6-8FCF-829554795305}"/>
            </a:ext>
          </a:extLst>
        </xdr:cNvPr>
        <xdr:cNvGrpSpPr/>
      </xdr:nvGrpSpPr>
      <xdr:grpSpPr>
        <a:xfrm>
          <a:off x="14602970" y="57211707"/>
          <a:ext cx="988751" cy="0"/>
          <a:chOff x="13151429" y="7617279"/>
          <a:chExt cx="1144576" cy="1057204"/>
        </a:xfrm>
      </xdr:grpSpPr>
      <xdr:pic>
        <xdr:nvPicPr>
          <xdr:cNvPr id="16" name="Obrázek 37">
            <a:extLst>
              <a:ext uri="{FF2B5EF4-FFF2-40B4-BE49-F238E27FC236}">
                <a16:creationId xmlns:a16="http://schemas.microsoft.com/office/drawing/2014/main" id="{F0898B4A-CF36-2338-22FB-0949444EFC8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3151429" y="7621015"/>
            <a:ext cx="630906" cy="1053468"/>
          </a:xfrm>
          <a:prstGeom prst="rect">
            <a:avLst/>
          </a:prstGeom>
        </xdr:spPr>
      </xdr:pic>
      <xdr:pic>
        <xdr:nvPicPr>
          <xdr:cNvPr id="17" name="Obrázek 37">
            <a:extLst>
              <a:ext uri="{FF2B5EF4-FFF2-40B4-BE49-F238E27FC236}">
                <a16:creationId xmlns:a16="http://schemas.microsoft.com/office/drawing/2014/main" id="{0D85F240-320F-674E-722D-FFFA6C05BA0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13815731" y="7617279"/>
            <a:ext cx="480274" cy="1031482"/>
          </a:xfrm>
          <a:prstGeom prst="rect">
            <a:avLst/>
          </a:prstGeom>
        </xdr:spPr>
      </xdr:pic>
    </xdr:grpSp>
    <xdr:clientData/>
  </xdr:twoCellAnchor>
  <xdr:twoCellAnchor>
    <xdr:from>
      <xdr:col>12</xdr:col>
      <xdr:colOff>535467</xdr:colOff>
      <xdr:row>68</xdr:row>
      <xdr:rowOff>183817</xdr:rowOff>
    </xdr:from>
    <xdr:to>
      <xdr:col>12</xdr:col>
      <xdr:colOff>957673</xdr:colOff>
      <xdr:row>68</xdr:row>
      <xdr:rowOff>849973</xdr:rowOff>
    </xdr:to>
    <xdr:pic>
      <xdr:nvPicPr>
        <xdr:cNvPr id="18" name="Obrázek 37">
          <a:extLst>
            <a:ext uri="{FF2B5EF4-FFF2-40B4-BE49-F238E27FC236}">
              <a16:creationId xmlns:a16="http://schemas.microsoft.com/office/drawing/2014/main" id="{DA007114-34A0-48B6-8D3B-19AF59F59FF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12041667" y="62789737"/>
          <a:ext cx="422206" cy="666156"/>
        </a:xfrm>
        <a:prstGeom prst="rect">
          <a:avLst/>
        </a:prstGeom>
      </xdr:spPr>
    </xdr:pic>
    <xdr:clientData/>
  </xdr:twoCellAnchor>
  <xdr:twoCellAnchor>
    <xdr:from>
      <xdr:col>12</xdr:col>
      <xdr:colOff>17814</xdr:colOff>
      <xdr:row>79</xdr:row>
      <xdr:rowOff>2176</xdr:rowOff>
    </xdr:from>
    <xdr:to>
      <xdr:col>13</xdr:col>
      <xdr:colOff>3265</xdr:colOff>
      <xdr:row>79</xdr:row>
      <xdr:rowOff>2176</xdr:rowOff>
    </xdr:to>
    <xdr:grpSp>
      <xdr:nvGrpSpPr>
        <xdr:cNvPr id="19" name="Skupina 18">
          <a:extLst>
            <a:ext uri="{FF2B5EF4-FFF2-40B4-BE49-F238E27FC236}">
              <a16:creationId xmlns:a16="http://schemas.microsoft.com/office/drawing/2014/main" id="{8E9D18E5-FA29-4A6E-B950-885C6C029E6D}"/>
            </a:ext>
          </a:extLst>
        </xdr:cNvPr>
        <xdr:cNvGrpSpPr/>
      </xdr:nvGrpSpPr>
      <xdr:grpSpPr>
        <a:xfrm>
          <a:off x="14602970" y="64819801"/>
          <a:ext cx="988751" cy="0"/>
          <a:chOff x="13151429" y="7617279"/>
          <a:chExt cx="1144576" cy="1057204"/>
        </a:xfrm>
      </xdr:grpSpPr>
      <xdr:pic>
        <xdr:nvPicPr>
          <xdr:cNvPr id="20" name="Obrázek 19">
            <a:extLst>
              <a:ext uri="{FF2B5EF4-FFF2-40B4-BE49-F238E27FC236}">
                <a16:creationId xmlns:a16="http://schemas.microsoft.com/office/drawing/2014/main" id="{056C59EB-53AD-512E-325E-23581AAFF63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3151429" y="7621015"/>
            <a:ext cx="630906" cy="1053468"/>
          </a:xfrm>
          <a:prstGeom prst="rect">
            <a:avLst/>
          </a:prstGeom>
        </xdr:spPr>
      </xdr:pic>
      <xdr:pic>
        <xdr:nvPicPr>
          <xdr:cNvPr id="21" name="Obrázek 37">
            <a:extLst>
              <a:ext uri="{FF2B5EF4-FFF2-40B4-BE49-F238E27FC236}">
                <a16:creationId xmlns:a16="http://schemas.microsoft.com/office/drawing/2014/main" id="{E3E8BD06-1537-C7EE-010B-84395CB04D2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13815731" y="7617279"/>
            <a:ext cx="480274" cy="1031482"/>
          </a:xfrm>
          <a:prstGeom prst="rect">
            <a:avLst/>
          </a:prstGeom>
        </xdr:spPr>
      </xdr:pic>
    </xdr:grpSp>
    <xdr:clientData/>
  </xdr:twoCellAnchor>
  <xdr:twoCellAnchor>
    <xdr:from>
      <xdr:col>12</xdr:col>
      <xdr:colOff>17814</xdr:colOff>
      <xdr:row>70</xdr:row>
      <xdr:rowOff>2175</xdr:rowOff>
    </xdr:from>
    <xdr:to>
      <xdr:col>13</xdr:col>
      <xdr:colOff>3265</xdr:colOff>
      <xdr:row>70</xdr:row>
      <xdr:rowOff>2175</xdr:rowOff>
    </xdr:to>
    <xdr:grpSp>
      <xdr:nvGrpSpPr>
        <xdr:cNvPr id="22" name="Skupina 21">
          <a:extLst>
            <a:ext uri="{FF2B5EF4-FFF2-40B4-BE49-F238E27FC236}">
              <a16:creationId xmlns:a16="http://schemas.microsoft.com/office/drawing/2014/main" id="{07164B72-25DB-4213-AFFC-6A36DEAD109F}"/>
            </a:ext>
          </a:extLst>
        </xdr:cNvPr>
        <xdr:cNvGrpSpPr/>
      </xdr:nvGrpSpPr>
      <xdr:grpSpPr>
        <a:xfrm>
          <a:off x="14602970" y="57211706"/>
          <a:ext cx="988751" cy="0"/>
          <a:chOff x="13151429" y="7617279"/>
          <a:chExt cx="1144576" cy="1057204"/>
        </a:xfrm>
      </xdr:grpSpPr>
      <xdr:pic>
        <xdr:nvPicPr>
          <xdr:cNvPr id="23" name="Obrázek 37">
            <a:extLst>
              <a:ext uri="{FF2B5EF4-FFF2-40B4-BE49-F238E27FC236}">
                <a16:creationId xmlns:a16="http://schemas.microsoft.com/office/drawing/2014/main" id="{BE296FEF-DB93-35EA-B28E-7258B8D326C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3151429" y="7621015"/>
            <a:ext cx="630906" cy="1053468"/>
          </a:xfrm>
          <a:prstGeom prst="rect">
            <a:avLst/>
          </a:prstGeom>
        </xdr:spPr>
      </xdr:pic>
      <xdr:pic>
        <xdr:nvPicPr>
          <xdr:cNvPr id="24" name="Obrázek 37">
            <a:extLst>
              <a:ext uri="{FF2B5EF4-FFF2-40B4-BE49-F238E27FC236}">
                <a16:creationId xmlns:a16="http://schemas.microsoft.com/office/drawing/2014/main" id="{7EF6D59A-3F48-ABE9-AD13-B87EE0DE72E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13815731" y="7617279"/>
            <a:ext cx="480274" cy="1031482"/>
          </a:xfrm>
          <a:prstGeom prst="rect">
            <a:avLst/>
          </a:prstGeom>
        </xdr:spPr>
      </xdr:pic>
    </xdr:grpSp>
    <xdr:clientData/>
  </xdr:twoCellAnchor>
  <xdr:twoCellAnchor>
    <xdr:from>
      <xdr:col>12</xdr:col>
      <xdr:colOff>17814</xdr:colOff>
      <xdr:row>79</xdr:row>
      <xdr:rowOff>2175</xdr:rowOff>
    </xdr:from>
    <xdr:to>
      <xdr:col>13</xdr:col>
      <xdr:colOff>3265</xdr:colOff>
      <xdr:row>79</xdr:row>
      <xdr:rowOff>2175</xdr:rowOff>
    </xdr:to>
    <xdr:grpSp>
      <xdr:nvGrpSpPr>
        <xdr:cNvPr id="25" name="Skupina 24">
          <a:extLst>
            <a:ext uri="{FF2B5EF4-FFF2-40B4-BE49-F238E27FC236}">
              <a16:creationId xmlns:a16="http://schemas.microsoft.com/office/drawing/2014/main" id="{E285AC81-72FC-45C8-8A2E-DEF1F80822DB}"/>
            </a:ext>
          </a:extLst>
        </xdr:cNvPr>
        <xdr:cNvGrpSpPr/>
      </xdr:nvGrpSpPr>
      <xdr:grpSpPr>
        <a:xfrm>
          <a:off x="14602970" y="64819800"/>
          <a:ext cx="988751" cy="0"/>
          <a:chOff x="13151429" y="7617279"/>
          <a:chExt cx="1144576" cy="1057204"/>
        </a:xfrm>
      </xdr:grpSpPr>
      <xdr:pic>
        <xdr:nvPicPr>
          <xdr:cNvPr id="26" name="Obrázek 37">
            <a:extLst>
              <a:ext uri="{FF2B5EF4-FFF2-40B4-BE49-F238E27FC236}">
                <a16:creationId xmlns:a16="http://schemas.microsoft.com/office/drawing/2014/main" id="{5B7A41AD-0737-A6AF-DC73-568655101ADC}"/>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13151429" y="7621015"/>
            <a:ext cx="630906" cy="1053468"/>
          </a:xfrm>
          <a:prstGeom prst="rect">
            <a:avLst/>
          </a:prstGeom>
        </xdr:spPr>
      </xdr:pic>
      <xdr:pic>
        <xdr:nvPicPr>
          <xdr:cNvPr id="27" name="Obrázek 37">
            <a:extLst>
              <a:ext uri="{FF2B5EF4-FFF2-40B4-BE49-F238E27FC236}">
                <a16:creationId xmlns:a16="http://schemas.microsoft.com/office/drawing/2014/main" id="{5A047114-851A-A3CE-E67D-531147414B79}"/>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13815731" y="7617279"/>
            <a:ext cx="480274" cy="1031482"/>
          </a:xfrm>
          <a:prstGeom prst="rect">
            <a:avLst/>
          </a:prstGeom>
        </xdr:spPr>
      </xdr:pic>
    </xdr:grpSp>
    <xdr:clientData/>
  </xdr:twoCellAnchor>
  <xdr:twoCellAnchor>
    <xdr:from>
      <xdr:col>12</xdr:col>
      <xdr:colOff>535467</xdr:colOff>
      <xdr:row>106</xdr:row>
      <xdr:rowOff>183817</xdr:rowOff>
    </xdr:from>
    <xdr:to>
      <xdr:col>12</xdr:col>
      <xdr:colOff>957673</xdr:colOff>
      <xdr:row>106</xdr:row>
      <xdr:rowOff>849973</xdr:rowOff>
    </xdr:to>
    <xdr:pic>
      <xdr:nvPicPr>
        <xdr:cNvPr id="28" name="Obrázek 37">
          <a:extLst>
            <a:ext uri="{FF2B5EF4-FFF2-40B4-BE49-F238E27FC236}">
              <a16:creationId xmlns:a16="http://schemas.microsoft.com/office/drawing/2014/main" id="{1AB2355B-08DF-4643-933A-CBC51D1091C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12041667" y="101499337"/>
          <a:ext cx="422206" cy="666156"/>
        </a:xfrm>
        <a:prstGeom prst="rect">
          <a:avLst/>
        </a:prstGeom>
      </xdr:spPr>
    </xdr:pic>
    <xdr:clientData/>
  </xdr:twoCellAnchor>
  <xdr:twoCellAnchor>
    <xdr:from>
      <xdr:col>12</xdr:col>
      <xdr:colOff>535467</xdr:colOff>
      <xdr:row>116</xdr:row>
      <xdr:rowOff>183817</xdr:rowOff>
    </xdr:from>
    <xdr:to>
      <xdr:col>12</xdr:col>
      <xdr:colOff>957673</xdr:colOff>
      <xdr:row>116</xdr:row>
      <xdr:rowOff>849973</xdr:rowOff>
    </xdr:to>
    <xdr:pic>
      <xdr:nvPicPr>
        <xdr:cNvPr id="29" name="Obrázek 37">
          <a:extLst>
            <a:ext uri="{FF2B5EF4-FFF2-40B4-BE49-F238E27FC236}">
              <a16:creationId xmlns:a16="http://schemas.microsoft.com/office/drawing/2014/main" id="{5A1F4ABA-ED6F-4B33-9099-16A847DDC4C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12041667" y="111595837"/>
          <a:ext cx="422206" cy="666156"/>
        </a:xfrm>
        <a:prstGeom prst="rect">
          <a:avLst/>
        </a:prstGeom>
      </xdr:spPr>
    </xdr:pic>
    <xdr:clientData/>
  </xdr:twoCellAnchor>
  <xdr:twoCellAnchor>
    <xdr:from>
      <xdr:col>12</xdr:col>
      <xdr:colOff>535467</xdr:colOff>
      <xdr:row>127</xdr:row>
      <xdr:rowOff>183817</xdr:rowOff>
    </xdr:from>
    <xdr:to>
      <xdr:col>12</xdr:col>
      <xdr:colOff>957673</xdr:colOff>
      <xdr:row>127</xdr:row>
      <xdr:rowOff>849973</xdr:rowOff>
    </xdr:to>
    <xdr:pic>
      <xdr:nvPicPr>
        <xdr:cNvPr id="30" name="Obrázek 37">
          <a:extLst>
            <a:ext uri="{FF2B5EF4-FFF2-40B4-BE49-F238E27FC236}">
              <a16:creationId xmlns:a16="http://schemas.microsoft.com/office/drawing/2014/main" id="{67A4C68E-2EE4-41AC-8283-2F483F57BFE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12041667" y="123368737"/>
          <a:ext cx="422206" cy="666156"/>
        </a:xfrm>
        <a:prstGeom prst="rect">
          <a:avLst/>
        </a:prstGeom>
      </xdr:spPr>
    </xdr:pic>
    <xdr:clientData/>
  </xdr:twoCellAnchor>
  <xdr:twoCellAnchor>
    <xdr:from>
      <xdr:col>12</xdr:col>
      <xdr:colOff>17814</xdr:colOff>
      <xdr:row>129</xdr:row>
      <xdr:rowOff>2176</xdr:rowOff>
    </xdr:from>
    <xdr:to>
      <xdr:col>13</xdr:col>
      <xdr:colOff>3265</xdr:colOff>
      <xdr:row>129</xdr:row>
      <xdr:rowOff>2176</xdr:rowOff>
    </xdr:to>
    <xdr:grpSp>
      <xdr:nvGrpSpPr>
        <xdr:cNvPr id="31" name="Skupina 30">
          <a:extLst>
            <a:ext uri="{FF2B5EF4-FFF2-40B4-BE49-F238E27FC236}">
              <a16:creationId xmlns:a16="http://schemas.microsoft.com/office/drawing/2014/main" id="{19119E03-1EF0-495E-914C-CB32A88992DA}"/>
            </a:ext>
          </a:extLst>
        </xdr:cNvPr>
        <xdr:cNvGrpSpPr/>
      </xdr:nvGrpSpPr>
      <xdr:grpSpPr>
        <a:xfrm>
          <a:off x="14602970" y="106444051"/>
          <a:ext cx="988751" cy="0"/>
          <a:chOff x="13151429" y="7617279"/>
          <a:chExt cx="1144576" cy="1057204"/>
        </a:xfrm>
      </xdr:grpSpPr>
      <xdr:pic>
        <xdr:nvPicPr>
          <xdr:cNvPr id="32" name="Obrázek 31">
            <a:extLst>
              <a:ext uri="{FF2B5EF4-FFF2-40B4-BE49-F238E27FC236}">
                <a16:creationId xmlns:a16="http://schemas.microsoft.com/office/drawing/2014/main" id="{08DC03E3-8970-040B-3211-35339878B73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3151429" y="7621015"/>
            <a:ext cx="630906" cy="1053468"/>
          </a:xfrm>
          <a:prstGeom prst="rect">
            <a:avLst/>
          </a:prstGeom>
        </xdr:spPr>
      </xdr:pic>
      <xdr:pic>
        <xdr:nvPicPr>
          <xdr:cNvPr id="33" name="Obrázek 37">
            <a:extLst>
              <a:ext uri="{FF2B5EF4-FFF2-40B4-BE49-F238E27FC236}">
                <a16:creationId xmlns:a16="http://schemas.microsoft.com/office/drawing/2014/main" id="{D3B80F05-6CD8-A63E-85A2-C52F0C28B50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13815731" y="7617279"/>
            <a:ext cx="480274" cy="1031482"/>
          </a:xfrm>
          <a:prstGeom prst="rect">
            <a:avLst/>
          </a:prstGeom>
        </xdr:spPr>
      </xdr:pic>
    </xdr:grpSp>
    <xdr:clientData/>
  </xdr:twoCellAnchor>
  <xdr:twoCellAnchor>
    <xdr:from>
      <xdr:col>12</xdr:col>
      <xdr:colOff>17814</xdr:colOff>
      <xdr:row>129</xdr:row>
      <xdr:rowOff>2175</xdr:rowOff>
    </xdr:from>
    <xdr:to>
      <xdr:col>13</xdr:col>
      <xdr:colOff>3265</xdr:colOff>
      <xdr:row>129</xdr:row>
      <xdr:rowOff>2175</xdr:rowOff>
    </xdr:to>
    <xdr:grpSp>
      <xdr:nvGrpSpPr>
        <xdr:cNvPr id="34" name="Skupina 33">
          <a:extLst>
            <a:ext uri="{FF2B5EF4-FFF2-40B4-BE49-F238E27FC236}">
              <a16:creationId xmlns:a16="http://schemas.microsoft.com/office/drawing/2014/main" id="{80585D62-22D6-41DE-8A29-CA96C815318F}"/>
            </a:ext>
          </a:extLst>
        </xdr:cNvPr>
        <xdr:cNvGrpSpPr/>
      </xdr:nvGrpSpPr>
      <xdr:grpSpPr>
        <a:xfrm>
          <a:off x="14602970" y="106444050"/>
          <a:ext cx="988751" cy="0"/>
          <a:chOff x="13151429" y="7617279"/>
          <a:chExt cx="1144576" cy="1057204"/>
        </a:xfrm>
      </xdr:grpSpPr>
      <xdr:pic>
        <xdr:nvPicPr>
          <xdr:cNvPr id="35" name="Obrázek 37">
            <a:extLst>
              <a:ext uri="{FF2B5EF4-FFF2-40B4-BE49-F238E27FC236}">
                <a16:creationId xmlns:a16="http://schemas.microsoft.com/office/drawing/2014/main" id="{B21D6E6A-2C38-3F2C-6EEC-F2346EABCA0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13151429" y="7621015"/>
            <a:ext cx="630906" cy="1053468"/>
          </a:xfrm>
          <a:prstGeom prst="rect">
            <a:avLst/>
          </a:prstGeom>
        </xdr:spPr>
      </xdr:pic>
      <xdr:pic>
        <xdr:nvPicPr>
          <xdr:cNvPr id="36" name="Obrázek 37">
            <a:extLst>
              <a:ext uri="{FF2B5EF4-FFF2-40B4-BE49-F238E27FC236}">
                <a16:creationId xmlns:a16="http://schemas.microsoft.com/office/drawing/2014/main" id="{42308906-AB9B-DA0A-48F1-0EF0635BC92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13815731" y="7617279"/>
            <a:ext cx="480274" cy="1031482"/>
          </a:xfrm>
          <a:prstGeom prst="rect">
            <a:avLst/>
          </a:prstGeom>
        </xdr:spPr>
      </xdr:pic>
    </xdr:grpSp>
    <xdr:clientData/>
  </xdr:twoCellAnchor>
  <xdr:twoCellAnchor>
    <xdr:from>
      <xdr:col>12</xdr:col>
      <xdr:colOff>17814</xdr:colOff>
      <xdr:row>158</xdr:row>
      <xdr:rowOff>2176</xdr:rowOff>
    </xdr:from>
    <xdr:to>
      <xdr:col>13</xdr:col>
      <xdr:colOff>3265</xdr:colOff>
      <xdr:row>158</xdr:row>
      <xdr:rowOff>2176</xdr:rowOff>
    </xdr:to>
    <xdr:grpSp>
      <xdr:nvGrpSpPr>
        <xdr:cNvPr id="37" name="Skupina 36">
          <a:extLst>
            <a:ext uri="{FF2B5EF4-FFF2-40B4-BE49-F238E27FC236}">
              <a16:creationId xmlns:a16="http://schemas.microsoft.com/office/drawing/2014/main" id="{2BC646BE-8FA2-428F-8021-21C30D31E086}"/>
            </a:ext>
          </a:extLst>
        </xdr:cNvPr>
        <xdr:cNvGrpSpPr/>
      </xdr:nvGrpSpPr>
      <xdr:grpSpPr>
        <a:xfrm>
          <a:off x="14602970" y="128732551"/>
          <a:ext cx="988751" cy="0"/>
          <a:chOff x="13151429" y="7617279"/>
          <a:chExt cx="1144576" cy="1057204"/>
        </a:xfrm>
      </xdr:grpSpPr>
      <xdr:pic>
        <xdr:nvPicPr>
          <xdr:cNvPr id="38" name="Obrázek 37">
            <a:extLst>
              <a:ext uri="{FF2B5EF4-FFF2-40B4-BE49-F238E27FC236}">
                <a16:creationId xmlns:a16="http://schemas.microsoft.com/office/drawing/2014/main" id="{A4B969DF-D4F2-58B9-0336-3B4C9EC3E47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3151429" y="7621015"/>
            <a:ext cx="630906" cy="1053468"/>
          </a:xfrm>
          <a:prstGeom prst="rect">
            <a:avLst/>
          </a:prstGeom>
        </xdr:spPr>
      </xdr:pic>
      <xdr:pic>
        <xdr:nvPicPr>
          <xdr:cNvPr id="39" name="Obrázek 37">
            <a:extLst>
              <a:ext uri="{FF2B5EF4-FFF2-40B4-BE49-F238E27FC236}">
                <a16:creationId xmlns:a16="http://schemas.microsoft.com/office/drawing/2014/main" id="{A3BE44E3-CC8F-19A2-1A90-83750162340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13815731" y="7617279"/>
            <a:ext cx="480274" cy="1031482"/>
          </a:xfrm>
          <a:prstGeom prst="rect">
            <a:avLst/>
          </a:prstGeom>
        </xdr:spPr>
      </xdr:pic>
    </xdr:grpSp>
    <xdr:clientData/>
  </xdr:twoCellAnchor>
  <xdr:twoCellAnchor>
    <xdr:from>
      <xdr:col>12</xdr:col>
      <xdr:colOff>17814</xdr:colOff>
      <xdr:row>158</xdr:row>
      <xdr:rowOff>2175</xdr:rowOff>
    </xdr:from>
    <xdr:to>
      <xdr:col>13</xdr:col>
      <xdr:colOff>3265</xdr:colOff>
      <xdr:row>158</xdr:row>
      <xdr:rowOff>2953</xdr:rowOff>
    </xdr:to>
    <xdr:grpSp>
      <xdr:nvGrpSpPr>
        <xdr:cNvPr id="40" name="Skupina 39">
          <a:extLst>
            <a:ext uri="{FF2B5EF4-FFF2-40B4-BE49-F238E27FC236}">
              <a16:creationId xmlns:a16="http://schemas.microsoft.com/office/drawing/2014/main" id="{2B72D6A5-3609-4B56-A3B5-ED23D4637CFB}"/>
            </a:ext>
          </a:extLst>
        </xdr:cNvPr>
        <xdr:cNvGrpSpPr/>
      </xdr:nvGrpSpPr>
      <xdr:grpSpPr>
        <a:xfrm>
          <a:off x="14602970" y="128732550"/>
          <a:ext cx="988751" cy="778"/>
          <a:chOff x="13151429" y="7617279"/>
          <a:chExt cx="1144576" cy="1057204"/>
        </a:xfrm>
      </xdr:grpSpPr>
      <xdr:pic>
        <xdr:nvPicPr>
          <xdr:cNvPr id="41" name="Obrázek 37">
            <a:extLst>
              <a:ext uri="{FF2B5EF4-FFF2-40B4-BE49-F238E27FC236}">
                <a16:creationId xmlns:a16="http://schemas.microsoft.com/office/drawing/2014/main" id="{8C5E6B60-E39F-1519-D402-09967F6B64E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3151429" y="7621015"/>
            <a:ext cx="630906" cy="1053468"/>
          </a:xfrm>
          <a:prstGeom prst="rect">
            <a:avLst/>
          </a:prstGeom>
        </xdr:spPr>
      </xdr:pic>
      <xdr:pic>
        <xdr:nvPicPr>
          <xdr:cNvPr id="42" name="Obrázek 37">
            <a:extLst>
              <a:ext uri="{FF2B5EF4-FFF2-40B4-BE49-F238E27FC236}">
                <a16:creationId xmlns:a16="http://schemas.microsoft.com/office/drawing/2014/main" id="{8AA607CE-996F-FC90-F0B6-45AFAA3FC95A}"/>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13815731" y="7617279"/>
            <a:ext cx="480274" cy="1031482"/>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38100</xdr:colOff>
      <xdr:row>7</xdr:row>
      <xdr:rowOff>19050</xdr:rowOff>
    </xdr:from>
    <xdr:to>
      <xdr:col>12</xdr:col>
      <xdr:colOff>847725</xdr:colOff>
      <xdr:row>7</xdr:row>
      <xdr:rowOff>523874</xdr:rowOff>
    </xdr:to>
    <xdr:pic>
      <xdr:nvPicPr>
        <xdr:cNvPr id="3" name="Obrázek 2">
          <a:extLst>
            <a:ext uri="{FF2B5EF4-FFF2-40B4-BE49-F238E27FC236}">
              <a16:creationId xmlns:a16="http://schemas.microsoft.com/office/drawing/2014/main" id="{050D1033-484C-4CDE-0355-E63374636FAA}"/>
            </a:ext>
          </a:extLst>
        </xdr:cNvPr>
        <xdr:cNvPicPr>
          <a:picLocks noChangeAspect="1"/>
        </xdr:cNvPicPr>
      </xdr:nvPicPr>
      <xdr:blipFill>
        <a:blip xmlns:r="http://schemas.openxmlformats.org/officeDocument/2006/relationships" r:embed="rId1"/>
        <a:stretch>
          <a:fillRect/>
        </a:stretch>
      </xdr:blipFill>
      <xdr:spPr>
        <a:xfrm>
          <a:off x="11791950" y="3505200"/>
          <a:ext cx="809625" cy="533400"/>
        </a:xfrm>
        <a:prstGeom prst="rect">
          <a:avLst/>
        </a:prstGeom>
      </xdr:spPr>
    </xdr:pic>
    <xdr:clientData/>
  </xdr:twoCellAnchor>
  <xdr:twoCellAnchor editAs="oneCell">
    <xdr:from>
      <xdr:col>12</xdr:col>
      <xdr:colOff>276225</xdr:colOff>
      <xdr:row>3</xdr:row>
      <xdr:rowOff>9525</xdr:rowOff>
    </xdr:from>
    <xdr:to>
      <xdr:col>12</xdr:col>
      <xdr:colOff>676275</xdr:colOff>
      <xdr:row>3</xdr:row>
      <xdr:rowOff>504824</xdr:rowOff>
    </xdr:to>
    <xdr:pic>
      <xdr:nvPicPr>
        <xdr:cNvPr id="4" name="Obrázek 3">
          <a:extLst>
            <a:ext uri="{FF2B5EF4-FFF2-40B4-BE49-F238E27FC236}">
              <a16:creationId xmlns:a16="http://schemas.microsoft.com/office/drawing/2014/main" id="{C3B7A5A3-9F87-734A-492C-242DD7806C8C}"/>
            </a:ext>
            <a:ext uri="{147F2762-F138-4A5C-976F-8EAC2B608ADB}">
              <a16:predDERef xmlns:a16="http://schemas.microsoft.com/office/drawing/2014/main" pred="{050D1033-484C-4CDE-0355-E63374636FAA}"/>
            </a:ext>
          </a:extLst>
        </xdr:cNvPr>
        <xdr:cNvPicPr>
          <a:picLocks noChangeAspect="1"/>
        </xdr:cNvPicPr>
      </xdr:nvPicPr>
      <xdr:blipFill>
        <a:blip xmlns:r="http://schemas.openxmlformats.org/officeDocument/2006/relationships" r:embed="rId2"/>
        <a:stretch>
          <a:fillRect/>
        </a:stretch>
      </xdr:blipFill>
      <xdr:spPr>
        <a:xfrm>
          <a:off x="12030075" y="1771650"/>
          <a:ext cx="400050" cy="542925"/>
        </a:xfrm>
        <a:prstGeom prst="rect">
          <a:avLst/>
        </a:prstGeom>
      </xdr:spPr>
    </xdr:pic>
    <xdr:clientData/>
  </xdr:twoCellAnchor>
  <xdr:twoCellAnchor editAs="oneCell">
    <xdr:from>
      <xdr:col>12</xdr:col>
      <xdr:colOff>342900</xdr:colOff>
      <xdr:row>4</xdr:row>
      <xdr:rowOff>28575</xdr:rowOff>
    </xdr:from>
    <xdr:to>
      <xdr:col>12</xdr:col>
      <xdr:colOff>742950</xdr:colOff>
      <xdr:row>4</xdr:row>
      <xdr:rowOff>523874</xdr:rowOff>
    </xdr:to>
    <xdr:pic>
      <xdr:nvPicPr>
        <xdr:cNvPr id="5" name="Obrázek 4">
          <a:extLst>
            <a:ext uri="{FF2B5EF4-FFF2-40B4-BE49-F238E27FC236}">
              <a16:creationId xmlns:a16="http://schemas.microsoft.com/office/drawing/2014/main" id="{5D216CE4-188B-40FF-81AD-390C21D33342}"/>
            </a:ext>
            <a:ext uri="{147F2762-F138-4A5C-976F-8EAC2B608ADB}">
              <a16:predDERef xmlns:a16="http://schemas.microsoft.com/office/drawing/2014/main" pred="{C3B7A5A3-9F87-734A-492C-242DD7806C8C}"/>
            </a:ext>
          </a:extLst>
        </xdr:cNvPr>
        <xdr:cNvPicPr>
          <a:picLocks noChangeAspect="1"/>
        </xdr:cNvPicPr>
      </xdr:nvPicPr>
      <xdr:blipFill>
        <a:blip xmlns:r="http://schemas.openxmlformats.org/officeDocument/2006/relationships" r:embed="rId2"/>
        <a:stretch>
          <a:fillRect/>
        </a:stretch>
      </xdr:blipFill>
      <xdr:spPr>
        <a:xfrm>
          <a:off x="12096750" y="2381250"/>
          <a:ext cx="400050" cy="5429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fafukhk.sharepoint.com/sites/m2/Sdilene%20dokumenty/TDS/VZ%20na%20VYBAVEN&#205;/5_Nelaboratorn&#237;%20vybaven&#237;%20-%20M.Nov&#253;/VZ_Nelab_VV_Souhrn_fakulta%20a%20jednotkov&#225;%20cena3.xlsx" TargetMode="External"/><Relationship Id="rId1" Type="http://schemas.openxmlformats.org/officeDocument/2006/relationships/externalLinkPath" Target="/sites/m2/Sdilene%20dokumenty/TDS/VZ%20na%20VYBAVEN&#205;/5_Nelaboratorn&#237;%20vybaven&#237;%20-%20M.Nov&#253;/VZ_Nelab_VV_Souhrn_fakulta%20a%20jednotkov&#225;%20cena3.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fafukhk.sharepoint.com/sites/m2/Sdilene%20dokumenty/TDS/VZ%20na%20VYBAVEN&#205;/5_Nelaboratorn&#237;%20vybaven&#237;%20-%20M.Nov&#253;/4_VZ_kuchy&#328;_zased_knihovna_tren_sim_chodby/4_Polo&#382;kov&#253;%20rozpo&#269;et/MEPH2_NLBN1_SOUHRN_Polo&#382;kov&#253;%20rozpo&#269;et(do_VZ)%20(BF_CB)-Zim&#269;&#237;k-Krej&#269;&#237;.xlsx" TargetMode="External"/><Relationship Id="rId2" Type="http://schemas.microsoft.com/office/2019/04/relationships/externalLinkLongPath" Target="MEPH2_NLBN1_SOUHRN_Polo&#382;kov&#253;%20rozpo&#269;et(do_VZ)%20(BF_CB)-Zim&#269;&#237;k-Krej&#269;&#237;.xlsx?9966FBBB" TargetMode="External"/><Relationship Id="rId1" Type="http://schemas.openxmlformats.org/officeDocument/2006/relationships/externalLinkPath" Target="file:///\\9966FBBB\MEPH2_NLBN1_SOUHRN_Polo&#382;kov&#253;%20rozpo&#269;et(do_VZ)%20(BF_CB)-Zim&#269;&#237;k-Krej&#269;&#23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Kf1yrDs26UGDUEPvgvA3LjH7WjGwnZFNt915Rsg-LpHPfa3X1GDXQYtKbpW_5_Pg" itemId="01DRZZS57ZTBE5E2TWSRA3GLZI27DKQIX5">
      <xxl21:absoluteUrl r:id="rId2"/>
    </xxl21:alternateUrls>
    <sheetNames>
      <sheetName val="souhrn"/>
      <sheetName val="AUD"/>
      <sheetName val="CIR"/>
      <sheetName val="LIB"/>
      <sheetName val="MTG"/>
      <sheetName val="KIT"/>
      <sheetName val="KIT MTG"/>
      <sheetName val="KIT OFF"/>
      <sheetName val="SOC"/>
      <sheetName val="SIM"/>
      <sheetName val="Regály"/>
      <sheetName val="MUS"/>
      <sheetName val="OFF"/>
      <sheetName val="EDU"/>
      <sheetName val="pomocné_fakulta"/>
      <sheetName val="pomocné_cena"/>
      <sheetName val="pomocné"/>
      <sheetName val="lavi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
          <cell r="B1" t="str">
            <v>BA_FACULTY</v>
          </cell>
          <cell r="C1" t="str">
            <v>BA_ID</v>
          </cell>
        </row>
        <row r="2">
          <cell r="B2" t="str">
            <v>LAF</v>
          </cell>
          <cell r="C2" t="str">
            <v>0_010</v>
          </cell>
        </row>
        <row r="3">
          <cell r="B3" t="str">
            <v>LAF</v>
          </cell>
          <cell r="C3" t="str">
            <v>0_020</v>
          </cell>
        </row>
        <row r="4">
          <cell r="B4" t="str">
            <v>LAF</v>
          </cell>
          <cell r="C4" t="str">
            <v>0_030</v>
          </cell>
        </row>
        <row r="5">
          <cell r="B5" t="str">
            <v>LAF</v>
          </cell>
          <cell r="C5" t="str">
            <v>0_040</v>
          </cell>
        </row>
        <row r="6">
          <cell r="B6" t="str">
            <v>LAF</v>
          </cell>
          <cell r="C6" t="str">
            <v>0_050</v>
          </cell>
        </row>
        <row r="7">
          <cell r="B7" t="str">
            <v>LAF</v>
          </cell>
          <cell r="C7" t="str">
            <v>0_060</v>
          </cell>
        </row>
        <row r="8">
          <cell r="B8" t="str">
            <v>LAF</v>
          </cell>
          <cell r="C8" t="str">
            <v>0_070</v>
          </cell>
        </row>
        <row r="9">
          <cell r="B9" t="str">
            <v>LAF</v>
          </cell>
          <cell r="C9" t="str">
            <v>0_121</v>
          </cell>
        </row>
        <row r="10">
          <cell r="B10" t="str">
            <v>LAF</v>
          </cell>
          <cell r="C10" t="str">
            <v>0_122</v>
          </cell>
        </row>
        <row r="11">
          <cell r="B11" t="str">
            <v>LAF</v>
          </cell>
          <cell r="C11" t="str">
            <v>0_131</v>
          </cell>
        </row>
        <row r="12">
          <cell r="B12" t="str">
            <v>LAF</v>
          </cell>
          <cell r="C12" t="str">
            <v>0_141</v>
          </cell>
        </row>
        <row r="13">
          <cell r="B13" t="str">
            <v>LAF</v>
          </cell>
          <cell r="C13" t="str">
            <v>0_151</v>
          </cell>
        </row>
        <row r="14">
          <cell r="B14" t="str">
            <v>LAF</v>
          </cell>
          <cell r="C14" t="str">
            <v>0_161</v>
          </cell>
        </row>
        <row r="15">
          <cell r="B15" t="str">
            <v>LAF</v>
          </cell>
          <cell r="C15" t="str">
            <v>0_171</v>
          </cell>
        </row>
        <row r="16">
          <cell r="B16" t="str">
            <v>FaF</v>
          </cell>
          <cell r="C16" t="str">
            <v>1_001</v>
          </cell>
        </row>
        <row r="17">
          <cell r="B17" t="str">
            <v>FaF</v>
          </cell>
          <cell r="C17" t="str">
            <v>1_002</v>
          </cell>
        </row>
        <row r="18">
          <cell r="B18" t="str">
            <v>FaF</v>
          </cell>
          <cell r="C18" t="str">
            <v>1_003</v>
          </cell>
        </row>
        <row r="19">
          <cell r="B19" t="str">
            <v>LAF</v>
          </cell>
          <cell r="C19" t="str">
            <v>1_004</v>
          </cell>
        </row>
        <row r="20">
          <cell r="B20" t="str">
            <v>LAF</v>
          </cell>
          <cell r="C20" t="str">
            <v>1_005</v>
          </cell>
        </row>
        <row r="21">
          <cell r="B21" t="str">
            <v>LAF</v>
          </cell>
          <cell r="C21" t="str">
            <v>1_006</v>
          </cell>
        </row>
        <row r="22">
          <cell r="B22" t="str">
            <v>LAF</v>
          </cell>
          <cell r="C22" t="str">
            <v>1_007</v>
          </cell>
        </row>
        <row r="23">
          <cell r="B23" t="str">
            <v>LAF</v>
          </cell>
          <cell r="C23" t="str">
            <v>1_008</v>
          </cell>
        </row>
        <row r="24">
          <cell r="B24" t="str">
            <v>LAF</v>
          </cell>
          <cell r="C24" t="str">
            <v>1_010</v>
          </cell>
        </row>
        <row r="25">
          <cell r="B25" t="str">
            <v>LAF</v>
          </cell>
          <cell r="C25" t="str">
            <v>1_011</v>
          </cell>
        </row>
        <row r="26">
          <cell r="B26" t="str">
            <v>LAF</v>
          </cell>
          <cell r="C26" t="str">
            <v>1_012</v>
          </cell>
        </row>
        <row r="27">
          <cell r="B27" t="str">
            <v>LAF</v>
          </cell>
          <cell r="C27" t="str">
            <v>1_013</v>
          </cell>
        </row>
        <row r="28">
          <cell r="B28" t="str">
            <v>LAF</v>
          </cell>
          <cell r="C28" t="str">
            <v>1_014</v>
          </cell>
        </row>
        <row r="29">
          <cell r="B29" t="str">
            <v>LAF</v>
          </cell>
          <cell r="C29" t="str">
            <v>1_016</v>
          </cell>
        </row>
        <row r="30">
          <cell r="B30" t="str">
            <v>LAF</v>
          </cell>
          <cell r="C30" t="str">
            <v>1_018</v>
          </cell>
        </row>
        <row r="31">
          <cell r="B31" t="str">
            <v>LAF</v>
          </cell>
          <cell r="C31" t="str">
            <v>1_021</v>
          </cell>
        </row>
        <row r="32">
          <cell r="B32" t="str">
            <v>LAF</v>
          </cell>
          <cell r="C32" t="str">
            <v>1_022</v>
          </cell>
        </row>
        <row r="33">
          <cell r="B33" t="str">
            <v>LAF</v>
          </cell>
          <cell r="C33" t="str">
            <v>1_023</v>
          </cell>
        </row>
        <row r="34">
          <cell r="B34" t="str">
            <v>LAF</v>
          </cell>
          <cell r="C34" t="str">
            <v>1_024</v>
          </cell>
        </row>
        <row r="35">
          <cell r="B35" t="str">
            <v>LAF</v>
          </cell>
          <cell r="C35" t="str">
            <v>1_025</v>
          </cell>
        </row>
        <row r="36">
          <cell r="B36" t="str">
            <v>LAF</v>
          </cell>
          <cell r="C36" t="str">
            <v>1_026</v>
          </cell>
        </row>
        <row r="37">
          <cell r="B37" t="str">
            <v>LAF</v>
          </cell>
          <cell r="C37" t="str">
            <v>1_027</v>
          </cell>
        </row>
        <row r="38">
          <cell r="B38" t="str">
            <v>LAF</v>
          </cell>
          <cell r="C38" t="str">
            <v>1_028</v>
          </cell>
        </row>
        <row r="39">
          <cell r="B39" t="str">
            <v>LAF</v>
          </cell>
          <cell r="C39" t="str">
            <v>1_029</v>
          </cell>
        </row>
        <row r="40">
          <cell r="B40" t="str">
            <v>LAF</v>
          </cell>
          <cell r="C40" t="str">
            <v>1_030</v>
          </cell>
        </row>
        <row r="41">
          <cell r="B41" t="str">
            <v>LAF</v>
          </cell>
          <cell r="C41" t="str">
            <v>1_031</v>
          </cell>
        </row>
        <row r="42">
          <cell r="B42" t="str">
            <v>LAF</v>
          </cell>
          <cell r="C42" t="str">
            <v>1_032</v>
          </cell>
        </row>
        <row r="43">
          <cell r="B43" t="str">
            <v>LAF</v>
          </cell>
          <cell r="C43" t="str">
            <v>1_033</v>
          </cell>
        </row>
        <row r="44">
          <cell r="B44" t="str">
            <v>LAF</v>
          </cell>
          <cell r="C44" t="str">
            <v>1_034</v>
          </cell>
        </row>
        <row r="45">
          <cell r="B45" t="str">
            <v>LAF</v>
          </cell>
          <cell r="C45" t="str">
            <v>1_035</v>
          </cell>
        </row>
        <row r="46">
          <cell r="B46" t="str">
            <v>LAF</v>
          </cell>
          <cell r="C46" t="str">
            <v>1_036</v>
          </cell>
        </row>
        <row r="47">
          <cell r="B47" t="str">
            <v>LAF</v>
          </cell>
          <cell r="C47" t="str">
            <v>1_040</v>
          </cell>
        </row>
        <row r="48">
          <cell r="B48" t="str">
            <v>LAF</v>
          </cell>
          <cell r="C48" t="str">
            <v>1_041</v>
          </cell>
        </row>
        <row r="49">
          <cell r="B49" t="str">
            <v>LAF</v>
          </cell>
          <cell r="C49" t="str">
            <v>1_042</v>
          </cell>
        </row>
        <row r="50">
          <cell r="B50" t="str">
            <v>LAF</v>
          </cell>
          <cell r="C50" t="str">
            <v>1_043</v>
          </cell>
        </row>
        <row r="51">
          <cell r="B51" t="str">
            <v>LAF</v>
          </cell>
          <cell r="C51" t="str">
            <v>1_044</v>
          </cell>
        </row>
        <row r="52">
          <cell r="B52" t="str">
            <v>LAF</v>
          </cell>
          <cell r="C52" t="str">
            <v>1_045</v>
          </cell>
        </row>
        <row r="53">
          <cell r="B53" t="str">
            <v>LAF</v>
          </cell>
          <cell r="C53" t="str">
            <v>1_046</v>
          </cell>
        </row>
        <row r="54">
          <cell r="B54" t="str">
            <v>LF</v>
          </cell>
          <cell r="C54" t="str">
            <v>1_053</v>
          </cell>
        </row>
        <row r="55">
          <cell r="B55" t="str">
            <v>LF</v>
          </cell>
          <cell r="C55" t="str">
            <v>1_054</v>
          </cell>
        </row>
        <row r="56">
          <cell r="B56" t="str">
            <v>LF</v>
          </cell>
          <cell r="C56" t="str">
            <v>1_057</v>
          </cell>
        </row>
        <row r="57">
          <cell r="B57" t="str">
            <v>LF</v>
          </cell>
          <cell r="C57" t="str">
            <v>1_058</v>
          </cell>
        </row>
        <row r="58">
          <cell r="B58" t="str">
            <v>LF</v>
          </cell>
          <cell r="C58" t="str">
            <v>1_059</v>
          </cell>
        </row>
        <row r="59">
          <cell r="B59" t="str">
            <v>LF</v>
          </cell>
          <cell r="C59" t="str">
            <v>1_060</v>
          </cell>
        </row>
        <row r="60">
          <cell r="B60" t="str">
            <v>LF</v>
          </cell>
          <cell r="C60" t="str">
            <v>1_061</v>
          </cell>
        </row>
        <row r="61">
          <cell r="B61" t="str">
            <v>LF</v>
          </cell>
          <cell r="C61" t="str">
            <v>1_062</v>
          </cell>
        </row>
        <row r="62">
          <cell r="B62" t="str">
            <v>LF</v>
          </cell>
          <cell r="C62" t="str">
            <v>1_063</v>
          </cell>
        </row>
        <row r="63">
          <cell r="B63" t="str">
            <v>LF</v>
          </cell>
          <cell r="C63" t="str">
            <v>1_064</v>
          </cell>
        </row>
        <row r="64">
          <cell r="B64" t="str">
            <v>LF</v>
          </cell>
          <cell r="C64" t="str">
            <v>1_065</v>
          </cell>
        </row>
        <row r="65">
          <cell r="B65" t="str">
            <v>LF</v>
          </cell>
          <cell r="C65" t="str">
            <v>1_066</v>
          </cell>
        </row>
        <row r="66">
          <cell r="B66" t="str">
            <v>LF</v>
          </cell>
          <cell r="C66" t="str">
            <v>1_067</v>
          </cell>
        </row>
        <row r="67">
          <cell r="B67" t="str">
            <v>LF</v>
          </cell>
          <cell r="C67" t="str">
            <v>1_068</v>
          </cell>
        </row>
        <row r="68">
          <cell r="B68" t="str">
            <v>LF</v>
          </cell>
          <cell r="C68" t="str">
            <v>1_069</v>
          </cell>
        </row>
        <row r="69">
          <cell r="B69" t="str">
            <v>FaF</v>
          </cell>
          <cell r="C69" t="str">
            <v>1_070</v>
          </cell>
        </row>
        <row r="70">
          <cell r="B70" t="str">
            <v>FaF</v>
          </cell>
          <cell r="C70" t="str">
            <v>1_071</v>
          </cell>
        </row>
        <row r="71">
          <cell r="B71" t="str">
            <v>FaF</v>
          </cell>
          <cell r="C71" t="str">
            <v>1_072</v>
          </cell>
        </row>
        <row r="72">
          <cell r="B72" t="str">
            <v>FaF</v>
          </cell>
          <cell r="C72" t="str">
            <v>1_073</v>
          </cell>
        </row>
        <row r="73">
          <cell r="B73" t="str">
            <v>FaF</v>
          </cell>
          <cell r="C73" t="str">
            <v>1_074</v>
          </cell>
        </row>
        <row r="74">
          <cell r="B74" t="str">
            <v>FaF</v>
          </cell>
          <cell r="C74" t="str">
            <v>1_075</v>
          </cell>
        </row>
        <row r="75">
          <cell r="B75" t="str">
            <v>FaF</v>
          </cell>
          <cell r="C75" t="str">
            <v>1_076</v>
          </cell>
        </row>
        <row r="76">
          <cell r="B76" t="str">
            <v>FaF</v>
          </cell>
          <cell r="C76" t="str">
            <v>1_077</v>
          </cell>
        </row>
        <row r="77">
          <cell r="B77" t="str">
            <v>FaF</v>
          </cell>
          <cell r="C77" t="str">
            <v>1_078</v>
          </cell>
        </row>
        <row r="78">
          <cell r="B78" t="str">
            <v>FaF</v>
          </cell>
          <cell r="C78" t="str">
            <v>1_079</v>
          </cell>
        </row>
        <row r="79">
          <cell r="B79" t="str">
            <v>FaF</v>
          </cell>
          <cell r="C79" t="str">
            <v>1_080</v>
          </cell>
        </row>
        <row r="80">
          <cell r="B80" t="str">
            <v>FaF</v>
          </cell>
          <cell r="C80" t="str">
            <v>1_081</v>
          </cell>
        </row>
        <row r="81">
          <cell r="B81" t="str">
            <v>FaF</v>
          </cell>
          <cell r="C81" t="str">
            <v>1_082</v>
          </cell>
        </row>
        <row r="82">
          <cell r="B82" t="str">
            <v>FaF</v>
          </cell>
          <cell r="C82" t="str">
            <v>1_083</v>
          </cell>
        </row>
        <row r="83">
          <cell r="B83" t="str">
            <v>FaF</v>
          </cell>
          <cell r="C83" t="str">
            <v>1_084</v>
          </cell>
        </row>
        <row r="84">
          <cell r="B84" t="str">
            <v>FaF</v>
          </cell>
          <cell r="C84" t="str">
            <v>1_085</v>
          </cell>
        </row>
        <row r="85">
          <cell r="B85" t="str">
            <v>FaF</v>
          </cell>
          <cell r="C85" t="str">
            <v>1_086</v>
          </cell>
        </row>
        <row r="86">
          <cell r="B86" t="str">
            <v>FaF</v>
          </cell>
          <cell r="C86" t="str">
            <v>1_087</v>
          </cell>
        </row>
        <row r="87">
          <cell r="B87" t="str">
            <v>FaF</v>
          </cell>
          <cell r="C87" t="str">
            <v>1_088</v>
          </cell>
        </row>
        <row r="88">
          <cell r="B88" t="str">
            <v>FaF</v>
          </cell>
          <cell r="C88" t="str">
            <v>1_089</v>
          </cell>
        </row>
        <row r="89">
          <cell r="B89" t="str">
            <v>FaF</v>
          </cell>
          <cell r="C89" t="str">
            <v>1_090</v>
          </cell>
        </row>
        <row r="90">
          <cell r="B90" t="str">
            <v>FaF</v>
          </cell>
          <cell r="C90" t="str">
            <v>1_091</v>
          </cell>
        </row>
        <row r="91">
          <cell r="B91" t="str">
            <v>FaF</v>
          </cell>
          <cell r="C91" t="str">
            <v>1_092</v>
          </cell>
        </row>
        <row r="92">
          <cell r="B92" t="str">
            <v>FaF</v>
          </cell>
          <cell r="C92" t="str">
            <v>1_093</v>
          </cell>
        </row>
        <row r="93">
          <cell r="B93" t="str">
            <v>FaF</v>
          </cell>
          <cell r="C93" t="str">
            <v>1_094</v>
          </cell>
        </row>
        <row r="94">
          <cell r="B94" t="str">
            <v>FaF</v>
          </cell>
          <cell r="C94" t="str">
            <v>1_095</v>
          </cell>
        </row>
        <row r="95">
          <cell r="B95" t="str">
            <v>FaF</v>
          </cell>
          <cell r="C95" t="str">
            <v>1_096</v>
          </cell>
        </row>
        <row r="96">
          <cell r="B96" t="str">
            <v>FaF</v>
          </cell>
          <cell r="C96" t="str">
            <v>1_097</v>
          </cell>
        </row>
        <row r="97">
          <cell r="B97" t="str">
            <v>FaF</v>
          </cell>
          <cell r="C97" t="str">
            <v>1_098</v>
          </cell>
        </row>
        <row r="98">
          <cell r="B98" t="str">
            <v>LAF</v>
          </cell>
          <cell r="C98" t="str">
            <v>1_099</v>
          </cell>
        </row>
        <row r="99">
          <cell r="B99" t="str">
            <v>LAF</v>
          </cell>
          <cell r="C99" t="str">
            <v>1_100</v>
          </cell>
        </row>
        <row r="100">
          <cell r="B100" t="str">
            <v>LAF</v>
          </cell>
          <cell r="C100" t="str">
            <v>1_116</v>
          </cell>
        </row>
        <row r="101">
          <cell r="B101" t="str">
            <v>LAF</v>
          </cell>
          <cell r="C101" t="str">
            <v>1_118</v>
          </cell>
        </row>
        <row r="102">
          <cell r="B102" t="str">
            <v>LAF</v>
          </cell>
          <cell r="C102" t="str">
            <v>1_119</v>
          </cell>
        </row>
        <row r="103">
          <cell r="B103" t="str">
            <v>LAF</v>
          </cell>
          <cell r="C103" t="str">
            <v>1_120a</v>
          </cell>
        </row>
        <row r="104">
          <cell r="B104" t="str">
            <v>LAF</v>
          </cell>
          <cell r="C104" t="str">
            <v>1_120b</v>
          </cell>
        </row>
        <row r="105">
          <cell r="B105" t="str">
            <v>LAF</v>
          </cell>
          <cell r="C105" t="str">
            <v>1_120c</v>
          </cell>
        </row>
        <row r="106">
          <cell r="B106" t="str">
            <v>LAF</v>
          </cell>
          <cell r="C106" t="str">
            <v>1_121</v>
          </cell>
        </row>
        <row r="107">
          <cell r="B107" t="str">
            <v>LAF</v>
          </cell>
          <cell r="C107" t="str">
            <v>1_122</v>
          </cell>
        </row>
        <row r="108">
          <cell r="B108" t="str">
            <v>LAF</v>
          </cell>
          <cell r="C108" t="str">
            <v>1_123</v>
          </cell>
        </row>
        <row r="109">
          <cell r="B109" t="str">
            <v>LAF</v>
          </cell>
          <cell r="C109" t="str">
            <v>1_124</v>
          </cell>
        </row>
        <row r="110">
          <cell r="B110" t="str">
            <v>LAF</v>
          </cell>
          <cell r="C110" t="str">
            <v>1_125</v>
          </cell>
        </row>
        <row r="111">
          <cell r="B111" t="str">
            <v>LAF</v>
          </cell>
          <cell r="C111" t="str">
            <v>1_126</v>
          </cell>
        </row>
        <row r="112">
          <cell r="B112" t="str">
            <v>LAF</v>
          </cell>
          <cell r="C112" t="str">
            <v>1_127</v>
          </cell>
        </row>
        <row r="113">
          <cell r="B113" t="str">
            <v>LAF</v>
          </cell>
          <cell r="C113" t="str">
            <v>1_128</v>
          </cell>
        </row>
        <row r="114">
          <cell r="B114" t="str">
            <v>LAF</v>
          </cell>
          <cell r="C114" t="str">
            <v>1_129</v>
          </cell>
        </row>
        <row r="115">
          <cell r="B115" t="str">
            <v>LAF</v>
          </cell>
          <cell r="C115" t="str">
            <v>1_130</v>
          </cell>
        </row>
        <row r="116">
          <cell r="B116" t="str">
            <v>LAF</v>
          </cell>
          <cell r="C116" t="str">
            <v>1_131</v>
          </cell>
        </row>
        <row r="117">
          <cell r="B117" t="str">
            <v>LAF</v>
          </cell>
          <cell r="C117" t="str">
            <v>1_132</v>
          </cell>
        </row>
        <row r="118">
          <cell r="B118" t="str">
            <v>LAF</v>
          </cell>
          <cell r="C118" t="str">
            <v>1_133</v>
          </cell>
        </row>
        <row r="119">
          <cell r="B119" t="str">
            <v>LAF</v>
          </cell>
          <cell r="C119" t="str">
            <v>1_134</v>
          </cell>
        </row>
        <row r="120">
          <cell r="B120" t="str">
            <v>LAF</v>
          </cell>
          <cell r="C120" t="str">
            <v>1_135</v>
          </cell>
        </row>
        <row r="121">
          <cell r="B121" t="str">
            <v>LAF</v>
          </cell>
          <cell r="C121" t="str">
            <v>1_136</v>
          </cell>
        </row>
        <row r="122">
          <cell r="B122" t="str">
            <v>LAF</v>
          </cell>
          <cell r="C122" t="str">
            <v>1_137</v>
          </cell>
        </row>
        <row r="123">
          <cell r="B123" t="str">
            <v>LAF</v>
          </cell>
          <cell r="C123" t="str">
            <v>1_138</v>
          </cell>
        </row>
        <row r="124">
          <cell r="B124" t="str">
            <v>LAF</v>
          </cell>
          <cell r="C124" t="str">
            <v>1_139</v>
          </cell>
        </row>
        <row r="125">
          <cell r="B125" t="str">
            <v>LAF</v>
          </cell>
          <cell r="C125" t="str">
            <v>1_141</v>
          </cell>
        </row>
        <row r="126">
          <cell r="B126" t="str">
            <v>LAF</v>
          </cell>
          <cell r="C126" t="str">
            <v>1_143</v>
          </cell>
        </row>
        <row r="127">
          <cell r="B127" t="str">
            <v>LAF</v>
          </cell>
          <cell r="C127" t="str">
            <v>1_144</v>
          </cell>
        </row>
        <row r="128">
          <cell r="B128" t="str">
            <v>LAF</v>
          </cell>
          <cell r="C128" t="str">
            <v>1_145</v>
          </cell>
        </row>
        <row r="129">
          <cell r="B129" t="str">
            <v>LAF</v>
          </cell>
          <cell r="C129" t="str">
            <v>1_146</v>
          </cell>
        </row>
        <row r="130">
          <cell r="B130" t="str">
            <v>LAF</v>
          </cell>
          <cell r="C130" t="str">
            <v>1_147</v>
          </cell>
        </row>
        <row r="131">
          <cell r="B131" t="str">
            <v>LAF</v>
          </cell>
          <cell r="C131" t="str">
            <v>1_148</v>
          </cell>
        </row>
        <row r="132">
          <cell r="B132" t="str">
            <v>LAF</v>
          </cell>
          <cell r="C132" t="str">
            <v>1_149</v>
          </cell>
        </row>
        <row r="133">
          <cell r="B133" t="str">
            <v>LAF</v>
          </cell>
          <cell r="C133" t="str">
            <v>1_150</v>
          </cell>
        </row>
        <row r="134">
          <cell r="B134" t="str">
            <v>LAF</v>
          </cell>
          <cell r="C134" t="str">
            <v>1_151</v>
          </cell>
        </row>
        <row r="135">
          <cell r="B135" t="str">
            <v>LAF</v>
          </cell>
          <cell r="C135" t="str">
            <v>1_152</v>
          </cell>
        </row>
        <row r="136">
          <cell r="B136" t="str">
            <v>LAF</v>
          </cell>
          <cell r="C136" t="str">
            <v>1_153</v>
          </cell>
        </row>
        <row r="137">
          <cell r="B137" t="str">
            <v>LAF</v>
          </cell>
          <cell r="C137" t="str">
            <v>1_154</v>
          </cell>
        </row>
        <row r="138">
          <cell r="B138" t="str">
            <v>LAF</v>
          </cell>
          <cell r="C138" t="str">
            <v>1_155</v>
          </cell>
        </row>
        <row r="139">
          <cell r="B139" t="str">
            <v>FaF</v>
          </cell>
          <cell r="C139" t="str">
            <v>1_156</v>
          </cell>
        </row>
        <row r="140">
          <cell r="B140" t="str">
            <v>FaF</v>
          </cell>
          <cell r="C140" t="str">
            <v>1_157</v>
          </cell>
        </row>
        <row r="141">
          <cell r="B141" t="str">
            <v>FaF</v>
          </cell>
          <cell r="C141" t="str">
            <v>1_158</v>
          </cell>
        </row>
        <row r="142">
          <cell r="B142" t="str">
            <v>FaF</v>
          </cell>
          <cell r="C142" t="str">
            <v>1_159</v>
          </cell>
        </row>
        <row r="143">
          <cell r="B143" t="str">
            <v>FaF</v>
          </cell>
          <cell r="C143" t="str">
            <v>1_160</v>
          </cell>
        </row>
        <row r="144">
          <cell r="B144" t="str">
            <v>FaF</v>
          </cell>
          <cell r="C144" t="str">
            <v>1_161</v>
          </cell>
        </row>
        <row r="145">
          <cell r="B145" t="str">
            <v>FaF</v>
          </cell>
          <cell r="C145" t="str">
            <v>1_162</v>
          </cell>
        </row>
        <row r="146">
          <cell r="B146" t="str">
            <v>FaF</v>
          </cell>
          <cell r="C146" t="str">
            <v>1_163</v>
          </cell>
        </row>
        <row r="147">
          <cell r="B147" t="str">
            <v>FaF</v>
          </cell>
          <cell r="C147" t="str">
            <v>1_164</v>
          </cell>
        </row>
        <row r="148">
          <cell r="B148" t="str">
            <v>FaF</v>
          </cell>
          <cell r="C148" t="str">
            <v>1_165</v>
          </cell>
        </row>
        <row r="149">
          <cell r="B149" t="str">
            <v>FaF</v>
          </cell>
          <cell r="C149" t="str">
            <v>1_166</v>
          </cell>
        </row>
        <row r="150">
          <cell r="B150" t="str">
            <v>FaF</v>
          </cell>
          <cell r="C150" t="str">
            <v>1_167</v>
          </cell>
        </row>
        <row r="151">
          <cell r="B151" t="str">
            <v>FaF</v>
          </cell>
          <cell r="C151" t="str">
            <v>1_168</v>
          </cell>
        </row>
        <row r="152">
          <cell r="B152" t="str">
            <v>FaF</v>
          </cell>
          <cell r="C152" t="str">
            <v>1_169</v>
          </cell>
        </row>
        <row r="153">
          <cell r="B153" t="str">
            <v>LF</v>
          </cell>
          <cell r="C153" t="str">
            <v>1_170</v>
          </cell>
        </row>
        <row r="154">
          <cell r="B154" t="str">
            <v>LF</v>
          </cell>
          <cell r="C154" t="str">
            <v>1_171</v>
          </cell>
        </row>
        <row r="155">
          <cell r="B155" t="str">
            <v>LF</v>
          </cell>
          <cell r="C155" t="str">
            <v>1_172</v>
          </cell>
        </row>
        <row r="156">
          <cell r="B156" t="str">
            <v>LAF</v>
          </cell>
          <cell r="C156" t="str">
            <v>1_188</v>
          </cell>
        </row>
        <row r="157">
          <cell r="B157" t="str">
            <v>LAF</v>
          </cell>
          <cell r="C157" t="str">
            <v>1_189</v>
          </cell>
        </row>
        <row r="158">
          <cell r="B158" t="str">
            <v>LAF</v>
          </cell>
          <cell r="C158" t="str">
            <v>1_190</v>
          </cell>
        </row>
        <row r="159">
          <cell r="B159" t="str">
            <v>LAF</v>
          </cell>
          <cell r="C159" t="str">
            <v>1_191</v>
          </cell>
        </row>
        <row r="160">
          <cell r="B160" t="str">
            <v>LAF</v>
          </cell>
          <cell r="C160" t="str">
            <v>1_192</v>
          </cell>
        </row>
        <row r="161">
          <cell r="B161" t="str">
            <v>LAF</v>
          </cell>
          <cell r="C161" t="str">
            <v>1_193</v>
          </cell>
        </row>
        <row r="162">
          <cell r="B162" t="str">
            <v>LAF</v>
          </cell>
          <cell r="C162" t="str">
            <v>1_194</v>
          </cell>
        </row>
        <row r="163">
          <cell r="B163" t="str">
            <v>LAF</v>
          </cell>
          <cell r="C163" t="str">
            <v>1_195</v>
          </cell>
        </row>
        <row r="164">
          <cell r="B164" t="str">
            <v>FaF</v>
          </cell>
          <cell r="C164" t="str">
            <v>1_196</v>
          </cell>
        </row>
        <row r="165">
          <cell r="B165" t="str">
            <v>LAF</v>
          </cell>
          <cell r="C165" t="str">
            <v>1_197</v>
          </cell>
        </row>
        <row r="166">
          <cell r="B166" t="str">
            <v>LAF</v>
          </cell>
          <cell r="C166" t="str">
            <v>1_198</v>
          </cell>
        </row>
        <row r="167">
          <cell r="B167" t="str">
            <v>LAF</v>
          </cell>
          <cell r="C167" t="str">
            <v>1_203</v>
          </cell>
        </row>
        <row r="168">
          <cell r="B168" t="str">
            <v>LAF</v>
          </cell>
          <cell r="C168" t="str">
            <v>1_207</v>
          </cell>
        </row>
        <row r="169">
          <cell r="B169" t="str">
            <v>LAF</v>
          </cell>
          <cell r="C169" t="str">
            <v>1_211</v>
          </cell>
        </row>
        <row r="170">
          <cell r="B170" t="str">
            <v>LAF</v>
          </cell>
          <cell r="C170" t="str">
            <v>1_212</v>
          </cell>
        </row>
        <row r="171">
          <cell r="B171" t="str">
            <v>LAF</v>
          </cell>
          <cell r="C171" t="str">
            <v>1_213</v>
          </cell>
        </row>
        <row r="172">
          <cell r="B172" t="str">
            <v>LAF</v>
          </cell>
          <cell r="C172" t="str">
            <v>1_214</v>
          </cell>
        </row>
        <row r="173">
          <cell r="B173" t="str">
            <v>LAF</v>
          </cell>
          <cell r="C173" t="str">
            <v>1_215</v>
          </cell>
        </row>
        <row r="174">
          <cell r="B174" t="str">
            <v>LAF</v>
          </cell>
          <cell r="C174" t="str">
            <v>1_216</v>
          </cell>
        </row>
        <row r="175">
          <cell r="B175" t="str">
            <v>LAF</v>
          </cell>
          <cell r="C175" t="str">
            <v>1_217</v>
          </cell>
        </row>
        <row r="176">
          <cell r="B176" t="str">
            <v>LAF</v>
          </cell>
          <cell r="C176" t="str">
            <v>1_218</v>
          </cell>
        </row>
        <row r="177">
          <cell r="B177" t="str">
            <v>LAF</v>
          </cell>
          <cell r="C177" t="str">
            <v>1_219</v>
          </cell>
        </row>
        <row r="178">
          <cell r="B178" t="str">
            <v>LAF</v>
          </cell>
          <cell r="C178" t="str">
            <v>1_220</v>
          </cell>
        </row>
        <row r="179">
          <cell r="B179" t="str">
            <v>LAF</v>
          </cell>
          <cell r="C179" t="str">
            <v>1_221</v>
          </cell>
        </row>
        <row r="180">
          <cell r="B180" t="str">
            <v>LAF</v>
          </cell>
          <cell r="C180" t="str">
            <v>1_222</v>
          </cell>
        </row>
        <row r="181">
          <cell r="B181" t="str">
            <v>LAF</v>
          </cell>
          <cell r="C181" t="str">
            <v>1_223</v>
          </cell>
        </row>
        <row r="182">
          <cell r="B182" t="str">
            <v>LAF</v>
          </cell>
          <cell r="C182" t="str">
            <v>1_224</v>
          </cell>
        </row>
        <row r="183">
          <cell r="B183" t="str">
            <v>FaF</v>
          </cell>
          <cell r="C183" t="str">
            <v>1_225</v>
          </cell>
        </row>
        <row r="184">
          <cell r="B184" t="str">
            <v>LAF</v>
          </cell>
          <cell r="C184" t="str">
            <v>1_226</v>
          </cell>
        </row>
        <row r="185">
          <cell r="B185" t="str">
            <v>LAF</v>
          </cell>
          <cell r="C185" t="str">
            <v>1_227</v>
          </cell>
        </row>
        <row r="186">
          <cell r="B186" t="str">
            <v>LAF</v>
          </cell>
          <cell r="C186" t="str">
            <v>1_228</v>
          </cell>
        </row>
        <row r="187">
          <cell r="B187" t="str">
            <v>LAF</v>
          </cell>
          <cell r="C187" t="str">
            <v>1_229</v>
          </cell>
        </row>
        <row r="188">
          <cell r="B188" t="str">
            <v>LAF</v>
          </cell>
          <cell r="C188" t="str">
            <v>1_230</v>
          </cell>
        </row>
        <row r="189">
          <cell r="B189" t="str">
            <v>LAF</v>
          </cell>
          <cell r="C189" t="str">
            <v>1_231</v>
          </cell>
        </row>
        <row r="190">
          <cell r="B190" t="str">
            <v>LAF</v>
          </cell>
          <cell r="C190" t="str">
            <v>1_232</v>
          </cell>
        </row>
        <row r="191">
          <cell r="B191" t="str">
            <v>LAF</v>
          </cell>
          <cell r="C191" t="str">
            <v>1_235</v>
          </cell>
        </row>
        <row r="192">
          <cell r="B192" t="str">
            <v>LAF</v>
          </cell>
          <cell r="C192" t="str">
            <v>1_236</v>
          </cell>
        </row>
        <row r="193">
          <cell r="B193" t="str">
            <v>LAF</v>
          </cell>
          <cell r="C193" t="str">
            <v>1_237</v>
          </cell>
        </row>
        <row r="194">
          <cell r="B194" t="str">
            <v>LAF</v>
          </cell>
          <cell r="C194" t="str">
            <v>1_238</v>
          </cell>
        </row>
        <row r="195">
          <cell r="B195" t="str">
            <v>LAF</v>
          </cell>
          <cell r="C195" t="str">
            <v>1_239</v>
          </cell>
        </row>
        <row r="196">
          <cell r="B196" t="str">
            <v>LAF</v>
          </cell>
          <cell r="C196" t="str">
            <v>1_240</v>
          </cell>
        </row>
        <row r="197">
          <cell r="B197" t="str">
            <v>LAF</v>
          </cell>
          <cell r="C197" t="str">
            <v>1_241</v>
          </cell>
        </row>
        <row r="198">
          <cell r="B198" t="str">
            <v>LAF</v>
          </cell>
          <cell r="C198" t="str">
            <v>1_242</v>
          </cell>
        </row>
        <row r="199">
          <cell r="B199" t="str">
            <v>LAF</v>
          </cell>
          <cell r="C199" t="str">
            <v>1_243</v>
          </cell>
        </row>
        <row r="200">
          <cell r="B200" t="str">
            <v>LAF</v>
          </cell>
          <cell r="C200" t="str">
            <v>1_244</v>
          </cell>
        </row>
        <row r="201">
          <cell r="B201" t="str">
            <v>LAF</v>
          </cell>
          <cell r="C201" t="str">
            <v>1_245</v>
          </cell>
        </row>
        <row r="202">
          <cell r="B202" t="str">
            <v>LAF</v>
          </cell>
          <cell r="C202" t="str">
            <v>1_246</v>
          </cell>
        </row>
        <row r="203">
          <cell r="B203" t="str">
            <v>LAF</v>
          </cell>
          <cell r="C203" t="str">
            <v>1_247</v>
          </cell>
        </row>
        <row r="204">
          <cell r="B204" t="str">
            <v>LAF</v>
          </cell>
          <cell r="C204" t="str">
            <v>1_248</v>
          </cell>
        </row>
        <row r="205">
          <cell r="B205" t="str">
            <v>LAF</v>
          </cell>
          <cell r="C205" t="str">
            <v>1_249</v>
          </cell>
        </row>
        <row r="206">
          <cell r="B206" t="str">
            <v>LAF</v>
          </cell>
          <cell r="C206" t="str">
            <v>1_250</v>
          </cell>
        </row>
        <row r="207">
          <cell r="B207" t="str">
            <v>LAF</v>
          </cell>
          <cell r="C207" t="str">
            <v>1_251</v>
          </cell>
        </row>
        <row r="208">
          <cell r="B208" t="str">
            <v>LAF</v>
          </cell>
          <cell r="C208" t="str">
            <v>1_252</v>
          </cell>
        </row>
        <row r="209">
          <cell r="B209" t="str">
            <v>LAF</v>
          </cell>
          <cell r="C209" t="str">
            <v>1_253</v>
          </cell>
        </row>
        <row r="210">
          <cell r="B210" t="str">
            <v>LAF</v>
          </cell>
          <cell r="C210" t="str">
            <v>1_254</v>
          </cell>
        </row>
        <row r="211">
          <cell r="B211" t="str">
            <v>LAF</v>
          </cell>
          <cell r="C211" t="str">
            <v>1_255</v>
          </cell>
        </row>
        <row r="212">
          <cell r="B212" t="str">
            <v>LAF</v>
          </cell>
          <cell r="C212" t="str">
            <v>1_256</v>
          </cell>
        </row>
        <row r="213">
          <cell r="B213" t="str">
            <v>LAF</v>
          </cell>
          <cell r="C213" t="str">
            <v>1_257</v>
          </cell>
        </row>
        <row r="214">
          <cell r="B214" t="str">
            <v>LAF</v>
          </cell>
          <cell r="C214" t="str">
            <v>1_258</v>
          </cell>
        </row>
        <row r="215">
          <cell r="B215" t="str">
            <v>LAF</v>
          </cell>
          <cell r="C215" t="str">
            <v>1_259</v>
          </cell>
        </row>
        <row r="216">
          <cell r="B216" t="str">
            <v>LAF</v>
          </cell>
          <cell r="C216" t="str">
            <v>1_260</v>
          </cell>
        </row>
        <row r="217">
          <cell r="B217" t="str">
            <v>LAF</v>
          </cell>
          <cell r="C217" t="str">
            <v>1_261</v>
          </cell>
        </row>
        <row r="218">
          <cell r="B218" t="str">
            <v>LAF</v>
          </cell>
          <cell r="C218" t="str">
            <v>1_262</v>
          </cell>
        </row>
        <row r="219">
          <cell r="B219" t="str">
            <v>FaF</v>
          </cell>
          <cell r="C219" t="str">
            <v>2_002</v>
          </cell>
        </row>
        <row r="220">
          <cell r="B220" t="str">
            <v>FaF</v>
          </cell>
          <cell r="C220" t="str">
            <v>2_003</v>
          </cell>
        </row>
        <row r="221">
          <cell r="B221" t="str">
            <v>LAF</v>
          </cell>
          <cell r="C221" t="str">
            <v>2_007</v>
          </cell>
        </row>
        <row r="222">
          <cell r="B222" t="str">
            <v>LAF</v>
          </cell>
          <cell r="C222" t="str">
            <v>2_008</v>
          </cell>
        </row>
        <row r="223">
          <cell r="B223" t="str">
            <v>LAF</v>
          </cell>
          <cell r="C223" t="str">
            <v>2_009a</v>
          </cell>
        </row>
        <row r="224">
          <cell r="B224" t="str">
            <v>LAF</v>
          </cell>
          <cell r="C224" t="str">
            <v>2_009b</v>
          </cell>
        </row>
        <row r="225">
          <cell r="B225" t="str">
            <v>LAF</v>
          </cell>
          <cell r="C225" t="str">
            <v>2_010</v>
          </cell>
        </row>
        <row r="226">
          <cell r="B226" t="str">
            <v>LAF</v>
          </cell>
          <cell r="C226" t="str">
            <v>2_011</v>
          </cell>
        </row>
        <row r="227">
          <cell r="B227" t="str">
            <v>LAF</v>
          </cell>
          <cell r="C227" t="str">
            <v>2_013</v>
          </cell>
        </row>
        <row r="228">
          <cell r="B228" t="str">
            <v>LAF</v>
          </cell>
          <cell r="C228" t="str">
            <v>2_014</v>
          </cell>
        </row>
        <row r="229">
          <cell r="B229" t="str">
            <v>LAF</v>
          </cell>
          <cell r="C229" t="str">
            <v>2_015</v>
          </cell>
        </row>
        <row r="230">
          <cell r="B230" t="str">
            <v>LAF</v>
          </cell>
          <cell r="C230" t="str">
            <v>2_016</v>
          </cell>
        </row>
        <row r="231">
          <cell r="B231" t="str">
            <v>LAF</v>
          </cell>
          <cell r="C231" t="str">
            <v>2_017</v>
          </cell>
        </row>
        <row r="232">
          <cell r="B232" t="str">
            <v>LAF</v>
          </cell>
          <cell r="C232" t="str">
            <v>2_018</v>
          </cell>
        </row>
        <row r="233">
          <cell r="B233" t="str">
            <v>LAF</v>
          </cell>
          <cell r="C233" t="str">
            <v>2_019</v>
          </cell>
        </row>
        <row r="234">
          <cell r="B234" t="str">
            <v>LAF</v>
          </cell>
          <cell r="C234" t="str">
            <v>2_022</v>
          </cell>
        </row>
        <row r="235">
          <cell r="B235" t="str">
            <v>LAF</v>
          </cell>
          <cell r="C235" t="str">
            <v>2_023</v>
          </cell>
        </row>
        <row r="236">
          <cell r="B236" t="str">
            <v>LAF</v>
          </cell>
          <cell r="C236" t="str">
            <v>2_024</v>
          </cell>
        </row>
        <row r="237">
          <cell r="B237" t="str">
            <v>LAF</v>
          </cell>
          <cell r="C237" t="str">
            <v>2_025</v>
          </cell>
        </row>
        <row r="238">
          <cell r="B238" t="str">
            <v>LF</v>
          </cell>
          <cell r="C238" t="str">
            <v>2_030</v>
          </cell>
        </row>
        <row r="239">
          <cell r="B239" t="str">
            <v>LF</v>
          </cell>
          <cell r="C239" t="str">
            <v>2_031</v>
          </cell>
        </row>
        <row r="240">
          <cell r="B240" t="str">
            <v>LF</v>
          </cell>
          <cell r="C240" t="str">
            <v>2_032</v>
          </cell>
        </row>
        <row r="241">
          <cell r="B241" t="str">
            <v>LF</v>
          </cell>
          <cell r="C241" t="str">
            <v>2_033</v>
          </cell>
        </row>
        <row r="242">
          <cell r="B242" t="str">
            <v>LF</v>
          </cell>
          <cell r="C242" t="str">
            <v>2_034</v>
          </cell>
        </row>
        <row r="243">
          <cell r="B243" t="str">
            <v>LAF</v>
          </cell>
          <cell r="C243" t="str">
            <v>2_035</v>
          </cell>
        </row>
        <row r="244">
          <cell r="B244" t="str">
            <v>LF</v>
          </cell>
          <cell r="C244" t="str">
            <v>2_036</v>
          </cell>
        </row>
        <row r="245">
          <cell r="B245" t="str">
            <v>LF</v>
          </cell>
          <cell r="C245" t="str">
            <v>2_037</v>
          </cell>
        </row>
        <row r="246">
          <cell r="B246" t="str">
            <v>LF</v>
          </cell>
          <cell r="C246" t="str">
            <v>2_038</v>
          </cell>
        </row>
        <row r="247">
          <cell r="B247" t="str">
            <v>LF</v>
          </cell>
          <cell r="C247" t="str">
            <v>2_039</v>
          </cell>
        </row>
        <row r="248">
          <cell r="B248" t="str">
            <v>LF</v>
          </cell>
          <cell r="C248" t="str">
            <v>2_041</v>
          </cell>
        </row>
        <row r="249">
          <cell r="B249" t="str">
            <v>LF</v>
          </cell>
          <cell r="C249" t="str">
            <v>2_042</v>
          </cell>
        </row>
        <row r="250">
          <cell r="B250" t="str">
            <v>LF</v>
          </cell>
          <cell r="C250" t="str">
            <v>2_043</v>
          </cell>
        </row>
        <row r="251">
          <cell r="B251" t="str">
            <v>LF</v>
          </cell>
          <cell r="C251" t="str">
            <v>2_044</v>
          </cell>
        </row>
        <row r="252">
          <cell r="B252" t="str">
            <v>LF</v>
          </cell>
          <cell r="C252" t="str">
            <v>2_045</v>
          </cell>
        </row>
        <row r="253">
          <cell r="B253" t="str">
            <v>LF</v>
          </cell>
          <cell r="C253" t="str">
            <v>2_046</v>
          </cell>
        </row>
        <row r="254">
          <cell r="B254" t="str">
            <v>LF</v>
          </cell>
          <cell r="C254" t="str">
            <v>2_047</v>
          </cell>
        </row>
        <row r="255">
          <cell r="B255" t="str">
            <v>LF</v>
          </cell>
          <cell r="C255" t="str">
            <v>2_048</v>
          </cell>
        </row>
        <row r="256">
          <cell r="B256" t="str">
            <v>LF</v>
          </cell>
          <cell r="C256" t="str">
            <v>2_049</v>
          </cell>
        </row>
        <row r="257">
          <cell r="B257" t="str">
            <v>LF</v>
          </cell>
          <cell r="C257" t="str">
            <v>2_050</v>
          </cell>
        </row>
        <row r="258">
          <cell r="B258" t="str">
            <v>LF</v>
          </cell>
          <cell r="C258" t="str">
            <v>2_051</v>
          </cell>
        </row>
        <row r="259">
          <cell r="B259" t="str">
            <v>LF</v>
          </cell>
          <cell r="C259" t="str">
            <v>2_052</v>
          </cell>
        </row>
        <row r="260">
          <cell r="B260" t="str">
            <v>LF</v>
          </cell>
          <cell r="C260" t="str">
            <v>2_053</v>
          </cell>
        </row>
        <row r="261">
          <cell r="B261" t="str">
            <v>LF</v>
          </cell>
          <cell r="C261" t="str">
            <v>2_054</v>
          </cell>
        </row>
        <row r="262">
          <cell r="B262" t="str">
            <v>LF</v>
          </cell>
          <cell r="C262" t="str">
            <v>2_055</v>
          </cell>
        </row>
        <row r="263">
          <cell r="B263" t="str">
            <v>LF</v>
          </cell>
          <cell r="C263" t="str">
            <v>2_056</v>
          </cell>
        </row>
        <row r="264">
          <cell r="B264" t="str">
            <v>LF</v>
          </cell>
          <cell r="C264" t="str">
            <v>2_057</v>
          </cell>
        </row>
        <row r="265">
          <cell r="B265" t="str">
            <v>LF</v>
          </cell>
          <cell r="C265" t="str">
            <v>2_058</v>
          </cell>
        </row>
        <row r="266">
          <cell r="B266" t="str">
            <v>LF</v>
          </cell>
          <cell r="C266" t="str">
            <v>2_059</v>
          </cell>
        </row>
        <row r="267">
          <cell r="B267" t="str">
            <v>LF</v>
          </cell>
          <cell r="C267" t="str">
            <v>2_060</v>
          </cell>
        </row>
        <row r="268">
          <cell r="B268" t="str">
            <v>LF</v>
          </cell>
          <cell r="C268" t="str">
            <v>2_061</v>
          </cell>
        </row>
        <row r="269">
          <cell r="B269" t="str">
            <v>LF</v>
          </cell>
          <cell r="C269" t="str">
            <v>2_062</v>
          </cell>
        </row>
        <row r="270">
          <cell r="B270" t="str">
            <v>LF</v>
          </cell>
          <cell r="C270" t="str">
            <v>2_063</v>
          </cell>
        </row>
        <row r="271">
          <cell r="B271" t="str">
            <v>LF</v>
          </cell>
          <cell r="C271" t="str">
            <v>2_064</v>
          </cell>
        </row>
        <row r="272">
          <cell r="B272" t="str">
            <v>LF</v>
          </cell>
          <cell r="C272" t="str">
            <v>2_065</v>
          </cell>
        </row>
        <row r="273">
          <cell r="B273" t="str">
            <v>LF</v>
          </cell>
          <cell r="C273" t="str">
            <v>2_066</v>
          </cell>
        </row>
        <row r="274">
          <cell r="B274" t="str">
            <v>LF</v>
          </cell>
          <cell r="C274" t="str">
            <v>2_067</v>
          </cell>
        </row>
        <row r="275">
          <cell r="B275" t="str">
            <v>LF</v>
          </cell>
          <cell r="C275" t="str">
            <v>2_068</v>
          </cell>
        </row>
        <row r="276">
          <cell r="B276" t="str">
            <v>LF</v>
          </cell>
          <cell r="C276" t="str">
            <v>2_069</v>
          </cell>
        </row>
        <row r="277">
          <cell r="B277" t="str">
            <v>LF</v>
          </cell>
          <cell r="C277" t="str">
            <v>2_070</v>
          </cell>
        </row>
        <row r="278">
          <cell r="B278" t="str">
            <v>LF</v>
          </cell>
          <cell r="C278" t="str">
            <v>2_071</v>
          </cell>
        </row>
        <row r="279">
          <cell r="B279" t="str">
            <v>LF</v>
          </cell>
          <cell r="C279" t="str">
            <v>2_072</v>
          </cell>
        </row>
        <row r="280">
          <cell r="B280" t="str">
            <v>LF</v>
          </cell>
          <cell r="C280" t="str">
            <v>2_073</v>
          </cell>
        </row>
        <row r="281">
          <cell r="B281" t="str">
            <v>LF</v>
          </cell>
          <cell r="C281" t="str">
            <v>2_074</v>
          </cell>
        </row>
        <row r="282">
          <cell r="B282" t="str">
            <v>LF</v>
          </cell>
          <cell r="C282" t="str">
            <v>2_075</v>
          </cell>
        </row>
        <row r="283">
          <cell r="B283" t="str">
            <v>LF</v>
          </cell>
          <cell r="C283" t="str">
            <v>2_076</v>
          </cell>
        </row>
        <row r="284">
          <cell r="B284" t="str">
            <v>LF</v>
          </cell>
          <cell r="C284" t="str">
            <v>2_077</v>
          </cell>
        </row>
        <row r="285">
          <cell r="B285" t="str">
            <v>LF</v>
          </cell>
          <cell r="C285" t="str">
            <v>2_078</v>
          </cell>
        </row>
        <row r="286">
          <cell r="B286" t="str">
            <v>LF</v>
          </cell>
          <cell r="C286" t="str">
            <v>2_079</v>
          </cell>
        </row>
        <row r="287">
          <cell r="B287" t="str">
            <v>LF</v>
          </cell>
          <cell r="C287" t="str">
            <v>2_080</v>
          </cell>
        </row>
        <row r="288">
          <cell r="B288" t="str">
            <v>LF</v>
          </cell>
          <cell r="C288" t="str">
            <v>2_081</v>
          </cell>
        </row>
        <row r="289">
          <cell r="B289" t="str">
            <v>LF</v>
          </cell>
          <cell r="C289" t="str">
            <v>2_082</v>
          </cell>
        </row>
        <row r="290">
          <cell r="B290" t="str">
            <v>LF</v>
          </cell>
          <cell r="C290" t="str">
            <v>2_083</v>
          </cell>
        </row>
        <row r="291">
          <cell r="B291" t="str">
            <v>LF</v>
          </cell>
          <cell r="C291" t="str">
            <v>2_084</v>
          </cell>
        </row>
        <row r="292">
          <cell r="B292" t="str">
            <v>LF</v>
          </cell>
          <cell r="C292" t="str">
            <v>2_085</v>
          </cell>
        </row>
        <row r="293">
          <cell r="B293" t="str">
            <v>LF</v>
          </cell>
          <cell r="C293" t="str">
            <v>2_086</v>
          </cell>
        </row>
        <row r="294">
          <cell r="B294" t="str">
            <v>LF</v>
          </cell>
          <cell r="C294" t="str">
            <v>2_087</v>
          </cell>
        </row>
        <row r="295">
          <cell r="B295" t="str">
            <v>FaF</v>
          </cell>
          <cell r="C295" t="str">
            <v>2_088</v>
          </cell>
        </row>
        <row r="296">
          <cell r="B296" t="str">
            <v>FaF</v>
          </cell>
          <cell r="C296" t="str">
            <v>2_089</v>
          </cell>
        </row>
        <row r="297">
          <cell r="B297" t="str">
            <v>FaF</v>
          </cell>
          <cell r="C297" t="str">
            <v>2_091</v>
          </cell>
        </row>
        <row r="298">
          <cell r="B298" t="str">
            <v>FaF</v>
          </cell>
          <cell r="C298" t="str">
            <v>2_092</v>
          </cell>
        </row>
        <row r="299">
          <cell r="B299" t="str">
            <v>FaF</v>
          </cell>
          <cell r="C299" t="str">
            <v>2_093</v>
          </cell>
        </row>
        <row r="300">
          <cell r="B300" t="str">
            <v>FaF</v>
          </cell>
          <cell r="C300" t="str">
            <v>2_094</v>
          </cell>
        </row>
        <row r="301">
          <cell r="B301" t="str">
            <v>FaF</v>
          </cell>
          <cell r="C301" t="str">
            <v>2_095</v>
          </cell>
        </row>
        <row r="302">
          <cell r="B302" t="str">
            <v>FaF</v>
          </cell>
          <cell r="C302" t="str">
            <v>2_096</v>
          </cell>
        </row>
        <row r="303">
          <cell r="B303" t="str">
            <v>FaF</v>
          </cell>
          <cell r="C303" t="str">
            <v>2_097</v>
          </cell>
        </row>
        <row r="304">
          <cell r="B304" t="str">
            <v>FaF</v>
          </cell>
          <cell r="C304" t="str">
            <v>2_098</v>
          </cell>
        </row>
        <row r="305">
          <cell r="B305" t="str">
            <v>FaF</v>
          </cell>
          <cell r="C305" t="str">
            <v>2_099</v>
          </cell>
        </row>
        <row r="306">
          <cell r="B306" t="str">
            <v>FaF</v>
          </cell>
          <cell r="C306" t="str">
            <v>2_100</v>
          </cell>
        </row>
        <row r="307">
          <cell r="B307" t="str">
            <v>FaF</v>
          </cell>
          <cell r="C307" t="str">
            <v>2_101</v>
          </cell>
        </row>
        <row r="308">
          <cell r="B308" t="str">
            <v>FaF</v>
          </cell>
          <cell r="C308" t="str">
            <v>2_102</v>
          </cell>
        </row>
        <row r="309">
          <cell r="B309" t="str">
            <v>FaF</v>
          </cell>
          <cell r="C309" t="str">
            <v>2_103</v>
          </cell>
        </row>
        <row r="310">
          <cell r="B310" t="str">
            <v>FaF</v>
          </cell>
          <cell r="C310" t="str">
            <v>2_105</v>
          </cell>
        </row>
        <row r="311">
          <cell r="B311" t="str">
            <v>FaF</v>
          </cell>
          <cell r="C311" t="str">
            <v>2_106</v>
          </cell>
        </row>
        <row r="312">
          <cell r="B312" t="str">
            <v>FaF</v>
          </cell>
          <cell r="C312" t="str">
            <v>2_107</v>
          </cell>
        </row>
        <row r="313">
          <cell r="B313" t="str">
            <v>FaF</v>
          </cell>
          <cell r="C313" t="str">
            <v>2_108</v>
          </cell>
        </row>
        <row r="314">
          <cell r="B314" t="str">
            <v>FaF</v>
          </cell>
          <cell r="C314" t="str">
            <v>2_109</v>
          </cell>
        </row>
        <row r="315">
          <cell r="B315" t="str">
            <v>FaF</v>
          </cell>
          <cell r="C315" t="str">
            <v>2_110</v>
          </cell>
        </row>
        <row r="316">
          <cell r="B316" t="str">
            <v>FaF</v>
          </cell>
          <cell r="C316" t="str">
            <v>2_111</v>
          </cell>
        </row>
        <row r="317">
          <cell r="B317" t="str">
            <v>FaF</v>
          </cell>
          <cell r="C317" t="str">
            <v>2_112</v>
          </cell>
        </row>
        <row r="318">
          <cell r="B318" t="str">
            <v>FaF</v>
          </cell>
          <cell r="C318" t="str">
            <v>2_113</v>
          </cell>
        </row>
        <row r="319">
          <cell r="B319" t="str">
            <v>FaF</v>
          </cell>
          <cell r="C319" t="str">
            <v>2_114</v>
          </cell>
        </row>
        <row r="320">
          <cell r="B320" t="str">
            <v>FaF</v>
          </cell>
          <cell r="C320" t="str">
            <v>2_115</v>
          </cell>
        </row>
        <row r="321">
          <cell r="B321" t="str">
            <v>FaF</v>
          </cell>
          <cell r="C321" t="str">
            <v>2_116</v>
          </cell>
        </row>
        <row r="322">
          <cell r="B322" t="str">
            <v>FaF</v>
          </cell>
          <cell r="C322" t="str">
            <v>2_117</v>
          </cell>
        </row>
        <row r="323">
          <cell r="B323" t="str">
            <v>FaF</v>
          </cell>
          <cell r="C323" t="str">
            <v>2_118</v>
          </cell>
        </row>
        <row r="324">
          <cell r="B324" t="str">
            <v>FaF</v>
          </cell>
          <cell r="C324" t="str">
            <v>2_119</v>
          </cell>
        </row>
        <row r="325">
          <cell r="B325" t="str">
            <v>FaF</v>
          </cell>
          <cell r="C325" t="str">
            <v>2_120</v>
          </cell>
        </row>
        <row r="326">
          <cell r="B326" t="str">
            <v>FaF</v>
          </cell>
          <cell r="C326" t="str">
            <v>2_121</v>
          </cell>
        </row>
        <row r="327">
          <cell r="B327" t="str">
            <v>FaF</v>
          </cell>
          <cell r="C327" t="str">
            <v>2_122</v>
          </cell>
        </row>
        <row r="328">
          <cell r="B328" t="str">
            <v>FaF</v>
          </cell>
          <cell r="C328" t="str">
            <v>2_123</v>
          </cell>
        </row>
        <row r="329">
          <cell r="B329" t="str">
            <v>FaF</v>
          </cell>
          <cell r="C329" t="str">
            <v>2_124</v>
          </cell>
        </row>
        <row r="330">
          <cell r="B330" t="str">
            <v>FaF</v>
          </cell>
          <cell r="C330" t="str">
            <v>2_125</v>
          </cell>
        </row>
        <row r="331">
          <cell r="B331" t="str">
            <v>FaF</v>
          </cell>
          <cell r="C331" t="str">
            <v>2_126</v>
          </cell>
        </row>
        <row r="332">
          <cell r="B332" t="str">
            <v>FaF</v>
          </cell>
          <cell r="C332" t="str">
            <v>2_127</v>
          </cell>
        </row>
        <row r="333">
          <cell r="B333" t="str">
            <v>FaF</v>
          </cell>
          <cell r="C333" t="str">
            <v>2_128</v>
          </cell>
        </row>
        <row r="334">
          <cell r="B334" t="str">
            <v>FaF</v>
          </cell>
          <cell r="C334" t="str">
            <v>2_129</v>
          </cell>
        </row>
        <row r="335">
          <cell r="B335" t="str">
            <v>FaF</v>
          </cell>
          <cell r="C335" t="str">
            <v>2_130</v>
          </cell>
        </row>
        <row r="336">
          <cell r="B336" t="str">
            <v>FaF</v>
          </cell>
          <cell r="C336" t="str">
            <v>2_131</v>
          </cell>
        </row>
        <row r="337">
          <cell r="B337" t="str">
            <v>FaF</v>
          </cell>
          <cell r="C337" t="str">
            <v>2_132</v>
          </cell>
        </row>
        <row r="338">
          <cell r="B338" t="str">
            <v>FaF</v>
          </cell>
          <cell r="C338" t="str">
            <v>2_133</v>
          </cell>
        </row>
        <row r="339">
          <cell r="B339" t="str">
            <v>FaF</v>
          </cell>
          <cell r="C339" t="str">
            <v>2_134</v>
          </cell>
        </row>
        <row r="340">
          <cell r="B340" t="str">
            <v>FaF</v>
          </cell>
          <cell r="C340" t="str">
            <v>2_135</v>
          </cell>
        </row>
        <row r="341">
          <cell r="B341" t="str">
            <v>FaF</v>
          </cell>
          <cell r="C341" t="str">
            <v>2_136</v>
          </cell>
        </row>
        <row r="342">
          <cell r="B342" t="str">
            <v>FaF</v>
          </cell>
          <cell r="C342" t="str">
            <v>2_137</v>
          </cell>
        </row>
        <row r="343">
          <cell r="B343" t="str">
            <v>FaF</v>
          </cell>
          <cell r="C343" t="str">
            <v>2_138</v>
          </cell>
        </row>
        <row r="344">
          <cell r="B344" t="str">
            <v>FaF</v>
          </cell>
          <cell r="C344" t="str">
            <v>2_139</v>
          </cell>
        </row>
        <row r="345">
          <cell r="B345" t="str">
            <v>FaF</v>
          </cell>
          <cell r="C345" t="str">
            <v>2_140</v>
          </cell>
        </row>
        <row r="346">
          <cell r="B346" t="str">
            <v>FaF</v>
          </cell>
          <cell r="C346" t="str">
            <v>2_141</v>
          </cell>
        </row>
        <row r="347">
          <cell r="B347" t="str">
            <v>FaF</v>
          </cell>
          <cell r="C347" t="str">
            <v>2_142</v>
          </cell>
        </row>
        <row r="348">
          <cell r="B348" t="str">
            <v>FaF</v>
          </cell>
          <cell r="C348" t="str">
            <v>2_143</v>
          </cell>
        </row>
        <row r="349">
          <cell r="B349" t="str">
            <v>FaF</v>
          </cell>
          <cell r="C349" t="str">
            <v>2_144</v>
          </cell>
        </row>
        <row r="350">
          <cell r="B350" t="str">
            <v>FaF</v>
          </cell>
          <cell r="C350" t="str">
            <v>2_145</v>
          </cell>
        </row>
        <row r="351">
          <cell r="B351" t="str">
            <v>FaF</v>
          </cell>
          <cell r="C351" t="str">
            <v>2_146</v>
          </cell>
        </row>
        <row r="352">
          <cell r="B352" t="str">
            <v>FaF</v>
          </cell>
          <cell r="C352" t="str">
            <v>2_147</v>
          </cell>
        </row>
        <row r="353">
          <cell r="B353" t="str">
            <v>FaF</v>
          </cell>
          <cell r="C353" t="str">
            <v>2_149</v>
          </cell>
        </row>
        <row r="354">
          <cell r="B354" t="str">
            <v>FaF</v>
          </cell>
          <cell r="C354" t="str">
            <v>2_150</v>
          </cell>
        </row>
        <row r="355">
          <cell r="B355" t="str">
            <v>FaF</v>
          </cell>
          <cell r="C355" t="str">
            <v>2_151</v>
          </cell>
        </row>
        <row r="356">
          <cell r="B356" t="str">
            <v>FaF</v>
          </cell>
          <cell r="C356" t="str">
            <v>2_152</v>
          </cell>
        </row>
        <row r="357">
          <cell r="B357" t="str">
            <v>FaF</v>
          </cell>
          <cell r="C357" t="str">
            <v>2_153</v>
          </cell>
        </row>
        <row r="358">
          <cell r="B358" t="str">
            <v>FaF</v>
          </cell>
          <cell r="C358" t="str">
            <v>2_154a</v>
          </cell>
        </row>
        <row r="359">
          <cell r="B359" t="str">
            <v>FaF</v>
          </cell>
          <cell r="C359" t="str">
            <v>2_154b</v>
          </cell>
        </row>
        <row r="360">
          <cell r="B360" t="str">
            <v>FaF</v>
          </cell>
          <cell r="C360" t="str">
            <v>2_155</v>
          </cell>
        </row>
        <row r="361">
          <cell r="B361" t="str">
            <v>FaF</v>
          </cell>
          <cell r="C361" t="str">
            <v>2_156</v>
          </cell>
        </row>
        <row r="362">
          <cell r="B362" t="str">
            <v>FaF</v>
          </cell>
          <cell r="C362" t="str">
            <v>2_157</v>
          </cell>
        </row>
        <row r="363">
          <cell r="B363" t="str">
            <v>FaF</v>
          </cell>
          <cell r="C363" t="str">
            <v>2_158</v>
          </cell>
        </row>
        <row r="364">
          <cell r="B364" t="str">
            <v>FaF</v>
          </cell>
          <cell r="C364" t="str">
            <v>2_159</v>
          </cell>
        </row>
        <row r="365">
          <cell r="B365" t="str">
            <v>FaF</v>
          </cell>
          <cell r="C365" t="str">
            <v>2_160</v>
          </cell>
        </row>
        <row r="366">
          <cell r="B366" t="str">
            <v>FaF</v>
          </cell>
          <cell r="C366" t="str">
            <v>2_161</v>
          </cell>
        </row>
        <row r="367">
          <cell r="B367" t="str">
            <v>FaF</v>
          </cell>
          <cell r="C367" t="str">
            <v>2_162</v>
          </cell>
        </row>
        <row r="368">
          <cell r="B368" t="str">
            <v>FaF</v>
          </cell>
          <cell r="C368" t="str">
            <v>2_163</v>
          </cell>
        </row>
        <row r="369">
          <cell r="B369" t="str">
            <v>FaF</v>
          </cell>
          <cell r="C369" t="str">
            <v>2_164</v>
          </cell>
        </row>
        <row r="370">
          <cell r="B370" t="str">
            <v>FaF</v>
          </cell>
          <cell r="C370" t="str">
            <v>2_165</v>
          </cell>
        </row>
        <row r="371">
          <cell r="B371" t="str">
            <v>FaF</v>
          </cell>
          <cell r="C371" t="str">
            <v>2_166</v>
          </cell>
        </row>
        <row r="372">
          <cell r="B372" t="str">
            <v>FaF</v>
          </cell>
          <cell r="C372" t="str">
            <v>2_167</v>
          </cell>
        </row>
        <row r="373">
          <cell r="B373" t="str">
            <v>FaF</v>
          </cell>
          <cell r="C373" t="str">
            <v>2_169</v>
          </cell>
        </row>
        <row r="374">
          <cell r="B374" t="str">
            <v>FaF</v>
          </cell>
          <cell r="C374" t="str">
            <v>2_170</v>
          </cell>
        </row>
        <row r="375">
          <cell r="B375" t="str">
            <v>FaF</v>
          </cell>
          <cell r="C375" t="str">
            <v>2_171</v>
          </cell>
        </row>
        <row r="376">
          <cell r="B376" t="str">
            <v>FaF</v>
          </cell>
          <cell r="C376" t="str">
            <v>2_172</v>
          </cell>
        </row>
        <row r="377">
          <cell r="B377" t="str">
            <v>FaF</v>
          </cell>
          <cell r="C377" t="str">
            <v>2_173</v>
          </cell>
        </row>
        <row r="378">
          <cell r="B378" t="str">
            <v>FaF</v>
          </cell>
          <cell r="C378" t="str">
            <v>2_175</v>
          </cell>
        </row>
        <row r="379">
          <cell r="B379" t="str">
            <v>FaF</v>
          </cell>
          <cell r="C379" t="str">
            <v>2_176</v>
          </cell>
        </row>
        <row r="380">
          <cell r="B380" t="str">
            <v>FaF</v>
          </cell>
          <cell r="C380" t="str">
            <v>2_178</v>
          </cell>
        </row>
        <row r="381">
          <cell r="B381" t="str">
            <v>FaF</v>
          </cell>
          <cell r="C381" t="str">
            <v>2_180</v>
          </cell>
        </row>
        <row r="382">
          <cell r="B382" t="str">
            <v>FaF</v>
          </cell>
          <cell r="C382" t="str">
            <v>2_181</v>
          </cell>
        </row>
        <row r="383">
          <cell r="B383" t="str">
            <v>FaF</v>
          </cell>
          <cell r="C383" t="str">
            <v>2_182</v>
          </cell>
        </row>
        <row r="384">
          <cell r="B384" t="str">
            <v>FaF</v>
          </cell>
          <cell r="C384" t="str">
            <v>2_183</v>
          </cell>
        </row>
        <row r="385">
          <cell r="B385" t="str">
            <v>FaF</v>
          </cell>
          <cell r="C385" t="str">
            <v>2_184</v>
          </cell>
        </row>
        <row r="386">
          <cell r="B386" t="str">
            <v>FaF</v>
          </cell>
          <cell r="C386" t="str">
            <v>2_185</v>
          </cell>
        </row>
        <row r="387">
          <cell r="B387" t="str">
            <v>FaF</v>
          </cell>
          <cell r="C387" t="str">
            <v>2_186</v>
          </cell>
        </row>
        <row r="388">
          <cell r="B388" t="str">
            <v>FaF</v>
          </cell>
          <cell r="C388" t="str">
            <v>2_187</v>
          </cell>
        </row>
        <row r="389">
          <cell r="B389" t="str">
            <v>FaF</v>
          </cell>
          <cell r="C389" t="str">
            <v>2_188</v>
          </cell>
        </row>
        <row r="390">
          <cell r="B390" t="str">
            <v>FaF</v>
          </cell>
          <cell r="C390" t="str">
            <v>2_189</v>
          </cell>
        </row>
        <row r="391">
          <cell r="B391" t="str">
            <v>FaF</v>
          </cell>
          <cell r="C391" t="str">
            <v>2_190</v>
          </cell>
        </row>
        <row r="392">
          <cell r="B392" t="str">
            <v>FaF</v>
          </cell>
          <cell r="C392" t="str">
            <v>2_191</v>
          </cell>
        </row>
        <row r="393">
          <cell r="B393" t="str">
            <v>FaF</v>
          </cell>
          <cell r="C393" t="str">
            <v>2_196</v>
          </cell>
        </row>
        <row r="394">
          <cell r="B394" t="str">
            <v>FaF</v>
          </cell>
          <cell r="C394" t="str">
            <v>2_197</v>
          </cell>
        </row>
        <row r="395">
          <cell r="B395" t="str">
            <v>FaF</v>
          </cell>
          <cell r="C395" t="str">
            <v>2_198</v>
          </cell>
        </row>
        <row r="396">
          <cell r="B396" t="str">
            <v>FaF</v>
          </cell>
          <cell r="C396" t="str">
            <v>2_199</v>
          </cell>
        </row>
        <row r="397">
          <cell r="B397" t="str">
            <v>FaF</v>
          </cell>
          <cell r="C397" t="str">
            <v>2_200</v>
          </cell>
        </row>
        <row r="398">
          <cell r="B398" t="str">
            <v>LAF</v>
          </cell>
          <cell r="C398" t="str">
            <v>2_201</v>
          </cell>
        </row>
        <row r="399">
          <cell r="B399" t="str">
            <v>LF</v>
          </cell>
          <cell r="C399" t="str">
            <v>2_203</v>
          </cell>
        </row>
        <row r="400">
          <cell r="B400" t="str">
            <v>LF</v>
          </cell>
          <cell r="C400" t="str">
            <v>2_204</v>
          </cell>
        </row>
        <row r="401">
          <cell r="B401" t="str">
            <v>LF</v>
          </cell>
          <cell r="C401" t="str">
            <v>2_205</v>
          </cell>
        </row>
        <row r="402">
          <cell r="B402" t="str">
            <v>LF</v>
          </cell>
          <cell r="C402" t="str">
            <v>2_206</v>
          </cell>
        </row>
        <row r="403">
          <cell r="B403" t="str">
            <v>LF</v>
          </cell>
          <cell r="C403" t="str">
            <v>2_207</v>
          </cell>
        </row>
        <row r="404">
          <cell r="B404" t="str">
            <v>LF</v>
          </cell>
          <cell r="C404" t="str">
            <v>2_208</v>
          </cell>
        </row>
        <row r="405">
          <cell r="B405" t="str">
            <v>LF</v>
          </cell>
          <cell r="C405" t="str">
            <v>2_209</v>
          </cell>
        </row>
        <row r="406">
          <cell r="B406" t="str">
            <v>LF</v>
          </cell>
          <cell r="C406" t="str">
            <v>2_210</v>
          </cell>
        </row>
        <row r="407">
          <cell r="B407" t="str">
            <v>LF</v>
          </cell>
          <cell r="C407" t="str">
            <v>2_211</v>
          </cell>
        </row>
        <row r="408">
          <cell r="B408" t="str">
            <v>LF</v>
          </cell>
          <cell r="C408" t="str">
            <v>2_212</v>
          </cell>
        </row>
        <row r="409">
          <cell r="B409" t="str">
            <v>FaF</v>
          </cell>
          <cell r="C409" t="str">
            <v>2_230</v>
          </cell>
        </row>
        <row r="410">
          <cell r="B410" t="str">
            <v>LAF</v>
          </cell>
          <cell r="C410" t="str">
            <v>2_231</v>
          </cell>
        </row>
        <row r="411">
          <cell r="B411" t="str">
            <v>LAF</v>
          </cell>
          <cell r="C411" t="str">
            <v>2_232</v>
          </cell>
        </row>
        <row r="412">
          <cell r="B412" t="str">
            <v>LF</v>
          </cell>
          <cell r="C412" t="str">
            <v>2_233</v>
          </cell>
        </row>
        <row r="413">
          <cell r="B413" t="str">
            <v>LF</v>
          </cell>
          <cell r="C413" t="str">
            <v>2_234</v>
          </cell>
        </row>
        <row r="414">
          <cell r="B414" t="str">
            <v>LF</v>
          </cell>
          <cell r="C414" t="str">
            <v>2_235</v>
          </cell>
        </row>
        <row r="415">
          <cell r="B415" t="str">
            <v>LF</v>
          </cell>
          <cell r="C415" t="str">
            <v>2_236</v>
          </cell>
        </row>
        <row r="416">
          <cell r="B416" t="str">
            <v>LF</v>
          </cell>
          <cell r="C416" t="str">
            <v>2_237</v>
          </cell>
        </row>
        <row r="417">
          <cell r="B417" t="str">
            <v>LF</v>
          </cell>
          <cell r="C417" t="str">
            <v>2_238</v>
          </cell>
        </row>
        <row r="418">
          <cell r="B418" t="str">
            <v>FaF</v>
          </cell>
          <cell r="C418" t="str">
            <v>2_239</v>
          </cell>
        </row>
        <row r="419">
          <cell r="B419" t="str">
            <v>FaF</v>
          </cell>
          <cell r="C419" t="str">
            <v>2_240</v>
          </cell>
        </row>
        <row r="420">
          <cell r="B420" t="str">
            <v>FaF</v>
          </cell>
          <cell r="C420" t="str">
            <v>2_241</v>
          </cell>
        </row>
        <row r="421">
          <cell r="B421" t="str">
            <v>FaF</v>
          </cell>
          <cell r="C421" t="str">
            <v>2_242</v>
          </cell>
        </row>
        <row r="422">
          <cell r="B422" t="str">
            <v>FaF</v>
          </cell>
          <cell r="C422" t="str">
            <v>2_243</v>
          </cell>
        </row>
        <row r="423">
          <cell r="B423" t="str">
            <v>FaF</v>
          </cell>
          <cell r="C423" t="str">
            <v>2_244</v>
          </cell>
        </row>
        <row r="424">
          <cell r="B424" t="str">
            <v>FaF</v>
          </cell>
          <cell r="C424" t="str">
            <v>2_245</v>
          </cell>
        </row>
        <row r="425">
          <cell r="B425" t="str">
            <v>FaF</v>
          </cell>
          <cell r="C425" t="str">
            <v>2_246</v>
          </cell>
        </row>
        <row r="426">
          <cell r="B426" t="str">
            <v>FaF</v>
          </cell>
          <cell r="C426" t="str">
            <v>2_247</v>
          </cell>
        </row>
        <row r="427">
          <cell r="B427" t="str">
            <v>LF</v>
          </cell>
          <cell r="C427" t="str">
            <v>2_248</v>
          </cell>
        </row>
        <row r="428">
          <cell r="B428" t="str">
            <v>LF</v>
          </cell>
          <cell r="C428" t="str">
            <v>2_249</v>
          </cell>
        </row>
        <row r="429">
          <cell r="B429" t="str">
            <v>LF</v>
          </cell>
          <cell r="C429" t="str">
            <v>2_250</v>
          </cell>
        </row>
        <row r="430">
          <cell r="B430" t="str">
            <v>LF</v>
          </cell>
          <cell r="C430" t="str">
            <v>2_251</v>
          </cell>
        </row>
        <row r="431">
          <cell r="B431" t="str">
            <v>LF</v>
          </cell>
          <cell r="C431" t="str">
            <v>2_252</v>
          </cell>
        </row>
        <row r="432">
          <cell r="B432" t="str">
            <v>LAF</v>
          </cell>
          <cell r="C432" t="str">
            <v>2_253</v>
          </cell>
        </row>
        <row r="433">
          <cell r="B433" t="str">
            <v>LAF</v>
          </cell>
          <cell r="C433" t="str">
            <v>2_254</v>
          </cell>
        </row>
        <row r="434">
          <cell r="B434" t="str">
            <v>LF</v>
          </cell>
          <cell r="C434" t="str">
            <v>2_260</v>
          </cell>
        </row>
        <row r="435">
          <cell r="B435" t="str">
            <v>LAF</v>
          </cell>
          <cell r="C435" t="str">
            <v>2_261</v>
          </cell>
        </row>
        <row r="436">
          <cell r="B436" t="str">
            <v>LAF</v>
          </cell>
          <cell r="C436" t="str">
            <v>2_262</v>
          </cell>
        </row>
        <row r="437">
          <cell r="B437" t="str">
            <v>LAF</v>
          </cell>
          <cell r="C437" t="str">
            <v>2_263</v>
          </cell>
        </row>
        <row r="438">
          <cell r="B438" t="str">
            <v>LAF</v>
          </cell>
          <cell r="C438" t="str">
            <v>2_264</v>
          </cell>
        </row>
        <row r="439">
          <cell r="B439" t="str">
            <v>LF</v>
          </cell>
          <cell r="C439" t="str">
            <v>2_265</v>
          </cell>
        </row>
        <row r="440">
          <cell r="B440" t="str">
            <v>FaF</v>
          </cell>
          <cell r="C440" t="str">
            <v>2_266</v>
          </cell>
        </row>
        <row r="441">
          <cell r="B441" t="str">
            <v>LAF</v>
          </cell>
          <cell r="C441" t="str">
            <v>2_267</v>
          </cell>
        </row>
        <row r="442">
          <cell r="B442" t="str">
            <v>LAF</v>
          </cell>
          <cell r="C442" t="str">
            <v>2_268</v>
          </cell>
        </row>
        <row r="443">
          <cell r="B443" t="str">
            <v>LF</v>
          </cell>
          <cell r="C443" t="str">
            <v>2_269</v>
          </cell>
        </row>
        <row r="444">
          <cell r="B444" t="str">
            <v>LAF</v>
          </cell>
          <cell r="C444" t="str">
            <v>2_270</v>
          </cell>
        </row>
        <row r="445">
          <cell r="B445" t="str">
            <v>FaF</v>
          </cell>
          <cell r="C445" t="str">
            <v>2_271</v>
          </cell>
        </row>
        <row r="446">
          <cell r="B446" t="str">
            <v>FaF</v>
          </cell>
          <cell r="C446" t="str">
            <v>2_272</v>
          </cell>
        </row>
        <row r="447">
          <cell r="B447" t="str">
            <v>LF</v>
          </cell>
          <cell r="C447" t="str">
            <v>2_274</v>
          </cell>
        </row>
        <row r="448">
          <cell r="B448" t="str">
            <v>LF</v>
          </cell>
          <cell r="C448" t="str">
            <v>2_275</v>
          </cell>
        </row>
        <row r="449">
          <cell r="B449" t="str">
            <v>LF</v>
          </cell>
          <cell r="C449" t="str">
            <v>2_276</v>
          </cell>
        </row>
        <row r="450">
          <cell r="B450" t="str">
            <v>FaF</v>
          </cell>
          <cell r="C450" t="str">
            <v>2_277</v>
          </cell>
        </row>
        <row r="451">
          <cell r="B451" t="str">
            <v>FaF</v>
          </cell>
          <cell r="C451" t="str">
            <v>2_279</v>
          </cell>
        </row>
        <row r="452">
          <cell r="B452" t="str">
            <v>FaF</v>
          </cell>
          <cell r="C452" t="str">
            <v>2_281</v>
          </cell>
        </row>
        <row r="453">
          <cell r="B453" t="str">
            <v>LF</v>
          </cell>
          <cell r="C453" t="str">
            <v>2_282</v>
          </cell>
        </row>
        <row r="454">
          <cell r="B454" t="str">
            <v>LF</v>
          </cell>
          <cell r="C454" t="str">
            <v>2_283</v>
          </cell>
        </row>
        <row r="455">
          <cell r="B455" t="str">
            <v>FaF</v>
          </cell>
          <cell r="C455" t="str">
            <v>2_284</v>
          </cell>
        </row>
        <row r="456">
          <cell r="B456" t="str">
            <v>FaF</v>
          </cell>
          <cell r="C456" t="str">
            <v>2_285</v>
          </cell>
        </row>
        <row r="457">
          <cell r="B457" t="str">
            <v>LF</v>
          </cell>
          <cell r="C457" t="str">
            <v>2_286</v>
          </cell>
        </row>
        <row r="458">
          <cell r="B458" t="str">
            <v>LF</v>
          </cell>
          <cell r="C458" t="str">
            <v>2_287</v>
          </cell>
        </row>
        <row r="459">
          <cell r="B459" t="str">
            <v>LF</v>
          </cell>
          <cell r="C459" t="str">
            <v>2_288</v>
          </cell>
        </row>
        <row r="460">
          <cell r="B460" t="str">
            <v>LAF</v>
          </cell>
          <cell r="C460" t="str">
            <v>2_289</v>
          </cell>
        </row>
        <row r="461">
          <cell r="B461" t="str">
            <v>LAF</v>
          </cell>
          <cell r="C461" t="str">
            <v>2_290</v>
          </cell>
        </row>
        <row r="462">
          <cell r="B462" t="str">
            <v>LAF</v>
          </cell>
          <cell r="C462" t="str">
            <v>2_291</v>
          </cell>
        </row>
        <row r="463">
          <cell r="B463" t="str">
            <v>LAF</v>
          </cell>
          <cell r="C463" t="str">
            <v>2_292</v>
          </cell>
        </row>
        <row r="464">
          <cell r="B464" t="str">
            <v>LAF</v>
          </cell>
          <cell r="C464" t="str">
            <v>2_293</v>
          </cell>
        </row>
        <row r="465">
          <cell r="B465" t="str">
            <v>LAF</v>
          </cell>
          <cell r="C465" t="str">
            <v>2_294</v>
          </cell>
        </row>
        <row r="466">
          <cell r="B466" t="str">
            <v>LAF</v>
          </cell>
          <cell r="C466" t="str">
            <v>2_295</v>
          </cell>
        </row>
        <row r="467">
          <cell r="B467" t="str">
            <v>LF</v>
          </cell>
          <cell r="C467" t="str">
            <v>2_296</v>
          </cell>
        </row>
        <row r="468">
          <cell r="B468" t="str">
            <v>LD</v>
          </cell>
          <cell r="C468" t="str">
            <v>2_297</v>
          </cell>
        </row>
        <row r="469">
          <cell r="B469" t="str">
            <v>LAF</v>
          </cell>
          <cell r="C469" t="str">
            <v>2_298</v>
          </cell>
        </row>
        <row r="470">
          <cell r="B470" t="str">
            <v>LF</v>
          </cell>
          <cell r="C470" t="str">
            <v>2_299</v>
          </cell>
        </row>
        <row r="471">
          <cell r="B471" t="str">
            <v>FaF</v>
          </cell>
          <cell r="C471" t="str">
            <v>2_300</v>
          </cell>
        </row>
        <row r="472">
          <cell r="B472" t="str">
            <v>LF</v>
          </cell>
          <cell r="C472" t="str">
            <v>2_301</v>
          </cell>
        </row>
        <row r="473">
          <cell r="B473" t="str">
            <v>LAF</v>
          </cell>
          <cell r="C473" t="str">
            <v>2_302</v>
          </cell>
        </row>
        <row r="474">
          <cell r="B474" t="str">
            <v>FaF</v>
          </cell>
          <cell r="C474" t="str">
            <v>2_303</v>
          </cell>
        </row>
        <row r="475">
          <cell r="B475" t="str">
            <v>LAF</v>
          </cell>
          <cell r="C475" t="str">
            <v>2_304</v>
          </cell>
        </row>
        <row r="476">
          <cell r="B476" t="str">
            <v>LAF</v>
          </cell>
          <cell r="C476" t="str">
            <v>2_305</v>
          </cell>
        </row>
        <row r="477">
          <cell r="B477" t="str">
            <v>LAF</v>
          </cell>
          <cell r="C477" t="str">
            <v>2_306</v>
          </cell>
        </row>
        <row r="478">
          <cell r="B478" t="str">
            <v>LAF</v>
          </cell>
          <cell r="C478" t="str">
            <v>3_001</v>
          </cell>
        </row>
        <row r="479">
          <cell r="B479" t="str">
            <v>LAF</v>
          </cell>
          <cell r="C479" t="str">
            <v>3_004</v>
          </cell>
        </row>
        <row r="480">
          <cell r="B480" t="str">
            <v>LAF</v>
          </cell>
          <cell r="C480" t="str">
            <v>3_005</v>
          </cell>
        </row>
        <row r="481">
          <cell r="B481" t="str">
            <v>LAF</v>
          </cell>
          <cell r="C481" t="str">
            <v>3_006</v>
          </cell>
        </row>
        <row r="482">
          <cell r="B482" t="str">
            <v>LAF</v>
          </cell>
          <cell r="C482" t="str">
            <v>3_007</v>
          </cell>
        </row>
        <row r="483">
          <cell r="B483" t="str">
            <v>LAF</v>
          </cell>
          <cell r="C483" t="str">
            <v>3_008</v>
          </cell>
        </row>
        <row r="484">
          <cell r="B484" t="str">
            <v>LAF</v>
          </cell>
          <cell r="C484" t="str">
            <v>3_009</v>
          </cell>
        </row>
        <row r="485">
          <cell r="B485" t="str">
            <v>LAF</v>
          </cell>
          <cell r="C485" t="str">
            <v>3_010</v>
          </cell>
        </row>
        <row r="486">
          <cell r="B486" t="str">
            <v>LAF</v>
          </cell>
          <cell r="C486" t="str">
            <v>3_011</v>
          </cell>
        </row>
        <row r="487">
          <cell r="B487" t="str">
            <v>LAF</v>
          </cell>
          <cell r="C487" t="str">
            <v>3_012</v>
          </cell>
        </row>
        <row r="488">
          <cell r="B488" t="str">
            <v>LAF</v>
          </cell>
          <cell r="C488" t="str">
            <v>3_013</v>
          </cell>
        </row>
        <row r="489">
          <cell r="B489" t="str">
            <v>LAF</v>
          </cell>
          <cell r="C489" t="str">
            <v>3_014</v>
          </cell>
        </row>
        <row r="490">
          <cell r="B490" t="str">
            <v>LAF</v>
          </cell>
          <cell r="C490" t="str">
            <v>3_017</v>
          </cell>
        </row>
        <row r="491">
          <cell r="B491" t="str">
            <v>LAF</v>
          </cell>
          <cell r="C491" t="str">
            <v>3_018</v>
          </cell>
        </row>
        <row r="492">
          <cell r="B492" t="str">
            <v>LAF</v>
          </cell>
          <cell r="C492" t="str">
            <v>3_019</v>
          </cell>
        </row>
        <row r="493">
          <cell r="B493" t="str">
            <v>LF</v>
          </cell>
          <cell r="C493" t="str">
            <v>3_023</v>
          </cell>
        </row>
        <row r="494">
          <cell r="B494" t="str">
            <v>LF</v>
          </cell>
          <cell r="C494" t="str">
            <v>3_025</v>
          </cell>
        </row>
        <row r="495">
          <cell r="B495" t="str">
            <v>LF</v>
          </cell>
          <cell r="C495" t="str">
            <v>3_026</v>
          </cell>
        </row>
        <row r="496">
          <cell r="B496" t="str">
            <v>LF</v>
          </cell>
          <cell r="C496" t="str">
            <v>3_027</v>
          </cell>
        </row>
        <row r="497">
          <cell r="B497" t="str">
            <v>LF</v>
          </cell>
          <cell r="C497" t="str">
            <v>3_028</v>
          </cell>
        </row>
        <row r="498">
          <cell r="B498" t="str">
            <v>LF</v>
          </cell>
          <cell r="C498" t="str">
            <v>3_029</v>
          </cell>
        </row>
        <row r="499">
          <cell r="B499" t="str">
            <v>LF</v>
          </cell>
          <cell r="C499" t="str">
            <v>3_030</v>
          </cell>
        </row>
        <row r="500">
          <cell r="B500" t="str">
            <v>LF</v>
          </cell>
          <cell r="C500" t="str">
            <v>3_031</v>
          </cell>
        </row>
        <row r="501">
          <cell r="B501" t="str">
            <v>LF</v>
          </cell>
          <cell r="C501" t="str">
            <v>3_032</v>
          </cell>
        </row>
        <row r="502">
          <cell r="B502" t="str">
            <v>LF</v>
          </cell>
          <cell r="C502" t="str">
            <v>3_033</v>
          </cell>
        </row>
        <row r="503">
          <cell r="B503" t="str">
            <v>LF</v>
          </cell>
          <cell r="C503" t="str">
            <v>3_034</v>
          </cell>
        </row>
        <row r="504">
          <cell r="B504" t="str">
            <v>LF</v>
          </cell>
          <cell r="C504" t="str">
            <v>3_035</v>
          </cell>
        </row>
        <row r="505">
          <cell r="B505" t="str">
            <v>LF</v>
          </cell>
          <cell r="C505" t="str">
            <v>3_036</v>
          </cell>
        </row>
        <row r="506">
          <cell r="B506" t="str">
            <v>LF</v>
          </cell>
          <cell r="C506" t="str">
            <v>3_037</v>
          </cell>
        </row>
        <row r="507">
          <cell r="B507" t="str">
            <v>LF</v>
          </cell>
          <cell r="C507" t="str">
            <v>3_038</v>
          </cell>
        </row>
        <row r="508">
          <cell r="B508" t="str">
            <v>LF</v>
          </cell>
          <cell r="C508" t="str">
            <v>3_039</v>
          </cell>
        </row>
        <row r="509">
          <cell r="B509" t="str">
            <v>LF</v>
          </cell>
          <cell r="C509" t="str">
            <v>3_040</v>
          </cell>
        </row>
        <row r="510">
          <cell r="B510" t="str">
            <v>LF</v>
          </cell>
          <cell r="C510" t="str">
            <v>3_041</v>
          </cell>
        </row>
        <row r="511">
          <cell r="B511" t="str">
            <v>LF</v>
          </cell>
          <cell r="C511" t="str">
            <v>3_042</v>
          </cell>
        </row>
        <row r="512">
          <cell r="B512" t="str">
            <v>LF</v>
          </cell>
          <cell r="C512" t="str">
            <v>3_043</v>
          </cell>
        </row>
        <row r="513">
          <cell r="B513" t="str">
            <v>LF</v>
          </cell>
          <cell r="C513" t="str">
            <v>3_044</v>
          </cell>
        </row>
        <row r="514">
          <cell r="B514" t="str">
            <v>LF</v>
          </cell>
          <cell r="C514" t="str">
            <v>3_045</v>
          </cell>
        </row>
        <row r="515">
          <cell r="B515" t="str">
            <v>LF</v>
          </cell>
          <cell r="C515" t="str">
            <v>3_046</v>
          </cell>
        </row>
        <row r="516">
          <cell r="B516" t="str">
            <v>LF</v>
          </cell>
          <cell r="C516" t="str">
            <v>3_047</v>
          </cell>
        </row>
        <row r="517">
          <cell r="B517" t="str">
            <v>LF</v>
          </cell>
          <cell r="C517" t="str">
            <v>3_048</v>
          </cell>
        </row>
        <row r="518">
          <cell r="B518" t="str">
            <v>LF</v>
          </cell>
          <cell r="C518" t="str">
            <v>3_049</v>
          </cell>
        </row>
        <row r="519">
          <cell r="B519" t="str">
            <v>LF</v>
          </cell>
          <cell r="C519" t="str">
            <v>3_051</v>
          </cell>
        </row>
        <row r="520">
          <cell r="B520" t="str">
            <v>LF</v>
          </cell>
          <cell r="C520" t="str">
            <v>3_052</v>
          </cell>
        </row>
        <row r="521">
          <cell r="B521" t="str">
            <v>LF</v>
          </cell>
          <cell r="C521" t="str">
            <v>3_053</v>
          </cell>
        </row>
        <row r="522">
          <cell r="B522" t="str">
            <v>LF</v>
          </cell>
          <cell r="C522" t="str">
            <v>3_054</v>
          </cell>
        </row>
        <row r="523">
          <cell r="B523" t="str">
            <v>LF</v>
          </cell>
          <cell r="C523" t="str">
            <v>3_055</v>
          </cell>
        </row>
        <row r="524">
          <cell r="B524" t="str">
            <v>LF</v>
          </cell>
          <cell r="C524" t="str">
            <v>3_056</v>
          </cell>
        </row>
        <row r="525">
          <cell r="B525" t="str">
            <v>LF</v>
          </cell>
          <cell r="C525" t="str">
            <v>3_057</v>
          </cell>
        </row>
        <row r="526">
          <cell r="B526" t="str">
            <v>LF</v>
          </cell>
          <cell r="C526" t="str">
            <v>3_058</v>
          </cell>
        </row>
        <row r="527">
          <cell r="B527" t="str">
            <v>LF</v>
          </cell>
          <cell r="C527" t="str">
            <v>3_059</v>
          </cell>
        </row>
        <row r="528">
          <cell r="B528" t="str">
            <v>LF</v>
          </cell>
          <cell r="C528" t="str">
            <v>3_060</v>
          </cell>
        </row>
        <row r="529">
          <cell r="B529" t="str">
            <v>LF</v>
          </cell>
          <cell r="C529" t="str">
            <v>3_061</v>
          </cell>
        </row>
        <row r="530">
          <cell r="B530" t="str">
            <v>LF</v>
          </cell>
          <cell r="C530" t="str">
            <v>3_062</v>
          </cell>
        </row>
        <row r="531">
          <cell r="B531" t="str">
            <v>LF</v>
          </cell>
          <cell r="C531" t="str">
            <v>3_063</v>
          </cell>
        </row>
        <row r="532">
          <cell r="B532" t="str">
            <v>LF</v>
          </cell>
          <cell r="C532" t="str">
            <v>3_066</v>
          </cell>
        </row>
        <row r="533">
          <cell r="B533" t="str">
            <v>LF</v>
          </cell>
          <cell r="C533" t="str">
            <v>3_067</v>
          </cell>
        </row>
        <row r="534">
          <cell r="B534" t="str">
            <v>LF</v>
          </cell>
          <cell r="C534" t="str">
            <v>3_068</v>
          </cell>
        </row>
        <row r="535">
          <cell r="B535" t="str">
            <v>LF</v>
          </cell>
          <cell r="C535" t="str">
            <v>3_069</v>
          </cell>
        </row>
        <row r="536">
          <cell r="B536" t="str">
            <v>LF</v>
          </cell>
          <cell r="C536" t="str">
            <v>3_070</v>
          </cell>
        </row>
        <row r="537">
          <cell r="B537" t="str">
            <v>LF</v>
          </cell>
          <cell r="C537" t="str">
            <v>3_071</v>
          </cell>
        </row>
        <row r="538">
          <cell r="B538" t="str">
            <v>LF</v>
          </cell>
          <cell r="C538" t="str">
            <v>3_072</v>
          </cell>
        </row>
        <row r="539">
          <cell r="B539" t="str">
            <v>LF</v>
          </cell>
          <cell r="C539" t="str">
            <v>3_073</v>
          </cell>
        </row>
        <row r="540">
          <cell r="B540" t="str">
            <v>LF</v>
          </cell>
          <cell r="C540" t="str">
            <v>3_074</v>
          </cell>
        </row>
        <row r="541">
          <cell r="B541" t="str">
            <v>LF</v>
          </cell>
          <cell r="C541" t="str">
            <v>3_075</v>
          </cell>
        </row>
        <row r="542">
          <cell r="B542" t="str">
            <v>LF</v>
          </cell>
          <cell r="C542" t="str">
            <v>3_076</v>
          </cell>
        </row>
        <row r="543">
          <cell r="B543" t="str">
            <v>LF</v>
          </cell>
          <cell r="C543" t="str">
            <v>3_077</v>
          </cell>
        </row>
        <row r="544">
          <cell r="B544" t="str">
            <v>LF</v>
          </cell>
          <cell r="C544" t="str">
            <v>3_078</v>
          </cell>
        </row>
        <row r="545">
          <cell r="B545" t="str">
            <v>LF</v>
          </cell>
          <cell r="C545" t="str">
            <v>3_079</v>
          </cell>
        </row>
        <row r="546">
          <cell r="B546" t="str">
            <v>LF</v>
          </cell>
          <cell r="C546" t="str">
            <v>3_080</v>
          </cell>
        </row>
        <row r="547">
          <cell r="B547" t="str">
            <v>LF</v>
          </cell>
          <cell r="C547" t="str">
            <v>3_081</v>
          </cell>
        </row>
        <row r="548">
          <cell r="B548" t="str">
            <v>LF</v>
          </cell>
          <cell r="C548" t="str">
            <v>3_082</v>
          </cell>
        </row>
        <row r="549">
          <cell r="B549" t="str">
            <v>LF</v>
          </cell>
          <cell r="C549" t="str">
            <v>3_083</v>
          </cell>
        </row>
        <row r="550">
          <cell r="B550" t="str">
            <v>LF</v>
          </cell>
          <cell r="C550" t="str">
            <v>3_084</v>
          </cell>
        </row>
        <row r="551">
          <cell r="B551" t="str">
            <v>LF</v>
          </cell>
          <cell r="C551" t="str">
            <v>3_085</v>
          </cell>
        </row>
        <row r="552">
          <cell r="B552" t="str">
            <v>LF</v>
          </cell>
          <cell r="C552" t="str">
            <v>3_086</v>
          </cell>
        </row>
        <row r="553">
          <cell r="B553" t="str">
            <v>LF</v>
          </cell>
          <cell r="C553" t="str">
            <v>3_087</v>
          </cell>
        </row>
        <row r="554">
          <cell r="B554" t="str">
            <v>LF</v>
          </cell>
          <cell r="C554" t="str">
            <v>3_088</v>
          </cell>
        </row>
        <row r="555">
          <cell r="B555" t="str">
            <v>LF</v>
          </cell>
          <cell r="C555" t="str">
            <v>3_089</v>
          </cell>
        </row>
        <row r="556">
          <cell r="B556" t="str">
            <v>LF</v>
          </cell>
          <cell r="C556" t="str">
            <v>3_090</v>
          </cell>
        </row>
        <row r="557">
          <cell r="B557" t="str">
            <v>LF</v>
          </cell>
          <cell r="C557" t="str">
            <v>3_091</v>
          </cell>
        </row>
        <row r="558">
          <cell r="B558" t="str">
            <v>LF</v>
          </cell>
          <cell r="C558" t="str">
            <v>3_092</v>
          </cell>
        </row>
        <row r="559">
          <cell r="B559" t="str">
            <v>LF</v>
          </cell>
          <cell r="C559" t="str">
            <v>3_093</v>
          </cell>
        </row>
        <row r="560">
          <cell r="B560" t="str">
            <v>LF</v>
          </cell>
          <cell r="C560" t="str">
            <v>3_094</v>
          </cell>
        </row>
        <row r="561">
          <cell r="B561" t="str">
            <v>LF</v>
          </cell>
          <cell r="C561" t="str">
            <v>3_095</v>
          </cell>
        </row>
        <row r="562">
          <cell r="B562" t="str">
            <v>LF</v>
          </cell>
          <cell r="C562" t="str">
            <v>3_096</v>
          </cell>
        </row>
        <row r="563">
          <cell r="B563" t="str">
            <v>LF</v>
          </cell>
          <cell r="C563" t="str">
            <v>3_097</v>
          </cell>
        </row>
        <row r="564">
          <cell r="B564" t="str">
            <v>LF</v>
          </cell>
          <cell r="C564" t="str">
            <v>3_098</v>
          </cell>
        </row>
        <row r="565">
          <cell r="B565" t="str">
            <v>LF</v>
          </cell>
          <cell r="C565" t="str">
            <v>3_099</v>
          </cell>
        </row>
        <row r="566">
          <cell r="B566" t="str">
            <v>LF</v>
          </cell>
          <cell r="C566" t="str">
            <v>3_100</v>
          </cell>
        </row>
        <row r="567">
          <cell r="B567" t="str">
            <v>LF</v>
          </cell>
          <cell r="C567" t="str">
            <v>3_101</v>
          </cell>
        </row>
        <row r="568">
          <cell r="B568" t="str">
            <v>LF</v>
          </cell>
          <cell r="C568" t="str">
            <v>3_102</v>
          </cell>
        </row>
        <row r="569">
          <cell r="B569" t="str">
            <v>LF</v>
          </cell>
          <cell r="C569" t="str">
            <v>3_103</v>
          </cell>
        </row>
        <row r="570">
          <cell r="B570" t="str">
            <v>LF</v>
          </cell>
          <cell r="C570" t="str">
            <v>3_104</v>
          </cell>
        </row>
        <row r="571">
          <cell r="B571" t="str">
            <v>LF</v>
          </cell>
          <cell r="C571" t="str">
            <v>3_105</v>
          </cell>
        </row>
        <row r="572">
          <cell r="B572" t="str">
            <v>LF</v>
          </cell>
          <cell r="C572" t="str">
            <v>3_106</v>
          </cell>
        </row>
        <row r="573">
          <cell r="B573" t="str">
            <v>LF</v>
          </cell>
          <cell r="C573" t="str">
            <v>3_107</v>
          </cell>
        </row>
        <row r="574">
          <cell r="B574" t="str">
            <v>LF</v>
          </cell>
          <cell r="C574" t="str">
            <v>3_108</v>
          </cell>
        </row>
        <row r="575">
          <cell r="B575" t="str">
            <v>LF</v>
          </cell>
          <cell r="C575" t="str">
            <v>3_109</v>
          </cell>
        </row>
        <row r="576">
          <cell r="B576" t="str">
            <v>LF</v>
          </cell>
          <cell r="C576" t="str">
            <v>3_110</v>
          </cell>
        </row>
        <row r="577">
          <cell r="B577" t="str">
            <v>LF</v>
          </cell>
          <cell r="C577" t="str">
            <v>3_111</v>
          </cell>
        </row>
        <row r="578">
          <cell r="B578" t="str">
            <v>LF</v>
          </cell>
          <cell r="C578" t="str">
            <v>3_112</v>
          </cell>
        </row>
        <row r="579">
          <cell r="B579" t="str">
            <v>LF</v>
          </cell>
          <cell r="C579" t="str">
            <v>3_113</v>
          </cell>
        </row>
        <row r="580">
          <cell r="B580" t="str">
            <v>LF</v>
          </cell>
          <cell r="C580" t="str">
            <v>3_114</v>
          </cell>
        </row>
        <row r="581">
          <cell r="B581" t="str">
            <v>LF</v>
          </cell>
          <cell r="C581" t="str">
            <v>3_115</v>
          </cell>
        </row>
        <row r="582">
          <cell r="B582" t="str">
            <v>LF</v>
          </cell>
          <cell r="C582" t="str">
            <v>3_116</v>
          </cell>
        </row>
        <row r="583">
          <cell r="B583" t="str">
            <v>LF</v>
          </cell>
          <cell r="C583" t="str">
            <v>3_117</v>
          </cell>
        </row>
        <row r="584">
          <cell r="B584" t="str">
            <v>LF</v>
          </cell>
          <cell r="C584" t="str">
            <v>3_118</v>
          </cell>
        </row>
        <row r="585">
          <cell r="B585" t="str">
            <v>LF</v>
          </cell>
          <cell r="C585" t="str">
            <v>3_119</v>
          </cell>
        </row>
        <row r="586">
          <cell r="B586" t="str">
            <v>LF</v>
          </cell>
          <cell r="C586" t="str">
            <v>3_120</v>
          </cell>
        </row>
        <row r="587">
          <cell r="B587" t="str">
            <v>LF</v>
          </cell>
          <cell r="C587" t="str">
            <v>3_121</v>
          </cell>
        </row>
        <row r="588">
          <cell r="B588" t="str">
            <v>LF</v>
          </cell>
          <cell r="C588" t="str">
            <v>3_122</v>
          </cell>
        </row>
        <row r="589">
          <cell r="B589" t="str">
            <v>LF</v>
          </cell>
          <cell r="C589" t="str">
            <v>3_123</v>
          </cell>
        </row>
        <row r="590">
          <cell r="B590" t="str">
            <v>LF</v>
          </cell>
          <cell r="C590" t="str">
            <v>3_124</v>
          </cell>
        </row>
        <row r="591">
          <cell r="B591" t="str">
            <v>LF</v>
          </cell>
          <cell r="C591" t="str">
            <v>3_125</v>
          </cell>
        </row>
        <row r="592">
          <cell r="B592" t="str">
            <v>LF</v>
          </cell>
          <cell r="C592" t="str">
            <v>3_126</v>
          </cell>
        </row>
        <row r="593">
          <cell r="B593" t="str">
            <v>LF</v>
          </cell>
          <cell r="C593" t="str">
            <v>3_127</v>
          </cell>
        </row>
        <row r="594">
          <cell r="B594" t="str">
            <v>LF</v>
          </cell>
          <cell r="C594" t="str">
            <v>3_128</v>
          </cell>
        </row>
        <row r="595">
          <cell r="B595" t="str">
            <v>LF</v>
          </cell>
          <cell r="C595" t="str">
            <v>3_129</v>
          </cell>
        </row>
        <row r="596">
          <cell r="B596" t="str">
            <v>LF</v>
          </cell>
          <cell r="C596" t="str">
            <v>3_130</v>
          </cell>
        </row>
        <row r="597">
          <cell r="B597" t="str">
            <v>LF</v>
          </cell>
          <cell r="C597" t="str">
            <v>3_131</v>
          </cell>
        </row>
        <row r="598">
          <cell r="B598" t="str">
            <v>LF</v>
          </cell>
          <cell r="C598" t="str">
            <v>3_132</v>
          </cell>
        </row>
        <row r="599">
          <cell r="B599" t="str">
            <v>LF</v>
          </cell>
          <cell r="C599" t="str">
            <v>3_133</v>
          </cell>
        </row>
        <row r="600">
          <cell r="B600" t="str">
            <v>LF</v>
          </cell>
          <cell r="C600" t="str">
            <v>3_134</v>
          </cell>
        </row>
        <row r="601">
          <cell r="B601" t="str">
            <v>LF</v>
          </cell>
          <cell r="C601" t="str">
            <v>3_135</v>
          </cell>
        </row>
        <row r="602">
          <cell r="B602" t="str">
            <v>LF</v>
          </cell>
          <cell r="C602" t="str">
            <v>3_136</v>
          </cell>
        </row>
        <row r="603">
          <cell r="B603" t="str">
            <v>LF</v>
          </cell>
          <cell r="C603" t="str">
            <v>3_137</v>
          </cell>
        </row>
        <row r="604">
          <cell r="B604" t="str">
            <v>LF</v>
          </cell>
          <cell r="C604" t="str">
            <v>3_138</v>
          </cell>
        </row>
        <row r="605">
          <cell r="B605" t="str">
            <v>LF</v>
          </cell>
          <cell r="C605" t="str">
            <v>3_139</v>
          </cell>
        </row>
        <row r="606">
          <cell r="B606" t="str">
            <v>LF</v>
          </cell>
          <cell r="C606" t="str">
            <v>3_140</v>
          </cell>
        </row>
        <row r="607">
          <cell r="B607" t="str">
            <v>LF</v>
          </cell>
          <cell r="C607" t="str">
            <v>3_141</v>
          </cell>
        </row>
        <row r="608">
          <cell r="B608" t="str">
            <v>LF</v>
          </cell>
          <cell r="C608" t="str">
            <v>3_142</v>
          </cell>
        </row>
        <row r="609">
          <cell r="B609" t="str">
            <v>LF</v>
          </cell>
          <cell r="C609" t="str">
            <v>3_143</v>
          </cell>
        </row>
        <row r="610">
          <cell r="B610" t="str">
            <v>LF</v>
          </cell>
          <cell r="C610" t="str">
            <v>3_144</v>
          </cell>
        </row>
        <row r="611">
          <cell r="B611" t="str">
            <v>LF</v>
          </cell>
          <cell r="C611" t="str">
            <v>3_145</v>
          </cell>
        </row>
        <row r="612">
          <cell r="B612" t="str">
            <v>FaF</v>
          </cell>
          <cell r="C612" t="str">
            <v>3_147</v>
          </cell>
        </row>
        <row r="613">
          <cell r="B613" t="str">
            <v>FaF</v>
          </cell>
          <cell r="C613" t="str">
            <v>3_149</v>
          </cell>
        </row>
        <row r="614">
          <cell r="B614" t="str">
            <v>FaF</v>
          </cell>
          <cell r="C614" t="str">
            <v>3_150</v>
          </cell>
        </row>
        <row r="615">
          <cell r="B615" t="str">
            <v>FaF</v>
          </cell>
          <cell r="C615" t="str">
            <v>3_151</v>
          </cell>
        </row>
        <row r="616">
          <cell r="B616" t="str">
            <v>FaF</v>
          </cell>
          <cell r="C616" t="str">
            <v>3_152</v>
          </cell>
        </row>
        <row r="617">
          <cell r="B617" t="str">
            <v>FaF</v>
          </cell>
          <cell r="C617" t="str">
            <v>3_153</v>
          </cell>
        </row>
        <row r="618">
          <cell r="B618" t="str">
            <v>FaF</v>
          </cell>
          <cell r="C618" t="str">
            <v>3_154</v>
          </cell>
        </row>
        <row r="619">
          <cell r="B619" t="str">
            <v>FaF</v>
          </cell>
          <cell r="C619" t="str">
            <v>3_155</v>
          </cell>
        </row>
        <row r="620">
          <cell r="B620" t="str">
            <v>FaF</v>
          </cell>
          <cell r="C620" t="str">
            <v>3_156</v>
          </cell>
        </row>
        <row r="621">
          <cell r="B621" t="str">
            <v>FaF</v>
          </cell>
          <cell r="C621" t="str">
            <v>3_157</v>
          </cell>
        </row>
        <row r="622">
          <cell r="B622" t="str">
            <v>FaF</v>
          </cell>
          <cell r="C622" t="str">
            <v>3_158</v>
          </cell>
        </row>
        <row r="623">
          <cell r="B623" t="str">
            <v>FaF</v>
          </cell>
          <cell r="C623" t="str">
            <v>3_159</v>
          </cell>
        </row>
        <row r="624">
          <cell r="B624" t="str">
            <v>FaF</v>
          </cell>
          <cell r="C624" t="str">
            <v>3_160</v>
          </cell>
        </row>
        <row r="625">
          <cell r="B625" t="str">
            <v>FaF</v>
          </cell>
          <cell r="C625" t="str">
            <v>3_161</v>
          </cell>
        </row>
        <row r="626">
          <cell r="B626" t="str">
            <v>FaF</v>
          </cell>
          <cell r="C626" t="str">
            <v>3_162</v>
          </cell>
        </row>
        <row r="627">
          <cell r="B627" t="str">
            <v>FaF</v>
          </cell>
          <cell r="C627" t="str">
            <v>3_163</v>
          </cell>
        </row>
        <row r="628">
          <cell r="B628" t="str">
            <v>FaF</v>
          </cell>
          <cell r="C628" t="str">
            <v>3_164</v>
          </cell>
        </row>
        <row r="629">
          <cell r="B629" t="str">
            <v>FaF</v>
          </cell>
          <cell r="C629" t="str">
            <v>3_165</v>
          </cell>
        </row>
        <row r="630">
          <cell r="B630" t="str">
            <v>FaF</v>
          </cell>
          <cell r="C630" t="str">
            <v>3_166</v>
          </cell>
        </row>
        <row r="631">
          <cell r="B631" t="str">
            <v>FaF</v>
          </cell>
          <cell r="C631" t="str">
            <v>3_167</v>
          </cell>
        </row>
        <row r="632">
          <cell r="B632" t="str">
            <v>FaF</v>
          </cell>
          <cell r="C632" t="str">
            <v>3_168</v>
          </cell>
        </row>
        <row r="633">
          <cell r="B633" t="str">
            <v>FaF</v>
          </cell>
          <cell r="C633" t="str">
            <v>3_169</v>
          </cell>
        </row>
        <row r="634">
          <cell r="B634" t="str">
            <v>FaF</v>
          </cell>
          <cell r="C634" t="str">
            <v>3_170</v>
          </cell>
        </row>
        <row r="635">
          <cell r="B635" t="str">
            <v>FaF</v>
          </cell>
          <cell r="C635" t="str">
            <v>3_171</v>
          </cell>
        </row>
        <row r="636">
          <cell r="B636" t="str">
            <v>FaF</v>
          </cell>
          <cell r="C636" t="str">
            <v>3_172</v>
          </cell>
        </row>
        <row r="637">
          <cell r="B637" t="str">
            <v>FaF</v>
          </cell>
          <cell r="C637" t="str">
            <v>3_173</v>
          </cell>
        </row>
        <row r="638">
          <cell r="B638" t="str">
            <v>FaF</v>
          </cell>
          <cell r="C638" t="str">
            <v>3_174</v>
          </cell>
        </row>
        <row r="639">
          <cell r="B639" t="str">
            <v>FaF</v>
          </cell>
          <cell r="C639" t="str">
            <v>3_175</v>
          </cell>
        </row>
        <row r="640">
          <cell r="B640" t="str">
            <v>FaF</v>
          </cell>
          <cell r="C640" t="str">
            <v>3_176</v>
          </cell>
        </row>
        <row r="641">
          <cell r="B641" t="str">
            <v>FaF</v>
          </cell>
          <cell r="C641" t="str">
            <v>3_177</v>
          </cell>
        </row>
        <row r="642">
          <cell r="B642" t="str">
            <v>FaF</v>
          </cell>
          <cell r="C642" t="str">
            <v>3_178</v>
          </cell>
        </row>
        <row r="643">
          <cell r="B643" t="str">
            <v>FaF</v>
          </cell>
          <cell r="C643" t="str">
            <v>3_179</v>
          </cell>
        </row>
        <row r="644">
          <cell r="B644" t="str">
            <v>FaF</v>
          </cell>
          <cell r="C644" t="str">
            <v>3_180</v>
          </cell>
        </row>
        <row r="645">
          <cell r="B645" t="str">
            <v>FaF</v>
          </cell>
          <cell r="C645" t="str">
            <v>3_181a</v>
          </cell>
        </row>
        <row r="646">
          <cell r="B646" t="str">
            <v>FaF</v>
          </cell>
          <cell r="C646" t="str">
            <v>3_181b</v>
          </cell>
        </row>
        <row r="647">
          <cell r="B647" t="str">
            <v>FaF</v>
          </cell>
          <cell r="C647" t="str">
            <v>3_182</v>
          </cell>
        </row>
        <row r="648">
          <cell r="B648" t="str">
            <v>FaF</v>
          </cell>
          <cell r="C648" t="str">
            <v>3_183</v>
          </cell>
        </row>
        <row r="649">
          <cell r="B649" t="str">
            <v>FaF</v>
          </cell>
          <cell r="C649" t="str">
            <v>3_184</v>
          </cell>
        </row>
        <row r="650">
          <cell r="B650" t="str">
            <v>FaF</v>
          </cell>
          <cell r="C650" t="str">
            <v>3_185</v>
          </cell>
        </row>
        <row r="651">
          <cell r="B651" t="str">
            <v>FaF</v>
          </cell>
          <cell r="C651" t="str">
            <v>3_186</v>
          </cell>
        </row>
        <row r="652">
          <cell r="B652" t="str">
            <v>FaF</v>
          </cell>
          <cell r="C652" t="str">
            <v>3_187</v>
          </cell>
        </row>
        <row r="653">
          <cell r="B653" t="str">
            <v>FaF</v>
          </cell>
          <cell r="C653" t="str">
            <v>3_188</v>
          </cell>
        </row>
        <row r="654">
          <cell r="B654" t="str">
            <v>FaF</v>
          </cell>
          <cell r="C654" t="str">
            <v>3_189</v>
          </cell>
        </row>
        <row r="655">
          <cell r="B655" t="str">
            <v>FaF</v>
          </cell>
          <cell r="C655" t="str">
            <v>3_190</v>
          </cell>
        </row>
        <row r="656">
          <cell r="B656" t="str">
            <v>FaF</v>
          </cell>
          <cell r="C656" t="str">
            <v>3_191</v>
          </cell>
        </row>
        <row r="657">
          <cell r="B657" t="str">
            <v>FaF</v>
          </cell>
          <cell r="C657" t="str">
            <v>3_192</v>
          </cell>
        </row>
        <row r="658">
          <cell r="B658" t="str">
            <v>FaF</v>
          </cell>
          <cell r="C658" t="str">
            <v>3_193</v>
          </cell>
        </row>
        <row r="659">
          <cell r="B659" t="str">
            <v>FaF</v>
          </cell>
          <cell r="C659" t="str">
            <v>3_194</v>
          </cell>
        </row>
        <row r="660">
          <cell r="B660" t="str">
            <v>FaF</v>
          </cell>
          <cell r="C660" t="str">
            <v>3_195</v>
          </cell>
        </row>
        <row r="661">
          <cell r="B661" t="str">
            <v>FaF</v>
          </cell>
          <cell r="C661" t="str">
            <v>3_196</v>
          </cell>
        </row>
        <row r="662">
          <cell r="B662" t="str">
            <v>FaF</v>
          </cell>
          <cell r="C662" t="str">
            <v>3_197</v>
          </cell>
        </row>
        <row r="663">
          <cell r="B663" t="str">
            <v>FaF</v>
          </cell>
          <cell r="C663" t="str">
            <v>3_198</v>
          </cell>
        </row>
        <row r="664">
          <cell r="B664" t="str">
            <v>FaF</v>
          </cell>
          <cell r="C664" t="str">
            <v>3_199</v>
          </cell>
        </row>
        <row r="665">
          <cell r="B665" t="str">
            <v>FaF</v>
          </cell>
          <cell r="C665" t="str">
            <v>3_200</v>
          </cell>
        </row>
        <row r="666">
          <cell r="B666" t="str">
            <v>FaF</v>
          </cell>
          <cell r="C666" t="str">
            <v>3_201</v>
          </cell>
        </row>
        <row r="667">
          <cell r="B667" t="str">
            <v>FaF</v>
          </cell>
          <cell r="C667" t="str">
            <v>3_202</v>
          </cell>
        </row>
        <row r="668">
          <cell r="B668" t="str">
            <v>FaF</v>
          </cell>
          <cell r="C668" t="str">
            <v>3_203</v>
          </cell>
        </row>
        <row r="669">
          <cell r="B669" t="str">
            <v>FaF</v>
          </cell>
          <cell r="C669" t="str">
            <v>3_204</v>
          </cell>
        </row>
        <row r="670">
          <cell r="B670" t="str">
            <v>FaF</v>
          </cell>
          <cell r="C670" t="str">
            <v>3_205</v>
          </cell>
        </row>
        <row r="671">
          <cell r="B671" t="str">
            <v>FaF</v>
          </cell>
          <cell r="C671" t="str">
            <v>3_206</v>
          </cell>
        </row>
        <row r="672">
          <cell r="B672" t="str">
            <v>FaF</v>
          </cell>
          <cell r="C672" t="str">
            <v>3_207</v>
          </cell>
        </row>
        <row r="673">
          <cell r="B673" t="str">
            <v>FaF</v>
          </cell>
          <cell r="C673" t="str">
            <v>3_208</v>
          </cell>
        </row>
        <row r="674">
          <cell r="B674" t="str">
            <v>FaF</v>
          </cell>
          <cell r="C674" t="str">
            <v>3_209</v>
          </cell>
        </row>
        <row r="675">
          <cell r="B675" t="str">
            <v>FaF</v>
          </cell>
          <cell r="C675" t="str">
            <v>3_210</v>
          </cell>
        </row>
        <row r="676">
          <cell r="B676" t="str">
            <v>FaF</v>
          </cell>
          <cell r="C676" t="str">
            <v>3_211</v>
          </cell>
        </row>
        <row r="677">
          <cell r="B677" t="str">
            <v>FaF</v>
          </cell>
          <cell r="C677" t="str">
            <v>3_212</v>
          </cell>
        </row>
        <row r="678">
          <cell r="B678" t="str">
            <v>FaF</v>
          </cell>
          <cell r="C678" t="str">
            <v>3_213</v>
          </cell>
        </row>
        <row r="679">
          <cell r="B679" t="str">
            <v>FaF</v>
          </cell>
          <cell r="C679" t="str">
            <v>3_214</v>
          </cell>
        </row>
        <row r="680">
          <cell r="B680" t="str">
            <v>FaF</v>
          </cell>
          <cell r="C680" t="str">
            <v>3_215</v>
          </cell>
        </row>
        <row r="681">
          <cell r="B681" t="str">
            <v>FaF</v>
          </cell>
          <cell r="C681" t="str">
            <v>3_216</v>
          </cell>
        </row>
        <row r="682">
          <cell r="B682" t="str">
            <v>FaF</v>
          </cell>
          <cell r="C682" t="str">
            <v>3_217</v>
          </cell>
        </row>
        <row r="683">
          <cell r="B683" t="str">
            <v>FaF</v>
          </cell>
          <cell r="C683" t="str">
            <v>3_218</v>
          </cell>
        </row>
        <row r="684">
          <cell r="B684" t="str">
            <v>FaF</v>
          </cell>
          <cell r="C684" t="str">
            <v>3_219</v>
          </cell>
        </row>
        <row r="685">
          <cell r="B685" t="str">
            <v>FaF</v>
          </cell>
          <cell r="C685" t="str">
            <v>3_220</v>
          </cell>
        </row>
        <row r="686">
          <cell r="B686" t="str">
            <v>FaF</v>
          </cell>
          <cell r="C686" t="str">
            <v>3_221</v>
          </cell>
        </row>
        <row r="687">
          <cell r="B687" t="str">
            <v>FaF</v>
          </cell>
          <cell r="C687" t="str">
            <v>3_222</v>
          </cell>
        </row>
        <row r="688">
          <cell r="B688" t="str">
            <v>FaF</v>
          </cell>
          <cell r="C688" t="str">
            <v>3_223</v>
          </cell>
        </row>
        <row r="689">
          <cell r="B689" t="str">
            <v>FaF</v>
          </cell>
          <cell r="C689" t="str">
            <v>3_224</v>
          </cell>
        </row>
        <row r="690">
          <cell r="B690" t="str">
            <v>FaF</v>
          </cell>
          <cell r="C690" t="str">
            <v>3_225</v>
          </cell>
        </row>
        <row r="691">
          <cell r="B691" t="str">
            <v>FaF</v>
          </cell>
          <cell r="C691" t="str">
            <v>3_226</v>
          </cell>
        </row>
        <row r="692">
          <cell r="B692" t="str">
            <v>FaF</v>
          </cell>
          <cell r="C692" t="str">
            <v>3_227</v>
          </cell>
        </row>
        <row r="693">
          <cell r="B693" t="str">
            <v>FaF</v>
          </cell>
          <cell r="C693" t="str">
            <v>3_228</v>
          </cell>
        </row>
        <row r="694">
          <cell r="B694" t="str">
            <v>FaF</v>
          </cell>
          <cell r="C694" t="str">
            <v>3_229</v>
          </cell>
        </row>
        <row r="695">
          <cell r="B695" t="str">
            <v>FaF</v>
          </cell>
          <cell r="C695" t="str">
            <v>3_230</v>
          </cell>
        </row>
        <row r="696">
          <cell r="B696" t="str">
            <v>FaF</v>
          </cell>
          <cell r="C696" t="str">
            <v>3_231</v>
          </cell>
        </row>
        <row r="697">
          <cell r="B697" t="str">
            <v>FaF</v>
          </cell>
          <cell r="C697" t="str">
            <v>3_232</v>
          </cell>
        </row>
        <row r="698">
          <cell r="B698" t="str">
            <v>FaF</v>
          </cell>
          <cell r="C698" t="str">
            <v>3_233</v>
          </cell>
        </row>
        <row r="699">
          <cell r="B699" t="str">
            <v>FaF</v>
          </cell>
          <cell r="C699" t="str">
            <v>3_234</v>
          </cell>
        </row>
        <row r="700">
          <cell r="B700" t="str">
            <v>FaF</v>
          </cell>
          <cell r="C700" t="str">
            <v>3_235</v>
          </cell>
        </row>
        <row r="701">
          <cell r="B701" t="str">
            <v>FaF</v>
          </cell>
          <cell r="C701" t="str">
            <v>3_236</v>
          </cell>
        </row>
        <row r="702">
          <cell r="B702" t="str">
            <v>FaF</v>
          </cell>
          <cell r="C702" t="str">
            <v>3_237</v>
          </cell>
        </row>
        <row r="703">
          <cell r="B703" t="str">
            <v>FaF</v>
          </cell>
          <cell r="C703" t="str">
            <v>3_238</v>
          </cell>
        </row>
        <row r="704">
          <cell r="B704" t="str">
            <v>FaF</v>
          </cell>
          <cell r="C704" t="str">
            <v>3_239</v>
          </cell>
        </row>
        <row r="705">
          <cell r="B705" t="str">
            <v>FaF</v>
          </cell>
          <cell r="C705" t="str">
            <v>3_240</v>
          </cell>
        </row>
        <row r="706">
          <cell r="B706" t="str">
            <v>FaF</v>
          </cell>
          <cell r="C706" t="str">
            <v>3_241</v>
          </cell>
        </row>
        <row r="707">
          <cell r="B707" t="str">
            <v>FaF</v>
          </cell>
          <cell r="C707" t="str">
            <v>3_242</v>
          </cell>
        </row>
        <row r="708">
          <cell r="B708" t="str">
            <v>FaF</v>
          </cell>
          <cell r="C708" t="str">
            <v>3_243</v>
          </cell>
        </row>
        <row r="709">
          <cell r="B709" t="str">
            <v>FaF</v>
          </cell>
          <cell r="C709" t="str">
            <v>3_244</v>
          </cell>
        </row>
        <row r="710">
          <cell r="B710" t="str">
            <v>FaF</v>
          </cell>
          <cell r="C710" t="str">
            <v>3_245</v>
          </cell>
        </row>
        <row r="711">
          <cell r="B711" t="str">
            <v>FaF</v>
          </cell>
          <cell r="C711" t="str">
            <v>3_246</v>
          </cell>
        </row>
        <row r="712">
          <cell r="B712" t="str">
            <v>FaF</v>
          </cell>
          <cell r="C712" t="str">
            <v>3_247</v>
          </cell>
        </row>
        <row r="713">
          <cell r="B713" t="str">
            <v>FaF</v>
          </cell>
          <cell r="C713" t="str">
            <v>3_248</v>
          </cell>
        </row>
        <row r="714">
          <cell r="B714" t="str">
            <v>FaF</v>
          </cell>
          <cell r="C714" t="str">
            <v>3_249</v>
          </cell>
        </row>
        <row r="715">
          <cell r="B715" t="str">
            <v>FaF</v>
          </cell>
          <cell r="C715" t="str">
            <v>3_250</v>
          </cell>
        </row>
        <row r="716">
          <cell r="B716" t="str">
            <v>FaF</v>
          </cell>
          <cell r="C716" t="str">
            <v>3_251</v>
          </cell>
        </row>
        <row r="717">
          <cell r="B717" t="str">
            <v>FaF</v>
          </cell>
          <cell r="C717" t="str">
            <v>3_252</v>
          </cell>
        </row>
        <row r="718">
          <cell r="B718" t="str">
            <v>FaF</v>
          </cell>
          <cell r="C718" t="str">
            <v>3_253</v>
          </cell>
        </row>
        <row r="719">
          <cell r="B719" t="str">
            <v>FaF</v>
          </cell>
          <cell r="C719" t="str">
            <v>3_254</v>
          </cell>
        </row>
        <row r="720">
          <cell r="B720" t="str">
            <v>FaF</v>
          </cell>
          <cell r="C720" t="str">
            <v>3_255</v>
          </cell>
        </row>
        <row r="721">
          <cell r="B721" t="str">
            <v>FaF</v>
          </cell>
          <cell r="C721" t="str">
            <v>3_256</v>
          </cell>
        </row>
        <row r="722">
          <cell r="B722" t="str">
            <v>FaF</v>
          </cell>
          <cell r="C722" t="str">
            <v>3_257</v>
          </cell>
        </row>
        <row r="723">
          <cell r="B723" t="str">
            <v>FaF</v>
          </cell>
          <cell r="C723" t="str">
            <v>3_258</v>
          </cell>
        </row>
        <row r="724">
          <cell r="B724" t="str">
            <v>FaF</v>
          </cell>
          <cell r="C724" t="str">
            <v>3_259</v>
          </cell>
        </row>
        <row r="725">
          <cell r="B725" t="str">
            <v>FaF</v>
          </cell>
          <cell r="C725" t="str">
            <v>3_260</v>
          </cell>
        </row>
        <row r="726">
          <cell r="B726" t="str">
            <v>FaF</v>
          </cell>
          <cell r="C726" t="str">
            <v>3_261</v>
          </cell>
        </row>
        <row r="727">
          <cell r="B727" t="str">
            <v>FaF</v>
          </cell>
          <cell r="C727" t="str">
            <v>3_262</v>
          </cell>
        </row>
        <row r="728">
          <cell r="B728" t="str">
            <v>FaF</v>
          </cell>
          <cell r="C728" t="str">
            <v>3_263</v>
          </cell>
        </row>
        <row r="729">
          <cell r="B729" t="str">
            <v>FaF</v>
          </cell>
          <cell r="C729" t="str">
            <v>3_264</v>
          </cell>
        </row>
        <row r="730">
          <cell r="B730" t="str">
            <v>FaF</v>
          </cell>
          <cell r="C730" t="str">
            <v>3_265</v>
          </cell>
        </row>
        <row r="731">
          <cell r="B731" t="str">
            <v>FaF</v>
          </cell>
          <cell r="C731" t="str">
            <v>3_266</v>
          </cell>
        </row>
        <row r="732">
          <cell r="B732" t="str">
            <v>FaF</v>
          </cell>
          <cell r="C732" t="str">
            <v>3_267</v>
          </cell>
        </row>
        <row r="733">
          <cell r="B733" t="str">
            <v>FaF</v>
          </cell>
          <cell r="C733" t="str">
            <v>3_268</v>
          </cell>
        </row>
        <row r="734">
          <cell r="B734" t="str">
            <v>FaF</v>
          </cell>
          <cell r="C734" t="str">
            <v>3_269</v>
          </cell>
        </row>
        <row r="735">
          <cell r="B735" t="str">
            <v>FaF</v>
          </cell>
          <cell r="C735" t="str">
            <v>3_270</v>
          </cell>
        </row>
        <row r="736">
          <cell r="B736" t="str">
            <v>FaF</v>
          </cell>
          <cell r="C736" t="str">
            <v>3_271</v>
          </cell>
        </row>
        <row r="737">
          <cell r="B737" t="str">
            <v>FaF</v>
          </cell>
          <cell r="C737" t="str">
            <v>3_272</v>
          </cell>
        </row>
        <row r="738">
          <cell r="B738" t="str">
            <v>FaF</v>
          </cell>
          <cell r="C738" t="str">
            <v>3_273</v>
          </cell>
        </row>
        <row r="739">
          <cell r="B739" t="str">
            <v>FaF</v>
          </cell>
          <cell r="C739" t="str">
            <v>3_274</v>
          </cell>
        </row>
        <row r="740">
          <cell r="B740" t="str">
            <v>FaF</v>
          </cell>
          <cell r="C740" t="str">
            <v>3_275</v>
          </cell>
        </row>
        <row r="741">
          <cell r="B741" t="str">
            <v>FaF</v>
          </cell>
          <cell r="C741" t="str">
            <v>3_276</v>
          </cell>
        </row>
        <row r="742">
          <cell r="B742" t="str">
            <v>FaF</v>
          </cell>
          <cell r="C742" t="str">
            <v>3_277</v>
          </cell>
        </row>
        <row r="743">
          <cell r="B743" t="str">
            <v>FaF</v>
          </cell>
          <cell r="C743" t="str">
            <v>3_278</v>
          </cell>
        </row>
        <row r="744">
          <cell r="B744" t="str">
            <v>FaF</v>
          </cell>
          <cell r="C744" t="str">
            <v>3_279</v>
          </cell>
        </row>
        <row r="745">
          <cell r="B745" t="str">
            <v>FaF</v>
          </cell>
          <cell r="C745" t="str">
            <v>3_280</v>
          </cell>
        </row>
        <row r="746">
          <cell r="B746" t="str">
            <v>FaF</v>
          </cell>
          <cell r="C746" t="str">
            <v>3_281</v>
          </cell>
        </row>
        <row r="747">
          <cell r="B747" t="str">
            <v>FaF</v>
          </cell>
          <cell r="C747" t="str">
            <v>3_282</v>
          </cell>
        </row>
        <row r="748">
          <cell r="B748" t="str">
            <v>FaF</v>
          </cell>
          <cell r="C748" t="str">
            <v>3_283</v>
          </cell>
        </row>
        <row r="749">
          <cell r="B749" t="str">
            <v>FaF</v>
          </cell>
          <cell r="C749" t="str">
            <v>3_284</v>
          </cell>
        </row>
        <row r="750">
          <cell r="B750" t="str">
            <v>FaF</v>
          </cell>
          <cell r="C750" t="str">
            <v>3_285</v>
          </cell>
        </row>
        <row r="751">
          <cell r="B751" t="str">
            <v>FaF</v>
          </cell>
          <cell r="C751" t="str">
            <v>3_286</v>
          </cell>
        </row>
        <row r="752">
          <cell r="B752" t="str">
            <v>FaF</v>
          </cell>
          <cell r="C752" t="str">
            <v>3_287</v>
          </cell>
        </row>
        <row r="753">
          <cell r="B753" t="str">
            <v>FaF</v>
          </cell>
          <cell r="C753" t="str">
            <v>3_288</v>
          </cell>
        </row>
        <row r="754">
          <cell r="B754" t="str">
            <v>FaF</v>
          </cell>
          <cell r="C754" t="str">
            <v>3_330</v>
          </cell>
        </row>
        <row r="755">
          <cell r="B755" t="str">
            <v>FaF</v>
          </cell>
          <cell r="C755" t="str">
            <v>3_331</v>
          </cell>
        </row>
        <row r="756">
          <cell r="B756" t="str">
            <v>LAF</v>
          </cell>
          <cell r="C756" t="str">
            <v>3_332</v>
          </cell>
        </row>
        <row r="757">
          <cell r="B757" t="str">
            <v>LAF</v>
          </cell>
          <cell r="C757" t="str">
            <v>3_333</v>
          </cell>
        </row>
        <row r="758">
          <cell r="B758" t="str">
            <v>FaF</v>
          </cell>
          <cell r="C758" t="str">
            <v>3_334</v>
          </cell>
        </row>
        <row r="759">
          <cell r="B759" t="str">
            <v>LAF</v>
          </cell>
          <cell r="C759" t="str">
            <v>3_335</v>
          </cell>
        </row>
        <row r="760">
          <cell r="B760" t="str">
            <v>FaF</v>
          </cell>
          <cell r="C760" t="str">
            <v>3_336</v>
          </cell>
        </row>
        <row r="761">
          <cell r="B761" t="str">
            <v>LAF</v>
          </cell>
          <cell r="C761" t="str">
            <v>3_337</v>
          </cell>
        </row>
        <row r="762">
          <cell r="B762" t="str">
            <v>LF</v>
          </cell>
          <cell r="C762" t="str">
            <v>3_338</v>
          </cell>
        </row>
        <row r="763">
          <cell r="B763" t="str">
            <v>LF</v>
          </cell>
          <cell r="C763" t="str">
            <v>3_339</v>
          </cell>
        </row>
        <row r="764">
          <cell r="B764" t="str">
            <v>LF</v>
          </cell>
          <cell r="C764" t="str">
            <v>3_340</v>
          </cell>
        </row>
        <row r="765">
          <cell r="B765" t="str">
            <v>LF</v>
          </cell>
          <cell r="C765" t="str">
            <v>3_341</v>
          </cell>
        </row>
        <row r="766">
          <cell r="B766" t="str">
            <v>LF</v>
          </cell>
          <cell r="C766" t="str">
            <v>3_342</v>
          </cell>
        </row>
        <row r="767">
          <cell r="B767" t="str">
            <v>LF</v>
          </cell>
          <cell r="C767" t="str">
            <v>3_343</v>
          </cell>
        </row>
        <row r="768">
          <cell r="B768" t="str">
            <v>LF</v>
          </cell>
          <cell r="C768" t="str">
            <v>3_344</v>
          </cell>
        </row>
        <row r="769">
          <cell r="B769" t="str">
            <v>LAF</v>
          </cell>
          <cell r="C769" t="str">
            <v>3_345</v>
          </cell>
        </row>
        <row r="770">
          <cell r="B770" t="str">
            <v>LF</v>
          </cell>
          <cell r="C770" t="str">
            <v>3_346</v>
          </cell>
        </row>
        <row r="771">
          <cell r="B771" t="str">
            <v>LF</v>
          </cell>
          <cell r="C771" t="str">
            <v>3_347</v>
          </cell>
        </row>
        <row r="772">
          <cell r="B772" t="str">
            <v>FaF</v>
          </cell>
          <cell r="C772" t="str">
            <v>3_348</v>
          </cell>
        </row>
        <row r="773">
          <cell r="B773" t="str">
            <v>FaF</v>
          </cell>
          <cell r="C773" t="str">
            <v>3_349</v>
          </cell>
        </row>
        <row r="774">
          <cell r="B774" t="str">
            <v>FaF</v>
          </cell>
          <cell r="C774" t="str">
            <v>3_350</v>
          </cell>
        </row>
        <row r="775">
          <cell r="B775" t="str">
            <v>FaF</v>
          </cell>
          <cell r="C775" t="str">
            <v>3_351</v>
          </cell>
        </row>
        <row r="776">
          <cell r="B776" t="str">
            <v>FaF</v>
          </cell>
          <cell r="C776" t="str">
            <v>3_352</v>
          </cell>
        </row>
        <row r="777">
          <cell r="B777" t="str">
            <v>FaF</v>
          </cell>
          <cell r="C777" t="str">
            <v>3_353</v>
          </cell>
        </row>
        <row r="778">
          <cell r="B778" t="str">
            <v>FaF</v>
          </cell>
          <cell r="C778" t="str">
            <v>3_354</v>
          </cell>
        </row>
        <row r="779">
          <cell r="B779" t="str">
            <v>FaF</v>
          </cell>
          <cell r="C779" t="str">
            <v>3_355</v>
          </cell>
        </row>
        <row r="780">
          <cell r="B780" t="str">
            <v>FaF</v>
          </cell>
          <cell r="C780" t="str">
            <v>3_356</v>
          </cell>
        </row>
        <row r="781">
          <cell r="B781" t="str">
            <v>FaF</v>
          </cell>
          <cell r="C781" t="str">
            <v>3_357</v>
          </cell>
        </row>
        <row r="782">
          <cell r="B782" t="str">
            <v>LAF</v>
          </cell>
          <cell r="C782" t="str">
            <v>3_360</v>
          </cell>
        </row>
        <row r="783">
          <cell r="B783" t="str">
            <v>FaF</v>
          </cell>
          <cell r="C783" t="str">
            <v>3_364</v>
          </cell>
        </row>
        <row r="784">
          <cell r="B784" t="str">
            <v>LF</v>
          </cell>
          <cell r="C784" t="str">
            <v>3_365</v>
          </cell>
        </row>
        <row r="785">
          <cell r="B785" t="str">
            <v>LF</v>
          </cell>
          <cell r="C785" t="str">
            <v>3_366</v>
          </cell>
        </row>
        <row r="786">
          <cell r="B786" t="str">
            <v>LF</v>
          </cell>
          <cell r="C786" t="str">
            <v>3_367</v>
          </cell>
        </row>
        <row r="787">
          <cell r="B787" t="str">
            <v>LAF</v>
          </cell>
          <cell r="C787" t="str">
            <v>3_368</v>
          </cell>
        </row>
        <row r="788">
          <cell r="B788" t="str">
            <v>LF</v>
          </cell>
          <cell r="C788" t="str">
            <v>3_369</v>
          </cell>
        </row>
        <row r="789">
          <cell r="B789" t="str">
            <v>FaF</v>
          </cell>
          <cell r="C789" t="str">
            <v>3_370</v>
          </cell>
        </row>
        <row r="790">
          <cell r="B790" t="str">
            <v>FaF</v>
          </cell>
          <cell r="C790" t="str">
            <v>3_371</v>
          </cell>
        </row>
        <row r="791">
          <cell r="B791" t="str">
            <v>LAF</v>
          </cell>
          <cell r="C791" t="str">
            <v>3_372</v>
          </cell>
        </row>
        <row r="792">
          <cell r="B792" t="str">
            <v>LAF</v>
          </cell>
          <cell r="C792" t="str">
            <v>3_373</v>
          </cell>
        </row>
        <row r="793">
          <cell r="B793" t="str">
            <v>LF</v>
          </cell>
          <cell r="C793" t="str">
            <v>3_381</v>
          </cell>
        </row>
        <row r="794">
          <cell r="B794" t="str">
            <v>LF</v>
          </cell>
          <cell r="C794" t="str">
            <v>3_382</v>
          </cell>
        </row>
        <row r="795">
          <cell r="B795" t="str">
            <v>LF</v>
          </cell>
          <cell r="C795" t="str">
            <v>3_386</v>
          </cell>
        </row>
        <row r="796">
          <cell r="B796" t="str">
            <v>FaF</v>
          </cell>
          <cell r="C796" t="str">
            <v>3_387</v>
          </cell>
        </row>
        <row r="797">
          <cell r="B797" t="str">
            <v>FaF</v>
          </cell>
          <cell r="C797" t="str">
            <v>3_388</v>
          </cell>
        </row>
        <row r="798">
          <cell r="B798" t="str">
            <v>FaF</v>
          </cell>
          <cell r="C798" t="str">
            <v>3_389</v>
          </cell>
        </row>
        <row r="799">
          <cell r="B799" t="str">
            <v>LF</v>
          </cell>
          <cell r="C799" t="str">
            <v>3_390</v>
          </cell>
        </row>
        <row r="800">
          <cell r="B800" t="str">
            <v>LF</v>
          </cell>
          <cell r="C800" t="str">
            <v>3_391</v>
          </cell>
        </row>
        <row r="801">
          <cell r="B801" t="str">
            <v>LAF</v>
          </cell>
          <cell r="C801" t="str">
            <v>3_392</v>
          </cell>
        </row>
        <row r="802">
          <cell r="B802" t="str">
            <v>LAF</v>
          </cell>
          <cell r="C802" t="str">
            <v>3_393</v>
          </cell>
        </row>
        <row r="803">
          <cell r="B803" t="str">
            <v>LAF</v>
          </cell>
          <cell r="C803" t="str">
            <v>3_394</v>
          </cell>
        </row>
        <row r="804">
          <cell r="B804" t="str">
            <v>LAF</v>
          </cell>
          <cell r="C804" t="str">
            <v>3_395</v>
          </cell>
        </row>
        <row r="805">
          <cell r="B805" t="str">
            <v>LAF</v>
          </cell>
          <cell r="C805" t="str">
            <v>3_396</v>
          </cell>
        </row>
        <row r="806">
          <cell r="B806" t="str">
            <v>LAF</v>
          </cell>
          <cell r="C806" t="str">
            <v>3_397</v>
          </cell>
        </row>
        <row r="807">
          <cell r="B807" t="str">
            <v>LF</v>
          </cell>
          <cell r="C807" t="str">
            <v>3_398</v>
          </cell>
        </row>
        <row r="808">
          <cell r="B808" t="str">
            <v>LF</v>
          </cell>
          <cell r="C808" t="str">
            <v>3_399</v>
          </cell>
        </row>
        <row r="809">
          <cell r="B809" t="str">
            <v>LAF</v>
          </cell>
          <cell r="C809" t="str">
            <v>3_400</v>
          </cell>
        </row>
        <row r="810">
          <cell r="B810" t="str">
            <v>LAF</v>
          </cell>
          <cell r="C810" t="str">
            <v>3_401</v>
          </cell>
        </row>
        <row r="811">
          <cell r="B811" t="str">
            <v>LAF</v>
          </cell>
          <cell r="C811" t="str">
            <v>4_001</v>
          </cell>
        </row>
        <row r="812">
          <cell r="B812" t="str">
            <v>LAF</v>
          </cell>
          <cell r="C812" t="str">
            <v>4_004</v>
          </cell>
        </row>
        <row r="813">
          <cell r="B813" t="str">
            <v>LAF</v>
          </cell>
          <cell r="C813" t="str">
            <v>4_005</v>
          </cell>
        </row>
        <row r="814">
          <cell r="B814" t="str">
            <v>LAF</v>
          </cell>
          <cell r="C814" t="str">
            <v>4_006</v>
          </cell>
        </row>
        <row r="815">
          <cell r="B815" t="str">
            <v>LAF</v>
          </cell>
          <cell r="C815" t="str">
            <v>4_007</v>
          </cell>
        </row>
        <row r="816">
          <cell r="B816" t="str">
            <v>LAF</v>
          </cell>
          <cell r="C816" t="str">
            <v>4_008</v>
          </cell>
        </row>
        <row r="817">
          <cell r="B817" t="str">
            <v>LAF</v>
          </cell>
          <cell r="C817" t="str">
            <v>4_009</v>
          </cell>
        </row>
        <row r="818">
          <cell r="B818" t="str">
            <v>LAF</v>
          </cell>
          <cell r="C818" t="str">
            <v>4_010</v>
          </cell>
        </row>
        <row r="819">
          <cell r="B819" t="str">
            <v>LAF</v>
          </cell>
          <cell r="C819" t="str">
            <v>4_011</v>
          </cell>
        </row>
        <row r="820">
          <cell r="B820" t="str">
            <v>LAF</v>
          </cell>
          <cell r="C820" t="str">
            <v>4_012</v>
          </cell>
        </row>
        <row r="821">
          <cell r="B821" t="str">
            <v>LAF</v>
          </cell>
          <cell r="C821" t="str">
            <v>4_013</v>
          </cell>
        </row>
        <row r="822">
          <cell r="B822" t="str">
            <v>LAF</v>
          </cell>
          <cell r="C822" t="str">
            <v>4_014</v>
          </cell>
        </row>
        <row r="823">
          <cell r="B823" t="str">
            <v>LAF</v>
          </cell>
          <cell r="C823" t="str">
            <v>4_017</v>
          </cell>
        </row>
        <row r="824">
          <cell r="B824" t="str">
            <v>LAF</v>
          </cell>
          <cell r="C824" t="str">
            <v>4_018</v>
          </cell>
        </row>
        <row r="825">
          <cell r="B825" t="str">
            <v>LAF</v>
          </cell>
          <cell r="C825" t="str">
            <v>4_019</v>
          </cell>
        </row>
        <row r="826">
          <cell r="B826" t="str">
            <v>LF</v>
          </cell>
          <cell r="C826" t="str">
            <v>4_021</v>
          </cell>
        </row>
        <row r="827">
          <cell r="B827" t="str">
            <v>LAF</v>
          </cell>
          <cell r="C827" t="str">
            <v>4_022</v>
          </cell>
        </row>
        <row r="828">
          <cell r="B828" t="str">
            <v>LAF</v>
          </cell>
          <cell r="C828" t="str">
            <v>4_023</v>
          </cell>
        </row>
        <row r="829">
          <cell r="B829" t="str">
            <v>LF</v>
          </cell>
          <cell r="C829" t="str">
            <v>4_024</v>
          </cell>
        </row>
        <row r="830">
          <cell r="B830" t="str">
            <v>LF</v>
          </cell>
          <cell r="C830" t="str">
            <v>4_026</v>
          </cell>
        </row>
        <row r="831">
          <cell r="B831" t="str">
            <v>LF</v>
          </cell>
          <cell r="C831" t="str">
            <v>4_027</v>
          </cell>
        </row>
        <row r="832">
          <cell r="B832" t="str">
            <v>LF</v>
          </cell>
          <cell r="C832" t="str">
            <v>4_028</v>
          </cell>
        </row>
        <row r="833">
          <cell r="B833" t="str">
            <v>LF</v>
          </cell>
          <cell r="C833" t="str">
            <v>4_029</v>
          </cell>
        </row>
        <row r="834">
          <cell r="B834" t="str">
            <v>LF</v>
          </cell>
          <cell r="C834" t="str">
            <v>4_030</v>
          </cell>
        </row>
        <row r="835">
          <cell r="B835" t="str">
            <v>LF</v>
          </cell>
          <cell r="C835" t="str">
            <v>4_031</v>
          </cell>
        </row>
        <row r="836">
          <cell r="B836" t="str">
            <v>LF</v>
          </cell>
          <cell r="C836" t="str">
            <v>4_032</v>
          </cell>
        </row>
        <row r="837">
          <cell r="B837" t="str">
            <v>LF</v>
          </cell>
          <cell r="C837" t="str">
            <v>4_033</v>
          </cell>
        </row>
        <row r="838">
          <cell r="B838" t="str">
            <v>LF</v>
          </cell>
          <cell r="C838" t="str">
            <v>4_034</v>
          </cell>
        </row>
        <row r="839">
          <cell r="B839" t="str">
            <v>LF</v>
          </cell>
          <cell r="C839" t="str">
            <v>4_035</v>
          </cell>
        </row>
        <row r="840">
          <cell r="B840" t="str">
            <v>LF</v>
          </cell>
          <cell r="C840" t="str">
            <v>4_036</v>
          </cell>
        </row>
        <row r="841">
          <cell r="B841" t="str">
            <v>LF</v>
          </cell>
          <cell r="C841" t="str">
            <v>4_037</v>
          </cell>
        </row>
        <row r="842">
          <cell r="B842" t="str">
            <v>LF</v>
          </cell>
          <cell r="C842" t="str">
            <v>4_038</v>
          </cell>
        </row>
        <row r="843">
          <cell r="B843" t="str">
            <v>LF</v>
          </cell>
          <cell r="C843" t="str">
            <v>4_039</v>
          </cell>
        </row>
        <row r="844">
          <cell r="B844" t="str">
            <v>LF</v>
          </cell>
          <cell r="C844" t="str">
            <v>4_040</v>
          </cell>
        </row>
        <row r="845">
          <cell r="B845" t="str">
            <v>LF</v>
          </cell>
          <cell r="C845" t="str">
            <v>4_041</v>
          </cell>
        </row>
        <row r="846">
          <cell r="B846" t="str">
            <v>LF</v>
          </cell>
          <cell r="C846" t="str">
            <v>4_043</v>
          </cell>
        </row>
        <row r="847">
          <cell r="B847" t="str">
            <v>LF</v>
          </cell>
          <cell r="C847" t="str">
            <v>4_044</v>
          </cell>
        </row>
        <row r="848">
          <cell r="B848" t="str">
            <v>LF</v>
          </cell>
          <cell r="C848" t="str">
            <v>4_045</v>
          </cell>
        </row>
        <row r="849">
          <cell r="B849" t="str">
            <v>LF</v>
          </cell>
          <cell r="C849" t="str">
            <v>4_046</v>
          </cell>
        </row>
        <row r="850">
          <cell r="B850" t="str">
            <v>LF</v>
          </cell>
          <cell r="C850" t="str">
            <v>4_047</v>
          </cell>
        </row>
        <row r="851">
          <cell r="B851" t="str">
            <v>LF</v>
          </cell>
          <cell r="C851" t="str">
            <v>4_048</v>
          </cell>
        </row>
        <row r="852">
          <cell r="B852" t="str">
            <v>LF</v>
          </cell>
          <cell r="C852" t="str">
            <v>4_049</v>
          </cell>
        </row>
        <row r="853">
          <cell r="B853" t="str">
            <v>LF</v>
          </cell>
          <cell r="C853" t="str">
            <v>4_050</v>
          </cell>
        </row>
        <row r="854">
          <cell r="B854" t="str">
            <v>LF</v>
          </cell>
          <cell r="C854" t="str">
            <v>4_051</v>
          </cell>
        </row>
        <row r="855">
          <cell r="B855" t="str">
            <v>LF</v>
          </cell>
          <cell r="C855" t="str">
            <v>4_052</v>
          </cell>
        </row>
        <row r="856">
          <cell r="B856" t="str">
            <v>LF</v>
          </cell>
          <cell r="C856" t="str">
            <v>4_053</v>
          </cell>
        </row>
        <row r="857">
          <cell r="B857" t="str">
            <v>LF</v>
          </cell>
          <cell r="C857" t="str">
            <v>4_054</v>
          </cell>
        </row>
        <row r="858">
          <cell r="B858" t="str">
            <v>LF</v>
          </cell>
          <cell r="C858" t="str">
            <v>4_055</v>
          </cell>
        </row>
        <row r="859">
          <cell r="B859" t="str">
            <v>LF</v>
          </cell>
          <cell r="C859" t="str">
            <v>4_056</v>
          </cell>
        </row>
        <row r="860">
          <cell r="B860" t="str">
            <v>LF</v>
          </cell>
          <cell r="C860" t="str">
            <v>4_057</v>
          </cell>
        </row>
        <row r="861">
          <cell r="B861" t="str">
            <v>LF</v>
          </cell>
          <cell r="C861" t="str">
            <v>4_058</v>
          </cell>
        </row>
        <row r="862">
          <cell r="B862" t="str">
            <v>LF</v>
          </cell>
          <cell r="C862" t="str">
            <v>4_059</v>
          </cell>
        </row>
        <row r="863">
          <cell r="B863" t="str">
            <v>LF</v>
          </cell>
          <cell r="C863" t="str">
            <v>4_060</v>
          </cell>
        </row>
        <row r="864">
          <cell r="B864" t="str">
            <v>LF</v>
          </cell>
          <cell r="C864" t="str">
            <v>4_061</v>
          </cell>
        </row>
        <row r="865">
          <cell r="B865" t="str">
            <v>LF</v>
          </cell>
          <cell r="C865" t="str">
            <v>4_062</v>
          </cell>
        </row>
        <row r="866">
          <cell r="B866" t="str">
            <v>LF</v>
          </cell>
          <cell r="C866" t="str">
            <v>4_063</v>
          </cell>
        </row>
        <row r="867">
          <cell r="B867" t="str">
            <v>LF</v>
          </cell>
          <cell r="C867" t="str">
            <v>4_064</v>
          </cell>
        </row>
        <row r="868">
          <cell r="B868" t="str">
            <v>LF</v>
          </cell>
          <cell r="C868" t="str">
            <v>4_065</v>
          </cell>
        </row>
        <row r="869">
          <cell r="B869" t="str">
            <v>LF</v>
          </cell>
          <cell r="C869" t="str">
            <v>4_066</v>
          </cell>
        </row>
        <row r="870">
          <cell r="B870" t="str">
            <v>LF</v>
          </cell>
          <cell r="C870" t="str">
            <v>4_067</v>
          </cell>
        </row>
        <row r="871">
          <cell r="B871" t="str">
            <v>LF</v>
          </cell>
          <cell r="C871" t="str">
            <v>4_068</v>
          </cell>
        </row>
        <row r="872">
          <cell r="B872" t="str">
            <v>LF</v>
          </cell>
          <cell r="C872" t="str">
            <v>4_069</v>
          </cell>
        </row>
        <row r="873">
          <cell r="B873" t="str">
            <v>LF</v>
          </cell>
          <cell r="C873" t="str">
            <v>4_070</v>
          </cell>
        </row>
        <row r="874">
          <cell r="B874" t="str">
            <v>LF</v>
          </cell>
          <cell r="C874" t="str">
            <v>4_071</v>
          </cell>
        </row>
        <row r="875">
          <cell r="B875" t="str">
            <v>LF</v>
          </cell>
          <cell r="C875" t="str">
            <v>4_072</v>
          </cell>
        </row>
        <row r="876">
          <cell r="B876" t="str">
            <v>LF</v>
          </cell>
          <cell r="C876" t="str">
            <v>4_073</v>
          </cell>
        </row>
        <row r="877">
          <cell r="B877" t="str">
            <v>LF</v>
          </cell>
          <cell r="C877" t="str">
            <v>4_074</v>
          </cell>
        </row>
        <row r="878">
          <cell r="B878" t="str">
            <v>LF</v>
          </cell>
          <cell r="C878" t="str">
            <v>4_075</v>
          </cell>
        </row>
        <row r="879">
          <cell r="B879" t="str">
            <v>LF</v>
          </cell>
          <cell r="C879" t="str">
            <v>4_076</v>
          </cell>
        </row>
        <row r="880">
          <cell r="B880" t="str">
            <v>LF</v>
          </cell>
          <cell r="C880" t="str">
            <v>4_077</v>
          </cell>
        </row>
        <row r="881">
          <cell r="B881" t="str">
            <v>LF</v>
          </cell>
          <cell r="C881" t="str">
            <v>4_078</v>
          </cell>
        </row>
        <row r="882">
          <cell r="B882" t="str">
            <v>LF</v>
          </cell>
          <cell r="C882" t="str">
            <v>4_079</v>
          </cell>
        </row>
        <row r="883">
          <cell r="B883" t="str">
            <v>LF</v>
          </cell>
          <cell r="C883" t="str">
            <v>4_080</v>
          </cell>
        </row>
        <row r="884">
          <cell r="B884" t="str">
            <v>LF</v>
          </cell>
          <cell r="C884" t="str">
            <v>4_081</v>
          </cell>
        </row>
        <row r="885">
          <cell r="B885" t="str">
            <v>LF</v>
          </cell>
          <cell r="C885" t="str">
            <v>4_082</v>
          </cell>
        </row>
        <row r="886">
          <cell r="B886" t="str">
            <v>LF</v>
          </cell>
          <cell r="C886" t="str">
            <v>4_083</v>
          </cell>
        </row>
        <row r="887">
          <cell r="B887" t="str">
            <v>LF</v>
          </cell>
          <cell r="C887" t="str">
            <v>4_084</v>
          </cell>
        </row>
        <row r="888">
          <cell r="B888" t="str">
            <v>LF</v>
          </cell>
          <cell r="C888" t="str">
            <v>4_085</v>
          </cell>
        </row>
        <row r="889">
          <cell r="B889" t="str">
            <v>LF</v>
          </cell>
          <cell r="C889" t="str">
            <v>4_086</v>
          </cell>
        </row>
        <row r="890">
          <cell r="B890" t="str">
            <v>LF</v>
          </cell>
          <cell r="C890" t="str">
            <v>4_087</v>
          </cell>
        </row>
        <row r="891">
          <cell r="B891" t="str">
            <v>LF</v>
          </cell>
          <cell r="C891" t="str">
            <v>4_088</v>
          </cell>
        </row>
        <row r="892">
          <cell r="B892" t="str">
            <v>LF</v>
          </cell>
          <cell r="C892" t="str">
            <v>4_089</v>
          </cell>
        </row>
        <row r="893">
          <cell r="B893" t="str">
            <v>LF</v>
          </cell>
          <cell r="C893" t="str">
            <v>4_090</v>
          </cell>
        </row>
        <row r="894">
          <cell r="B894" t="str">
            <v>LF</v>
          </cell>
          <cell r="C894" t="str">
            <v>4_091</v>
          </cell>
        </row>
        <row r="895">
          <cell r="B895" t="str">
            <v>LF</v>
          </cell>
          <cell r="C895" t="str">
            <v>4_092</v>
          </cell>
        </row>
        <row r="896">
          <cell r="B896" t="str">
            <v>LF</v>
          </cell>
          <cell r="C896" t="str">
            <v>4_093</v>
          </cell>
        </row>
        <row r="897">
          <cell r="B897" t="str">
            <v>LF</v>
          </cell>
          <cell r="C897" t="str">
            <v>4_094</v>
          </cell>
        </row>
        <row r="898">
          <cell r="B898" t="str">
            <v>LF</v>
          </cell>
          <cell r="C898" t="str">
            <v>4_095</v>
          </cell>
        </row>
        <row r="899">
          <cell r="B899" t="str">
            <v>LF</v>
          </cell>
          <cell r="C899" t="str">
            <v>4_096</v>
          </cell>
        </row>
        <row r="900">
          <cell r="B900" t="str">
            <v>LF</v>
          </cell>
          <cell r="C900" t="str">
            <v>4_097</v>
          </cell>
        </row>
        <row r="901">
          <cell r="B901" t="str">
            <v>LF</v>
          </cell>
          <cell r="C901" t="str">
            <v>4_098</v>
          </cell>
        </row>
        <row r="902">
          <cell r="B902" t="str">
            <v>LF</v>
          </cell>
          <cell r="C902" t="str">
            <v>4_099</v>
          </cell>
        </row>
        <row r="903">
          <cell r="B903" t="str">
            <v>LF</v>
          </cell>
          <cell r="C903" t="str">
            <v>4_100</v>
          </cell>
        </row>
        <row r="904">
          <cell r="B904" t="str">
            <v>LF</v>
          </cell>
          <cell r="C904" t="str">
            <v>4_101</v>
          </cell>
        </row>
        <row r="905">
          <cell r="B905" t="str">
            <v>LF</v>
          </cell>
          <cell r="C905" t="str">
            <v>4_102</v>
          </cell>
        </row>
        <row r="906">
          <cell r="B906" t="str">
            <v>LF</v>
          </cell>
          <cell r="C906" t="str">
            <v>4_103</v>
          </cell>
        </row>
        <row r="907">
          <cell r="B907" t="str">
            <v>LF</v>
          </cell>
          <cell r="C907" t="str">
            <v>4_104</v>
          </cell>
        </row>
        <row r="908">
          <cell r="B908" t="str">
            <v>LF</v>
          </cell>
          <cell r="C908" t="str">
            <v>4_105</v>
          </cell>
        </row>
        <row r="909">
          <cell r="B909" t="str">
            <v>LF</v>
          </cell>
          <cell r="C909" t="str">
            <v>4_106</v>
          </cell>
        </row>
        <row r="910">
          <cell r="B910" t="str">
            <v>LF</v>
          </cell>
          <cell r="C910" t="str">
            <v>4_107</v>
          </cell>
        </row>
        <row r="911">
          <cell r="B911" t="str">
            <v>LF</v>
          </cell>
          <cell r="C911" t="str">
            <v>4_108</v>
          </cell>
        </row>
        <row r="912">
          <cell r="B912" t="str">
            <v>LF</v>
          </cell>
          <cell r="C912" t="str">
            <v>4_109</v>
          </cell>
        </row>
        <row r="913">
          <cell r="B913" t="str">
            <v>LF</v>
          </cell>
          <cell r="C913" t="str">
            <v>4_110</v>
          </cell>
        </row>
        <row r="914">
          <cell r="B914" t="str">
            <v>LF</v>
          </cell>
          <cell r="C914" t="str">
            <v>4_111</v>
          </cell>
        </row>
        <row r="915">
          <cell r="B915" t="str">
            <v>LF</v>
          </cell>
          <cell r="C915" t="str">
            <v>4_112</v>
          </cell>
        </row>
        <row r="916">
          <cell r="B916" t="str">
            <v>LF</v>
          </cell>
          <cell r="C916" t="str">
            <v>4_113</v>
          </cell>
        </row>
        <row r="917">
          <cell r="B917" t="str">
            <v>LF</v>
          </cell>
          <cell r="C917" t="str">
            <v>4_114</v>
          </cell>
        </row>
        <row r="918">
          <cell r="B918" t="str">
            <v>FaF</v>
          </cell>
          <cell r="C918" t="str">
            <v>4_116</v>
          </cell>
        </row>
        <row r="919">
          <cell r="B919" t="str">
            <v>FaF</v>
          </cell>
          <cell r="C919" t="str">
            <v>4_117</v>
          </cell>
        </row>
        <row r="920">
          <cell r="B920" t="str">
            <v>FaF</v>
          </cell>
          <cell r="C920" t="str">
            <v>4_118</v>
          </cell>
        </row>
        <row r="921">
          <cell r="B921" t="str">
            <v>FaF</v>
          </cell>
          <cell r="C921" t="str">
            <v>4_119</v>
          </cell>
        </row>
        <row r="922">
          <cell r="B922" t="str">
            <v>FaF</v>
          </cell>
          <cell r="C922" t="str">
            <v>4_120</v>
          </cell>
        </row>
        <row r="923">
          <cell r="B923" t="str">
            <v>FaF</v>
          </cell>
          <cell r="C923" t="str">
            <v>4_121</v>
          </cell>
        </row>
        <row r="924">
          <cell r="B924" t="str">
            <v>FaF</v>
          </cell>
          <cell r="C924" t="str">
            <v>4_122</v>
          </cell>
        </row>
        <row r="925">
          <cell r="B925" t="str">
            <v>FaF</v>
          </cell>
          <cell r="C925" t="str">
            <v>4_123</v>
          </cell>
        </row>
        <row r="926">
          <cell r="B926" t="str">
            <v>FaF</v>
          </cell>
          <cell r="C926" t="str">
            <v>4_124</v>
          </cell>
        </row>
        <row r="927">
          <cell r="B927" t="str">
            <v>FaF</v>
          </cell>
          <cell r="C927" t="str">
            <v>4_125</v>
          </cell>
        </row>
        <row r="928">
          <cell r="B928" t="str">
            <v>FaF</v>
          </cell>
          <cell r="C928" t="str">
            <v>4_126</v>
          </cell>
        </row>
        <row r="929">
          <cell r="B929" t="str">
            <v>FaF</v>
          </cell>
          <cell r="C929" t="str">
            <v>4_127</v>
          </cell>
        </row>
        <row r="930">
          <cell r="B930" t="str">
            <v>FaF</v>
          </cell>
          <cell r="C930" t="str">
            <v>4_128</v>
          </cell>
        </row>
        <row r="931">
          <cell r="B931" t="str">
            <v>FaF</v>
          </cell>
          <cell r="C931" t="str">
            <v>4_129</v>
          </cell>
        </row>
        <row r="932">
          <cell r="B932" t="str">
            <v>FaF</v>
          </cell>
          <cell r="C932" t="str">
            <v>4_130</v>
          </cell>
        </row>
        <row r="933">
          <cell r="B933" t="str">
            <v>FaF</v>
          </cell>
          <cell r="C933" t="str">
            <v>4_131</v>
          </cell>
        </row>
        <row r="934">
          <cell r="B934" t="str">
            <v>FaF</v>
          </cell>
          <cell r="C934" t="str">
            <v>4_132</v>
          </cell>
        </row>
        <row r="935">
          <cell r="B935" t="str">
            <v>FaF</v>
          </cell>
          <cell r="C935" t="str">
            <v>4_133</v>
          </cell>
        </row>
        <row r="936">
          <cell r="B936" t="str">
            <v>FaF</v>
          </cell>
          <cell r="C936" t="str">
            <v>4_134</v>
          </cell>
        </row>
        <row r="937">
          <cell r="B937" t="str">
            <v>FaF</v>
          </cell>
          <cell r="C937" t="str">
            <v>4_135</v>
          </cell>
        </row>
        <row r="938">
          <cell r="B938" t="str">
            <v>FaF</v>
          </cell>
          <cell r="C938" t="str">
            <v>4_136</v>
          </cell>
        </row>
        <row r="939">
          <cell r="B939" t="str">
            <v>FaF</v>
          </cell>
          <cell r="C939" t="str">
            <v>4_137</v>
          </cell>
        </row>
        <row r="940">
          <cell r="B940" t="str">
            <v>FaF</v>
          </cell>
          <cell r="C940" t="str">
            <v>4_138</v>
          </cell>
        </row>
        <row r="941">
          <cell r="B941" t="str">
            <v>FaF</v>
          </cell>
          <cell r="C941" t="str">
            <v>4_139</v>
          </cell>
        </row>
        <row r="942">
          <cell r="B942" t="str">
            <v>FaF</v>
          </cell>
          <cell r="C942" t="str">
            <v>4_140</v>
          </cell>
        </row>
        <row r="943">
          <cell r="B943" t="str">
            <v>FaF</v>
          </cell>
          <cell r="C943" t="str">
            <v>4_141</v>
          </cell>
        </row>
        <row r="944">
          <cell r="B944" t="str">
            <v>FaF</v>
          </cell>
          <cell r="C944" t="str">
            <v>4_142</v>
          </cell>
        </row>
        <row r="945">
          <cell r="B945" t="str">
            <v>FaF</v>
          </cell>
          <cell r="C945" t="str">
            <v>4_143</v>
          </cell>
        </row>
        <row r="946">
          <cell r="B946" t="str">
            <v>FaF</v>
          </cell>
          <cell r="C946" t="str">
            <v>4_144</v>
          </cell>
        </row>
        <row r="947">
          <cell r="B947" t="str">
            <v>FaF</v>
          </cell>
          <cell r="C947" t="str">
            <v>4_145</v>
          </cell>
        </row>
        <row r="948">
          <cell r="B948" t="str">
            <v>FaF</v>
          </cell>
          <cell r="C948" t="str">
            <v>4_146</v>
          </cell>
        </row>
        <row r="949">
          <cell r="B949" t="str">
            <v>FaF</v>
          </cell>
          <cell r="C949" t="str">
            <v>4_147</v>
          </cell>
        </row>
        <row r="950">
          <cell r="B950" t="str">
            <v>FaF</v>
          </cell>
          <cell r="C950" t="str">
            <v>4_148</v>
          </cell>
        </row>
        <row r="951">
          <cell r="B951" t="str">
            <v>FaF</v>
          </cell>
          <cell r="C951" t="str">
            <v>4_149</v>
          </cell>
        </row>
        <row r="952">
          <cell r="B952" t="str">
            <v>FaF</v>
          </cell>
          <cell r="C952" t="str">
            <v>4_150</v>
          </cell>
        </row>
        <row r="953">
          <cell r="B953" t="str">
            <v>FaF</v>
          </cell>
          <cell r="C953" t="str">
            <v>4_151</v>
          </cell>
        </row>
        <row r="954">
          <cell r="B954" t="str">
            <v>FaF</v>
          </cell>
          <cell r="C954" t="str">
            <v>4_152</v>
          </cell>
        </row>
        <row r="955">
          <cell r="B955" t="str">
            <v>FaF</v>
          </cell>
          <cell r="C955" t="str">
            <v>4_153</v>
          </cell>
        </row>
        <row r="956">
          <cell r="B956" t="str">
            <v>FaF</v>
          </cell>
          <cell r="C956" t="str">
            <v>4_154</v>
          </cell>
        </row>
        <row r="957">
          <cell r="B957" t="str">
            <v>FaF</v>
          </cell>
          <cell r="C957" t="str">
            <v>4_155</v>
          </cell>
        </row>
        <row r="958">
          <cell r="B958" t="str">
            <v>FaF</v>
          </cell>
          <cell r="C958" t="str">
            <v>4_156</v>
          </cell>
        </row>
        <row r="959">
          <cell r="B959" t="str">
            <v>FaF</v>
          </cell>
          <cell r="C959" t="str">
            <v>4_157</v>
          </cell>
        </row>
        <row r="960">
          <cell r="B960" t="str">
            <v>FaF</v>
          </cell>
          <cell r="C960" t="str">
            <v>4_158</v>
          </cell>
        </row>
        <row r="961">
          <cell r="B961" t="str">
            <v>FaF</v>
          </cell>
          <cell r="C961" t="str">
            <v>4_159</v>
          </cell>
        </row>
        <row r="962">
          <cell r="B962" t="str">
            <v>FaF</v>
          </cell>
          <cell r="C962" t="str">
            <v>4_160</v>
          </cell>
        </row>
        <row r="963">
          <cell r="B963" t="str">
            <v>FaF</v>
          </cell>
          <cell r="C963" t="str">
            <v>4_161</v>
          </cell>
        </row>
        <row r="964">
          <cell r="B964" t="str">
            <v>FaF</v>
          </cell>
          <cell r="C964" t="str">
            <v>4_162</v>
          </cell>
        </row>
        <row r="965">
          <cell r="B965" t="str">
            <v>FaF</v>
          </cell>
          <cell r="C965" t="str">
            <v>4_163</v>
          </cell>
        </row>
        <row r="966">
          <cell r="B966" t="str">
            <v>FaF</v>
          </cell>
          <cell r="C966" t="str">
            <v>4_164</v>
          </cell>
        </row>
        <row r="967">
          <cell r="B967" t="str">
            <v>FaF</v>
          </cell>
          <cell r="C967" t="str">
            <v>4_166</v>
          </cell>
        </row>
        <row r="968">
          <cell r="B968" t="str">
            <v>FaF</v>
          </cell>
          <cell r="C968" t="str">
            <v>4_167</v>
          </cell>
        </row>
        <row r="969">
          <cell r="B969" t="str">
            <v>FaF</v>
          </cell>
          <cell r="C969" t="str">
            <v>4_168</v>
          </cell>
        </row>
        <row r="970">
          <cell r="B970" t="str">
            <v>FaF</v>
          </cell>
          <cell r="C970" t="str">
            <v>4_169</v>
          </cell>
        </row>
        <row r="971">
          <cell r="B971" t="str">
            <v>FaF</v>
          </cell>
          <cell r="C971" t="str">
            <v>4_170</v>
          </cell>
        </row>
        <row r="972">
          <cell r="B972" t="str">
            <v>FaF</v>
          </cell>
          <cell r="C972" t="str">
            <v>4_171</v>
          </cell>
        </row>
        <row r="973">
          <cell r="B973" t="str">
            <v>FaF</v>
          </cell>
          <cell r="C973" t="str">
            <v>4_172</v>
          </cell>
        </row>
        <row r="974">
          <cell r="B974" t="str">
            <v>FaF</v>
          </cell>
          <cell r="C974" t="str">
            <v>4_173</v>
          </cell>
        </row>
        <row r="975">
          <cell r="B975" t="str">
            <v>FaF</v>
          </cell>
          <cell r="C975" t="str">
            <v>4_174</v>
          </cell>
        </row>
        <row r="976">
          <cell r="B976" t="str">
            <v>FaF</v>
          </cell>
          <cell r="C976" t="str">
            <v>4_175</v>
          </cell>
        </row>
        <row r="977">
          <cell r="B977" t="str">
            <v>FaF</v>
          </cell>
          <cell r="C977" t="str">
            <v>4_176</v>
          </cell>
        </row>
        <row r="978">
          <cell r="B978" t="str">
            <v>FaF</v>
          </cell>
          <cell r="C978" t="str">
            <v>4_177</v>
          </cell>
        </row>
        <row r="979">
          <cell r="B979" t="str">
            <v>FaF</v>
          </cell>
          <cell r="C979" t="str">
            <v>4_178</v>
          </cell>
        </row>
        <row r="980">
          <cell r="B980" t="str">
            <v>FaF</v>
          </cell>
          <cell r="C980" t="str">
            <v>4_179</v>
          </cell>
        </row>
        <row r="981">
          <cell r="B981" t="str">
            <v>FaF</v>
          </cell>
          <cell r="C981" t="str">
            <v>4_180</v>
          </cell>
        </row>
        <row r="982">
          <cell r="B982" t="str">
            <v>FaF</v>
          </cell>
          <cell r="C982" t="str">
            <v>4_181</v>
          </cell>
        </row>
        <row r="983">
          <cell r="B983" t="str">
            <v>FaF</v>
          </cell>
          <cell r="C983" t="str">
            <v>4_182</v>
          </cell>
        </row>
        <row r="984">
          <cell r="B984" t="str">
            <v>FaF</v>
          </cell>
          <cell r="C984" t="str">
            <v>4_183</v>
          </cell>
        </row>
        <row r="985">
          <cell r="B985" t="str">
            <v>FaF</v>
          </cell>
          <cell r="C985" t="str">
            <v>4_184</v>
          </cell>
        </row>
        <row r="986">
          <cell r="B986" t="str">
            <v>FaF</v>
          </cell>
          <cell r="C986" t="str">
            <v>4_185</v>
          </cell>
        </row>
        <row r="987">
          <cell r="B987" t="str">
            <v>FaF</v>
          </cell>
          <cell r="C987" t="str">
            <v>4_186</v>
          </cell>
        </row>
        <row r="988">
          <cell r="B988" t="str">
            <v>FaF</v>
          </cell>
          <cell r="C988" t="str">
            <v>4_187</v>
          </cell>
        </row>
        <row r="989">
          <cell r="B989" t="str">
            <v>FaF</v>
          </cell>
          <cell r="C989" t="str">
            <v>4_188</v>
          </cell>
        </row>
        <row r="990">
          <cell r="B990" t="str">
            <v>FaF</v>
          </cell>
          <cell r="C990" t="str">
            <v>4_189</v>
          </cell>
        </row>
        <row r="991">
          <cell r="B991" t="str">
            <v>FaF</v>
          </cell>
          <cell r="C991" t="str">
            <v>4_190</v>
          </cell>
        </row>
        <row r="992">
          <cell r="B992" t="str">
            <v>FaF</v>
          </cell>
          <cell r="C992" t="str">
            <v>4_191</v>
          </cell>
        </row>
        <row r="993">
          <cell r="B993" t="str">
            <v>FaF</v>
          </cell>
          <cell r="C993" t="str">
            <v>4_192</v>
          </cell>
        </row>
        <row r="994">
          <cell r="B994" t="str">
            <v>FaF</v>
          </cell>
          <cell r="C994" t="str">
            <v>4_193</v>
          </cell>
        </row>
        <row r="995">
          <cell r="B995" t="str">
            <v>FaF</v>
          </cell>
          <cell r="C995" t="str">
            <v>4_194</v>
          </cell>
        </row>
        <row r="996">
          <cell r="B996" t="str">
            <v>FaF</v>
          </cell>
          <cell r="C996" t="str">
            <v>4_195</v>
          </cell>
        </row>
        <row r="997">
          <cell r="B997" t="str">
            <v>FaF</v>
          </cell>
          <cell r="C997" t="str">
            <v>4_196</v>
          </cell>
        </row>
        <row r="998">
          <cell r="B998" t="str">
            <v>FaF</v>
          </cell>
          <cell r="C998" t="str">
            <v>4_197</v>
          </cell>
        </row>
        <row r="999">
          <cell r="B999" t="str">
            <v>FaF</v>
          </cell>
          <cell r="C999" t="str">
            <v>4_198</v>
          </cell>
        </row>
        <row r="1000">
          <cell r="B1000" t="str">
            <v>FaF</v>
          </cell>
          <cell r="C1000" t="str">
            <v>4_199</v>
          </cell>
        </row>
        <row r="1001">
          <cell r="B1001" t="str">
            <v>FaF</v>
          </cell>
          <cell r="C1001" t="str">
            <v>4_200</v>
          </cell>
        </row>
        <row r="1002">
          <cell r="B1002" t="str">
            <v>FaF</v>
          </cell>
          <cell r="C1002" t="str">
            <v>4_201</v>
          </cell>
        </row>
        <row r="1003">
          <cell r="B1003" t="str">
            <v>FaF</v>
          </cell>
          <cell r="C1003" t="str">
            <v>4_202</v>
          </cell>
        </row>
        <row r="1004">
          <cell r="B1004" t="str">
            <v>FaF</v>
          </cell>
          <cell r="C1004" t="str">
            <v>4_203</v>
          </cell>
        </row>
        <row r="1005">
          <cell r="B1005" t="str">
            <v>FaF</v>
          </cell>
          <cell r="C1005" t="str">
            <v>4_204</v>
          </cell>
        </row>
        <row r="1006">
          <cell r="B1006" t="str">
            <v>FaF</v>
          </cell>
          <cell r="C1006" t="str">
            <v>4_205</v>
          </cell>
        </row>
        <row r="1007">
          <cell r="B1007" t="str">
            <v>FaF</v>
          </cell>
          <cell r="C1007" t="str">
            <v>4_206</v>
          </cell>
        </row>
        <row r="1008">
          <cell r="B1008" t="str">
            <v>FaF</v>
          </cell>
          <cell r="C1008" t="str">
            <v>4_207</v>
          </cell>
        </row>
        <row r="1009">
          <cell r="B1009" t="str">
            <v>FaF</v>
          </cell>
          <cell r="C1009" t="str">
            <v>4_208</v>
          </cell>
        </row>
        <row r="1010">
          <cell r="B1010" t="str">
            <v>FaF</v>
          </cell>
          <cell r="C1010" t="str">
            <v>4_209</v>
          </cell>
        </row>
        <row r="1011">
          <cell r="B1011" t="str">
            <v>FaF</v>
          </cell>
          <cell r="C1011" t="str">
            <v>4_210</v>
          </cell>
        </row>
        <row r="1012">
          <cell r="B1012" t="str">
            <v>FaF</v>
          </cell>
          <cell r="C1012" t="str">
            <v>4_211</v>
          </cell>
        </row>
        <row r="1013">
          <cell r="B1013" t="str">
            <v>FaF</v>
          </cell>
          <cell r="C1013" t="str">
            <v>4_212</v>
          </cell>
        </row>
        <row r="1014">
          <cell r="B1014" t="str">
            <v>FaF</v>
          </cell>
          <cell r="C1014" t="str">
            <v>4_213</v>
          </cell>
        </row>
        <row r="1015">
          <cell r="B1015" t="str">
            <v>FaF</v>
          </cell>
          <cell r="C1015" t="str">
            <v>4_214</v>
          </cell>
        </row>
        <row r="1016">
          <cell r="B1016" t="str">
            <v>FaF</v>
          </cell>
          <cell r="C1016" t="str">
            <v>4_215</v>
          </cell>
        </row>
        <row r="1017">
          <cell r="B1017" t="str">
            <v>FaF</v>
          </cell>
          <cell r="C1017" t="str">
            <v>4_216</v>
          </cell>
        </row>
        <row r="1018">
          <cell r="B1018" t="str">
            <v>FaF</v>
          </cell>
          <cell r="C1018" t="str">
            <v>4_217</v>
          </cell>
        </row>
        <row r="1019">
          <cell r="B1019" t="str">
            <v>FaF</v>
          </cell>
          <cell r="C1019" t="str">
            <v>4_220</v>
          </cell>
        </row>
        <row r="1020">
          <cell r="B1020" t="str">
            <v>FaF</v>
          </cell>
          <cell r="C1020" t="str">
            <v>4_221</v>
          </cell>
        </row>
        <row r="1021">
          <cell r="B1021" t="str">
            <v>FaF</v>
          </cell>
          <cell r="C1021" t="str">
            <v>4_222</v>
          </cell>
        </row>
        <row r="1022">
          <cell r="B1022" t="str">
            <v>FaF</v>
          </cell>
          <cell r="C1022" t="str">
            <v>4_223</v>
          </cell>
        </row>
        <row r="1023">
          <cell r="B1023" t="str">
            <v>FaF</v>
          </cell>
          <cell r="C1023" t="str">
            <v>4_224</v>
          </cell>
        </row>
        <row r="1024">
          <cell r="B1024" t="str">
            <v>FaF</v>
          </cell>
          <cell r="C1024" t="str">
            <v>4_225</v>
          </cell>
        </row>
        <row r="1025">
          <cell r="B1025" t="str">
            <v>FaF</v>
          </cell>
          <cell r="C1025" t="str">
            <v>4_226</v>
          </cell>
        </row>
        <row r="1026">
          <cell r="B1026" t="str">
            <v>FaF</v>
          </cell>
          <cell r="C1026" t="str">
            <v>4_227</v>
          </cell>
        </row>
        <row r="1027">
          <cell r="B1027" t="str">
            <v>FaF</v>
          </cell>
          <cell r="C1027" t="str">
            <v>4_228</v>
          </cell>
        </row>
        <row r="1028">
          <cell r="B1028" t="str">
            <v>FaF</v>
          </cell>
          <cell r="C1028" t="str">
            <v>4_229</v>
          </cell>
        </row>
        <row r="1029">
          <cell r="B1029" t="str">
            <v>FaF</v>
          </cell>
          <cell r="C1029" t="str">
            <v>4_230</v>
          </cell>
        </row>
        <row r="1030">
          <cell r="B1030" t="str">
            <v>FaF</v>
          </cell>
          <cell r="C1030" t="str">
            <v>4_231</v>
          </cell>
        </row>
        <row r="1031">
          <cell r="B1031" t="str">
            <v>FaF</v>
          </cell>
          <cell r="C1031" t="str">
            <v>4_232</v>
          </cell>
        </row>
        <row r="1032">
          <cell r="B1032" t="str">
            <v>FaF</v>
          </cell>
          <cell r="C1032" t="str">
            <v>4_233</v>
          </cell>
        </row>
        <row r="1033">
          <cell r="B1033" t="str">
            <v>FaF</v>
          </cell>
          <cell r="C1033" t="str">
            <v>4_234</v>
          </cell>
        </row>
        <row r="1034">
          <cell r="B1034" t="str">
            <v>FaF</v>
          </cell>
          <cell r="C1034" t="str">
            <v>4_235</v>
          </cell>
        </row>
        <row r="1035">
          <cell r="B1035" t="str">
            <v>FaF</v>
          </cell>
          <cell r="C1035" t="str">
            <v>4_236</v>
          </cell>
        </row>
        <row r="1036">
          <cell r="B1036" t="str">
            <v>FaF</v>
          </cell>
          <cell r="C1036" t="str">
            <v>4_237</v>
          </cell>
        </row>
        <row r="1037">
          <cell r="B1037" t="str">
            <v>FaF</v>
          </cell>
          <cell r="C1037" t="str">
            <v>4_238</v>
          </cell>
        </row>
        <row r="1038">
          <cell r="B1038" t="str">
            <v>FaF</v>
          </cell>
          <cell r="C1038" t="str">
            <v>4_239</v>
          </cell>
        </row>
        <row r="1039">
          <cell r="B1039" t="str">
            <v>FaF</v>
          </cell>
          <cell r="C1039" t="str">
            <v>4_240</v>
          </cell>
        </row>
        <row r="1040">
          <cell r="B1040" t="str">
            <v>FaF</v>
          </cell>
          <cell r="C1040" t="str">
            <v>4_241</v>
          </cell>
        </row>
        <row r="1041">
          <cell r="B1041" t="str">
            <v>FaF</v>
          </cell>
          <cell r="C1041" t="str">
            <v>4_242</v>
          </cell>
        </row>
        <row r="1042">
          <cell r="B1042" t="str">
            <v>FaF</v>
          </cell>
          <cell r="C1042" t="str">
            <v>4_243</v>
          </cell>
        </row>
        <row r="1043">
          <cell r="B1043" t="str">
            <v>FaF</v>
          </cell>
          <cell r="C1043" t="str">
            <v>4_244</v>
          </cell>
        </row>
        <row r="1044">
          <cell r="B1044" t="str">
            <v>FaF</v>
          </cell>
          <cell r="C1044" t="str">
            <v>4_245</v>
          </cell>
        </row>
        <row r="1045">
          <cell r="B1045" t="str">
            <v>FaF</v>
          </cell>
          <cell r="C1045" t="str">
            <v>4_246</v>
          </cell>
        </row>
        <row r="1046">
          <cell r="B1046" t="str">
            <v>FaF</v>
          </cell>
          <cell r="C1046" t="str">
            <v>4_247</v>
          </cell>
        </row>
        <row r="1047">
          <cell r="B1047" t="str">
            <v>FaF</v>
          </cell>
          <cell r="C1047" t="str">
            <v>4_248</v>
          </cell>
        </row>
        <row r="1048">
          <cell r="B1048" t="str">
            <v>FaF</v>
          </cell>
          <cell r="C1048" t="str">
            <v>4_249</v>
          </cell>
        </row>
        <row r="1049">
          <cell r="B1049" t="str">
            <v>FaF</v>
          </cell>
          <cell r="C1049" t="str">
            <v>4_250</v>
          </cell>
        </row>
        <row r="1050">
          <cell r="B1050" t="str">
            <v>FaF</v>
          </cell>
          <cell r="C1050" t="str">
            <v>4_251</v>
          </cell>
        </row>
        <row r="1051">
          <cell r="B1051" t="str">
            <v>FaF</v>
          </cell>
          <cell r="C1051" t="str">
            <v>4_252</v>
          </cell>
        </row>
        <row r="1052">
          <cell r="B1052" t="str">
            <v>FaF</v>
          </cell>
          <cell r="C1052" t="str">
            <v>4_253</v>
          </cell>
        </row>
        <row r="1053">
          <cell r="B1053" t="str">
            <v>FaF</v>
          </cell>
          <cell r="C1053" t="str">
            <v>4_254</v>
          </cell>
        </row>
        <row r="1054">
          <cell r="B1054" t="str">
            <v>FaF</v>
          </cell>
          <cell r="C1054" t="str">
            <v>4_255</v>
          </cell>
        </row>
        <row r="1055">
          <cell r="B1055" t="str">
            <v>FaF</v>
          </cell>
          <cell r="C1055" t="str">
            <v>4_256</v>
          </cell>
        </row>
        <row r="1056">
          <cell r="B1056" t="str">
            <v>FaF</v>
          </cell>
          <cell r="C1056" t="str">
            <v>4_257</v>
          </cell>
        </row>
        <row r="1057">
          <cell r="B1057" t="str">
            <v>FaF</v>
          </cell>
          <cell r="C1057" t="str">
            <v>4_281</v>
          </cell>
        </row>
        <row r="1058">
          <cell r="B1058" t="str">
            <v>LF</v>
          </cell>
          <cell r="C1058" t="str">
            <v>4_302</v>
          </cell>
        </row>
        <row r="1059">
          <cell r="B1059" t="str">
            <v>LF</v>
          </cell>
          <cell r="C1059" t="str">
            <v>4_303</v>
          </cell>
        </row>
        <row r="1060">
          <cell r="B1060" t="str">
            <v>LF</v>
          </cell>
          <cell r="C1060" t="str">
            <v>4_304</v>
          </cell>
        </row>
        <row r="1061">
          <cell r="B1061" t="str">
            <v>LF</v>
          </cell>
          <cell r="C1061" t="str">
            <v>4_305</v>
          </cell>
        </row>
        <row r="1062">
          <cell r="B1062" t="str">
            <v>FaF</v>
          </cell>
          <cell r="C1062" t="str">
            <v>4_306</v>
          </cell>
        </row>
        <row r="1063">
          <cell r="B1063" t="str">
            <v>LF</v>
          </cell>
          <cell r="C1063" t="str">
            <v>4_307</v>
          </cell>
        </row>
        <row r="1064">
          <cell r="B1064" t="str">
            <v>LF</v>
          </cell>
          <cell r="C1064" t="str">
            <v>4_308</v>
          </cell>
        </row>
        <row r="1065">
          <cell r="B1065" t="str">
            <v>LF</v>
          </cell>
          <cell r="C1065" t="str">
            <v>4_309</v>
          </cell>
        </row>
        <row r="1066">
          <cell r="B1066" t="str">
            <v>LAF</v>
          </cell>
          <cell r="C1066" t="str">
            <v>4_310</v>
          </cell>
        </row>
        <row r="1067">
          <cell r="B1067" t="str">
            <v>LAF</v>
          </cell>
          <cell r="C1067" t="str">
            <v>4_311</v>
          </cell>
        </row>
        <row r="1068">
          <cell r="B1068" t="str">
            <v>LF</v>
          </cell>
          <cell r="C1068" t="str">
            <v>4_312</v>
          </cell>
        </row>
        <row r="1069">
          <cell r="B1069" t="str">
            <v>LF</v>
          </cell>
          <cell r="C1069" t="str">
            <v>4_313</v>
          </cell>
        </row>
        <row r="1070">
          <cell r="B1070" t="str">
            <v>LF</v>
          </cell>
          <cell r="C1070" t="str">
            <v>4_315</v>
          </cell>
        </row>
        <row r="1071">
          <cell r="B1071" t="str">
            <v>LF</v>
          </cell>
          <cell r="C1071" t="str">
            <v>4_316</v>
          </cell>
        </row>
        <row r="1072">
          <cell r="B1072" t="str">
            <v>LF</v>
          </cell>
          <cell r="C1072" t="str">
            <v>4_317</v>
          </cell>
        </row>
        <row r="1073">
          <cell r="B1073" t="str">
            <v>LF</v>
          </cell>
          <cell r="C1073" t="str">
            <v>4_318</v>
          </cell>
        </row>
        <row r="1074">
          <cell r="B1074" t="str">
            <v>LF</v>
          </cell>
          <cell r="C1074" t="str">
            <v>4_319</v>
          </cell>
        </row>
        <row r="1075">
          <cell r="B1075" t="str">
            <v>LF</v>
          </cell>
          <cell r="C1075" t="str">
            <v>4_321</v>
          </cell>
        </row>
        <row r="1076">
          <cell r="B1076" t="str">
            <v>LF</v>
          </cell>
          <cell r="C1076" t="str">
            <v>4_322</v>
          </cell>
        </row>
        <row r="1077">
          <cell r="B1077" t="str">
            <v>LF</v>
          </cell>
          <cell r="C1077" t="str">
            <v>4_323</v>
          </cell>
        </row>
        <row r="1078">
          <cell r="B1078" t="str">
            <v>LF</v>
          </cell>
          <cell r="C1078" t="str">
            <v>4_324</v>
          </cell>
        </row>
        <row r="1079">
          <cell r="B1079" t="str">
            <v>FaF</v>
          </cell>
          <cell r="C1079" t="str">
            <v>4_325</v>
          </cell>
        </row>
        <row r="1080">
          <cell r="B1080" t="str">
            <v>FaF</v>
          </cell>
          <cell r="C1080" t="str">
            <v>4_326</v>
          </cell>
        </row>
        <row r="1081">
          <cell r="B1081" t="str">
            <v>FaF</v>
          </cell>
          <cell r="C1081" t="str">
            <v>4_327</v>
          </cell>
        </row>
        <row r="1082">
          <cell r="B1082" t="str">
            <v>FaF</v>
          </cell>
          <cell r="C1082" t="str">
            <v>4_328</v>
          </cell>
        </row>
        <row r="1083">
          <cell r="B1083" t="str">
            <v>FaF</v>
          </cell>
          <cell r="C1083" t="str">
            <v>4_329</v>
          </cell>
        </row>
        <row r="1084">
          <cell r="B1084" t="str">
            <v>FaF</v>
          </cell>
          <cell r="C1084" t="str">
            <v>4_330</v>
          </cell>
        </row>
        <row r="1085">
          <cell r="B1085" t="str">
            <v>FaF</v>
          </cell>
          <cell r="C1085" t="str">
            <v>4_331</v>
          </cell>
        </row>
        <row r="1086">
          <cell r="B1086" t="str">
            <v>FaF</v>
          </cell>
          <cell r="C1086" t="str">
            <v>4_332</v>
          </cell>
        </row>
        <row r="1087">
          <cell r="B1087" t="str">
            <v>FaF</v>
          </cell>
          <cell r="C1087" t="str">
            <v>4_333</v>
          </cell>
        </row>
        <row r="1088">
          <cell r="B1088" t="str">
            <v>FaF</v>
          </cell>
          <cell r="C1088" t="str">
            <v>4_334</v>
          </cell>
        </row>
        <row r="1089">
          <cell r="B1089" t="str">
            <v>FaF</v>
          </cell>
          <cell r="C1089" t="str">
            <v>4_339</v>
          </cell>
        </row>
        <row r="1090">
          <cell r="B1090" t="str">
            <v>FaF</v>
          </cell>
          <cell r="C1090" t="str">
            <v>4_340</v>
          </cell>
        </row>
        <row r="1091">
          <cell r="B1091" t="str">
            <v>FaF</v>
          </cell>
          <cell r="C1091" t="str">
            <v>4_341</v>
          </cell>
        </row>
        <row r="1092">
          <cell r="B1092" t="str">
            <v>FaF</v>
          </cell>
          <cell r="C1092" t="str">
            <v>4_342</v>
          </cell>
        </row>
        <row r="1093">
          <cell r="B1093" t="str">
            <v>FaF</v>
          </cell>
          <cell r="C1093" t="str">
            <v>4_343</v>
          </cell>
        </row>
        <row r="1094">
          <cell r="B1094" t="str">
            <v>FaF</v>
          </cell>
          <cell r="C1094" t="str">
            <v>4_344</v>
          </cell>
        </row>
        <row r="1095">
          <cell r="B1095" t="str">
            <v>FaF</v>
          </cell>
          <cell r="C1095" t="str">
            <v>4_345</v>
          </cell>
        </row>
        <row r="1096">
          <cell r="B1096" t="str">
            <v>FaF</v>
          </cell>
          <cell r="C1096" t="str">
            <v>4_346</v>
          </cell>
        </row>
        <row r="1097">
          <cell r="B1097" t="str">
            <v>FaF</v>
          </cell>
          <cell r="C1097" t="str">
            <v>4_347</v>
          </cell>
        </row>
        <row r="1098">
          <cell r="B1098" t="str">
            <v>FaF</v>
          </cell>
          <cell r="C1098" t="str">
            <v>4_348</v>
          </cell>
        </row>
        <row r="1099">
          <cell r="B1099" t="str">
            <v>FaF</v>
          </cell>
          <cell r="C1099" t="str">
            <v>4_349</v>
          </cell>
        </row>
        <row r="1100">
          <cell r="B1100" t="str">
            <v>FaF</v>
          </cell>
          <cell r="C1100" t="str">
            <v>4_350</v>
          </cell>
        </row>
        <row r="1101">
          <cell r="B1101" t="str">
            <v>LF</v>
          </cell>
          <cell r="C1101" t="str">
            <v>4_351</v>
          </cell>
        </row>
        <row r="1102">
          <cell r="B1102" t="str">
            <v>LF</v>
          </cell>
          <cell r="C1102" t="str">
            <v>4_352</v>
          </cell>
        </row>
        <row r="1103">
          <cell r="B1103" t="str">
            <v>LF</v>
          </cell>
          <cell r="C1103" t="str">
            <v>4_353</v>
          </cell>
        </row>
        <row r="1104">
          <cell r="B1104" t="str">
            <v>LF</v>
          </cell>
          <cell r="C1104" t="str">
            <v>4_354</v>
          </cell>
        </row>
        <row r="1105">
          <cell r="B1105" t="str">
            <v>LAF</v>
          </cell>
          <cell r="C1105" t="str">
            <v>4_355</v>
          </cell>
        </row>
        <row r="1106">
          <cell r="B1106" t="str">
            <v>FaF</v>
          </cell>
          <cell r="C1106" t="str">
            <v>4_360</v>
          </cell>
        </row>
        <row r="1107">
          <cell r="B1107" t="str">
            <v>FaF</v>
          </cell>
          <cell r="C1107" t="str">
            <v>4_361</v>
          </cell>
        </row>
        <row r="1108">
          <cell r="B1108" t="str">
            <v>FaF</v>
          </cell>
          <cell r="C1108" t="str">
            <v>4_362</v>
          </cell>
        </row>
        <row r="1109">
          <cell r="B1109" t="str">
            <v>FaF</v>
          </cell>
          <cell r="C1109" t="str">
            <v>4_363</v>
          </cell>
        </row>
        <row r="1110">
          <cell r="B1110" t="str">
            <v>LF</v>
          </cell>
          <cell r="C1110" t="str">
            <v>4_364</v>
          </cell>
        </row>
        <row r="1111">
          <cell r="B1111" t="str">
            <v>LF</v>
          </cell>
          <cell r="C1111" t="str">
            <v>4_365</v>
          </cell>
        </row>
        <row r="1112">
          <cell r="B1112" t="str">
            <v>LF</v>
          </cell>
          <cell r="C1112" t="str">
            <v>4_366</v>
          </cell>
        </row>
        <row r="1113">
          <cell r="B1113" t="str">
            <v>LF</v>
          </cell>
          <cell r="C1113" t="str">
            <v>4_367</v>
          </cell>
        </row>
        <row r="1114">
          <cell r="B1114" t="str">
            <v>LF</v>
          </cell>
          <cell r="C1114" t="str">
            <v>4_368</v>
          </cell>
        </row>
        <row r="1115">
          <cell r="B1115" t="str">
            <v>FaF</v>
          </cell>
          <cell r="C1115" t="str">
            <v>4_373</v>
          </cell>
        </row>
        <row r="1116">
          <cell r="B1116" t="str">
            <v>FaF</v>
          </cell>
          <cell r="C1116" t="str">
            <v>4_374</v>
          </cell>
        </row>
        <row r="1117">
          <cell r="B1117" t="str">
            <v>FaF</v>
          </cell>
          <cell r="C1117" t="str">
            <v>4_375</v>
          </cell>
        </row>
        <row r="1118">
          <cell r="B1118" t="str">
            <v>LF</v>
          </cell>
          <cell r="C1118" t="str">
            <v>4_376</v>
          </cell>
        </row>
        <row r="1119">
          <cell r="B1119" t="str">
            <v>LF</v>
          </cell>
          <cell r="C1119" t="str">
            <v>4_377</v>
          </cell>
        </row>
        <row r="1120">
          <cell r="B1120" t="str">
            <v>LAF</v>
          </cell>
          <cell r="C1120" t="str">
            <v>4_378</v>
          </cell>
        </row>
        <row r="1121">
          <cell r="B1121" t="str">
            <v>LAF</v>
          </cell>
          <cell r="C1121" t="str">
            <v>4_379</v>
          </cell>
        </row>
        <row r="1122">
          <cell r="B1122" t="str">
            <v>LAF</v>
          </cell>
          <cell r="C1122" t="str">
            <v>4_380</v>
          </cell>
        </row>
        <row r="1123">
          <cell r="B1123" t="str">
            <v>LAF</v>
          </cell>
          <cell r="C1123" t="str">
            <v>4_381</v>
          </cell>
        </row>
        <row r="1124">
          <cell r="B1124" t="str">
            <v>LF</v>
          </cell>
          <cell r="C1124" t="str">
            <v>4_382</v>
          </cell>
        </row>
        <row r="1125">
          <cell r="B1125" t="str">
            <v>LF</v>
          </cell>
          <cell r="C1125" t="str">
            <v>4_383</v>
          </cell>
        </row>
        <row r="1126">
          <cell r="B1126" t="str">
            <v>LAF</v>
          </cell>
          <cell r="C1126" t="str">
            <v>4_384</v>
          </cell>
        </row>
        <row r="1127">
          <cell r="B1127" t="str">
            <v>LAF</v>
          </cell>
          <cell r="C1127" t="str">
            <v>4_385</v>
          </cell>
        </row>
        <row r="1128">
          <cell r="B1128" t="str">
            <v>LAF</v>
          </cell>
          <cell r="C1128" t="str">
            <v>4_386</v>
          </cell>
        </row>
        <row r="1129">
          <cell r="B1129" t="str">
            <v>LAF</v>
          </cell>
          <cell r="C1129" t="str">
            <v>4_387</v>
          </cell>
        </row>
        <row r="1130">
          <cell r="B1130" t="str">
            <v>LF</v>
          </cell>
          <cell r="C1130" t="str">
            <v>4_388</v>
          </cell>
        </row>
        <row r="1131">
          <cell r="B1131" t="str">
            <v>LF</v>
          </cell>
          <cell r="C1131" t="str">
            <v>4_389</v>
          </cell>
        </row>
        <row r="1132">
          <cell r="B1132" t="str">
            <v>FaF</v>
          </cell>
          <cell r="C1132" t="str">
            <v>4_390</v>
          </cell>
        </row>
        <row r="1133">
          <cell r="B1133" t="str">
            <v>FaF</v>
          </cell>
          <cell r="C1133" t="str">
            <v>4_391</v>
          </cell>
        </row>
        <row r="1134">
          <cell r="B1134" t="str">
            <v>LAF</v>
          </cell>
          <cell r="C1134" t="str">
            <v>5_001</v>
          </cell>
        </row>
        <row r="1135">
          <cell r="B1135" t="str">
            <v>LAF</v>
          </cell>
          <cell r="C1135" t="str">
            <v>5_002</v>
          </cell>
        </row>
        <row r="1136">
          <cell r="B1136" t="str">
            <v>LAF</v>
          </cell>
          <cell r="C1136" t="str">
            <v>5_003</v>
          </cell>
        </row>
        <row r="1137">
          <cell r="B1137" t="str">
            <v>LAF</v>
          </cell>
          <cell r="C1137" t="str">
            <v>5_004</v>
          </cell>
        </row>
        <row r="1138">
          <cell r="B1138" t="str">
            <v>LAF</v>
          </cell>
          <cell r="C1138" t="str">
            <v>5_005</v>
          </cell>
        </row>
        <row r="1139">
          <cell r="B1139" t="str">
            <v>LAF</v>
          </cell>
          <cell r="C1139" t="str">
            <v>5_006</v>
          </cell>
        </row>
        <row r="1140">
          <cell r="B1140" t="str">
            <v>LAF</v>
          </cell>
          <cell r="C1140" t="str">
            <v>5_007</v>
          </cell>
        </row>
        <row r="1141">
          <cell r="B1141" t="str">
            <v>LAF</v>
          </cell>
          <cell r="C1141" t="str">
            <v>5_008</v>
          </cell>
        </row>
        <row r="1142">
          <cell r="B1142" t="str">
            <v>LAF</v>
          </cell>
          <cell r="C1142" t="str">
            <v>5_009</v>
          </cell>
        </row>
        <row r="1143">
          <cell r="B1143" t="str">
            <v>-</v>
          </cell>
          <cell r="C1143" t="str">
            <v>B_001</v>
          </cell>
        </row>
        <row r="1144">
          <cell r="B1144" t="str">
            <v>-</v>
          </cell>
          <cell r="C1144" t="str">
            <v>B_002</v>
          </cell>
        </row>
        <row r="1145">
          <cell r="B1145" t="str">
            <v>-</v>
          </cell>
          <cell r="C1145" t="str">
            <v>B_003</v>
          </cell>
        </row>
        <row r="1146">
          <cell r="B1146" t="str">
            <v>-</v>
          </cell>
          <cell r="C1146" t="str">
            <v>B_004</v>
          </cell>
        </row>
        <row r="1147">
          <cell r="B1147" t="str">
            <v>-</v>
          </cell>
          <cell r="C1147" t="str">
            <v>B_006</v>
          </cell>
        </row>
        <row r="1148">
          <cell r="B1148" t="str">
            <v>-</v>
          </cell>
          <cell r="C1148" t="str">
            <v>B_007</v>
          </cell>
        </row>
        <row r="1149">
          <cell r="B1149" t="str">
            <v>-</v>
          </cell>
          <cell r="C1149" t="str">
            <v>B_009</v>
          </cell>
        </row>
        <row r="1150">
          <cell r="B1150" t="str">
            <v>-</v>
          </cell>
          <cell r="C1150" t="str">
            <v>B_010</v>
          </cell>
        </row>
        <row r="1151">
          <cell r="B1151" t="str">
            <v>-</v>
          </cell>
          <cell r="C1151" t="str">
            <v>B_011</v>
          </cell>
        </row>
        <row r="1152">
          <cell r="B1152" t="str">
            <v>-</v>
          </cell>
          <cell r="C1152" t="str">
            <v>B_012</v>
          </cell>
        </row>
        <row r="1153">
          <cell r="B1153" t="str">
            <v>-</v>
          </cell>
          <cell r="C1153" t="str">
            <v>B_013</v>
          </cell>
        </row>
        <row r="1154">
          <cell r="B1154" t="str">
            <v>-</v>
          </cell>
          <cell r="C1154" t="str">
            <v>B_014</v>
          </cell>
        </row>
        <row r="1155">
          <cell r="B1155" t="str">
            <v>-</v>
          </cell>
          <cell r="C1155" t="str">
            <v>B_015</v>
          </cell>
        </row>
        <row r="1156">
          <cell r="B1156" t="str">
            <v>-</v>
          </cell>
          <cell r="C1156" t="str">
            <v>B_016</v>
          </cell>
        </row>
        <row r="1157">
          <cell r="B1157" t="str">
            <v>-</v>
          </cell>
          <cell r="C1157" t="str">
            <v>B_017</v>
          </cell>
        </row>
        <row r="1158">
          <cell r="B1158" t="str">
            <v>-</v>
          </cell>
          <cell r="C1158" t="str">
            <v>B_020a</v>
          </cell>
        </row>
        <row r="1159">
          <cell r="B1159" t="str">
            <v>-</v>
          </cell>
          <cell r="C1159" t="str">
            <v>B_020b</v>
          </cell>
        </row>
        <row r="1160">
          <cell r="B1160" t="str">
            <v>-</v>
          </cell>
          <cell r="C1160" t="str">
            <v>B_021</v>
          </cell>
        </row>
        <row r="1161">
          <cell r="B1161" t="str">
            <v>LAF</v>
          </cell>
          <cell r="C1161" t="str">
            <v>B_024</v>
          </cell>
        </row>
        <row r="1162">
          <cell r="B1162" t="str">
            <v>LAF</v>
          </cell>
          <cell r="C1162" t="str">
            <v>B_025</v>
          </cell>
        </row>
        <row r="1163">
          <cell r="B1163" t="str">
            <v>LAF</v>
          </cell>
          <cell r="C1163" t="str">
            <v>B_026</v>
          </cell>
        </row>
        <row r="1164">
          <cell r="B1164" t="str">
            <v>-</v>
          </cell>
          <cell r="C1164" t="str">
            <v>B_027</v>
          </cell>
        </row>
        <row r="1165">
          <cell r="B1165" t="str">
            <v>-</v>
          </cell>
          <cell r="C1165" t="str">
            <v>B_029</v>
          </cell>
        </row>
        <row r="1166">
          <cell r="B1166" t="str">
            <v>-</v>
          </cell>
          <cell r="C1166" t="str">
            <v>B_030</v>
          </cell>
        </row>
        <row r="1167">
          <cell r="B1167" t="str">
            <v>-</v>
          </cell>
          <cell r="C1167" t="str">
            <v>B_031</v>
          </cell>
        </row>
        <row r="1168">
          <cell r="B1168" t="str">
            <v>-</v>
          </cell>
          <cell r="C1168" t="str">
            <v>B_033</v>
          </cell>
        </row>
        <row r="1169">
          <cell r="B1169" t="str">
            <v>-</v>
          </cell>
          <cell r="C1169" t="str">
            <v>B_036</v>
          </cell>
        </row>
        <row r="1170">
          <cell r="B1170" t="str">
            <v>-</v>
          </cell>
          <cell r="C1170" t="str">
            <v>B_037</v>
          </cell>
        </row>
        <row r="1171">
          <cell r="B1171" t="str">
            <v>-</v>
          </cell>
          <cell r="C1171" t="str">
            <v>B_038</v>
          </cell>
        </row>
        <row r="1172">
          <cell r="B1172" t="str">
            <v>-</v>
          </cell>
          <cell r="C1172" t="str">
            <v>B_039</v>
          </cell>
        </row>
        <row r="1173">
          <cell r="B1173" t="str">
            <v>-</v>
          </cell>
          <cell r="C1173" t="str">
            <v>B_040</v>
          </cell>
        </row>
        <row r="1174">
          <cell r="B1174" t="str">
            <v>LF</v>
          </cell>
          <cell r="C1174" t="str">
            <v>B_044</v>
          </cell>
        </row>
        <row r="1175">
          <cell r="B1175" t="str">
            <v>LF</v>
          </cell>
          <cell r="C1175" t="str">
            <v>B_045</v>
          </cell>
        </row>
        <row r="1176">
          <cell r="B1176" t="str">
            <v>LF</v>
          </cell>
          <cell r="C1176" t="str">
            <v>B_046</v>
          </cell>
        </row>
        <row r="1177">
          <cell r="B1177" t="str">
            <v>LF</v>
          </cell>
          <cell r="C1177" t="str">
            <v>B_047</v>
          </cell>
        </row>
        <row r="1178">
          <cell r="B1178" t="str">
            <v>LF</v>
          </cell>
          <cell r="C1178" t="str">
            <v>B_048</v>
          </cell>
        </row>
        <row r="1179">
          <cell r="B1179" t="str">
            <v>LF</v>
          </cell>
          <cell r="C1179" t="str">
            <v>B_049</v>
          </cell>
        </row>
        <row r="1180">
          <cell r="B1180" t="str">
            <v>LF</v>
          </cell>
          <cell r="C1180" t="str">
            <v>B_050</v>
          </cell>
        </row>
        <row r="1181">
          <cell r="B1181" t="str">
            <v>LF</v>
          </cell>
          <cell r="C1181" t="str">
            <v>B_051</v>
          </cell>
        </row>
        <row r="1182">
          <cell r="B1182" t="str">
            <v>LF</v>
          </cell>
          <cell r="C1182" t="str">
            <v>B_052</v>
          </cell>
        </row>
        <row r="1183">
          <cell r="B1183" t="str">
            <v>LF</v>
          </cell>
          <cell r="C1183" t="str">
            <v>B_053</v>
          </cell>
        </row>
        <row r="1184">
          <cell r="B1184" t="str">
            <v>LF</v>
          </cell>
          <cell r="C1184" t="str">
            <v>B_054</v>
          </cell>
        </row>
        <row r="1185">
          <cell r="B1185" t="str">
            <v>LF</v>
          </cell>
          <cell r="C1185" t="str">
            <v>B_055</v>
          </cell>
        </row>
        <row r="1186">
          <cell r="B1186" t="str">
            <v>LF</v>
          </cell>
          <cell r="C1186" t="str">
            <v>B_056</v>
          </cell>
        </row>
        <row r="1187">
          <cell r="B1187" t="str">
            <v>LF</v>
          </cell>
          <cell r="C1187" t="str">
            <v>B_057</v>
          </cell>
        </row>
        <row r="1188">
          <cell r="B1188" t="str">
            <v>LF</v>
          </cell>
          <cell r="C1188" t="str">
            <v>B_058</v>
          </cell>
        </row>
        <row r="1189">
          <cell r="B1189" t="str">
            <v>LF</v>
          </cell>
          <cell r="C1189" t="str">
            <v>B_059</v>
          </cell>
        </row>
        <row r="1190">
          <cell r="B1190" t="str">
            <v>LF</v>
          </cell>
          <cell r="C1190" t="str">
            <v>B_060</v>
          </cell>
        </row>
        <row r="1191">
          <cell r="B1191" t="str">
            <v>LF</v>
          </cell>
          <cell r="C1191" t="str">
            <v>B_061</v>
          </cell>
        </row>
        <row r="1192">
          <cell r="B1192" t="str">
            <v>LF</v>
          </cell>
          <cell r="C1192" t="str">
            <v>B_062</v>
          </cell>
        </row>
        <row r="1193">
          <cell r="B1193" t="str">
            <v>LF</v>
          </cell>
          <cell r="C1193" t="str">
            <v>B_063</v>
          </cell>
        </row>
        <row r="1194">
          <cell r="B1194" t="str">
            <v>LF</v>
          </cell>
          <cell r="C1194" t="str">
            <v>B_064</v>
          </cell>
        </row>
        <row r="1195">
          <cell r="B1195" t="str">
            <v>LF</v>
          </cell>
          <cell r="C1195" t="str">
            <v>B_065</v>
          </cell>
        </row>
        <row r="1196">
          <cell r="B1196" t="str">
            <v>LAF</v>
          </cell>
          <cell r="C1196" t="str">
            <v>B_066</v>
          </cell>
        </row>
        <row r="1197">
          <cell r="B1197" t="str">
            <v>LF</v>
          </cell>
          <cell r="C1197" t="str">
            <v>B_067</v>
          </cell>
        </row>
        <row r="1198">
          <cell r="B1198" t="str">
            <v>LF</v>
          </cell>
          <cell r="C1198" t="str">
            <v>B_068</v>
          </cell>
        </row>
        <row r="1199">
          <cell r="B1199" t="str">
            <v>LF</v>
          </cell>
          <cell r="C1199" t="str">
            <v>B_069</v>
          </cell>
        </row>
        <row r="1200">
          <cell r="B1200" t="str">
            <v>LF</v>
          </cell>
          <cell r="C1200" t="str">
            <v>B_070</v>
          </cell>
        </row>
        <row r="1201">
          <cell r="B1201" t="str">
            <v>LF</v>
          </cell>
          <cell r="C1201" t="str">
            <v>B_071</v>
          </cell>
        </row>
        <row r="1202">
          <cell r="B1202" t="str">
            <v>LF</v>
          </cell>
          <cell r="C1202" t="str">
            <v>B_073</v>
          </cell>
        </row>
        <row r="1203">
          <cell r="B1203" t="str">
            <v>LF</v>
          </cell>
          <cell r="C1203" t="str">
            <v>B_074</v>
          </cell>
        </row>
        <row r="1204">
          <cell r="B1204" t="str">
            <v>LF</v>
          </cell>
          <cell r="C1204" t="str">
            <v>B_076</v>
          </cell>
        </row>
        <row r="1205">
          <cell r="B1205" t="str">
            <v>LF</v>
          </cell>
          <cell r="C1205" t="str">
            <v>B_077</v>
          </cell>
        </row>
        <row r="1206">
          <cell r="B1206" t="str">
            <v>LF</v>
          </cell>
          <cell r="C1206" t="str">
            <v>B_078</v>
          </cell>
        </row>
        <row r="1207">
          <cell r="B1207" t="str">
            <v>FaF</v>
          </cell>
          <cell r="C1207" t="str">
            <v>B_079</v>
          </cell>
        </row>
        <row r="1208">
          <cell r="B1208" t="str">
            <v>FaF</v>
          </cell>
          <cell r="C1208" t="str">
            <v>B_080</v>
          </cell>
        </row>
        <row r="1209">
          <cell r="B1209" t="str">
            <v>FaF</v>
          </cell>
          <cell r="C1209" t="str">
            <v>B_081</v>
          </cell>
        </row>
        <row r="1210">
          <cell r="B1210" t="str">
            <v>FaF</v>
          </cell>
          <cell r="C1210" t="str">
            <v>B_082</v>
          </cell>
        </row>
        <row r="1211">
          <cell r="B1211" t="str">
            <v>-</v>
          </cell>
          <cell r="C1211" t="str">
            <v>B_083</v>
          </cell>
        </row>
        <row r="1212">
          <cell r="B1212" t="str">
            <v>LAF</v>
          </cell>
          <cell r="C1212" t="str">
            <v>B_084</v>
          </cell>
        </row>
        <row r="1213">
          <cell r="B1213" t="str">
            <v>LAF</v>
          </cell>
          <cell r="C1213" t="str">
            <v>B_085</v>
          </cell>
        </row>
        <row r="1214">
          <cell r="B1214" t="str">
            <v>FaF</v>
          </cell>
          <cell r="C1214" t="str">
            <v>B_086</v>
          </cell>
        </row>
        <row r="1215">
          <cell r="B1215" t="str">
            <v>FaF</v>
          </cell>
          <cell r="C1215" t="str">
            <v>B_087</v>
          </cell>
        </row>
        <row r="1216">
          <cell r="B1216" t="str">
            <v>FaF</v>
          </cell>
          <cell r="C1216" t="str">
            <v>B_088</v>
          </cell>
        </row>
        <row r="1217">
          <cell r="B1217" t="str">
            <v>FaF</v>
          </cell>
          <cell r="C1217" t="str">
            <v>B_089</v>
          </cell>
        </row>
        <row r="1218">
          <cell r="B1218" t="str">
            <v>FaF</v>
          </cell>
          <cell r="C1218" t="str">
            <v>B_090</v>
          </cell>
        </row>
        <row r="1219">
          <cell r="B1219" t="str">
            <v>FaF</v>
          </cell>
          <cell r="C1219" t="str">
            <v>B_091</v>
          </cell>
        </row>
        <row r="1220">
          <cell r="B1220" t="str">
            <v>FaF</v>
          </cell>
          <cell r="C1220" t="str">
            <v>B_092</v>
          </cell>
        </row>
        <row r="1221">
          <cell r="B1221" t="str">
            <v>FaF</v>
          </cell>
          <cell r="C1221" t="str">
            <v>B_093</v>
          </cell>
        </row>
        <row r="1222">
          <cell r="B1222" t="str">
            <v>FaF</v>
          </cell>
          <cell r="C1222" t="str">
            <v>B_094</v>
          </cell>
        </row>
        <row r="1223">
          <cell r="B1223" t="str">
            <v>FaF</v>
          </cell>
          <cell r="C1223" t="str">
            <v>B_095</v>
          </cell>
        </row>
        <row r="1224">
          <cell r="B1224" t="str">
            <v>FaF</v>
          </cell>
          <cell r="C1224" t="str">
            <v>B_096</v>
          </cell>
        </row>
        <row r="1225">
          <cell r="B1225" t="str">
            <v>FaF</v>
          </cell>
          <cell r="C1225" t="str">
            <v>B_097</v>
          </cell>
        </row>
        <row r="1226">
          <cell r="B1226" t="str">
            <v>FaF</v>
          </cell>
          <cell r="C1226" t="str">
            <v>B_098</v>
          </cell>
        </row>
        <row r="1227">
          <cell r="B1227" t="str">
            <v>FaF</v>
          </cell>
          <cell r="C1227" t="str">
            <v>B_099</v>
          </cell>
        </row>
        <row r="1228">
          <cell r="B1228" t="str">
            <v>FaF</v>
          </cell>
          <cell r="C1228" t="str">
            <v>B_100</v>
          </cell>
        </row>
        <row r="1229">
          <cell r="B1229" t="str">
            <v>FaF</v>
          </cell>
          <cell r="C1229" t="str">
            <v>B_101</v>
          </cell>
        </row>
        <row r="1230">
          <cell r="B1230" t="str">
            <v>FaF</v>
          </cell>
          <cell r="C1230" t="str">
            <v>B_102</v>
          </cell>
        </row>
        <row r="1231">
          <cell r="B1231" t="str">
            <v>FaF</v>
          </cell>
          <cell r="C1231" t="str">
            <v>B_103</v>
          </cell>
        </row>
        <row r="1232">
          <cell r="B1232" t="str">
            <v>FaF</v>
          </cell>
          <cell r="C1232" t="str">
            <v>B_104</v>
          </cell>
        </row>
        <row r="1233">
          <cell r="B1233" t="str">
            <v>FaF</v>
          </cell>
          <cell r="C1233" t="str">
            <v>B_105</v>
          </cell>
        </row>
        <row r="1234">
          <cell r="B1234" t="str">
            <v>FaF</v>
          </cell>
          <cell r="C1234" t="str">
            <v>B_106</v>
          </cell>
        </row>
        <row r="1235">
          <cell r="B1235" t="str">
            <v>FaF</v>
          </cell>
          <cell r="C1235" t="str">
            <v>B_107</v>
          </cell>
        </row>
        <row r="1236">
          <cell r="B1236" t="str">
            <v>FaF</v>
          </cell>
          <cell r="C1236" t="str">
            <v>B_108</v>
          </cell>
        </row>
        <row r="1237">
          <cell r="B1237" t="str">
            <v>FaF</v>
          </cell>
          <cell r="C1237" t="str">
            <v>B_109</v>
          </cell>
        </row>
        <row r="1238">
          <cell r="B1238" t="str">
            <v>FaF</v>
          </cell>
          <cell r="C1238" t="str">
            <v>B_110</v>
          </cell>
        </row>
        <row r="1239">
          <cell r="B1239" t="str">
            <v>FaF</v>
          </cell>
          <cell r="C1239" t="str">
            <v>B_111</v>
          </cell>
        </row>
        <row r="1240">
          <cell r="B1240" t="str">
            <v>FaF</v>
          </cell>
          <cell r="C1240" t="str">
            <v>B_112</v>
          </cell>
        </row>
        <row r="1241">
          <cell r="B1241" t="str">
            <v>FaF</v>
          </cell>
          <cell r="C1241" t="str">
            <v>B_113</v>
          </cell>
        </row>
        <row r="1242">
          <cell r="B1242" t="str">
            <v>FaF</v>
          </cell>
          <cell r="C1242" t="str">
            <v>B_114</v>
          </cell>
        </row>
        <row r="1243">
          <cell r="B1243" t="str">
            <v>FaF</v>
          </cell>
          <cell r="C1243" t="str">
            <v>B_115</v>
          </cell>
        </row>
        <row r="1244">
          <cell r="B1244" t="str">
            <v>FaF</v>
          </cell>
          <cell r="C1244" t="str">
            <v>B_116</v>
          </cell>
        </row>
        <row r="1245">
          <cell r="B1245" t="str">
            <v>LAF</v>
          </cell>
          <cell r="C1245" t="str">
            <v>B_119</v>
          </cell>
        </row>
        <row r="1246">
          <cell r="B1246" t="str">
            <v>LAF</v>
          </cell>
          <cell r="C1246" t="str">
            <v>B_120</v>
          </cell>
        </row>
        <row r="1247">
          <cell r="B1247" t="str">
            <v>LAF</v>
          </cell>
          <cell r="C1247" t="str">
            <v>B_135</v>
          </cell>
        </row>
        <row r="1248">
          <cell r="B1248" t="str">
            <v>LAF</v>
          </cell>
          <cell r="C1248" t="str">
            <v>B_136</v>
          </cell>
        </row>
        <row r="1249">
          <cell r="B1249" t="str">
            <v>LAF</v>
          </cell>
          <cell r="C1249" t="str">
            <v>B_137</v>
          </cell>
        </row>
        <row r="1250">
          <cell r="B1250" t="str">
            <v>LAF</v>
          </cell>
          <cell r="C1250" t="str">
            <v>B_138</v>
          </cell>
        </row>
        <row r="1251">
          <cell r="B1251" t="str">
            <v>LAF</v>
          </cell>
          <cell r="C1251" t="str">
            <v>B_145</v>
          </cell>
        </row>
        <row r="1252">
          <cell r="B1252" t="str">
            <v>LAF</v>
          </cell>
          <cell r="C1252" t="str">
            <v>B_146</v>
          </cell>
        </row>
        <row r="1253">
          <cell r="B1253" t="str">
            <v>LAF</v>
          </cell>
          <cell r="C1253" t="str">
            <v>B_147</v>
          </cell>
        </row>
        <row r="1254">
          <cell r="B1254" t="str">
            <v>LAF</v>
          </cell>
          <cell r="C1254" t="str">
            <v>B_148</v>
          </cell>
        </row>
        <row r="1255">
          <cell r="B1255" t="str">
            <v>LAF</v>
          </cell>
          <cell r="C1255" t="str">
            <v>B_149</v>
          </cell>
        </row>
        <row r="1256">
          <cell r="B1256" t="str">
            <v>LAF</v>
          </cell>
          <cell r="C1256" t="str">
            <v>B_150</v>
          </cell>
        </row>
        <row r="1257">
          <cell r="B1257" t="str">
            <v>LAF</v>
          </cell>
          <cell r="C1257" t="str">
            <v>B_152</v>
          </cell>
        </row>
        <row r="1258">
          <cell r="B1258" t="str">
            <v>LAF</v>
          </cell>
          <cell r="C1258" t="str">
            <v>B_153</v>
          </cell>
        </row>
        <row r="1259">
          <cell r="B1259" t="str">
            <v>LAF</v>
          </cell>
          <cell r="C1259" t="str">
            <v>B_154</v>
          </cell>
        </row>
        <row r="1260">
          <cell r="B1260" t="str">
            <v>LAF</v>
          </cell>
          <cell r="C1260" t="str">
            <v>B_155</v>
          </cell>
        </row>
        <row r="1261">
          <cell r="B1261" t="str">
            <v>LAF</v>
          </cell>
          <cell r="C1261" t="str">
            <v>B_156</v>
          </cell>
        </row>
        <row r="1262">
          <cell r="B1262" t="str">
            <v>LAF</v>
          </cell>
          <cell r="C1262" t="str">
            <v>B_158</v>
          </cell>
        </row>
        <row r="1263">
          <cell r="B1263" t="str">
            <v>LAF</v>
          </cell>
          <cell r="C1263" t="str">
            <v>B_159</v>
          </cell>
        </row>
        <row r="1264">
          <cell r="B1264" t="str">
            <v>LAF</v>
          </cell>
          <cell r="C1264" t="str">
            <v>B_160</v>
          </cell>
        </row>
        <row r="1265">
          <cell r="B1265" t="str">
            <v>LAF</v>
          </cell>
          <cell r="C1265" t="str">
            <v>B_161</v>
          </cell>
        </row>
        <row r="1266">
          <cell r="B1266" t="str">
            <v>LAF</v>
          </cell>
          <cell r="C1266" t="str">
            <v>B_162</v>
          </cell>
        </row>
        <row r="1267">
          <cell r="B1267" t="str">
            <v>LAF</v>
          </cell>
          <cell r="C1267" t="str">
            <v>B_163</v>
          </cell>
        </row>
        <row r="1268">
          <cell r="B1268" t="str">
            <v>LAF</v>
          </cell>
          <cell r="C1268" t="str">
            <v>B_164</v>
          </cell>
        </row>
        <row r="1269">
          <cell r="B1269" t="str">
            <v>LAF</v>
          </cell>
          <cell r="C1269" t="str">
            <v>B_165</v>
          </cell>
        </row>
        <row r="1270">
          <cell r="B1270" t="str">
            <v>LAF</v>
          </cell>
          <cell r="C1270" t="str">
            <v>B_166</v>
          </cell>
        </row>
        <row r="1271">
          <cell r="B1271" t="str">
            <v>LAF</v>
          </cell>
          <cell r="C1271" t="str">
            <v>B_167</v>
          </cell>
        </row>
        <row r="1272">
          <cell r="B1272" t="str">
            <v>LAF</v>
          </cell>
          <cell r="C1272" t="str">
            <v>B_168</v>
          </cell>
        </row>
        <row r="1273">
          <cell r="B1273" t="str">
            <v>LAF</v>
          </cell>
          <cell r="C1273" t="str">
            <v>B_169</v>
          </cell>
        </row>
        <row r="1274">
          <cell r="B1274" t="str">
            <v>LAF</v>
          </cell>
          <cell r="C1274" t="str">
            <v>B_170</v>
          </cell>
        </row>
        <row r="1275">
          <cell r="B1275" t="str">
            <v>LAF</v>
          </cell>
          <cell r="C1275" t="str">
            <v>B_171</v>
          </cell>
        </row>
        <row r="1276">
          <cell r="B1276" t="str">
            <v>LAF</v>
          </cell>
          <cell r="C1276" t="str">
            <v>B_172</v>
          </cell>
        </row>
        <row r="1277">
          <cell r="B1277" t="str">
            <v>LAF</v>
          </cell>
          <cell r="C1277" t="str">
            <v>B_173</v>
          </cell>
        </row>
        <row r="1278">
          <cell r="B1278" t="str">
            <v>LAF</v>
          </cell>
          <cell r="C1278" t="str">
            <v>B_174</v>
          </cell>
        </row>
        <row r="1279">
          <cell r="B1279" t="str">
            <v>LAF</v>
          </cell>
          <cell r="C1279" t="str">
            <v>B_175</v>
          </cell>
        </row>
        <row r="1280">
          <cell r="B1280" t="str">
            <v>LAF</v>
          </cell>
          <cell r="C1280" t="str">
            <v>B_176</v>
          </cell>
        </row>
        <row r="1281">
          <cell r="B1281" t="str">
            <v>LAF</v>
          </cell>
          <cell r="C1281" t="str">
            <v>B_177</v>
          </cell>
        </row>
        <row r="1282">
          <cell r="B1282" t="str">
            <v>LAF</v>
          </cell>
          <cell r="C1282" t="str">
            <v>B_179</v>
          </cell>
        </row>
        <row r="1283">
          <cell r="B1283" t="str">
            <v>LAF</v>
          </cell>
          <cell r="C1283" t="str">
            <v>B_180</v>
          </cell>
        </row>
        <row r="1284">
          <cell r="B1284" t="str">
            <v>LAF</v>
          </cell>
          <cell r="C1284" t="str">
            <v>B_181</v>
          </cell>
        </row>
        <row r="1285">
          <cell r="B1285" t="str">
            <v>LAF</v>
          </cell>
          <cell r="C1285" t="str">
            <v>B_182</v>
          </cell>
        </row>
        <row r="1286">
          <cell r="B1286" t="str">
            <v>LAF</v>
          </cell>
          <cell r="C1286" t="str">
            <v>B_183</v>
          </cell>
        </row>
        <row r="1287">
          <cell r="B1287" t="str">
            <v>LAF</v>
          </cell>
          <cell r="C1287" t="str">
            <v>B_184</v>
          </cell>
        </row>
        <row r="1288">
          <cell r="B1288" t="str">
            <v>LAF</v>
          </cell>
          <cell r="C1288" t="str">
            <v>B_185</v>
          </cell>
        </row>
        <row r="1289">
          <cell r="B1289" t="str">
            <v>LAF</v>
          </cell>
          <cell r="C1289" t="str">
            <v>B_186</v>
          </cell>
        </row>
        <row r="1290">
          <cell r="B1290" t="str">
            <v>LAF</v>
          </cell>
          <cell r="C1290" t="str">
            <v>B_187</v>
          </cell>
        </row>
        <row r="1291">
          <cell r="B1291" t="str">
            <v>LAF</v>
          </cell>
          <cell r="C1291" t="str">
            <v>B_188</v>
          </cell>
        </row>
        <row r="1292">
          <cell r="B1292" t="str">
            <v>LAF</v>
          </cell>
          <cell r="C1292" t="str">
            <v>B_189</v>
          </cell>
        </row>
        <row r="1293">
          <cell r="B1293" t="str">
            <v>LAF</v>
          </cell>
          <cell r="C1293" t="str">
            <v>B_191</v>
          </cell>
        </row>
        <row r="1294">
          <cell r="B1294" t="str">
            <v>LAF</v>
          </cell>
          <cell r="C1294" t="str">
            <v>B_192</v>
          </cell>
        </row>
        <row r="1295">
          <cell r="B1295" t="str">
            <v>LAF</v>
          </cell>
          <cell r="C1295" t="str">
            <v>B_193</v>
          </cell>
        </row>
        <row r="1296">
          <cell r="B1296" t="str">
            <v>LAF</v>
          </cell>
          <cell r="C1296" t="str">
            <v>B_194</v>
          </cell>
        </row>
        <row r="1297">
          <cell r="B1297" t="str">
            <v>LAF</v>
          </cell>
          <cell r="C1297" t="str">
            <v>B_195</v>
          </cell>
        </row>
        <row r="1298">
          <cell r="B1298" t="str">
            <v>LAF</v>
          </cell>
          <cell r="C1298" t="str">
            <v>B_196</v>
          </cell>
        </row>
        <row r="1299">
          <cell r="B1299" t="str">
            <v>LAF</v>
          </cell>
          <cell r="C1299" t="str">
            <v>B_197</v>
          </cell>
        </row>
        <row r="1300">
          <cell r="B1300" t="str">
            <v>LAF</v>
          </cell>
          <cell r="C1300" t="str">
            <v>B_198</v>
          </cell>
        </row>
        <row r="1301">
          <cell r="B1301" t="str">
            <v>LAF</v>
          </cell>
          <cell r="C1301" t="str">
            <v>B_201</v>
          </cell>
        </row>
        <row r="1302">
          <cell r="B1302" t="str">
            <v>LAF</v>
          </cell>
          <cell r="C1302" t="str">
            <v>B_202</v>
          </cell>
        </row>
        <row r="1303">
          <cell r="B1303" t="str">
            <v>LAF</v>
          </cell>
          <cell r="C1303" t="str">
            <v>B_203</v>
          </cell>
        </row>
        <row r="1304">
          <cell r="B1304" t="str">
            <v>LAF</v>
          </cell>
          <cell r="C1304" t="str">
            <v>B_205</v>
          </cell>
        </row>
        <row r="1305">
          <cell r="B1305" t="str">
            <v>LAF</v>
          </cell>
          <cell r="C1305" t="str">
            <v>B_206</v>
          </cell>
        </row>
        <row r="1306">
          <cell r="B1306" t="str">
            <v>LAF</v>
          </cell>
          <cell r="C1306" t="str">
            <v>B_207</v>
          </cell>
        </row>
        <row r="1307">
          <cell r="B1307" t="str">
            <v>LAF</v>
          </cell>
          <cell r="C1307" t="str">
            <v>B_210</v>
          </cell>
        </row>
        <row r="1308">
          <cell r="B1308" t="str">
            <v>LAF</v>
          </cell>
          <cell r="C1308" t="str">
            <v>B_211</v>
          </cell>
        </row>
        <row r="1309">
          <cell r="B1309" t="str">
            <v>LAF</v>
          </cell>
          <cell r="C1309" t="str">
            <v>B_212</v>
          </cell>
        </row>
        <row r="1310">
          <cell r="B1310" t="str">
            <v>LAF</v>
          </cell>
          <cell r="C1310" t="str">
            <v>B_213</v>
          </cell>
        </row>
        <row r="1311">
          <cell r="B1311" t="str">
            <v>LAF</v>
          </cell>
          <cell r="C1311" t="str">
            <v>B_214</v>
          </cell>
        </row>
        <row r="1312">
          <cell r="B1312" t="str">
            <v>LAF</v>
          </cell>
          <cell r="C1312" t="str">
            <v>B_215</v>
          </cell>
        </row>
        <row r="1313">
          <cell r="B1313" t="str">
            <v>LAF</v>
          </cell>
          <cell r="C1313" t="str">
            <v>B_216</v>
          </cell>
        </row>
        <row r="1314">
          <cell r="B1314" t="str">
            <v>LAF</v>
          </cell>
          <cell r="C1314" t="str">
            <v>B_217</v>
          </cell>
        </row>
        <row r="1315">
          <cell r="B1315" t="str">
            <v>LAF</v>
          </cell>
          <cell r="C1315" t="str">
            <v>B_218</v>
          </cell>
        </row>
        <row r="1316">
          <cell r="B1316" t="str">
            <v>LAF</v>
          </cell>
          <cell r="C1316" t="str">
            <v>B_219</v>
          </cell>
        </row>
        <row r="1317">
          <cell r="B1317" t="str">
            <v>LAF</v>
          </cell>
          <cell r="C1317" t="str">
            <v>B_220</v>
          </cell>
        </row>
        <row r="1318">
          <cell r="B1318" t="str">
            <v>LAF</v>
          </cell>
          <cell r="C1318" t="str">
            <v>B_221</v>
          </cell>
        </row>
        <row r="1319">
          <cell r="B1319" t="str">
            <v>LAF</v>
          </cell>
          <cell r="C1319" t="str">
            <v>B_222a</v>
          </cell>
        </row>
        <row r="1320">
          <cell r="B1320" t="str">
            <v>LAF</v>
          </cell>
          <cell r="C1320" t="str">
            <v>B_222b</v>
          </cell>
        </row>
        <row r="1321">
          <cell r="B1321" t="str">
            <v>LAF</v>
          </cell>
          <cell r="C1321" t="str">
            <v>B_223</v>
          </cell>
        </row>
        <row r="1322">
          <cell r="B1322" t="str">
            <v>LAF</v>
          </cell>
          <cell r="C1322" t="str">
            <v>B_224</v>
          </cell>
        </row>
        <row r="1323">
          <cell r="B1323" t="str">
            <v>LAF</v>
          </cell>
          <cell r="C1323" t="str">
            <v>B_225</v>
          </cell>
        </row>
        <row r="1324">
          <cell r="B1324" t="str">
            <v>LAF</v>
          </cell>
          <cell r="C1324" t="str">
            <v>B_226</v>
          </cell>
        </row>
        <row r="1325">
          <cell r="B1325" t="str">
            <v>LAF</v>
          </cell>
          <cell r="C1325" t="str">
            <v>B_227</v>
          </cell>
        </row>
        <row r="1326">
          <cell r="B1326" t="str">
            <v>LAF</v>
          </cell>
          <cell r="C1326" t="str">
            <v>B_228</v>
          </cell>
        </row>
        <row r="1327">
          <cell r="B1327" t="str">
            <v>LAF</v>
          </cell>
          <cell r="C1327" t="str">
            <v>B_229</v>
          </cell>
        </row>
        <row r="1328">
          <cell r="B1328" t="str">
            <v>LAF</v>
          </cell>
          <cell r="C1328" t="str">
            <v>B_230</v>
          </cell>
        </row>
        <row r="1329">
          <cell r="B1329" t="str">
            <v>LAF</v>
          </cell>
          <cell r="C1329" t="str">
            <v>B_231</v>
          </cell>
        </row>
        <row r="1330">
          <cell r="B1330" t="str">
            <v>LAF</v>
          </cell>
          <cell r="C1330" t="str">
            <v>B_259</v>
          </cell>
        </row>
        <row r="1331">
          <cell r="B1331" t="str">
            <v>LF</v>
          </cell>
          <cell r="C1331" t="str">
            <v>B_260</v>
          </cell>
        </row>
        <row r="1332">
          <cell r="B1332" t="str">
            <v>LF</v>
          </cell>
          <cell r="C1332" t="str">
            <v>B_261</v>
          </cell>
        </row>
        <row r="1333">
          <cell r="B1333" t="str">
            <v>LF</v>
          </cell>
          <cell r="C1333" t="str">
            <v>B_262</v>
          </cell>
        </row>
        <row r="1334">
          <cell r="B1334" t="str">
            <v>LF</v>
          </cell>
          <cell r="C1334" t="str">
            <v>B_263</v>
          </cell>
        </row>
        <row r="1335">
          <cell r="B1335" t="str">
            <v>-</v>
          </cell>
          <cell r="C1335" t="str">
            <v>B_264</v>
          </cell>
        </row>
        <row r="1336">
          <cell r="B1336" t="str">
            <v>-</v>
          </cell>
          <cell r="C1336" t="str">
            <v>B_266</v>
          </cell>
        </row>
        <row r="1337">
          <cell r="B1337" t="str">
            <v>-</v>
          </cell>
          <cell r="C1337" t="str">
            <v>B_267</v>
          </cell>
        </row>
        <row r="1338">
          <cell r="B1338" t="str">
            <v>-</v>
          </cell>
          <cell r="C1338" t="str">
            <v>B_268</v>
          </cell>
        </row>
        <row r="1339">
          <cell r="B1339" t="str">
            <v>LF</v>
          </cell>
          <cell r="C1339" t="str">
            <v>B_269</v>
          </cell>
        </row>
        <row r="1340">
          <cell r="B1340" t="str">
            <v>FaF</v>
          </cell>
          <cell r="C1340" t="str">
            <v>B_270</v>
          </cell>
        </row>
        <row r="1341">
          <cell r="B1341" t="str">
            <v>FAF</v>
          </cell>
          <cell r="C1341" t="str">
            <v>B_271</v>
          </cell>
        </row>
        <row r="1342">
          <cell r="B1342" t="str">
            <v>LAF</v>
          </cell>
          <cell r="C1342" t="str">
            <v>B_272</v>
          </cell>
        </row>
        <row r="1343">
          <cell r="B1343" t="str">
            <v>LAF</v>
          </cell>
          <cell r="C1343" t="str">
            <v>B_273</v>
          </cell>
        </row>
        <row r="1344">
          <cell r="B1344" t="str">
            <v>LAF</v>
          </cell>
          <cell r="C1344" t="str">
            <v>B_274</v>
          </cell>
        </row>
        <row r="1345">
          <cell r="B1345" t="str">
            <v>LAF</v>
          </cell>
          <cell r="C1345" t="str">
            <v>B_275</v>
          </cell>
        </row>
        <row r="1346">
          <cell r="B1346" t="str">
            <v>LAF</v>
          </cell>
          <cell r="C1346" t="str">
            <v>B_276</v>
          </cell>
        </row>
        <row r="1347">
          <cell r="B1347" t="str">
            <v>LAF</v>
          </cell>
          <cell r="C1347" t="str">
            <v>B_277</v>
          </cell>
        </row>
        <row r="1348">
          <cell r="B1348" t="str">
            <v>LAF</v>
          </cell>
          <cell r="C1348" t="str">
            <v>B_278</v>
          </cell>
        </row>
        <row r="1349">
          <cell r="B1349" t="str">
            <v>LAF</v>
          </cell>
          <cell r="C1349" t="str">
            <v>B_279</v>
          </cell>
        </row>
        <row r="1350">
          <cell r="B1350" t="str">
            <v>LF</v>
          </cell>
          <cell r="C1350" t="str">
            <v>B_280</v>
          </cell>
        </row>
        <row r="1351">
          <cell r="B1351" t="str">
            <v>LAF</v>
          </cell>
          <cell r="C1351" t="str">
            <v>B_281</v>
          </cell>
        </row>
        <row r="1352">
          <cell r="B1352" t="str">
            <v>-</v>
          </cell>
          <cell r="C1352" t="str">
            <v>B_282</v>
          </cell>
        </row>
        <row r="1353">
          <cell r="B1353" t="str">
            <v>LF</v>
          </cell>
          <cell r="C1353" t="str">
            <v>B_284</v>
          </cell>
        </row>
        <row r="1354">
          <cell r="B1354" t="str">
            <v>LF</v>
          </cell>
          <cell r="C1354" t="str">
            <v>B_285</v>
          </cell>
        </row>
        <row r="1355">
          <cell r="B1355" t="str">
            <v>LF</v>
          </cell>
          <cell r="C1355" t="str">
            <v>B_286</v>
          </cell>
        </row>
        <row r="1356">
          <cell r="B1356" t="str">
            <v>LAF</v>
          </cell>
          <cell r="C1356" t="str">
            <v>B_287</v>
          </cell>
        </row>
        <row r="1357">
          <cell r="B1357" t="str">
            <v>LAF</v>
          </cell>
          <cell r="C1357" t="str">
            <v>B_288</v>
          </cell>
        </row>
        <row r="1358">
          <cell r="B1358" t="str">
            <v>LAF</v>
          </cell>
          <cell r="C1358" t="str">
            <v>B_289</v>
          </cell>
        </row>
        <row r="1359">
          <cell r="B1359" t="str">
            <v>LAF</v>
          </cell>
          <cell r="C1359" t="str">
            <v>B_290</v>
          </cell>
        </row>
        <row r="1360">
          <cell r="B1360" t="str">
            <v>LAF</v>
          </cell>
          <cell r="C1360" t="str">
            <v>B_291</v>
          </cell>
        </row>
        <row r="1361">
          <cell r="B1361" t="str">
            <v>LAF</v>
          </cell>
          <cell r="C1361" t="str">
            <v>B_292</v>
          </cell>
        </row>
        <row r="1362">
          <cell r="B1362" t="str">
            <v>LAF</v>
          </cell>
          <cell r="C1362" t="str">
            <v>B_293</v>
          </cell>
        </row>
        <row r="1363">
          <cell r="B1363" t="str">
            <v>-</v>
          </cell>
          <cell r="C1363" t="str">
            <v>B_294</v>
          </cell>
        </row>
        <row r="1364">
          <cell r="B1364" t="str">
            <v>LAF</v>
          </cell>
          <cell r="C1364" t="str">
            <v>B_295</v>
          </cell>
        </row>
        <row r="1365">
          <cell r="B1365" t="str">
            <v>LF</v>
          </cell>
          <cell r="C1365" t="str">
            <v>B_296</v>
          </cell>
        </row>
        <row r="1366">
          <cell r="B1366" t="str">
            <v>LF</v>
          </cell>
          <cell r="C1366" t="str">
            <v>B_297</v>
          </cell>
        </row>
        <row r="1367">
          <cell r="B1367" t="str">
            <v>LAF</v>
          </cell>
          <cell r="C1367" t="str">
            <v>B_298</v>
          </cell>
        </row>
        <row r="1368">
          <cell r="B1368" t="str">
            <v>-</v>
          </cell>
          <cell r="C1368" t="str">
            <v>B_299</v>
          </cell>
        </row>
        <row r="1369">
          <cell r="B1369" t="str">
            <v>-</v>
          </cell>
          <cell r="C1369" t="str">
            <v>B_300</v>
          </cell>
        </row>
        <row r="1370">
          <cell r="B1370" t="str">
            <v>LAF</v>
          </cell>
          <cell r="C1370" t="str">
            <v>B_301</v>
          </cell>
        </row>
        <row r="1371">
          <cell r="B1371" t="str">
            <v>LAF</v>
          </cell>
          <cell r="C1371" t="str">
            <v>B_302</v>
          </cell>
        </row>
        <row r="1372">
          <cell r="B1372" t="str">
            <v>LAF</v>
          </cell>
          <cell r="C1372" t="str">
            <v>B_303</v>
          </cell>
        </row>
        <row r="1373">
          <cell r="B1373" t="str">
            <v>-</v>
          </cell>
          <cell r="C1373" t="str">
            <v>B_304</v>
          </cell>
        </row>
        <row r="1374">
          <cell r="B1374" t="str">
            <v>LAF</v>
          </cell>
          <cell r="C1374" t="str">
            <v>B_305</v>
          </cell>
        </row>
        <row r="1375">
          <cell r="B1375" t="str">
            <v>LAF</v>
          </cell>
          <cell r="C1375" t="str">
            <v>B_306</v>
          </cell>
        </row>
        <row r="1376">
          <cell r="B1376" t="str">
            <v>LAF</v>
          </cell>
          <cell r="C1376" t="str">
            <v>B_307</v>
          </cell>
        </row>
        <row r="1377">
          <cell r="B1377" t="str">
            <v>LF</v>
          </cell>
          <cell r="C1377" t="str">
            <v>B_308</v>
          </cell>
        </row>
        <row r="1378">
          <cell r="B1378" t="str">
            <v>LF</v>
          </cell>
          <cell r="C1378" t="str">
            <v>B_311</v>
          </cell>
        </row>
        <row r="1379">
          <cell r="B1379" t="str">
            <v>LF</v>
          </cell>
          <cell r="C1379" t="str">
            <v>B_312</v>
          </cell>
        </row>
        <row r="1380">
          <cell r="B1380" t="str">
            <v>FaF</v>
          </cell>
          <cell r="C1380" t="str">
            <v>B_313</v>
          </cell>
        </row>
        <row r="1381">
          <cell r="B1381" t="str">
            <v>FaF</v>
          </cell>
          <cell r="C1381" t="str">
            <v>B_314</v>
          </cell>
        </row>
        <row r="1382">
          <cell r="B1382" t="str">
            <v>FaF</v>
          </cell>
          <cell r="C1382" t="str">
            <v>B_315</v>
          </cell>
        </row>
        <row r="1383">
          <cell r="B1383" t="str">
            <v>FaF</v>
          </cell>
          <cell r="C1383" t="str">
            <v>B_316</v>
          </cell>
        </row>
        <row r="1384">
          <cell r="B1384" t="str">
            <v>FaF</v>
          </cell>
          <cell r="C1384" t="str">
            <v>B_317</v>
          </cell>
        </row>
        <row r="1385">
          <cell r="B1385" t="str">
            <v>FaF</v>
          </cell>
          <cell r="C1385" t="str">
            <v>B_318</v>
          </cell>
        </row>
        <row r="1386">
          <cell r="B1386" t="str">
            <v>-</v>
          </cell>
          <cell r="C1386" t="str">
            <v>B_320</v>
          </cell>
        </row>
        <row r="1387">
          <cell r="B1387" t="str">
            <v>LAF</v>
          </cell>
          <cell r="C1387" t="str">
            <v>B_321</v>
          </cell>
        </row>
        <row r="1388">
          <cell r="B1388" t="str">
            <v>LAF</v>
          </cell>
          <cell r="C1388" t="str">
            <v>B_322</v>
          </cell>
        </row>
        <row r="1389">
          <cell r="B1389" t="str">
            <v>LAF</v>
          </cell>
          <cell r="C1389" t="str">
            <v>B_323</v>
          </cell>
        </row>
        <row r="1390">
          <cell r="B1390" t="str">
            <v>LAF</v>
          </cell>
          <cell r="C1390" t="str">
            <v>B_324</v>
          </cell>
        </row>
        <row r="1391">
          <cell r="B1391" t="str">
            <v>LAF</v>
          </cell>
          <cell r="C1391" t="str">
            <v>B_325</v>
          </cell>
        </row>
        <row r="1392">
          <cell r="B1392" t="str">
            <v>LAF</v>
          </cell>
          <cell r="C1392" t="str">
            <v>B_326</v>
          </cell>
        </row>
        <row r="1393">
          <cell r="B1393" t="str">
            <v>LAF</v>
          </cell>
          <cell r="C1393" t="str">
            <v>B_327</v>
          </cell>
        </row>
        <row r="1394">
          <cell r="B1394" t="str">
            <v>LAF</v>
          </cell>
          <cell r="C1394" t="str">
            <v>B_329</v>
          </cell>
        </row>
        <row r="1395">
          <cell r="B1395" t="str">
            <v>LAF</v>
          </cell>
          <cell r="C1395" t="str">
            <v>B_330</v>
          </cell>
        </row>
        <row r="1396">
          <cell r="B1396" t="str">
            <v>LAF</v>
          </cell>
          <cell r="C1396" t="str">
            <v>B_331</v>
          </cell>
        </row>
        <row r="1397">
          <cell r="B1397" t="str">
            <v>LAF</v>
          </cell>
          <cell r="C1397" t="str">
            <v>B_332</v>
          </cell>
        </row>
        <row r="1398">
          <cell r="B1398" t="str">
            <v>LAF</v>
          </cell>
          <cell r="C1398" t="str">
            <v>B_333</v>
          </cell>
        </row>
        <row r="1399">
          <cell r="B1399" t="str">
            <v>LAF</v>
          </cell>
          <cell r="C1399" t="str">
            <v>B_334</v>
          </cell>
        </row>
        <row r="1400">
          <cell r="B1400" t="str">
            <v>LAF</v>
          </cell>
          <cell r="C1400" t="str">
            <v>B_335</v>
          </cell>
        </row>
        <row r="1401">
          <cell r="B1401" t="str">
            <v>LAF</v>
          </cell>
          <cell r="C1401" t="str">
            <v>B_336</v>
          </cell>
        </row>
        <row r="1402">
          <cell r="B1402" t="str">
            <v>LAF</v>
          </cell>
          <cell r="C1402" t="str">
            <v>B_337</v>
          </cell>
        </row>
        <row r="1403">
          <cell r="B1403" t="str">
            <v>LAF</v>
          </cell>
          <cell r="C1403" t="str">
            <v>B_338</v>
          </cell>
        </row>
        <row r="1404">
          <cell r="B1404" t="str">
            <v>FaF</v>
          </cell>
          <cell r="C1404" t="str">
            <v>B_342</v>
          </cell>
        </row>
        <row r="1405">
          <cell r="B1405" t="str">
            <v>FaF</v>
          </cell>
          <cell r="C1405" t="str">
            <v>B_343</v>
          </cell>
        </row>
        <row r="1406">
          <cell r="B1406" t="str">
            <v>LAF</v>
          </cell>
          <cell r="C1406" t="str">
            <v>B_344</v>
          </cell>
        </row>
        <row r="1407">
          <cell r="B1407" t="str">
            <v>LAF</v>
          </cell>
          <cell r="C1407" t="str">
            <v>B_345</v>
          </cell>
        </row>
        <row r="1408">
          <cell r="B1408" t="str">
            <v>LAF</v>
          </cell>
          <cell r="C1408" t="str">
            <v>B_346</v>
          </cell>
        </row>
        <row r="1409">
          <cell r="B1409" t="str">
            <v>LAF</v>
          </cell>
          <cell r="C1409" t="str">
            <v>B_347</v>
          </cell>
        </row>
        <row r="1410">
          <cell r="B1410" t="str">
            <v>LAF</v>
          </cell>
          <cell r="C1410" t="str">
            <v>B_349</v>
          </cell>
        </row>
        <row r="1411">
          <cell r="B1411" t="str">
            <v>LAF</v>
          </cell>
          <cell r="C1411" t="str">
            <v>B_350</v>
          </cell>
        </row>
        <row r="1412">
          <cell r="B1412" t="str">
            <v>FaF</v>
          </cell>
          <cell r="C1412" t="str">
            <v>B_351</v>
          </cell>
        </row>
        <row r="1413">
          <cell r="B1413" t="str">
            <v>LAF</v>
          </cell>
          <cell r="C1413" t="str">
            <v>B_352</v>
          </cell>
        </row>
        <row r="1414">
          <cell r="B1414" t="str">
            <v>LAF</v>
          </cell>
          <cell r="C1414" t="str">
            <v>B_353</v>
          </cell>
        </row>
        <row r="1415">
          <cell r="B1415" t="str">
            <v>LAF</v>
          </cell>
          <cell r="C1415" t="str">
            <v>B_354</v>
          </cell>
        </row>
        <row r="1416">
          <cell r="B1416" t="str">
            <v>LF</v>
          </cell>
          <cell r="C1416" t="str">
            <v>B_359</v>
          </cell>
        </row>
        <row r="1417">
          <cell r="B1417" t="str">
            <v>LF</v>
          </cell>
          <cell r="C1417" t="str">
            <v>B_360</v>
          </cell>
        </row>
        <row r="1418">
          <cell r="B1418" t="str">
            <v>LF</v>
          </cell>
          <cell r="C1418" t="str">
            <v>B_361</v>
          </cell>
        </row>
        <row r="1419">
          <cell r="B1419" t="str">
            <v>LAF</v>
          </cell>
          <cell r="C1419" t="str">
            <v>B_362</v>
          </cell>
        </row>
        <row r="1420">
          <cell r="B1420" t="str">
            <v>LAF</v>
          </cell>
          <cell r="C1420" t="str">
            <v>B_363</v>
          </cell>
        </row>
        <row r="1421">
          <cell r="B1421" t="str">
            <v>LAF</v>
          </cell>
          <cell r="C1421" t="str">
            <v>B_364</v>
          </cell>
        </row>
        <row r="1422">
          <cell r="B1422" t="str">
            <v>LAF</v>
          </cell>
          <cell r="C1422" t="str">
            <v>B_365</v>
          </cell>
        </row>
        <row r="1423">
          <cell r="B1423" t="str">
            <v>LAF</v>
          </cell>
          <cell r="C1423" t="str">
            <v>B_366</v>
          </cell>
        </row>
        <row r="1424">
          <cell r="B1424" t="str">
            <v>LAF</v>
          </cell>
          <cell r="C1424" t="str">
            <v>B_367</v>
          </cell>
        </row>
        <row r="1425">
          <cell r="B1425" t="str">
            <v>LAF</v>
          </cell>
          <cell r="C1425" t="str">
            <v>B_368</v>
          </cell>
        </row>
        <row r="1426">
          <cell r="B1426" t="str">
            <v>LAF</v>
          </cell>
          <cell r="C1426" t="str">
            <v>B_369</v>
          </cell>
        </row>
        <row r="1427">
          <cell r="B1427" t="str">
            <v>LAF</v>
          </cell>
          <cell r="C1427" t="str">
            <v>B_370</v>
          </cell>
        </row>
        <row r="1428">
          <cell r="B1428" t="str">
            <v>FaF</v>
          </cell>
          <cell r="C1428" t="str">
            <v>B_371</v>
          </cell>
        </row>
        <row r="1429">
          <cell r="B1429" t="str">
            <v>FaF</v>
          </cell>
          <cell r="C1429" t="str">
            <v>B_372</v>
          </cell>
        </row>
        <row r="1430">
          <cell r="B1430" t="str">
            <v>LAF</v>
          </cell>
          <cell r="C1430" t="str">
            <v>B_373</v>
          </cell>
        </row>
        <row r="1431">
          <cell r="B1431" t="str">
            <v>LAF</v>
          </cell>
          <cell r="C1431" t="str">
            <v>B_374</v>
          </cell>
        </row>
        <row r="1432">
          <cell r="B1432" t="str">
            <v>LAF</v>
          </cell>
          <cell r="C1432" t="str">
            <v>B_375</v>
          </cell>
        </row>
        <row r="1433">
          <cell r="B1433" t="str">
            <v>LAF</v>
          </cell>
          <cell r="C1433" t="str">
            <v>B_376</v>
          </cell>
        </row>
        <row r="1434">
          <cell r="B1434" t="str">
            <v>LAF</v>
          </cell>
          <cell r="C1434" t="str">
            <v>B_377</v>
          </cell>
        </row>
        <row r="1435">
          <cell r="B1435" t="str">
            <v>LAF</v>
          </cell>
          <cell r="C1435" t="str">
            <v>B_378</v>
          </cell>
        </row>
        <row r="1436">
          <cell r="B1436" t="str">
            <v>LAF</v>
          </cell>
          <cell r="C1436" t="str">
            <v>B_379</v>
          </cell>
        </row>
        <row r="1437">
          <cell r="B1437" t="str">
            <v>LAF</v>
          </cell>
          <cell r="C1437" t="str">
            <v>B_380</v>
          </cell>
        </row>
        <row r="1438">
          <cell r="B1438" t="str">
            <v>LAF</v>
          </cell>
          <cell r="C1438" t="str">
            <v>B_381</v>
          </cell>
        </row>
        <row r="1439">
          <cell r="B1439" t="str">
            <v>LAF</v>
          </cell>
          <cell r="C1439" t="str">
            <v>B_382</v>
          </cell>
        </row>
        <row r="1440">
          <cell r="B1440" t="str">
            <v>LAF</v>
          </cell>
          <cell r="C1440" t="str">
            <v>B_383</v>
          </cell>
        </row>
        <row r="1441">
          <cell r="B1441" t="str">
            <v>LAF</v>
          </cell>
          <cell r="C1441" t="str">
            <v>B_384</v>
          </cell>
        </row>
        <row r="1442">
          <cell r="B1442" t="str">
            <v>LAF</v>
          </cell>
          <cell r="C1442" t="str">
            <v>B_385</v>
          </cell>
        </row>
        <row r="1443">
          <cell r="B1443" t="str">
            <v>LAF</v>
          </cell>
          <cell r="C1443" t="str">
            <v>B_386</v>
          </cell>
        </row>
        <row r="1444">
          <cell r="B1444" t="str">
            <v>LAF</v>
          </cell>
          <cell r="C1444" t="str">
            <v>B_387</v>
          </cell>
        </row>
        <row r="1445">
          <cell r="B1445" t="str">
            <v>LAF</v>
          </cell>
          <cell r="C1445" t="str">
            <v>B_388</v>
          </cell>
        </row>
        <row r="1446">
          <cell r="B1446" t="str">
            <v>LAF</v>
          </cell>
          <cell r="C1446" t="str">
            <v>B_389</v>
          </cell>
        </row>
        <row r="1447">
          <cell r="B1447" t="str">
            <v>LAF</v>
          </cell>
          <cell r="C1447" t="str">
            <v>B_390</v>
          </cell>
        </row>
        <row r="1448">
          <cell r="B1448" t="str">
            <v>LAF</v>
          </cell>
          <cell r="C1448" t="str">
            <v>B_391</v>
          </cell>
        </row>
        <row r="1449">
          <cell r="B1449" t="str">
            <v>LAF</v>
          </cell>
          <cell r="C1449" t="str">
            <v>B_392</v>
          </cell>
        </row>
        <row r="1450">
          <cell r="B1450" t="str">
            <v>LAF</v>
          </cell>
          <cell r="C1450" t="str">
            <v>B_393</v>
          </cell>
        </row>
        <row r="1451">
          <cell r="B1451" t="str">
            <v>LAF</v>
          </cell>
          <cell r="C1451" t="str">
            <v>B_394</v>
          </cell>
        </row>
        <row r="1452">
          <cell r="B1452" t="str">
            <v>LAF</v>
          </cell>
          <cell r="C1452" t="str">
            <v>B_395</v>
          </cell>
        </row>
        <row r="1453">
          <cell r="B1453" t="str">
            <v>LAF</v>
          </cell>
          <cell r="C1453" t="str">
            <v>B_396</v>
          </cell>
        </row>
        <row r="1454">
          <cell r="B1454" t="str">
            <v>LAF</v>
          </cell>
          <cell r="C1454" t="str">
            <v>B_397</v>
          </cell>
        </row>
        <row r="1455">
          <cell r="B1455" t="str">
            <v>LAF</v>
          </cell>
          <cell r="C1455" t="str">
            <v>B_398</v>
          </cell>
        </row>
        <row r="1456">
          <cell r="B1456" t="str">
            <v>LAF</v>
          </cell>
          <cell r="C1456" t="str">
            <v>B_399</v>
          </cell>
        </row>
        <row r="1457">
          <cell r="B1457" t="str">
            <v>LAF</v>
          </cell>
          <cell r="C1457" t="str">
            <v>B_403</v>
          </cell>
        </row>
        <row r="1458">
          <cell r="B1458" t="str">
            <v>LAF</v>
          </cell>
          <cell r="C1458" t="str">
            <v>B_404</v>
          </cell>
        </row>
        <row r="1459">
          <cell r="B1459" t="str">
            <v>LAF</v>
          </cell>
          <cell r="C1459" t="str">
            <v>B_405</v>
          </cell>
        </row>
        <row r="1460">
          <cell r="B1460" t="str">
            <v>LAF</v>
          </cell>
          <cell r="C1460" t="str">
            <v>5_015</v>
          </cell>
        </row>
        <row r="1461">
          <cell r="B1461" t="str">
            <v>LAF</v>
          </cell>
          <cell r="C1461" t="str">
            <v>5_016</v>
          </cell>
        </row>
        <row r="1462">
          <cell r="B1462" t="str">
            <v>LAF</v>
          </cell>
          <cell r="C1462" t="str">
            <v>1_263</v>
          </cell>
        </row>
        <row r="1463">
          <cell r="B1463" t="str">
            <v>LAF</v>
          </cell>
          <cell r="C1463" t="str">
            <v>1_264</v>
          </cell>
        </row>
        <row r="1464">
          <cell r="B1464" t="str">
            <v>LAF</v>
          </cell>
          <cell r="C1464" t="str">
            <v>3_402</v>
          </cell>
        </row>
        <row r="1465">
          <cell r="B1465" t="str">
            <v>LAF</v>
          </cell>
          <cell r="C1465" t="str">
            <v>4_392</v>
          </cell>
        </row>
        <row r="1466">
          <cell r="B1466" t="str">
            <v>LAF</v>
          </cell>
          <cell r="C1466" t="str">
            <v>0_091</v>
          </cell>
        </row>
        <row r="1467">
          <cell r="B1467" t="str">
            <v>LAF</v>
          </cell>
          <cell r="C1467" t="str">
            <v>0_092</v>
          </cell>
        </row>
        <row r="1468">
          <cell r="B1468" t="str">
            <v>LAF</v>
          </cell>
          <cell r="C1468" t="str">
            <v>0_093</v>
          </cell>
        </row>
        <row r="1469">
          <cell r="B1469" t="str">
            <v>LAF</v>
          </cell>
          <cell r="C1469" t="str">
            <v>0_094</v>
          </cell>
        </row>
        <row r="1470">
          <cell r="B1470" t="str">
            <v>LAF</v>
          </cell>
          <cell r="C1470" t="str">
            <v>0_191</v>
          </cell>
        </row>
        <row r="1471">
          <cell r="B1471" t="str">
            <v>LAF</v>
          </cell>
          <cell r="C1471" t="str">
            <v>0_192</v>
          </cell>
        </row>
        <row r="1472">
          <cell r="B1472" t="str">
            <v>LAF</v>
          </cell>
          <cell r="C1472" t="str">
            <v>1_017</v>
          </cell>
        </row>
        <row r="1473">
          <cell r="B1473" t="str">
            <v>LAF</v>
          </cell>
          <cell r="C1473" t="str">
            <v>1_037</v>
          </cell>
        </row>
        <row r="1474">
          <cell r="B1474" t="str">
            <v>LAF</v>
          </cell>
          <cell r="C1474" t="str">
            <v>1_038</v>
          </cell>
        </row>
        <row r="1475">
          <cell r="B1475" t="str">
            <v>LAF</v>
          </cell>
          <cell r="C1475" t="str">
            <v>1_039</v>
          </cell>
        </row>
        <row r="1476">
          <cell r="B1476" t="str">
            <v>LAF</v>
          </cell>
          <cell r="C1476" t="str">
            <v>1_047</v>
          </cell>
        </row>
        <row r="1477">
          <cell r="B1477" t="str">
            <v>LAF</v>
          </cell>
          <cell r="C1477" t="str">
            <v>1_048</v>
          </cell>
        </row>
        <row r="1478">
          <cell r="B1478" t="str">
            <v>LAF</v>
          </cell>
          <cell r="C1478" t="str">
            <v>1_049</v>
          </cell>
        </row>
        <row r="1479">
          <cell r="B1479" t="str">
            <v>LAF</v>
          </cell>
          <cell r="C1479" t="str">
            <v>1_050</v>
          </cell>
        </row>
        <row r="1480">
          <cell r="B1480" t="str">
            <v>FAF</v>
          </cell>
          <cell r="C1480" t="str">
            <v>1_101</v>
          </cell>
        </row>
        <row r="1481">
          <cell r="B1481" t="str">
            <v>FAF</v>
          </cell>
          <cell r="C1481" t="str">
            <v>1_102</v>
          </cell>
        </row>
        <row r="1482">
          <cell r="B1482" t="str">
            <v>FAF</v>
          </cell>
          <cell r="C1482" t="str">
            <v>1_103</v>
          </cell>
        </row>
        <row r="1483">
          <cell r="B1483" t="str">
            <v>LAF</v>
          </cell>
          <cell r="C1483" t="str">
            <v>1_104</v>
          </cell>
        </row>
        <row r="1484">
          <cell r="B1484" t="str">
            <v>LF</v>
          </cell>
          <cell r="C1484" t="str">
            <v>1_105</v>
          </cell>
        </row>
        <row r="1485">
          <cell r="B1485" t="str">
            <v>LF</v>
          </cell>
          <cell r="C1485" t="str">
            <v>1_106</v>
          </cell>
        </row>
        <row r="1486">
          <cell r="B1486" t="str">
            <v>LF</v>
          </cell>
          <cell r="C1486" t="str">
            <v>1_107</v>
          </cell>
        </row>
        <row r="1487">
          <cell r="B1487" t="str">
            <v>LF</v>
          </cell>
          <cell r="C1487" t="str">
            <v>1_108</v>
          </cell>
        </row>
        <row r="1488">
          <cell r="B1488" t="str">
            <v>LF</v>
          </cell>
          <cell r="C1488" t="str">
            <v>1_109</v>
          </cell>
        </row>
        <row r="1489">
          <cell r="B1489" t="str">
            <v>LF</v>
          </cell>
          <cell r="C1489" t="str">
            <v>1_110</v>
          </cell>
        </row>
        <row r="1490">
          <cell r="B1490" t="str">
            <v>LF</v>
          </cell>
          <cell r="C1490" t="str">
            <v>1_111</v>
          </cell>
        </row>
        <row r="1491">
          <cell r="B1491" t="str">
            <v>LF</v>
          </cell>
          <cell r="C1491" t="str">
            <v>1_112</v>
          </cell>
        </row>
        <row r="1492">
          <cell r="B1492" t="str">
            <v>LF</v>
          </cell>
          <cell r="C1492" t="str">
            <v>1_113</v>
          </cell>
        </row>
        <row r="1493">
          <cell r="B1493" t="str">
            <v>LF</v>
          </cell>
          <cell r="C1493" t="str">
            <v>1_114</v>
          </cell>
        </row>
        <row r="1494">
          <cell r="B1494" t="str">
            <v>LF</v>
          </cell>
          <cell r="C1494" t="str">
            <v>1_115</v>
          </cell>
        </row>
        <row r="1495">
          <cell r="B1495" t="str">
            <v>LAF</v>
          </cell>
          <cell r="C1495" t="str">
            <v>1_117</v>
          </cell>
        </row>
        <row r="1496">
          <cell r="B1496" t="str">
            <v>LAF</v>
          </cell>
          <cell r="C1496" t="str">
            <v>1_140</v>
          </cell>
        </row>
        <row r="1497">
          <cell r="B1497" t="str">
            <v>LAF</v>
          </cell>
          <cell r="C1497" t="str">
            <v>1_142</v>
          </cell>
        </row>
        <row r="1498">
          <cell r="B1498" t="str">
            <v>LAF</v>
          </cell>
          <cell r="C1498" t="str">
            <v>1_173</v>
          </cell>
        </row>
        <row r="1499">
          <cell r="B1499" t="str">
            <v>LAF</v>
          </cell>
          <cell r="C1499" t="str">
            <v>1_174</v>
          </cell>
        </row>
        <row r="1500">
          <cell r="B1500" t="str">
            <v>LAF</v>
          </cell>
          <cell r="C1500" t="str">
            <v>1_175</v>
          </cell>
        </row>
        <row r="1501">
          <cell r="B1501" t="str">
            <v>LAF</v>
          </cell>
          <cell r="C1501" t="str">
            <v>1_176</v>
          </cell>
        </row>
        <row r="1502">
          <cell r="B1502" t="str">
            <v>LAF</v>
          </cell>
          <cell r="C1502" t="str">
            <v>1_177</v>
          </cell>
        </row>
        <row r="1503">
          <cell r="B1503" t="str">
            <v>LAF</v>
          </cell>
          <cell r="C1503" t="str">
            <v>1_178</v>
          </cell>
        </row>
        <row r="1504">
          <cell r="B1504" t="str">
            <v>LAF</v>
          </cell>
          <cell r="C1504" t="str">
            <v>1_179</v>
          </cell>
        </row>
        <row r="1505">
          <cell r="B1505" t="str">
            <v>LAF</v>
          </cell>
          <cell r="C1505" t="str">
            <v>1_180</v>
          </cell>
        </row>
        <row r="1506">
          <cell r="B1506" t="str">
            <v>LAF</v>
          </cell>
          <cell r="C1506" t="str">
            <v>1_181</v>
          </cell>
        </row>
        <row r="1507">
          <cell r="B1507" t="str">
            <v>LAF</v>
          </cell>
          <cell r="C1507" t="str">
            <v>1_182</v>
          </cell>
        </row>
        <row r="1508">
          <cell r="B1508" t="str">
            <v>LAF</v>
          </cell>
          <cell r="C1508" t="str">
            <v>1_183</v>
          </cell>
        </row>
        <row r="1509">
          <cell r="B1509" t="str">
            <v>LAF</v>
          </cell>
          <cell r="C1509" t="str">
            <v>1_184</v>
          </cell>
        </row>
        <row r="1510">
          <cell r="B1510" t="str">
            <v>LAF</v>
          </cell>
          <cell r="C1510" t="str">
            <v>1_185</v>
          </cell>
        </row>
        <row r="1511">
          <cell r="B1511" t="str">
            <v>LAF</v>
          </cell>
          <cell r="C1511" t="str">
            <v>1_186</v>
          </cell>
        </row>
        <row r="1512">
          <cell r="B1512" t="str">
            <v>LAF</v>
          </cell>
          <cell r="C1512" t="str">
            <v>1_187</v>
          </cell>
        </row>
        <row r="1513">
          <cell r="B1513" t="str">
            <v>LAF</v>
          </cell>
          <cell r="C1513" t="str">
            <v>1_199</v>
          </cell>
        </row>
        <row r="1514">
          <cell r="B1514" t="str">
            <v>LAF</v>
          </cell>
          <cell r="C1514" t="str">
            <v>1_202</v>
          </cell>
        </row>
        <row r="1515">
          <cell r="B1515" t="str">
            <v>LAF</v>
          </cell>
          <cell r="C1515" t="str">
            <v>1_204</v>
          </cell>
        </row>
        <row r="1516">
          <cell r="B1516" t="str">
            <v>LAF</v>
          </cell>
          <cell r="C1516" t="str">
            <v>1_205</v>
          </cell>
        </row>
        <row r="1517">
          <cell r="B1517" t="str">
            <v>LAF</v>
          </cell>
          <cell r="C1517" t="str">
            <v>1_206</v>
          </cell>
        </row>
        <row r="1518">
          <cell r="B1518" t="str">
            <v>LF</v>
          </cell>
          <cell r="C1518" t="str">
            <v>1_208</v>
          </cell>
        </row>
        <row r="1519">
          <cell r="B1519" t="str">
            <v>LF</v>
          </cell>
          <cell r="C1519" t="str">
            <v>1_209</v>
          </cell>
        </row>
        <row r="1520">
          <cell r="B1520" t="str">
            <v>LAF</v>
          </cell>
          <cell r="C1520" t="str">
            <v>1_233</v>
          </cell>
        </row>
        <row r="1521">
          <cell r="B1521" t="str">
            <v>LAF</v>
          </cell>
          <cell r="C1521" t="str">
            <v>1_234</v>
          </cell>
        </row>
        <row r="1522">
          <cell r="B1522" t="str">
            <v>LAF</v>
          </cell>
          <cell r="C1522" t="str">
            <v>2_004</v>
          </cell>
        </row>
        <row r="1523">
          <cell r="B1523" t="str">
            <v>LAF</v>
          </cell>
          <cell r="C1523" t="str">
            <v>2_005</v>
          </cell>
        </row>
        <row r="1524">
          <cell r="B1524" t="str">
            <v>LAF</v>
          </cell>
          <cell r="C1524" t="str">
            <v>2_012</v>
          </cell>
        </row>
        <row r="1525">
          <cell r="B1525" t="str">
            <v>LAF</v>
          </cell>
          <cell r="C1525" t="str">
            <v>2_020</v>
          </cell>
        </row>
        <row r="1526">
          <cell r="B1526" t="str">
            <v>LAF</v>
          </cell>
          <cell r="C1526" t="str">
            <v>2_021</v>
          </cell>
        </row>
        <row r="1527">
          <cell r="B1527" t="str">
            <v>LAF</v>
          </cell>
          <cell r="C1527" t="str">
            <v>2_026</v>
          </cell>
        </row>
        <row r="1528">
          <cell r="B1528" t="str">
            <v>LAF</v>
          </cell>
          <cell r="C1528" t="str">
            <v>2_027</v>
          </cell>
        </row>
        <row r="1529">
          <cell r="B1529" t="str">
            <v>FAF</v>
          </cell>
          <cell r="C1529" t="str">
            <v>2_192</v>
          </cell>
        </row>
        <row r="1530">
          <cell r="B1530" t="str">
            <v>FAF</v>
          </cell>
          <cell r="C1530" t="str">
            <v>2_193</v>
          </cell>
        </row>
        <row r="1531">
          <cell r="B1531" t="str">
            <v>FAF</v>
          </cell>
          <cell r="C1531" t="str">
            <v>2_194</v>
          </cell>
        </row>
        <row r="1532">
          <cell r="B1532" t="str">
            <v>FAF</v>
          </cell>
          <cell r="C1532" t="str">
            <v>2_195</v>
          </cell>
        </row>
        <row r="1533">
          <cell r="B1533" t="str">
            <v>LAF</v>
          </cell>
          <cell r="C1533" t="str">
            <v>2_213</v>
          </cell>
        </row>
        <row r="1534">
          <cell r="B1534" t="str">
            <v>LAF</v>
          </cell>
          <cell r="C1534" t="str">
            <v>2_214</v>
          </cell>
        </row>
        <row r="1535">
          <cell r="B1535" t="str">
            <v>LAF</v>
          </cell>
          <cell r="C1535" t="str">
            <v>2_215</v>
          </cell>
        </row>
        <row r="1536">
          <cell r="B1536" t="str">
            <v>LAF</v>
          </cell>
          <cell r="C1536" t="str">
            <v>2_216</v>
          </cell>
        </row>
        <row r="1537">
          <cell r="B1537" t="str">
            <v>LAF</v>
          </cell>
          <cell r="C1537" t="str">
            <v>2_217</v>
          </cell>
        </row>
        <row r="1538">
          <cell r="B1538" t="str">
            <v>LAF</v>
          </cell>
          <cell r="C1538" t="str">
            <v>2_218</v>
          </cell>
        </row>
        <row r="1539">
          <cell r="B1539" t="str">
            <v>LAF</v>
          </cell>
          <cell r="C1539" t="str">
            <v>2_219</v>
          </cell>
        </row>
        <row r="1540">
          <cell r="B1540" t="str">
            <v>FAF</v>
          </cell>
          <cell r="C1540" t="str">
            <v>2_220</v>
          </cell>
        </row>
        <row r="1541">
          <cell r="B1541" t="str">
            <v>LF</v>
          </cell>
          <cell r="C1541" t="str">
            <v>2_221</v>
          </cell>
        </row>
        <row r="1542">
          <cell r="B1542" t="str">
            <v>FAF</v>
          </cell>
          <cell r="C1542" t="str">
            <v>2_222</v>
          </cell>
        </row>
        <row r="1543">
          <cell r="B1543" t="str">
            <v>FAF</v>
          </cell>
          <cell r="C1543" t="str">
            <v>2_223</v>
          </cell>
        </row>
        <row r="1544">
          <cell r="B1544" t="str">
            <v>FAF</v>
          </cell>
          <cell r="C1544" t="str">
            <v>2_224</v>
          </cell>
        </row>
        <row r="1545">
          <cell r="B1545" t="str">
            <v>FAF</v>
          </cell>
          <cell r="C1545" t="str">
            <v>2_225</v>
          </cell>
        </row>
        <row r="1546">
          <cell r="B1546" t="str">
            <v>LF</v>
          </cell>
          <cell r="C1546" t="str">
            <v>2_226</v>
          </cell>
        </row>
        <row r="1547">
          <cell r="B1547" t="str">
            <v>LF</v>
          </cell>
          <cell r="C1547" t="str">
            <v>2_227</v>
          </cell>
        </row>
        <row r="1548">
          <cell r="B1548" t="str">
            <v>LF</v>
          </cell>
          <cell r="C1548" t="str">
            <v>2_228</v>
          </cell>
        </row>
        <row r="1549">
          <cell r="B1549" t="str">
            <v>LF</v>
          </cell>
          <cell r="C1549" t="str">
            <v>2_229</v>
          </cell>
        </row>
        <row r="1550">
          <cell r="B1550" t="str">
            <v>LAF</v>
          </cell>
          <cell r="C1550" t="str">
            <v>2_255</v>
          </cell>
        </row>
        <row r="1551">
          <cell r="B1551" t="str">
            <v>FAF</v>
          </cell>
          <cell r="C1551" t="str">
            <v>2_256</v>
          </cell>
        </row>
        <row r="1552">
          <cell r="B1552" t="str">
            <v>LAF</v>
          </cell>
          <cell r="C1552" t="str">
            <v>2_257</v>
          </cell>
        </row>
        <row r="1553">
          <cell r="B1553" t="str">
            <v>LAF</v>
          </cell>
          <cell r="C1553" t="str">
            <v>2_258</v>
          </cell>
        </row>
        <row r="1554">
          <cell r="B1554" t="str">
            <v>LAF</v>
          </cell>
          <cell r="C1554" t="str">
            <v>2_259</v>
          </cell>
        </row>
        <row r="1555">
          <cell r="B1555" t="str">
            <v>LAF</v>
          </cell>
          <cell r="C1555" t="str">
            <v>2_278</v>
          </cell>
        </row>
        <row r="1556">
          <cell r="B1556" t="str">
            <v>LAF</v>
          </cell>
          <cell r="C1556" t="str">
            <v>2_280</v>
          </cell>
        </row>
        <row r="1557">
          <cell r="B1557" t="str">
            <v>LAF</v>
          </cell>
          <cell r="C1557" t="str">
            <v>3_002</v>
          </cell>
        </row>
        <row r="1558">
          <cell r="B1558" t="str">
            <v>LAF</v>
          </cell>
          <cell r="C1558" t="str">
            <v>3_003</v>
          </cell>
        </row>
        <row r="1559">
          <cell r="B1559" t="str">
            <v>LAF</v>
          </cell>
          <cell r="C1559" t="str">
            <v>3_015</v>
          </cell>
        </row>
        <row r="1560">
          <cell r="B1560" t="str">
            <v>LAF</v>
          </cell>
          <cell r="C1560" t="str">
            <v>3_016</v>
          </cell>
        </row>
        <row r="1561">
          <cell r="B1561" t="str">
            <v>LAF</v>
          </cell>
          <cell r="C1561" t="str">
            <v>3_020</v>
          </cell>
        </row>
        <row r="1562">
          <cell r="B1562" t="str">
            <v>LAF</v>
          </cell>
          <cell r="C1562" t="str">
            <v>3_021</v>
          </cell>
        </row>
        <row r="1563">
          <cell r="B1563" t="str">
            <v>FAF</v>
          </cell>
          <cell r="C1563" t="str">
            <v>3_289</v>
          </cell>
        </row>
        <row r="1564">
          <cell r="B1564" t="str">
            <v>FAF</v>
          </cell>
          <cell r="C1564" t="str">
            <v>3_290</v>
          </cell>
        </row>
        <row r="1565">
          <cell r="B1565" t="str">
            <v>FAF</v>
          </cell>
          <cell r="C1565" t="str">
            <v>3_291</v>
          </cell>
        </row>
        <row r="1566">
          <cell r="B1566" t="str">
            <v>FAF</v>
          </cell>
          <cell r="C1566" t="str">
            <v>3_292</v>
          </cell>
        </row>
        <row r="1567">
          <cell r="B1567" t="str">
            <v>FAF</v>
          </cell>
          <cell r="C1567" t="str">
            <v>3_293</v>
          </cell>
        </row>
        <row r="1568">
          <cell r="B1568" t="str">
            <v>FAF</v>
          </cell>
          <cell r="C1568" t="str">
            <v>3_294</v>
          </cell>
        </row>
        <row r="1569">
          <cell r="B1569" t="str">
            <v>FAF</v>
          </cell>
          <cell r="C1569" t="str">
            <v>3_295</v>
          </cell>
        </row>
        <row r="1570">
          <cell r="B1570" t="str">
            <v>FAF</v>
          </cell>
          <cell r="C1570" t="str">
            <v>3_296</v>
          </cell>
        </row>
        <row r="1571">
          <cell r="B1571" t="str">
            <v>FAF</v>
          </cell>
          <cell r="C1571" t="str">
            <v>3_297</v>
          </cell>
        </row>
        <row r="1572">
          <cell r="B1572" t="str">
            <v>FAF</v>
          </cell>
          <cell r="C1572" t="str">
            <v>3_298</v>
          </cell>
        </row>
        <row r="1573">
          <cell r="B1573" t="str">
            <v>FAF</v>
          </cell>
          <cell r="C1573" t="str">
            <v>3_299</v>
          </cell>
        </row>
        <row r="1574">
          <cell r="B1574" t="str">
            <v>FAF</v>
          </cell>
          <cell r="C1574" t="str">
            <v>3_300</v>
          </cell>
        </row>
        <row r="1575">
          <cell r="B1575" t="str">
            <v>FAF</v>
          </cell>
          <cell r="C1575" t="str">
            <v>3_301</v>
          </cell>
        </row>
        <row r="1576">
          <cell r="B1576" t="str">
            <v>FAF</v>
          </cell>
          <cell r="C1576" t="str">
            <v>3_302</v>
          </cell>
        </row>
        <row r="1577">
          <cell r="B1577" t="str">
            <v>FAF</v>
          </cell>
          <cell r="C1577" t="str">
            <v>3_303</v>
          </cell>
        </row>
        <row r="1578">
          <cell r="B1578" t="str">
            <v>FaF</v>
          </cell>
          <cell r="C1578" t="str">
            <v>3_304</v>
          </cell>
        </row>
        <row r="1579">
          <cell r="B1579" t="str">
            <v>FAF</v>
          </cell>
          <cell r="C1579" t="str">
            <v>3_305</v>
          </cell>
        </row>
        <row r="1580">
          <cell r="B1580" t="str">
            <v>FAF</v>
          </cell>
          <cell r="C1580" t="str">
            <v>3_306</v>
          </cell>
        </row>
        <row r="1581">
          <cell r="B1581" t="str">
            <v>FAF</v>
          </cell>
          <cell r="C1581" t="str">
            <v>3_307</v>
          </cell>
        </row>
        <row r="1582">
          <cell r="B1582" t="str">
            <v>FAF</v>
          </cell>
          <cell r="C1582" t="str">
            <v>3_308</v>
          </cell>
        </row>
        <row r="1583">
          <cell r="B1583" t="str">
            <v>FAF</v>
          </cell>
          <cell r="C1583" t="str">
            <v>3_309</v>
          </cell>
        </row>
        <row r="1584">
          <cell r="B1584" t="str">
            <v>FAF</v>
          </cell>
          <cell r="C1584" t="str">
            <v>3_310</v>
          </cell>
        </row>
        <row r="1585">
          <cell r="B1585" t="str">
            <v>FAF</v>
          </cell>
          <cell r="C1585" t="str">
            <v>3_311</v>
          </cell>
        </row>
        <row r="1586">
          <cell r="B1586" t="str">
            <v>FAF</v>
          </cell>
          <cell r="C1586" t="str">
            <v>3_312</v>
          </cell>
        </row>
        <row r="1587">
          <cell r="B1587" t="str">
            <v>FAF</v>
          </cell>
          <cell r="C1587" t="str">
            <v>3_313</v>
          </cell>
        </row>
        <row r="1588">
          <cell r="B1588" t="str">
            <v>FAF</v>
          </cell>
          <cell r="C1588" t="str">
            <v>3_314</v>
          </cell>
        </row>
        <row r="1589">
          <cell r="B1589" t="str">
            <v>FAF</v>
          </cell>
          <cell r="C1589" t="str">
            <v>3_315</v>
          </cell>
        </row>
        <row r="1590">
          <cell r="B1590" t="str">
            <v>FAF</v>
          </cell>
          <cell r="C1590" t="str">
            <v>3_316</v>
          </cell>
        </row>
        <row r="1591">
          <cell r="B1591" t="str">
            <v>FaF</v>
          </cell>
          <cell r="C1591" t="str">
            <v>3_317</v>
          </cell>
        </row>
        <row r="1592">
          <cell r="B1592" t="str">
            <v>LAF</v>
          </cell>
          <cell r="C1592" t="str">
            <v>3_318</v>
          </cell>
        </row>
        <row r="1593">
          <cell r="B1593" t="str">
            <v>LF</v>
          </cell>
          <cell r="C1593" t="str">
            <v>3_319</v>
          </cell>
        </row>
        <row r="1594">
          <cell r="B1594" t="str">
            <v>LAF</v>
          </cell>
          <cell r="C1594" t="str">
            <v>3_320</v>
          </cell>
        </row>
        <row r="1595">
          <cell r="B1595" t="str">
            <v>LAF</v>
          </cell>
          <cell r="C1595" t="str">
            <v>3_321</v>
          </cell>
        </row>
        <row r="1596">
          <cell r="B1596" t="str">
            <v>LAF</v>
          </cell>
          <cell r="C1596" t="str">
            <v>3_322</v>
          </cell>
        </row>
        <row r="1597">
          <cell r="B1597" t="str">
            <v>LAF</v>
          </cell>
          <cell r="C1597" t="str">
            <v>3_323</v>
          </cell>
        </row>
        <row r="1598">
          <cell r="B1598" t="str">
            <v>LAF</v>
          </cell>
          <cell r="C1598" t="str">
            <v>3_326</v>
          </cell>
        </row>
        <row r="1599">
          <cell r="B1599" t="str">
            <v>LAF</v>
          </cell>
          <cell r="C1599" t="str">
            <v>3_327</v>
          </cell>
        </row>
        <row r="1600">
          <cell r="B1600" t="str">
            <v>LAF</v>
          </cell>
          <cell r="C1600" t="str">
            <v>3_328</v>
          </cell>
        </row>
        <row r="1601">
          <cell r="B1601" t="str">
            <v>LAF</v>
          </cell>
          <cell r="C1601" t="str">
            <v>3_329</v>
          </cell>
        </row>
        <row r="1602">
          <cell r="B1602" t="str">
            <v>FaF</v>
          </cell>
          <cell r="C1602" t="str">
            <v>3_358</v>
          </cell>
        </row>
        <row r="1603">
          <cell r="B1603" t="str">
            <v>LAF</v>
          </cell>
          <cell r="C1603" t="str">
            <v>3_359</v>
          </cell>
        </row>
        <row r="1604">
          <cell r="B1604" t="str">
            <v>LAF</v>
          </cell>
          <cell r="C1604" t="str">
            <v>3_361</v>
          </cell>
        </row>
        <row r="1605">
          <cell r="B1605" t="str">
            <v>LAF</v>
          </cell>
          <cell r="C1605" t="str">
            <v>3_362</v>
          </cell>
        </row>
        <row r="1606">
          <cell r="B1606" t="str">
            <v>LAF</v>
          </cell>
          <cell r="C1606" t="str">
            <v>3_363</v>
          </cell>
        </row>
        <row r="1607">
          <cell r="B1607" t="str">
            <v>FAF</v>
          </cell>
          <cell r="C1607" t="str">
            <v>3_374</v>
          </cell>
        </row>
        <row r="1608">
          <cell r="B1608" t="str">
            <v>FAF</v>
          </cell>
          <cell r="C1608" t="str">
            <v>3_375</v>
          </cell>
        </row>
        <row r="1609">
          <cell r="B1609" t="str">
            <v>FAF</v>
          </cell>
          <cell r="C1609" t="str">
            <v>3_376</v>
          </cell>
        </row>
        <row r="1610">
          <cell r="B1610" t="str">
            <v>LAF</v>
          </cell>
          <cell r="C1610" t="str">
            <v>3_377</v>
          </cell>
        </row>
        <row r="1611">
          <cell r="B1611" t="str">
            <v>FaF</v>
          </cell>
          <cell r="C1611" t="str">
            <v>3_378</v>
          </cell>
        </row>
        <row r="1612">
          <cell r="B1612" t="str">
            <v>FaF</v>
          </cell>
          <cell r="C1612" t="str">
            <v>3_379</v>
          </cell>
        </row>
        <row r="1613">
          <cell r="B1613" t="str">
            <v>FaF</v>
          </cell>
          <cell r="C1613" t="str">
            <v>3_380</v>
          </cell>
        </row>
        <row r="1614">
          <cell r="B1614" t="str">
            <v>LAF</v>
          </cell>
          <cell r="C1614" t="str">
            <v>3_383</v>
          </cell>
        </row>
        <row r="1615">
          <cell r="B1615" t="str">
            <v>LAF</v>
          </cell>
          <cell r="C1615" t="str">
            <v>3_384</v>
          </cell>
        </row>
        <row r="1616">
          <cell r="B1616" t="str">
            <v>FAF</v>
          </cell>
          <cell r="C1616" t="str">
            <v>3_385</v>
          </cell>
        </row>
        <row r="1617">
          <cell r="B1617" t="str">
            <v>LAF</v>
          </cell>
          <cell r="C1617" t="str">
            <v>4_002</v>
          </cell>
        </row>
        <row r="1618">
          <cell r="B1618" t="str">
            <v>LAF</v>
          </cell>
          <cell r="C1618" t="str">
            <v>4_003</v>
          </cell>
        </row>
        <row r="1619">
          <cell r="B1619" t="str">
            <v>LAF</v>
          </cell>
          <cell r="C1619" t="str">
            <v>4_015</v>
          </cell>
        </row>
        <row r="1620">
          <cell r="B1620" t="str">
            <v>LAF</v>
          </cell>
          <cell r="C1620" t="str">
            <v>4_016</v>
          </cell>
        </row>
        <row r="1621">
          <cell r="B1621" t="str">
            <v>LF</v>
          </cell>
          <cell r="C1621" t="str">
            <v>4_258</v>
          </cell>
        </row>
        <row r="1622">
          <cell r="B1622" t="str">
            <v>LF</v>
          </cell>
          <cell r="C1622" t="str">
            <v>4_259</v>
          </cell>
        </row>
        <row r="1623">
          <cell r="B1623" t="str">
            <v>LF</v>
          </cell>
          <cell r="C1623" t="str">
            <v>4_260</v>
          </cell>
        </row>
        <row r="1624">
          <cell r="B1624" t="str">
            <v>LF</v>
          </cell>
          <cell r="C1624" t="str">
            <v>4_261</v>
          </cell>
        </row>
        <row r="1625">
          <cell r="B1625" t="str">
            <v>LF</v>
          </cell>
          <cell r="C1625" t="str">
            <v>4_262</v>
          </cell>
        </row>
        <row r="1626">
          <cell r="B1626" t="str">
            <v>LF</v>
          </cell>
          <cell r="C1626" t="str">
            <v>4_263</v>
          </cell>
        </row>
        <row r="1627">
          <cell r="B1627" t="str">
            <v>LF</v>
          </cell>
          <cell r="C1627" t="str">
            <v>4_264</v>
          </cell>
        </row>
        <row r="1628">
          <cell r="B1628" t="str">
            <v>LF</v>
          </cell>
          <cell r="C1628" t="str">
            <v>4_265</v>
          </cell>
        </row>
        <row r="1629">
          <cell r="B1629" t="str">
            <v>LF</v>
          </cell>
          <cell r="C1629" t="str">
            <v>4_266</v>
          </cell>
        </row>
        <row r="1630">
          <cell r="B1630" t="str">
            <v>LF</v>
          </cell>
          <cell r="C1630" t="str">
            <v>4_267</v>
          </cell>
        </row>
        <row r="1631">
          <cell r="B1631" t="str">
            <v>LF</v>
          </cell>
          <cell r="C1631" t="str">
            <v>4_268</v>
          </cell>
        </row>
        <row r="1632">
          <cell r="B1632" t="str">
            <v>LF</v>
          </cell>
          <cell r="C1632" t="str">
            <v>4_269</v>
          </cell>
        </row>
        <row r="1633">
          <cell r="B1633" t="str">
            <v>LF</v>
          </cell>
          <cell r="C1633" t="str">
            <v>4_270</v>
          </cell>
        </row>
        <row r="1634">
          <cell r="B1634" t="str">
            <v>LF</v>
          </cell>
          <cell r="C1634" t="str">
            <v>4_271</v>
          </cell>
        </row>
        <row r="1635">
          <cell r="B1635" t="str">
            <v>LF</v>
          </cell>
          <cell r="C1635" t="str">
            <v>4_272</v>
          </cell>
        </row>
        <row r="1636">
          <cell r="B1636" t="str">
            <v>LF</v>
          </cell>
          <cell r="C1636" t="str">
            <v>4_273</v>
          </cell>
        </row>
        <row r="1637">
          <cell r="B1637" t="str">
            <v>LF</v>
          </cell>
          <cell r="C1637" t="str">
            <v>4_274</v>
          </cell>
        </row>
        <row r="1638">
          <cell r="B1638" t="str">
            <v>LF</v>
          </cell>
          <cell r="C1638" t="str">
            <v>4_275</v>
          </cell>
        </row>
        <row r="1639">
          <cell r="B1639" t="str">
            <v>LF</v>
          </cell>
          <cell r="C1639" t="str">
            <v>4_276</v>
          </cell>
        </row>
        <row r="1640">
          <cell r="B1640" t="str">
            <v>LF</v>
          </cell>
          <cell r="C1640" t="str">
            <v>4_277</v>
          </cell>
        </row>
        <row r="1641">
          <cell r="B1641" t="str">
            <v>LF</v>
          </cell>
          <cell r="C1641" t="str">
            <v>4_278</v>
          </cell>
        </row>
        <row r="1642">
          <cell r="B1642" t="str">
            <v>LF</v>
          </cell>
          <cell r="C1642" t="str">
            <v>4_279</v>
          </cell>
        </row>
        <row r="1643">
          <cell r="B1643" t="str">
            <v>LF</v>
          </cell>
          <cell r="C1643" t="str">
            <v>4_280</v>
          </cell>
        </row>
        <row r="1644">
          <cell r="B1644" t="str">
            <v>FAF</v>
          </cell>
          <cell r="C1644" t="str">
            <v>4_282</v>
          </cell>
        </row>
        <row r="1645">
          <cell r="B1645" t="str">
            <v>FAF</v>
          </cell>
          <cell r="C1645" t="str">
            <v>4_283</v>
          </cell>
        </row>
        <row r="1646">
          <cell r="B1646" t="str">
            <v>FAF</v>
          </cell>
          <cell r="C1646" t="str">
            <v>4_284</v>
          </cell>
        </row>
        <row r="1647">
          <cell r="B1647" t="str">
            <v>FAF</v>
          </cell>
          <cell r="C1647" t="str">
            <v>4_285</v>
          </cell>
        </row>
        <row r="1648">
          <cell r="B1648" t="str">
            <v>FAF</v>
          </cell>
          <cell r="C1648" t="str">
            <v>4_286</v>
          </cell>
        </row>
        <row r="1649">
          <cell r="B1649" t="str">
            <v>FAF</v>
          </cell>
          <cell r="C1649" t="str">
            <v>4_287</v>
          </cell>
        </row>
        <row r="1650">
          <cell r="B1650" t="str">
            <v>FAF</v>
          </cell>
          <cell r="C1650" t="str">
            <v>4_288</v>
          </cell>
        </row>
        <row r="1651">
          <cell r="B1651" t="str">
            <v>LAF</v>
          </cell>
          <cell r="C1651" t="str">
            <v>4_289</v>
          </cell>
        </row>
        <row r="1652">
          <cell r="B1652" t="str">
            <v>LAF</v>
          </cell>
          <cell r="C1652" t="str">
            <v>4_290</v>
          </cell>
        </row>
        <row r="1653">
          <cell r="B1653" t="str">
            <v>LAF</v>
          </cell>
          <cell r="C1653" t="str">
            <v>4_291</v>
          </cell>
        </row>
        <row r="1654">
          <cell r="B1654" t="str">
            <v>LAF</v>
          </cell>
          <cell r="C1654" t="str">
            <v>4_292</v>
          </cell>
        </row>
        <row r="1655">
          <cell r="B1655" t="str">
            <v>LAF</v>
          </cell>
          <cell r="C1655" t="str">
            <v>4_293</v>
          </cell>
        </row>
        <row r="1656">
          <cell r="B1656" t="str">
            <v>LF</v>
          </cell>
          <cell r="C1656" t="str">
            <v>4_294</v>
          </cell>
        </row>
        <row r="1657">
          <cell r="B1657" t="str">
            <v>LF</v>
          </cell>
          <cell r="C1657" t="str">
            <v>4_295</v>
          </cell>
        </row>
        <row r="1658">
          <cell r="B1658" t="str">
            <v>LF</v>
          </cell>
          <cell r="C1658" t="str">
            <v>4_296</v>
          </cell>
        </row>
        <row r="1659">
          <cell r="B1659" t="str">
            <v>LF</v>
          </cell>
          <cell r="C1659" t="str">
            <v>4_297</v>
          </cell>
        </row>
        <row r="1660">
          <cell r="B1660" t="str">
            <v>LF</v>
          </cell>
          <cell r="C1660" t="str">
            <v>4_298</v>
          </cell>
        </row>
        <row r="1661">
          <cell r="B1661" t="str">
            <v>LF</v>
          </cell>
          <cell r="C1661" t="str">
            <v>4_299</v>
          </cell>
        </row>
        <row r="1662">
          <cell r="B1662" t="str">
            <v>LF</v>
          </cell>
          <cell r="C1662" t="str">
            <v>4_300</v>
          </cell>
        </row>
        <row r="1663">
          <cell r="B1663" t="str">
            <v>LF</v>
          </cell>
          <cell r="C1663" t="str">
            <v>4_301</v>
          </cell>
        </row>
        <row r="1664">
          <cell r="B1664" t="str">
            <v>LAF</v>
          </cell>
          <cell r="C1664" t="str">
            <v>4_335</v>
          </cell>
        </row>
        <row r="1665">
          <cell r="B1665" t="str">
            <v>LAF</v>
          </cell>
          <cell r="C1665" t="str">
            <v>4_336</v>
          </cell>
        </row>
        <row r="1666">
          <cell r="B1666" t="str">
            <v>LF</v>
          </cell>
          <cell r="C1666" t="str">
            <v>4_337</v>
          </cell>
        </row>
        <row r="1667">
          <cell r="B1667" t="str">
            <v>LAF</v>
          </cell>
          <cell r="C1667" t="str">
            <v>4_338</v>
          </cell>
        </row>
        <row r="1668">
          <cell r="B1668" t="str">
            <v>LAF</v>
          </cell>
          <cell r="C1668" t="str">
            <v>4_356</v>
          </cell>
        </row>
        <row r="1669">
          <cell r="B1669" t="str">
            <v>LF</v>
          </cell>
          <cell r="C1669" t="str">
            <v>4_357</v>
          </cell>
        </row>
        <row r="1670">
          <cell r="B1670" t="str">
            <v>LF</v>
          </cell>
          <cell r="C1670" t="str">
            <v>4_358</v>
          </cell>
        </row>
        <row r="1671">
          <cell r="B1671" t="str">
            <v>LF</v>
          </cell>
          <cell r="C1671" t="str">
            <v>4_359</v>
          </cell>
        </row>
        <row r="1672">
          <cell r="B1672" t="str">
            <v>LAF</v>
          </cell>
          <cell r="C1672" t="str">
            <v>4_369</v>
          </cell>
        </row>
        <row r="1673">
          <cell r="B1673" t="str">
            <v>LAF</v>
          </cell>
          <cell r="C1673" t="str">
            <v>4_370</v>
          </cell>
        </row>
        <row r="1674">
          <cell r="B1674" t="str">
            <v>LF</v>
          </cell>
          <cell r="C1674" t="str">
            <v>4_371</v>
          </cell>
        </row>
        <row r="1675">
          <cell r="B1675" t="str">
            <v>LF</v>
          </cell>
          <cell r="C1675" t="str">
            <v>4_372</v>
          </cell>
        </row>
        <row r="1676">
          <cell r="B1676" t="str">
            <v>LAF</v>
          </cell>
          <cell r="C1676" t="str">
            <v>5_011</v>
          </cell>
        </row>
        <row r="1677">
          <cell r="B1677" t="str">
            <v>LAF</v>
          </cell>
          <cell r="C1677" t="str">
            <v>5_012</v>
          </cell>
        </row>
        <row r="1678">
          <cell r="B1678" t="str">
            <v>LAF</v>
          </cell>
          <cell r="C1678" t="str">
            <v>5_013</v>
          </cell>
        </row>
        <row r="1679">
          <cell r="B1679" t="str">
            <v>LAF</v>
          </cell>
          <cell r="C1679" t="str">
            <v>5_014</v>
          </cell>
        </row>
        <row r="1680">
          <cell r="B1680" t="str">
            <v>-</v>
          </cell>
          <cell r="C1680" t="str">
            <v>B_005</v>
          </cell>
        </row>
        <row r="1681">
          <cell r="B1681" t="str">
            <v>-</v>
          </cell>
          <cell r="C1681" t="str">
            <v>B_008</v>
          </cell>
        </row>
        <row r="1682">
          <cell r="B1682" t="str">
            <v>-</v>
          </cell>
          <cell r="C1682" t="str">
            <v>B_028</v>
          </cell>
        </row>
        <row r="1683">
          <cell r="B1683" t="str">
            <v>-</v>
          </cell>
          <cell r="C1683" t="str">
            <v>B_034</v>
          </cell>
        </row>
        <row r="1684">
          <cell r="B1684" t="str">
            <v>-</v>
          </cell>
          <cell r="C1684" t="str">
            <v>B_041</v>
          </cell>
        </row>
        <row r="1685">
          <cell r="B1685" t="str">
            <v>FaF</v>
          </cell>
          <cell r="C1685" t="str">
            <v>B_117</v>
          </cell>
        </row>
        <row r="1686">
          <cell r="B1686" t="str">
            <v>LF</v>
          </cell>
          <cell r="C1686" t="str">
            <v>B_118</v>
          </cell>
        </row>
        <row r="1687">
          <cell r="B1687" t="str">
            <v>LAF</v>
          </cell>
          <cell r="C1687" t="str">
            <v>B_121</v>
          </cell>
        </row>
        <row r="1688">
          <cell r="B1688" t="str">
            <v>LAF</v>
          </cell>
          <cell r="C1688" t="str">
            <v>B_122</v>
          </cell>
        </row>
        <row r="1689">
          <cell r="B1689" t="str">
            <v>LAF</v>
          </cell>
          <cell r="C1689" t="str">
            <v>B_123</v>
          </cell>
        </row>
        <row r="1690">
          <cell r="B1690" t="str">
            <v>LAF</v>
          </cell>
          <cell r="C1690" t="str">
            <v>B_125</v>
          </cell>
        </row>
        <row r="1691">
          <cell r="B1691" t="str">
            <v>LAF</v>
          </cell>
          <cell r="C1691" t="str">
            <v>B_126</v>
          </cell>
        </row>
        <row r="1692">
          <cell r="B1692" t="str">
            <v>LAF</v>
          </cell>
          <cell r="C1692" t="str">
            <v>B_127</v>
          </cell>
        </row>
        <row r="1693">
          <cell r="B1693" t="str">
            <v>LAF</v>
          </cell>
          <cell r="C1693" t="str">
            <v>B_128</v>
          </cell>
        </row>
        <row r="1694">
          <cell r="B1694" t="str">
            <v>LAF</v>
          </cell>
          <cell r="C1694" t="str">
            <v>B_131</v>
          </cell>
        </row>
        <row r="1695">
          <cell r="B1695" t="str">
            <v>LAF</v>
          </cell>
          <cell r="C1695" t="str">
            <v>B_133</v>
          </cell>
        </row>
        <row r="1696">
          <cell r="B1696" t="str">
            <v>LAF</v>
          </cell>
          <cell r="C1696" t="str">
            <v>B_134</v>
          </cell>
        </row>
        <row r="1697">
          <cell r="B1697" t="str">
            <v>LAF</v>
          </cell>
          <cell r="C1697" t="str">
            <v>B_139</v>
          </cell>
        </row>
        <row r="1698">
          <cell r="B1698" t="str">
            <v>LAF</v>
          </cell>
          <cell r="C1698" t="str">
            <v>B_140</v>
          </cell>
        </row>
        <row r="1699">
          <cell r="B1699" t="str">
            <v>LAF</v>
          </cell>
          <cell r="C1699" t="str">
            <v>B_141</v>
          </cell>
        </row>
        <row r="1700">
          <cell r="B1700" t="str">
            <v>LAF</v>
          </cell>
          <cell r="C1700" t="str">
            <v>B_142</v>
          </cell>
        </row>
        <row r="1701">
          <cell r="B1701" t="str">
            <v>LAF</v>
          </cell>
          <cell r="C1701" t="str">
            <v>B_143</v>
          </cell>
        </row>
        <row r="1702">
          <cell r="B1702" t="str">
            <v>LAF</v>
          </cell>
          <cell r="C1702" t="str">
            <v>B_144</v>
          </cell>
        </row>
        <row r="1703">
          <cell r="B1703" t="str">
            <v>LAF</v>
          </cell>
          <cell r="C1703" t="str">
            <v>B_232</v>
          </cell>
        </row>
        <row r="1704">
          <cell r="B1704" t="str">
            <v>LAF</v>
          </cell>
          <cell r="C1704" t="str">
            <v>B_233</v>
          </cell>
        </row>
        <row r="1705">
          <cell r="B1705" t="str">
            <v>LAF</v>
          </cell>
          <cell r="C1705" t="str">
            <v>B_234</v>
          </cell>
        </row>
        <row r="1706">
          <cell r="B1706" t="str">
            <v>LAF</v>
          </cell>
          <cell r="C1706" t="str">
            <v>B_235</v>
          </cell>
        </row>
        <row r="1707">
          <cell r="B1707" t="str">
            <v>LAF</v>
          </cell>
          <cell r="C1707" t="str">
            <v>B_236</v>
          </cell>
        </row>
        <row r="1708">
          <cell r="B1708" t="str">
            <v>LAF</v>
          </cell>
          <cell r="C1708" t="str">
            <v>B_237</v>
          </cell>
        </row>
        <row r="1709">
          <cell r="B1709" t="str">
            <v>LAF</v>
          </cell>
          <cell r="C1709" t="str">
            <v>B_238</v>
          </cell>
        </row>
        <row r="1710">
          <cell r="B1710" t="str">
            <v>LAF</v>
          </cell>
          <cell r="C1710" t="str">
            <v>B_239</v>
          </cell>
        </row>
        <row r="1711">
          <cell r="B1711" t="str">
            <v>LAF</v>
          </cell>
          <cell r="C1711" t="str">
            <v>B_240</v>
          </cell>
        </row>
        <row r="1712">
          <cell r="B1712" t="str">
            <v>LAF</v>
          </cell>
          <cell r="C1712" t="str">
            <v>B_241</v>
          </cell>
        </row>
        <row r="1713">
          <cell r="B1713" t="str">
            <v>LAF</v>
          </cell>
          <cell r="C1713" t="str">
            <v>B_242</v>
          </cell>
        </row>
        <row r="1714">
          <cell r="B1714" t="str">
            <v>LAF</v>
          </cell>
          <cell r="C1714" t="str">
            <v>B_243</v>
          </cell>
        </row>
        <row r="1715">
          <cell r="B1715" t="str">
            <v>LAF</v>
          </cell>
          <cell r="C1715" t="str">
            <v>B_244</v>
          </cell>
        </row>
        <row r="1716">
          <cell r="B1716" t="str">
            <v>LAF</v>
          </cell>
          <cell r="C1716" t="str">
            <v>B_245</v>
          </cell>
        </row>
        <row r="1717">
          <cell r="B1717" t="str">
            <v>LAF</v>
          </cell>
          <cell r="C1717" t="str">
            <v>B_246</v>
          </cell>
        </row>
        <row r="1718">
          <cell r="B1718" t="str">
            <v>LAF</v>
          </cell>
          <cell r="C1718" t="str">
            <v>B_247</v>
          </cell>
        </row>
        <row r="1719">
          <cell r="B1719" t="str">
            <v>LAF</v>
          </cell>
          <cell r="C1719" t="str">
            <v>B_248</v>
          </cell>
        </row>
        <row r="1720">
          <cell r="B1720" t="str">
            <v>LAF</v>
          </cell>
          <cell r="C1720" t="str">
            <v>B_249</v>
          </cell>
        </row>
        <row r="1721">
          <cell r="B1721" t="str">
            <v>LAF</v>
          </cell>
          <cell r="C1721" t="str">
            <v>B_250</v>
          </cell>
        </row>
        <row r="1722">
          <cell r="B1722" t="str">
            <v>LAF</v>
          </cell>
          <cell r="C1722" t="str">
            <v>B_251</v>
          </cell>
        </row>
        <row r="1723">
          <cell r="B1723" t="str">
            <v>LAF</v>
          </cell>
          <cell r="C1723" t="str">
            <v>B_252</v>
          </cell>
        </row>
        <row r="1724">
          <cell r="B1724" t="str">
            <v>LAF</v>
          </cell>
          <cell r="C1724" t="str">
            <v>B_253</v>
          </cell>
        </row>
        <row r="1725">
          <cell r="B1725" t="str">
            <v>LAF</v>
          </cell>
          <cell r="C1725" t="str">
            <v>B_254</v>
          </cell>
        </row>
        <row r="1726">
          <cell r="B1726" t="str">
            <v>LAF</v>
          </cell>
          <cell r="C1726" t="str">
            <v>B_255</v>
          </cell>
        </row>
        <row r="1727">
          <cell r="B1727" t="str">
            <v>LAF</v>
          </cell>
          <cell r="C1727" t="str">
            <v>B_256</v>
          </cell>
        </row>
        <row r="1728">
          <cell r="B1728" t="str">
            <v>LAF</v>
          </cell>
          <cell r="C1728" t="str">
            <v>B_257</v>
          </cell>
        </row>
        <row r="1729">
          <cell r="B1729" t="str">
            <v>LAF</v>
          </cell>
          <cell r="C1729" t="str">
            <v>B_258</v>
          </cell>
        </row>
        <row r="1730">
          <cell r="B1730" t="str">
            <v>-</v>
          </cell>
          <cell r="C1730" t="str">
            <v>B_265</v>
          </cell>
        </row>
        <row r="1731">
          <cell r="B1731" t="str">
            <v>LAF</v>
          </cell>
          <cell r="C1731" t="str">
            <v>B_309</v>
          </cell>
        </row>
        <row r="1732">
          <cell r="B1732" t="str">
            <v>LAF</v>
          </cell>
          <cell r="C1732" t="str">
            <v>B_310</v>
          </cell>
        </row>
        <row r="1733">
          <cell r="B1733" t="str">
            <v>-</v>
          </cell>
          <cell r="C1733" t="str">
            <v>B_319</v>
          </cell>
        </row>
        <row r="1734">
          <cell r="B1734" t="str">
            <v>LAF</v>
          </cell>
          <cell r="C1734" t="str">
            <v>B_339</v>
          </cell>
        </row>
        <row r="1735">
          <cell r="B1735" t="str">
            <v>LAF</v>
          </cell>
          <cell r="C1735" t="str">
            <v>B_341</v>
          </cell>
        </row>
        <row r="1736">
          <cell r="B1736" t="str">
            <v>LAF</v>
          </cell>
          <cell r="C1736" t="str">
            <v>B_355</v>
          </cell>
        </row>
        <row r="1737">
          <cell r="B1737" t="str">
            <v>LAF</v>
          </cell>
          <cell r="C1737" t="str">
            <v>B_356</v>
          </cell>
        </row>
        <row r="1738">
          <cell r="B1738" t="str">
            <v>LAF</v>
          </cell>
          <cell r="C1738" t="str">
            <v>B_357</v>
          </cell>
        </row>
        <row r="1739">
          <cell r="B1739" t="str">
            <v>LAF</v>
          </cell>
          <cell r="C1739" t="str">
            <v>B_358</v>
          </cell>
        </row>
        <row r="1740">
          <cell r="B1740" t="str">
            <v/>
          </cell>
          <cell r="C1740" t="str">
            <v>B_402</v>
          </cell>
        </row>
        <row r="1741">
          <cell r="B1741"/>
          <cell r="C1741" t="str">
            <v>1_265</v>
          </cell>
        </row>
        <row r="1742">
          <cell r="B1742"/>
          <cell r="C1742" t="str">
            <v>4_393</v>
          </cell>
        </row>
        <row r="1743">
          <cell r="B1743"/>
          <cell r="C1743"/>
        </row>
        <row r="1744">
          <cell r="B1744"/>
          <cell r="C1744"/>
        </row>
        <row r="1745">
          <cell r="B1745"/>
          <cell r="C1745"/>
        </row>
      </sheetData>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Krycí list"/>
      <sheetName val="KIT"/>
      <sheetName val="KIT_MTG"/>
      <sheetName val="KIT_OFF"/>
      <sheetName val="SIM"/>
      <sheetName val="LIB"/>
      <sheetName val="KID"/>
      <sheetName val="OFF_umyv"/>
      <sheetName val="smazat"/>
      <sheetName val="Místnosti"/>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ow r="1">
          <cell r="C1" t="str">
            <v>BA_ID</v>
          </cell>
          <cell r="K1" t="str">
            <v>BA_Building</v>
          </cell>
        </row>
        <row r="2">
          <cell r="C2" t="str">
            <v>0_010</v>
          </cell>
          <cell r="K2" t="str">
            <v>BF</v>
          </cell>
        </row>
        <row r="3">
          <cell r="C3" t="str">
            <v>0_020</v>
          </cell>
          <cell r="K3" t="str">
            <v>BF</v>
          </cell>
        </row>
        <row r="4">
          <cell r="C4" t="str">
            <v>0_030</v>
          </cell>
          <cell r="K4" t="str">
            <v>BF</v>
          </cell>
        </row>
        <row r="5">
          <cell r="C5" t="str">
            <v>0_040</v>
          </cell>
          <cell r="K5" t="str">
            <v>BF</v>
          </cell>
        </row>
        <row r="6">
          <cell r="C6" t="str">
            <v>0_050</v>
          </cell>
          <cell r="K6" t="str">
            <v>BF</v>
          </cell>
        </row>
        <row r="7">
          <cell r="C7" t="str">
            <v>0_060</v>
          </cell>
          <cell r="K7" t="str">
            <v>BF</v>
          </cell>
        </row>
        <row r="8">
          <cell r="C8" t="str">
            <v>0_070</v>
          </cell>
          <cell r="K8" t="str">
            <v>BF</v>
          </cell>
        </row>
        <row r="9">
          <cell r="C9" t="str">
            <v>0_091</v>
          </cell>
          <cell r="K9" t="str">
            <v>CB</v>
          </cell>
        </row>
        <row r="10">
          <cell r="C10" t="str">
            <v>0_092</v>
          </cell>
          <cell r="K10" t="str">
            <v>CB</v>
          </cell>
        </row>
        <row r="11">
          <cell r="C11" t="str">
            <v>0_093</v>
          </cell>
          <cell r="K11" t="str">
            <v>CB</v>
          </cell>
        </row>
        <row r="12">
          <cell r="C12" t="str">
            <v>0_094</v>
          </cell>
          <cell r="K12" t="str">
            <v>CB</v>
          </cell>
        </row>
        <row r="13">
          <cell r="C13" t="str">
            <v>0_121</v>
          </cell>
          <cell r="K13" t="str">
            <v>BF</v>
          </cell>
        </row>
        <row r="14">
          <cell r="C14" t="str">
            <v>0_122</v>
          </cell>
          <cell r="K14" t="str">
            <v>BF</v>
          </cell>
        </row>
        <row r="15">
          <cell r="C15" t="str">
            <v>0_131</v>
          </cell>
          <cell r="K15" t="str">
            <v>BF</v>
          </cell>
        </row>
        <row r="16">
          <cell r="C16" t="str">
            <v>0_141</v>
          </cell>
          <cell r="K16" t="str">
            <v>BF</v>
          </cell>
        </row>
        <row r="17">
          <cell r="C17" t="str">
            <v>0_151</v>
          </cell>
          <cell r="K17" t="str">
            <v>BF</v>
          </cell>
        </row>
        <row r="18">
          <cell r="C18" t="str">
            <v>0_161</v>
          </cell>
          <cell r="K18" t="str">
            <v>BF</v>
          </cell>
        </row>
        <row r="19">
          <cell r="C19" t="str">
            <v>0_171</v>
          </cell>
          <cell r="K19" t="str">
            <v>BF</v>
          </cell>
        </row>
        <row r="20">
          <cell r="C20" t="str">
            <v>0_181</v>
          </cell>
        </row>
        <row r="21">
          <cell r="C21" t="str">
            <v>0_191</v>
          </cell>
          <cell r="K21" t="str">
            <v>CB</v>
          </cell>
        </row>
        <row r="22">
          <cell r="C22" t="str">
            <v>0_192</v>
          </cell>
          <cell r="K22" t="str">
            <v>CB</v>
          </cell>
        </row>
        <row r="23">
          <cell r="C23" t="str">
            <v>0_193</v>
          </cell>
        </row>
        <row r="24">
          <cell r="C24" t="str">
            <v>0_194</v>
          </cell>
        </row>
        <row r="25">
          <cell r="C25" t="str">
            <v>0_195</v>
          </cell>
        </row>
        <row r="26">
          <cell r="C26" t="str">
            <v>0_196</v>
          </cell>
        </row>
        <row r="27">
          <cell r="C27" t="str">
            <v>0_197</v>
          </cell>
        </row>
        <row r="28">
          <cell r="C28" t="str">
            <v>0_198</v>
          </cell>
        </row>
        <row r="29">
          <cell r="C29" t="str">
            <v>0_199</v>
          </cell>
        </row>
        <row r="30">
          <cell r="C30" t="str">
            <v>0_200</v>
          </cell>
        </row>
        <row r="31">
          <cell r="C31" t="str">
            <v>1_001</v>
          </cell>
          <cell r="K31" t="str">
            <v>BF</v>
          </cell>
        </row>
        <row r="32">
          <cell r="C32" t="str">
            <v>1_002</v>
          </cell>
          <cell r="K32" t="str">
            <v>BF</v>
          </cell>
        </row>
        <row r="33">
          <cell r="C33" t="str">
            <v>1_003</v>
          </cell>
          <cell r="K33" t="str">
            <v>BF</v>
          </cell>
        </row>
        <row r="34">
          <cell r="C34" t="str">
            <v>1_004</v>
          </cell>
          <cell r="K34" t="str">
            <v>BF</v>
          </cell>
        </row>
        <row r="35">
          <cell r="C35" t="str">
            <v>1_005</v>
          </cell>
          <cell r="K35" t="str">
            <v>BF</v>
          </cell>
        </row>
        <row r="36">
          <cell r="C36" t="str">
            <v>1_006</v>
          </cell>
          <cell r="K36" t="str">
            <v>BF</v>
          </cell>
        </row>
        <row r="37">
          <cell r="C37" t="str">
            <v>1_007</v>
          </cell>
          <cell r="K37" t="str">
            <v>BF</v>
          </cell>
        </row>
        <row r="38">
          <cell r="C38" t="str">
            <v>1_008</v>
          </cell>
          <cell r="K38" t="str">
            <v>BF</v>
          </cell>
        </row>
        <row r="39">
          <cell r="C39" t="str">
            <v>1_010</v>
          </cell>
          <cell r="K39" t="str">
            <v>BF</v>
          </cell>
        </row>
        <row r="40">
          <cell r="C40" t="str">
            <v>1_011</v>
          </cell>
          <cell r="K40" t="str">
            <v>BF</v>
          </cell>
        </row>
        <row r="41">
          <cell r="C41" t="str">
            <v>1_012</v>
          </cell>
          <cell r="K41" t="str">
            <v>BF</v>
          </cell>
        </row>
        <row r="42">
          <cell r="C42" t="str">
            <v>1_013</v>
          </cell>
          <cell r="K42" t="str">
            <v>BF</v>
          </cell>
        </row>
        <row r="43">
          <cell r="C43" t="str">
            <v>1_014</v>
          </cell>
          <cell r="K43" t="str">
            <v>BF</v>
          </cell>
        </row>
        <row r="44">
          <cell r="C44" t="str">
            <v>1_016</v>
          </cell>
          <cell r="K44" t="str">
            <v>BF</v>
          </cell>
        </row>
        <row r="45">
          <cell r="C45" t="str">
            <v>1_017</v>
          </cell>
          <cell r="K45" t="str">
            <v>CB</v>
          </cell>
        </row>
        <row r="46">
          <cell r="C46" t="str">
            <v>1_018</v>
          </cell>
          <cell r="K46" t="str">
            <v>BF</v>
          </cell>
        </row>
        <row r="47">
          <cell r="C47" t="str">
            <v>1_021</v>
          </cell>
          <cell r="K47" t="str">
            <v>BF</v>
          </cell>
        </row>
        <row r="48">
          <cell r="C48" t="str">
            <v>1_022</v>
          </cell>
          <cell r="K48" t="str">
            <v>BF</v>
          </cell>
        </row>
        <row r="49">
          <cell r="C49" t="str">
            <v>1_023</v>
          </cell>
          <cell r="K49" t="str">
            <v>BF</v>
          </cell>
        </row>
        <row r="50">
          <cell r="C50" t="str">
            <v>1_024</v>
          </cell>
          <cell r="K50" t="str">
            <v>BF</v>
          </cell>
        </row>
        <row r="51">
          <cell r="C51" t="str">
            <v>1_025</v>
          </cell>
          <cell r="K51" t="str">
            <v>BF</v>
          </cell>
        </row>
        <row r="52">
          <cell r="C52" t="str">
            <v>1_026</v>
          </cell>
          <cell r="K52" t="str">
            <v>BF</v>
          </cell>
        </row>
        <row r="53">
          <cell r="C53" t="str">
            <v>1_027</v>
          </cell>
          <cell r="K53" t="str">
            <v>BF</v>
          </cell>
        </row>
        <row r="54">
          <cell r="C54" t="str">
            <v>1_028</v>
          </cell>
          <cell r="K54" t="str">
            <v>BF</v>
          </cell>
        </row>
        <row r="55">
          <cell r="C55" t="str">
            <v>1_029</v>
          </cell>
          <cell r="K55" t="str">
            <v>BF</v>
          </cell>
        </row>
        <row r="56">
          <cell r="C56" t="str">
            <v>1_030</v>
          </cell>
          <cell r="K56" t="str">
            <v>BF</v>
          </cell>
        </row>
        <row r="57">
          <cell r="C57" t="str">
            <v>1_031</v>
          </cell>
          <cell r="K57" t="str">
            <v>BF</v>
          </cell>
        </row>
        <row r="58">
          <cell r="C58" t="str">
            <v>1_032</v>
          </cell>
          <cell r="K58" t="str">
            <v>BF</v>
          </cell>
        </row>
        <row r="59">
          <cell r="C59" t="str">
            <v>1_033</v>
          </cell>
          <cell r="K59" t="str">
            <v>BF</v>
          </cell>
        </row>
        <row r="60">
          <cell r="C60" t="str">
            <v>1_034</v>
          </cell>
          <cell r="K60" t="str">
            <v>BF</v>
          </cell>
        </row>
        <row r="61">
          <cell r="C61" t="str">
            <v>1_035</v>
          </cell>
          <cell r="K61" t="str">
            <v>BF</v>
          </cell>
        </row>
        <row r="62">
          <cell r="C62" t="str">
            <v>1_036</v>
          </cell>
          <cell r="K62" t="str">
            <v>BF</v>
          </cell>
        </row>
        <row r="63">
          <cell r="C63" t="str">
            <v>1_037</v>
          </cell>
          <cell r="K63" t="str">
            <v>CB</v>
          </cell>
        </row>
        <row r="64">
          <cell r="C64" t="str">
            <v>1_038</v>
          </cell>
          <cell r="K64" t="str">
            <v>CB</v>
          </cell>
        </row>
        <row r="65">
          <cell r="C65" t="str">
            <v>1_039</v>
          </cell>
          <cell r="K65" t="str">
            <v>CB</v>
          </cell>
        </row>
        <row r="66">
          <cell r="C66" t="str">
            <v>1_040</v>
          </cell>
          <cell r="K66" t="str">
            <v>BF</v>
          </cell>
        </row>
        <row r="67">
          <cell r="C67" t="str">
            <v>1_041</v>
          </cell>
          <cell r="K67" t="str">
            <v>BF</v>
          </cell>
        </row>
        <row r="68">
          <cell r="C68" t="str">
            <v>1_042</v>
          </cell>
          <cell r="K68" t="str">
            <v>BF</v>
          </cell>
        </row>
        <row r="69">
          <cell r="C69" t="str">
            <v>1_043</v>
          </cell>
          <cell r="K69" t="str">
            <v>BF</v>
          </cell>
        </row>
        <row r="70">
          <cell r="C70" t="str">
            <v>1_044</v>
          </cell>
          <cell r="K70" t="str">
            <v>BF</v>
          </cell>
        </row>
        <row r="71">
          <cell r="C71" t="str">
            <v>1_045</v>
          </cell>
          <cell r="K71" t="str">
            <v>BF</v>
          </cell>
        </row>
        <row r="72">
          <cell r="C72" t="str">
            <v>1_046</v>
          </cell>
          <cell r="K72" t="str">
            <v>BF</v>
          </cell>
        </row>
        <row r="73">
          <cell r="C73" t="str">
            <v>1_047</v>
          </cell>
          <cell r="K73" t="str">
            <v>CB</v>
          </cell>
        </row>
        <row r="74">
          <cell r="C74" t="str">
            <v>1_048</v>
          </cell>
          <cell r="K74" t="str">
            <v>CB</v>
          </cell>
        </row>
        <row r="75">
          <cell r="C75" t="str">
            <v>1_049</v>
          </cell>
          <cell r="K75" t="str">
            <v>CB</v>
          </cell>
        </row>
        <row r="76">
          <cell r="C76" t="str">
            <v>1_050</v>
          </cell>
          <cell r="K76" t="str">
            <v>CB</v>
          </cell>
        </row>
        <row r="77">
          <cell r="C77" t="str">
            <v>1_053</v>
          </cell>
          <cell r="K77" t="str">
            <v>BF</v>
          </cell>
        </row>
        <row r="78">
          <cell r="C78" t="str">
            <v>1_054</v>
          </cell>
          <cell r="K78" t="str">
            <v>BF</v>
          </cell>
        </row>
        <row r="79">
          <cell r="C79" t="str">
            <v>1_057</v>
          </cell>
          <cell r="K79" t="str">
            <v>BF</v>
          </cell>
        </row>
        <row r="80">
          <cell r="C80" t="str">
            <v>1_058</v>
          </cell>
          <cell r="K80" t="str">
            <v>BF</v>
          </cell>
        </row>
        <row r="81">
          <cell r="C81" t="str">
            <v>1_059</v>
          </cell>
          <cell r="K81" t="str">
            <v>BF</v>
          </cell>
        </row>
        <row r="82">
          <cell r="C82" t="str">
            <v>1_060</v>
          </cell>
          <cell r="K82" t="str">
            <v>BF</v>
          </cell>
        </row>
        <row r="83">
          <cell r="C83" t="str">
            <v>1_061</v>
          </cell>
          <cell r="K83" t="str">
            <v>BF</v>
          </cell>
        </row>
        <row r="84">
          <cell r="C84" t="str">
            <v>1_062</v>
          </cell>
          <cell r="K84" t="str">
            <v>BF</v>
          </cell>
        </row>
        <row r="85">
          <cell r="C85" t="str">
            <v>1_063</v>
          </cell>
          <cell r="K85" t="str">
            <v>BF</v>
          </cell>
        </row>
        <row r="86">
          <cell r="C86" t="str">
            <v>1_064</v>
          </cell>
          <cell r="K86" t="str">
            <v>BF</v>
          </cell>
        </row>
        <row r="87">
          <cell r="C87" t="str">
            <v>1_065</v>
          </cell>
          <cell r="K87" t="str">
            <v>BF</v>
          </cell>
        </row>
        <row r="88">
          <cell r="C88" t="str">
            <v>1_066</v>
          </cell>
          <cell r="K88" t="str">
            <v>BF</v>
          </cell>
        </row>
        <row r="89">
          <cell r="C89" t="str">
            <v>1_067</v>
          </cell>
          <cell r="K89" t="str">
            <v>BF</v>
          </cell>
        </row>
        <row r="90">
          <cell r="C90" t="str">
            <v>1_068</v>
          </cell>
          <cell r="K90" t="str">
            <v>BF</v>
          </cell>
        </row>
        <row r="91">
          <cell r="C91" t="str">
            <v>1_069</v>
          </cell>
          <cell r="K91" t="str">
            <v>BF</v>
          </cell>
        </row>
        <row r="92">
          <cell r="C92" t="str">
            <v>1_070</v>
          </cell>
          <cell r="K92" t="str">
            <v>BF</v>
          </cell>
        </row>
        <row r="93">
          <cell r="C93" t="str">
            <v>1_071</v>
          </cell>
          <cell r="K93" t="str">
            <v>BF</v>
          </cell>
        </row>
        <row r="94">
          <cell r="C94" t="str">
            <v>1_072</v>
          </cell>
          <cell r="K94" t="str">
            <v>BF</v>
          </cell>
        </row>
        <row r="95">
          <cell r="C95" t="str">
            <v>1_073</v>
          </cell>
          <cell r="K95" t="str">
            <v>BF</v>
          </cell>
        </row>
        <row r="96">
          <cell r="C96" t="str">
            <v>1_074</v>
          </cell>
          <cell r="K96" t="str">
            <v>BF</v>
          </cell>
        </row>
        <row r="97">
          <cell r="C97" t="str">
            <v>1_075</v>
          </cell>
          <cell r="K97" t="str">
            <v>BF</v>
          </cell>
        </row>
        <row r="98">
          <cell r="C98" t="str">
            <v>1_076</v>
          </cell>
          <cell r="K98" t="str">
            <v>BF</v>
          </cell>
        </row>
        <row r="99">
          <cell r="C99" t="str">
            <v>1_077</v>
          </cell>
          <cell r="K99" t="str">
            <v>BF</v>
          </cell>
        </row>
        <row r="100">
          <cell r="C100" t="str">
            <v>1_078</v>
          </cell>
          <cell r="K100" t="str">
            <v>BF</v>
          </cell>
        </row>
        <row r="101">
          <cell r="C101" t="str">
            <v>1_079</v>
          </cell>
          <cell r="K101" t="str">
            <v>BF</v>
          </cell>
        </row>
        <row r="102">
          <cell r="C102" t="str">
            <v>1_080</v>
          </cell>
          <cell r="K102" t="str">
            <v>BF</v>
          </cell>
        </row>
        <row r="103">
          <cell r="C103" t="str">
            <v>1_081</v>
          </cell>
          <cell r="K103" t="str">
            <v>BF</v>
          </cell>
        </row>
        <row r="104">
          <cell r="C104" t="str">
            <v>1_082</v>
          </cell>
          <cell r="K104" t="str">
            <v>BF</v>
          </cell>
        </row>
        <row r="105">
          <cell r="C105" t="str">
            <v>1_083</v>
          </cell>
          <cell r="K105" t="str">
            <v>BF</v>
          </cell>
        </row>
        <row r="106">
          <cell r="C106" t="str">
            <v>1_084</v>
          </cell>
          <cell r="K106" t="str">
            <v>BF</v>
          </cell>
        </row>
        <row r="107">
          <cell r="C107" t="str">
            <v>1_085</v>
          </cell>
          <cell r="K107" t="str">
            <v>BF</v>
          </cell>
        </row>
        <row r="108">
          <cell r="C108" t="str">
            <v>1_086</v>
          </cell>
          <cell r="K108" t="str">
            <v>BF</v>
          </cell>
        </row>
        <row r="109">
          <cell r="C109" t="str">
            <v>1_087</v>
          </cell>
          <cell r="K109" t="str">
            <v>BF</v>
          </cell>
        </row>
        <row r="110">
          <cell r="C110" t="str">
            <v>1_088</v>
          </cell>
          <cell r="K110" t="str">
            <v>BF</v>
          </cell>
        </row>
        <row r="111">
          <cell r="C111" t="str">
            <v>1_089</v>
          </cell>
          <cell r="K111" t="str">
            <v>BF</v>
          </cell>
        </row>
        <row r="112">
          <cell r="C112" t="str">
            <v>1_090</v>
          </cell>
          <cell r="K112" t="str">
            <v>BF</v>
          </cell>
        </row>
        <row r="113">
          <cell r="C113" t="str">
            <v>1_091</v>
          </cell>
          <cell r="K113" t="str">
            <v>BF</v>
          </cell>
        </row>
        <row r="114">
          <cell r="C114" t="str">
            <v>1_092</v>
          </cell>
          <cell r="K114" t="str">
            <v>BF</v>
          </cell>
        </row>
        <row r="115">
          <cell r="C115" t="str">
            <v>1_093</v>
          </cell>
          <cell r="K115" t="str">
            <v>BF</v>
          </cell>
        </row>
        <row r="116">
          <cell r="C116" t="str">
            <v>1_094</v>
          </cell>
          <cell r="K116" t="str">
            <v>BF</v>
          </cell>
        </row>
        <row r="117">
          <cell r="C117" t="str">
            <v>1_095</v>
          </cell>
          <cell r="K117" t="str">
            <v>BF</v>
          </cell>
        </row>
        <row r="118">
          <cell r="C118" t="str">
            <v>1_096</v>
          </cell>
          <cell r="K118" t="str">
            <v>BF</v>
          </cell>
        </row>
        <row r="119">
          <cell r="C119" t="str">
            <v>1_097</v>
          </cell>
          <cell r="K119" t="str">
            <v>BF</v>
          </cell>
        </row>
        <row r="120">
          <cell r="C120" t="str">
            <v>1_098</v>
          </cell>
          <cell r="K120" t="str">
            <v>BF</v>
          </cell>
        </row>
        <row r="121">
          <cell r="C121" t="str">
            <v>1_099</v>
          </cell>
          <cell r="K121" t="str">
            <v>BF</v>
          </cell>
        </row>
        <row r="122">
          <cell r="C122" t="str">
            <v>1_100</v>
          </cell>
          <cell r="K122" t="str">
            <v>BF</v>
          </cell>
        </row>
        <row r="123">
          <cell r="C123" t="str">
            <v>1_101</v>
          </cell>
          <cell r="K123" t="str">
            <v>CB</v>
          </cell>
        </row>
        <row r="124">
          <cell r="C124" t="str">
            <v>1_102</v>
          </cell>
          <cell r="K124" t="str">
            <v>CB</v>
          </cell>
        </row>
        <row r="125">
          <cell r="C125" t="str">
            <v>1_103</v>
          </cell>
          <cell r="K125" t="str">
            <v>CB</v>
          </cell>
        </row>
        <row r="126">
          <cell r="C126" t="str">
            <v>1_104</v>
          </cell>
          <cell r="K126" t="str">
            <v>CB</v>
          </cell>
        </row>
        <row r="127">
          <cell r="C127" t="str">
            <v>1_105</v>
          </cell>
          <cell r="K127" t="str">
            <v>CB</v>
          </cell>
        </row>
        <row r="128">
          <cell r="C128" t="str">
            <v>1_106</v>
          </cell>
          <cell r="K128" t="str">
            <v>CB</v>
          </cell>
        </row>
        <row r="129">
          <cell r="C129" t="str">
            <v>1_107</v>
          </cell>
          <cell r="K129" t="str">
            <v>CB</v>
          </cell>
        </row>
        <row r="130">
          <cell r="C130" t="str">
            <v>1_108</v>
          </cell>
          <cell r="K130" t="str">
            <v>CB</v>
          </cell>
        </row>
        <row r="131">
          <cell r="C131" t="str">
            <v>1_109</v>
          </cell>
          <cell r="K131" t="str">
            <v>CB</v>
          </cell>
        </row>
        <row r="132">
          <cell r="C132" t="str">
            <v>1_110</v>
          </cell>
          <cell r="K132" t="str">
            <v>CB</v>
          </cell>
        </row>
        <row r="133">
          <cell r="C133" t="str">
            <v>1_111</v>
          </cell>
          <cell r="K133" t="str">
            <v>CB</v>
          </cell>
        </row>
        <row r="134">
          <cell r="C134" t="str">
            <v>1_112</v>
          </cell>
          <cell r="K134" t="str">
            <v>CB</v>
          </cell>
        </row>
        <row r="135">
          <cell r="C135" t="str">
            <v>1_113</v>
          </cell>
          <cell r="K135" t="str">
            <v>CB</v>
          </cell>
        </row>
        <row r="136">
          <cell r="C136" t="str">
            <v>1_114</v>
          </cell>
          <cell r="K136" t="str">
            <v>CB</v>
          </cell>
        </row>
        <row r="137">
          <cell r="C137" t="str">
            <v>1_115</v>
          </cell>
          <cell r="K137" t="str">
            <v>CB</v>
          </cell>
        </row>
        <row r="138">
          <cell r="C138" t="str">
            <v>1_116</v>
          </cell>
          <cell r="K138" t="str">
            <v>BF</v>
          </cell>
        </row>
        <row r="139">
          <cell r="C139" t="str">
            <v>1_117</v>
          </cell>
          <cell r="K139" t="str">
            <v>CB</v>
          </cell>
        </row>
        <row r="140">
          <cell r="C140" t="str">
            <v>1_118</v>
          </cell>
          <cell r="K140" t="str">
            <v>BF</v>
          </cell>
        </row>
        <row r="141">
          <cell r="C141" t="str">
            <v>1_119</v>
          </cell>
          <cell r="K141" t="str">
            <v>BF</v>
          </cell>
        </row>
        <row r="142">
          <cell r="C142" t="str">
            <v>1_120</v>
          </cell>
          <cell r="K142" t="str">
            <v>BF</v>
          </cell>
        </row>
        <row r="143">
          <cell r="C143" t="str">
            <v>1_121</v>
          </cell>
          <cell r="K143" t="str">
            <v>BF</v>
          </cell>
        </row>
        <row r="144">
          <cell r="C144" t="str">
            <v>1_122</v>
          </cell>
          <cell r="K144" t="str">
            <v>BF</v>
          </cell>
        </row>
        <row r="145">
          <cell r="C145" t="str">
            <v>1_123</v>
          </cell>
          <cell r="K145" t="str">
            <v>BF</v>
          </cell>
        </row>
        <row r="146">
          <cell r="C146" t="str">
            <v>1_124</v>
          </cell>
          <cell r="K146" t="str">
            <v>BF</v>
          </cell>
        </row>
        <row r="147">
          <cell r="C147" t="str">
            <v>1_125</v>
          </cell>
          <cell r="K147" t="str">
            <v>BF</v>
          </cell>
        </row>
        <row r="148">
          <cell r="C148" t="str">
            <v>1_126</v>
          </cell>
          <cell r="K148" t="str">
            <v>BF</v>
          </cell>
        </row>
        <row r="149">
          <cell r="C149" t="str">
            <v>1_127</v>
          </cell>
          <cell r="K149" t="str">
            <v>BF</v>
          </cell>
        </row>
        <row r="150">
          <cell r="C150" t="str">
            <v>1_128</v>
          </cell>
          <cell r="K150" t="str">
            <v>BF</v>
          </cell>
        </row>
        <row r="151">
          <cell r="C151" t="str">
            <v>1_129</v>
          </cell>
          <cell r="K151" t="str">
            <v>BF</v>
          </cell>
        </row>
        <row r="152">
          <cell r="C152" t="str">
            <v>1_130</v>
          </cell>
          <cell r="K152" t="str">
            <v>BF</v>
          </cell>
        </row>
        <row r="153">
          <cell r="C153" t="str">
            <v>1_131</v>
          </cell>
          <cell r="K153" t="str">
            <v>BF</v>
          </cell>
        </row>
        <row r="154">
          <cell r="C154" t="str">
            <v>1_132</v>
          </cell>
          <cell r="K154" t="str">
            <v>BF</v>
          </cell>
        </row>
        <row r="155">
          <cell r="C155" t="str">
            <v>1_133</v>
          </cell>
          <cell r="K155" t="str">
            <v>BF</v>
          </cell>
        </row>
        <row r="156">
          <cell r="C156" t="str">
            <v>1_134</v>
          </cell>
          <cell r="K156" t="str">
            <v>BF</v>
          </cell>
        </row>
        <row r="157">
          <cell r="C157" t="str">
            <v>1_135</v>
          </cell>
          <cell r="K157" t="str">
            <v>BF</v>
          </cell>
        </row>
        <row r="158">
          <cell r="C158" t="str">
            <v>1_136</v>
          </cell>
          <cell r="K158" t="str">
            <v>BF</v>
          </cell>
        </row>
        <row r="159">
          <cell r="C159" t="str">
            <v>1_137</v>
          </cell>
          <cell r="K159" t="str">
            <v>BF</v>
          </cell>
        </row>
        <row r="160">
          <cell r="C160" t="str">
            <v>1_138</v>
          </cell>
          <cell r="K160" t="str">
            <v>BF</v>
          </cell>
        </row>
        <row r="161">
          <cell r="C161" t="str">
            <v>1_139</v>
          </cell>
          <cell r="K161" t="str">
            <v>BF</v>
          </cell>
        </row>
        <row r="162">
          <cell r="C162" t="str">
            <v>1_140</v>
          </cell>
          <cell r="K162" t="str">
            <v>CB</v>
          </cell>
        </row>
        <row r="163">
          <cell r="C163" t="str">
            <v>1_141</v>
          </cell>
          <cell r="K163" t="str">
            <v>BF</v>
          </cell>
        </row>
        <row r="164">
          <cell r="C164" t="str">
            <v>1_142</v>
          </cell>
          <cell r="K164" t="str">
            <v>CB</v>
          </cell>
        </row>
        <row r="165">
          <cell r="C165" t="str">
            <v>1_143</v>
          </cell>
          <cell r="K165" t="str">
            <v>BF</v>
          </cell>
        </row>
        <row r="166">
          <cell r="C166" t="str">
            <v>1_144</v>
          </cell>
          <cell r="K166" t="str">
            <v>BF</v>
          </cell>
        </row>
        <row r="167">
          <cell r="C167" t="str">
            <v>1_145</v>
          </cell>
          <cell r="K167" t="str">
            <v>BF</v>
          </cell>
        </row>
        <row r="168">
          <cell r="C168" t="str">
            <v>1_146</v>
          </cell>
          <cell r="K168" t="str">
            <v>BF</v>
          </cell>
        </row>
        <row r="169">
          <cell r="C169" t="str">
            <v>1_147</v>
          </cell>
          <cell r="K169" t="str">
            <v>BF</v>
          </cell>
        </row>
        <row r="170">
          <cell r="C170" t="str">
            <v>1_148</v>
          </cell>
          <cell r="K170" t="str">
            <v>BF</v>
          </cell>
        </row>
        <row r="171">
          <cell r="C171" t="str">
            <v>1_149</v>
          </cell>
          <cell r="K171" t="str">
            <v>BF</v>
          </cell>
        </row>
        <row r="172">
          <cell r="C172" t="str">
            <v>1_150</v>
          </cell>
          <cell r="K172" t="str">
            <v>BF</v>
          </cell>
        </row>
        <row r="173">
          <cell r="C173" t="str">
            <v>1_151</v>
          </cell>
          <cell r="K173" t="str">
            <v>BF</v>
          </cell>
        </row>
        <row r="174">
          <cell r="C174" t="str">
            <v>1_152</v>
          </cell>
          <cell r="K174" t="str">
            <v>BF</v>
          </cell>
        </row>
        <row r="175">
          <cell r="C175" t="str">
            <v>1_153</v>
          </cell>
          <cell r="K175" t="str">
            <v>BF</v>
          </cell>
        </row>
        <row r="176">
          <cell r="C176" t="str">
            <v>1_154</v>
          </cell>
          <cell r="K176" t="str">
            <v>BF</v>
          </cell>
        </row>
        <row r="177">
          <cell r="C177" t="str">
            <v>1_155</v>
          </cell>
          <cell r="K177" t="str">
            <v>BF</v>
          </cell>
        </row>
        <row r="178">
          <cell r="C178" t="str">
            <v>1_156</v>
          </cell>
          <cell r="K178" t="str">
            <v>BF</v>
          </cell>
        </row>
        <row r="179">
          <cell r="C179" t="str">
            <v>1_157</v>
          </cell>
          <cell r="K179" t="str">
            <v>BF</v>
          </cell>
        </row>
        <row r="180">
          <cell r="C180" t="str">
            <v>1_158</v>
          </cell>
          <cell r="K180" t="str">
            <v>BF</v>
          </cell>
        </row>
        <row r="181">
          <cell r="C181" t="str">
            <v>1_159</v>
          </cell>
          <cell r="K181" t="str">
            <v>BF</v>
          </cell>
        </row>
        <row r="182">
          <cell r="C182" t="str">
            <v>1_160</v>
          </cell>
          <cell r="K182" t="str">
            <v>BF</v>
          </cell>
        </row>
        <row r="183">
          <cell r="C183" t="str">
            <v>1_161</v>
          </cell>
          <cell r="K183" t="str">
            <v>BF</v>
          </cell>
        </row>
        <row r="184">
          <cell r="C184" t="str">
            <v>1_162</v>
          </cell>
          <cell r="K184" t="str">
            <v>BF</v>
          </cell>
        </row>
        <row r="185">
          <cell r="C185" t="str">
            <v>1_163</v>
          </cell>
          <cell r="K185" t="str">
            <v>BF</v>
          </cell>
        </row>
        <row r="186">
          <cell r="C186" t="str">
            <v>1_164</v>
          </cell>
          <cell r="K186" t="str">
            <v>BF</v>
          </cell>
        </row>
        <row r="187">
          <cell r="C187" t="str">
            <v>1_165</v>
          </cell>
          <cell r="K187" t="str">
            <v>BF</v>
          </cell>
        </row>
        <row r="188">
          <cell r="C188" t="str">
            <v>1_166</v>
          </cell>
          <cell r="K188" t="str">
            <v>BF</v>
          </cell>
        </row>
        <row r="189">
          <cell r="C189" t="str">
            <v>1_167</v>
          </cell>
          <cell r="K189" t="str">
            <v>BF</v>
          </cell>
        </row>
        <row r="190">
          <cell r="C190" t="str">
            <v>1_168</v>
          </cell>
          <cell r="K190" t="str">
            <v>BF</v>
          </cell>
        </row>
        <row r="191">
          <cell r="C191" t="str">
            <v>1_169</v>
          </cell>
          <cell r="K191" t="str">
            <v>BF</v>
          </cell>
        </row>
        <row r="192">
          <cell r="C192" t="str">
            <v>1_170</v>
          </cell>
          <cell r="K192" t="str">
            <v>BF</v>
          </cell>
        </row>
        <row r="193">
          <cell r="C193" t="str">
            <v>1_171</v>
          </cell>
          <cell r="K193" t="str">
            <v>BF</v>
          </cell>
        </row>
        <row r="194">
          <cell r="C194" t="str">
            <v>1_172</v>
          </cell>
          <cell r="K194" t="str">
            <v>BF</v>
          </cell>
        </row>
        <row r="195">
          <cell r="C195" t="str">
            <v>1_173</v>
          </cell>
          <cell r="K195" t="str">
            <v>CB</v>
          </cell>
        </row>
        <row r="196">
          <cell r="C196" t="str">
            <v>1_174</v>
          </cell>
          <cell r="K196" t="str">
            <v>CB</v>
          </cell>
        </row>
        <row r="197">
          <cell r="C197" t="str">
            <v>1_175</v>
          </cell>
          <cell r="K197" t="str">
            <v>CB</v>
          </cell>
        </row>
        <row r="198">
          <cell r="C198" t="str">
            <v>1_176</v>
          </cell>
          <cell r="K198" t="str">
            <v>CB</v>
          </cell>
        </row>
        <row r="199">
          <cell r="C199" t="str">
            <v>1_177</v>
          </cell>
          <cell r="K199" t="str">
            <v>CB</v>
          </cell>
        </row>
        <row r="200">
          <cell r="C200" t="str">
            <v>1_178</v>
          </cell>
          <cell r="K200" t="str">
            <v>CB</v>
          </cell>
        </row>
        <row r="201">
          <cell r="C201" t="str">
            <v>1_179</v>
          </cell>
          <cell r="K201" t="str">
            <v>CB</v>
          </cell>
        </row>
        <row r="202">
          <cell r="C202" t="str">
            <v>1_180</v>
          </cell>
          <cell r="K202" t="str">
            <v>CB</v>
          </cell>
        </row>
        <row r="203">
          <cell r="C203" t="str">
            <v>1_181</v>
          </cell>
          <cell r="K203" t="str">
            <v>CB</v>
          </cell>
        </row>
        <row r="204">
          <cell r="C204" t="str">
            <v>1_182</v>
          </cell>
          <cell r="K204" t="str">
            <v>CB</v>
          </cell>
        </row>
        <row r="205">
          <cell r="C205" t="str">
            <v>1_183</v>
          </cell>
          <cell r="K205" t="str">
            <v>CB</v>
          </cell>
        </row>
        <row r="206">
          <cell r="C206" t="str">
            <v>1_184</v>
          </cell>
          <cell r="K206" t="str">
            <v>CB</v>
          </cell>
        </row>
        <row r="207">
          <cell r="C207" t="str">
            <v>1_185</v>
          </cell>
          <cell r="K207" t="str">
            <v>CB</v>
          </cell>
        </row>
        <row r="208">
          <cell r="C208" t="str">
            <v>1_186</v>
          </cell>
          <cell r="K208" t="str">
            <v>CB</v>
          </cell>
        </row>
        <row r="209">
          <cell r="C209" t="str">
            <v>1_187</v>
          </cell>
          <cell r="K209" t="str">
            <v>CB</v>
          </cell>
        </row>
        <row r="210">
          <cell r="C210" t="str">
            <v>1_188</v>
          </cell>
          <cell r="K210" t="str">
            <v>BF</v>
          </cell>
        </row>
        <row r="211">
          <cell r="C211" t="str">
            <v>1_189</v>
          </cell>
          <cell r="K211" t="str">
            <v>BF</v>
          </cell>
        </row>
        <row r="212">
          <cell r="C212" t="str">
            <v>1_190</v>
          </cell>
          <cell r="K212" t="str">
            <v>BF</v>
          </cell>
        </row>
        <row r="213">
          <cell r="C213" t="str">
            <v>1_191</v>
          </cell>
          <cell r="K213" t="str">
            <v>BF</v>
          </cell>
        </row>
        <row r="214">
          <cell r="C214" t="str">
            <v>1_192</v>
          </cell>
          <cell r="K214" t="str">
            <v>BF</v>
          </cell>
        </row>
        <row r="215">
          <cell r="C215" t="str">
            <v>1_193</v>
          </cell>
          <cell r="K215" t="str">
            <v>BF</v>
          </cell>
        </row>
        <row r="216">
          <cell r="C216" t="str">
            <v>1_194</v>
          </cell>
          <cell r="K216" t="str">
            <v>BF</v>
          </cell>
        </row>
        <row r="217">
          <cell r="C217" t="str">
            <v>1_195</v>
          </cell>
          <cell r="K217" t="str">
            <v>BF</v>
          </cell>
        </row>
        <row r="218">
          <cell r="C218" t="str">
            <v>1_196</v>
          </cell>
          <cell r="K218" t="str">
            <v>BF</v>
          </cell>
        </row>
        <row r="219">
          <cell r="C219" t="str">
            <v>1_197</v>
          </cell>
          <cell r="K219" t="str">
            <v>BF</v>
          </cell>
        </row>
        <row r="220">
          <cell r="C220" t="str">
            <v>1_198</v>
          </cell>
          <cell r="K220" t="str">
            <v>BF</v>
          </cell>
        </row>
        <row r="221">
          <cell r="C221" t="str">
            <v>1_199</v>
          </cell>
          <cell r="K221" t="str">
            <v>CB</v>
          </cell>
        </row>
        <row r="222">
          <cell r="C222" t="str">
            <v>1_202</v>
          </cell>
          <cell r="K222" t="str">
            <v>CB</v>
          </cell>
        </row>
        <row r="223">
          <cell r="C223" t="str">
            <v>1_203</v>
          </cell>
          <cell r="K223" t="str">
            <v>BF</v>
          </cell>
        </row>
        <row r="224">
          <cell r="C224" t="str">
            <v>1_204</v>
          </cell>
          <cell r="K224" t="str">
            <v>CB</v>
          </cell>
        </row>
        <row r="225">
          <cell r="C225" t="str">
            <v>1_205</v>
          </cell>
          <cell r="K225" t="str">
            <v>CB</v>
          </cell>
        </row>
        <row r="226">
          <cell r="C226" t="str">
            <v>1_206</v>
          </cell>
          <cell r="K226" t="str">
            <v>CB</v>
          </cell>
        </row>
        <row r="227">
          <cell r="C227" t="str">
            <v>1_207</v>
          </cell>
          <cell r="K227" t="str">
            <v>BF</v>
          </cell>
        </row>
        <row r="228">
          <cell r="C228" t="str">
            <v>1_208</v>
          </cell>
          <cell r="K228" t="str">
            <v>CB</v>
          </cell>
        </row>
        <row r="229">
          <cell r="C229" t="str">
            <v>1_209</v>
          </cell>
          <cell r="K229" t="str">
            <v>CB</v>
          </cell>
        </row>
        <row r="230">
          <cell r="C230" t="str">
            <v>1_211</v>
          </cell>
          <cell r="K230" t="str">
            <v>BF</v>
          </cell>
        </row>
        <row r="231">
          <cell r="C231" t="str">
            <v>1_212</v>
          </cell>
          <cell r="K231" t="str">
            <v>BF</v>
          </cell>
        </row>
        <row r="232">
          <cell r="C232" t="str">
            <v>1_213</v>
          </cell>
          <cell r="K232" t="str">
            <v>BF</v>
          </cell>
        </row>
        <row r="233">
          <cell r="C233" t="str">
            <v>1_214</v>
          </cell>
          <cell r="K233" t="str">
            <v>BF</v>
          </cell>
        </row>
        <row r="234">
          <cell r="C234" t="str">
            <v>1_215</v>
          </cell>
          <cell r="K234" t="str">
            <v>BF</v>
          </cell>
        </row>
        <row r="235">
          <cell r="C235" t="str">
            <v>1_216</v>
          </cell>
          <cell r="K235" t="str">
            <v>BF</v>
          </cell>
        </row>
        <row r="236">
          <cell r="C236" t="str">
            <v>1_217</v>
          </cell>
          <cell r="K236" t="str">
            <v>BF</v>
          </cell>
        </row>
        <row r="237">
          <cell r="C237" t="str">
            <v>1_218</v>
          </cell>
          <cell r="K237" t="str">
            <v>BF</v>
          </cell>
        </row>
        <row r="238">
          <cell r="C238" t="str">
            <v>1_219</v>
          </cell>
          <cell r="K238" t="str">
            <v>BF</v>
          </cell>
        </row>
        <row r="239">
          <cell r="C239" t="str">
            <v>1_220</v>
          </cell>
          <cell r="K239" t="str">
            <v>BF</v>
          </cell>
        </row>
        <row r="240">
          <cell r="C240" t="str">
            <v>1_221</v>
          </cell>
          <cell r="K240" t="str">
            <v>BF</v>
          </cell>
        </row>
        <row r="241">
          <cell r="C241" t="str">
            <v>1_222</v>
          </cell>
          <cell r="K241" t="str">
            <v>BF</v>
          </cell>
        </row>
        <row r="242">
          <cell r="C242" t="str">
            <v>1_223</v>
          </cell>
          <cell r="K242" t="str">
            <v>BF</v>
          </cell>
        </row>
        <row r="243">
          <cell r="C243" t="str">
            <v>1_224</v>
          </cell>
          <cell r="K243" t="str">
            <v>BF</v>
          </cell>
        </row>
        <row r="244">
          <cell r="C244" t="str">
            <v>1_225</v>
          </cell>
          <cell r="K244" t="str">
            <v>BF</v>
          </cell>
        </row>
        <row r="245">
          <cell r="C245" t="str">
            <v>1_226</v>
          </cell>
          <cell r="K245" t="str">
            <v>BF</v>
          </cell>
        </row>
        <row r="246">
          <cell r="C246" t="str">
            <v>1_227</v>
          </cell>
          <cell r="K246" t="str">
            <v>BF</v>
          </cell>
        </row>
        <row r="247">
          <cell r="C247" t="str">
            <v>1_228</v>
          </cell>
          <cell r="K247" t="str">
            <v>BF</v>
          </cell>
        </row>
        <row r="248">
          <cell r="C248" t="str">
            <v>1_229</v>
          </cell>
          <cell r="K248" t="str">
            <v>BF</v>
          </cell>
        </row>
        <row r="249">
          <cell r="C249" t="str">
            <v>1_230</v>
          </cell>
          <cell r="K249" t="str">
            <v>BF</v>
          </cell>
        </row>
        <row r="250">
          <cell r="C250" t="str">
            <v>1_231</v>
          </cell>
          <cell r="K250" t="str">
            <v>BF</v>
          </cell>
        </row>
        <row r="251">
          <cell r="C251" t="str">
            <v>1_232</v>
          </cell>
          <cell r="K251" t="str">
            <v>BF</v>
          </cell>
        </row>
        <row r="252">
          <cell r="C252" t="str">
            <v>1_233</v>
          </cell>
          <cell r="K252" t="str">
            <v>CB</v>
          </cell>
        </row>
        <row r="253">
          <cell r="C253" t="str">
            <v>1_234</v>
          </cell>
          <cell r="K253" t="str">
            <v>CB</v>
          </cell>
        </row>
        <row r="254">
          <cell r="C254" t="str">
            <v>1_235</v>
          </cell>
          <cell r="K254" t="str">
            <v>BF</v>
          </cell>
        </row>
        <row r="255">
          <cell r="C255" t="str">
            <v>1_236</v>
          </cell>
          <cell r="K255" t="str">
            <v>BF</v>
          </cell>
        </row>
        <row r="256">
          <cell r="C256" t="str">
            <v>1_237</v>
          </cell>
          <cell r="K256" t="str">
            <v>BF</v>
          </cell>
        </row>
        <row r="257">
          <cell r="C257" t="str">
            <v>1_238</v>
          </cell>
          <cell r="K257" t="str">
            <v>BF</v>
          </cell>
        </row>
        <row r="258">
          <cell r="C258" t="str">
            <v>1_239</v>
          </cell>
          <cell r="K258" t="str">
            <v>BF</v>
          </cell>
        </row>
        <row r="259">
          <cell r="C259" t="str">
            <v>1_240</v>
          </cell>
          <cell r="K259" t="str">
            <v>BF</v>
          </cell>
        </row>
        <row r="260">
          <cell r="C260" t="str">
            <v>1_241</v>
          </cell>
          <cell r="K260" t="str">
            <v>BF</v>
          </cell>
        </row>
        <row r="261">
          <cell r="C261" t="str">
            <v>1_242</v>
          </cell>
          <cell r="K261" t="str">
            <v>BF</v>
          </cell>
        </row>
        <row r="262">
          <cell r="C262" t="str">
            <v>1_243</v>
          </cell>
          <cell r="K262" t="str">
            <v>BF</v>
          </cell>
        </row>
        <row r="263">
          <cell r="C263" t="str">
            <v>1_244</v>
          </cell>
          <cell r="K263" t="str">
            <v>BF</v>
          </cell>
        </row>
        <row r="264">
          <cell r="C264" t="str">
            <v>1_245</v>
          </cell>
          <cell r="K264" t="str">
            <v>BF</v>
          </cell>
        </row>
        <row r="265">
          <cell r="C265" t="str">
            <v>1_246</v>
          </cell>
          <cell r="K265" t="str">
            <v>BF</v>
          </cell>
        </row>
        <row r="266">
          <cell r="C266" t="str">
            <v>1_247</v>
          </cell>
          <cell r="K266" t="str">
            <v>BF</v>
          </cell>
        </row>
        <row r="267">
          <cell r="C267" t="str">
            <v>1_248</v>
          </cell>
          <cell r="K267" t="str">
            <v>BF</v>
          </cell>
        </row>
        <row r="268">
          <cell r="C268" t="str">
            <v>1_249</v>
          </cell>
          <cell r="K268" t="str">
            <v>BF</v>
          </cell>
        </row>
        <row r="269">
          <cell r="C269" t="str">
            <v>1_250</v>
          </cell>
          <cell r="K269" t="str">
            <v>BF</v>
          </cell>
        </row>
        <row r="270">
          <cell r="C270" t="str">
            <v>1_251</v>
          </cell>
          <cell r="K270" t="str">
            <v>BF</v>
          </cell>
        </row>
        <row r="271">
          <cell r="C271" t="str">
            <v>1_252</v>
          </cell>
          <cell r="K271" t="str">
            <v>BF</v>
          </cell>
        </row>
        <row r="272">
          <cell r="C272" t="str">
            <v>1_253</v>
          </cell>
          <cell r="K272" t="str">
            <v>BF</v>
          </cell>
        </row>
        <row r="273">
          <cell r="C273" t="str">
            <v>1_254</v>
          </cell>
          <cell r="K273" t="str">
            <v>BF</v>
          </cell>
        </row>
        <row r="274">
          <cell r="C274" t="str">
            <v>1_255</v>
          </cell>
          <cell r="K274" t="str">
            <v>BF</v>
          </cell>
        </row>
        <row r="275">
          <cell r="C275" t="str">
            <v>1_256</v>
          </cell>
          <cell r="K275" t="str">
            <v>BF</v>
          </cell>
        </row>
        <row r="276">
          <cell r="C276" t="str">
            <v>1_257</v>
          </cell>
          <cell r="K276" t="str">
            <v>BF</v>
          </cell>
        </row>
        <row r="277">
          <cell r="C277" t="str">
            <v>1_258</v>
          </cell>
          <cell r="K277" t="str">
            <v>BF</v>
          </cell>
        </row>
        <row r="278">
          <cell r="C278" t="str">
            <v>1_259</v>
          </cell>
          <cell r="K278" t="str">
            <v>BF</v>
          </cell>
        </row>
        <row r="279">
          <cell r="C279" t="str">
            <v>1_260</v>
          </cell>
        </row>
        <row r="280">
          <cell r="C280" t="str">
            <v>1_261</v>
          </cell>
          <cell r="K280" t="str">
            <v>BF</v>
          </cell>
        </row>
        <row r="281">
          <cell r="C281" t="str">
            <v>1_262</v>
          </cell>
          <cell r="K281" t="str">
            <v>BF</v>
          </cell>
        </row>
        <row r="282">
          <cell r="C282" t="str">
            <v>1_263</v>
          </cell>
        </row>
        <row r="283">
          <cell r="C283" t="str">
            <v>1_264</v>
          </cell>
        </row>
        <row r="284">
          <cell r="C284" t="str">
            <v>1_265</v>
          </cell>
        </row>
        <row r="285">
          <cell r="C285" t="str">
            <v>1_266</v>
          </cell>
        </row>
        <row r="286">
          <cell r="C286" t="str">
            <v>1_267</v>
          </cell>
        </row>
        <row r="287">
          <cell r="C287" t="str">
            <v>2_002</v>
          </cell>
          <cell r="K287" t="str">
            <v>BF</v>
          </cell>
        </row>
        <row r="288">
          <cell r="C288" t="str">
            <v>2_003</v>
          </cell>
          <cell r="K288" t="str">
            <v>BF</v>
          </cell>
        </row>
        <row r="289">
          <cell r="C289" t="str">
            <v>2_004</v>
          </cell>
          <cell r="K289" t="str">
            <v>CB</v>
          </cell>
        </row>
        <row r="290">
          <cell r="C290" t="str">
            <v>2_005</v>
          </cell>
          <cell r="K290" t="str">
            <v>CB</v>
          </cell>
        </row>
        <row r="291">
          <cell r="C291" t="str">
            <v>2_007</v>
          </cell>
          <cell r="K291" t="str">
            <v>BF</v>
          </cell>
        </row>
        <row r="292">
          <cell r="C292" t="str">
            <v>2_008</v>
          </cell>
          <cell r="K292" t="str">
            <v>BF</v>
          </cell>
        </row>
        <row r="293">
          <cell r="C293" t="str">
            <v>2_009</v>
          </cell>
          <cell r="K293" t="str">
            <v>BF</v>
          </cell>
        </row>
        <row r="294">
          <cell r="C294" t="str">
            <v>2_010</v>
          </cell>
          <cell r="K294" t="str">
            <v>BF</v>
          </cell>
        </row>
        <row r="295">
          <cell r="C295" t="str">
            <v>2_011</v>
          </cell>
          <cell r="K295" t="str">
            <v>BF</v>
          </cell>
        </row>
        <row r="296">
          <cell r="C296" t="str">
            <v>2_012</v>
          </cell>
          <cell r="K296" t="str">
            <v>CB</v>
          </cell>
        </row>
        <row r="297">
          <cell r="C297" t="str">
            <v>2_013</v>
          </cell>
          <cell r="K297" t="str">
            <v>BF</v>
          </cell>
        </row>
        <row r="298">
          <cell r="C298" t="str">
            <v>2_014</v>
          </cell>
          <cell r="K298" t="str">
            <v>BF</v>
          </cell>
        </row>
        <row r="299">
          <cell r="C299" t="str">
            <v>2_015</v>
          </cell>
          <cell r="K299" t="str">
            <v>BF</v>
          </cell>
        </row>
        <row r="300">
          <cell r="C300" t="str">
            <v>2_016</v>
          </cell>
          <cell r="K300" t="str">
            <v>BF</v>
          </cell>
        </row>
        <row r="301">
          <cell r="C301" t="str">
            <v>2_017</v>
          </cell>
          <cell r="K301" t="str">
            <v>BF</v>
          </cell>
        </row>
        <row r="302">
          <cell r="C302" t="str">
            <v>2_018</v>
          </cell>
          <cell r="K302" t="str">
            <v>BF</v>
          </cell>
        </row>
        <row r="303">
          <cell r="C303" t="str">
            <v>2_019</v>
          </cell>
          <cell r="K303" t="str">
            <v>BF</v>
          </cell>
        </row>
        <row r="304">
          <cell r="C304" t="str">
            <v>2_020</v>
          </cell>
          <cell r="K304" t="str">
            <v>CB</v>
          </cell>
        </row>
        <row r="305">
          <cell r="C305" t="str">
            <v>2_021</v>
          </cell>
          <cell r="K305" t="str">
            <v>CB</v>
          </cell>
        </row>
        <row r="306">
          <cell r="C306" t="str">
            <v>2_022</v>
          </cell>
          <cell r="K306" t="str">
            <v>BF</v>
          </cell>
        </row>
        <row r="307">
          <cell r="C307" t="str">
            <v>2_023</v>
          </cell>
          <cell r="K307" t="str">
            <v>BF</v>
          </cell>
        </row>
        <row r="308">
          <cell r="C308" t="str">
            <v>2_024</v>
          </cell>
          <cell r="K308" t="str">
            <v>BF</v>
          </cell>
        </row>
        <row r="309">
          <cell r="C309" t="str">
            <v>2_025</v>
          </cell>
          <cell r="K309" t="str">
            <v>BF</v>
          </cell>
        </row>
        <row r="310">
          <cell r="C310" t="str">
            <v>2_026</v>
          </cell>
          <cell r="K310" t="str">
            <v>CB</v>
          </cell>
        </row>
        <row r="311">
          <cell r="C311" t="str">
            <v>2_027</v>
          </cell>
          <cell r="K311" t="str">
            <v>CB</v>
          </cell>
        </row>
        <row r="312">
          <cell r="C312" t="str">
            <v>2_030</v>
          </cell>
          <cell r="K312" t="str">
            <v>BF</v>
          </cell>
        </row>
        <row r="313">
          <cell r="C313" t="str">
            <v>2_031</v>
          </cell>
          <cell r="K313" t="str">
            <v>BF</v>
          </cell>
        </row>
        <row r="314">
          <cell r="C314" t="str">
            <v>2_032</v>
          </cell>
          <cell r="K314" t="str">
            <v>BF</v>
          </cell>
        </row>
        <row r="315">
          <cell r="C315" t="str">
            <v>2_033</v>
          </cell>
          <cell r="K315" t="str">
            <v>BF</v>
          </cell>
        </row>
        <row r="316">
          <cell r="C316" t="str">
            <v>2_034</v>
          </cell>
          <cell r="K316" t="str">
            <v>BF</v>
          </cell>
        </row>
        <row r="317">
          <cell r="C317" t="str">
            <v>2_035</v>
          </cell>
          <cell r="K317" t="str">
            <v>BF</v>
          </cell>
        </row>
        <row r="318">
          <cell r="C318" t="str">
            <v>2_036</v>
          </cell>
          <cell r="K318" t="str">
            <v>BF</v>
          </cell>
        </row>
        <row r="319">
          <cell r="C319" t="str">
            <v>2_037</v>
          </cell>
          <cell r="K319" t="str">
            <v>BF</v>
          </cell>
        </row>
        <row r="320">
          <cell r="C320" t="str">
            <v>2_038</v>
          </cell>
          <cell r="K320" t="str">
            <v>BF</v>
          </cell>
        </row>
        <row r="321">
          <cell r="C321" t="str">
            <v>2_039</v>
          </cell>
          <cell r="K321" t="str">
            <v>BF</v>
          </cell>
        </row>
        <row r="322">
          <cell r="C322" t="str">
            <v>2_041</v>
          </cell>
          <cell r="K322" t="str">
            <v>BF</v>
          </cell>
        </row>
        <row r="323">
          <cell r="C323" t="str">
            <v>2_042</v>
          </cell>
          <cell r="K323" t="str">
            <v>BF</v>
          </cell>
        </row>
        <row r="324">
          <cell r="C324" t="str">
            <v>2_043</v>
          </cell>
          <cell r="K324" t="str">
            <v>BF</v>
          </cell>
        </row>
        <row r="325">
          <cell r="C325" t="str">
            <v>2_044</v>
          </cell>
          <cell r="K325" t="str">
            <v>BF</v>
          </cell>
        </row>
        <row r="326">
          <cell r="C326" t="str">
            <v>2_045</v>
          </cell>
          <cell r="K326" t="str">
            <v>BF</v>
          </cell>
        </row>
        <row r="327">
          <cell r="C327" t="str">
            <v>2_046</v>
          </cell>
          <cell r="K327" t="str">
            <v>BF</v>
          </cell>
        </row>
        <row r="328">
          <cell r="C328" t="str">
            <v>2_047</v>
          </cell>
          <cell r="K328" t="str">
            <v>BF</v>
          </cell>
        </row>
        <row r="329">
          <cell r="C329" t="str">
            <v>2_048</v>
          </cell>
          <cell r="K329" t="str">
            <v>BF</v>
          </cell>
        </row>
        <row r="330">
          <cell r="C330" t="str">
            <v>2_049</v>
          </cell>
          <cell r="K330" t="str">
            <v>BF</v>
          </cell>
        </row>
        <row r="331">
          <cell r="C331" t="str">
            <v>2_050</v>
          </cell>
          <cell r="K331" t="str">
            <v>BF</v>
          </cell>
        </row>
        <row r="332">
          <cell r="C332" t="str">
            <v>2_051</v>
          </cell>
          <cell r="K332" t="str">
            <v>BF</v>
          </cell>
        </row>
        <row r="333">
          <cell r="C333" t="str">
            <v>2_052</v>
          </cell>
          <cell r="K333" t="str">
            <v>BF</v>
          </cell>
        </row>
        <row r="334">
          <cell r="C334" t="str">
            <v>2_053</v>
          </cell>
          <cell r="K334" t="str">
            <v>BF</v>
          </cell>
        </row>
        <row r="335">
          <cell r="C335" t="str">
            <v>2_054</v>
          </cell>
          <cell r="K335" t="str">
            <v>BF</v>
          </cell>
        </row>
        <row r="336">
          <cell r="C336" t="str">
            <v>2_055</v>
          </cell>
          <cell r="K336" t="str">
            <v>BF</v>
          </cell>
        </row>
        <row r="337">
          <cell r="C337" t="str">
            <v>2_056</v>
          </cell>
          <cell r="K337" t="str">
            <v>BF</v>
          </cell>
        </row>
        <row r="338">
          <cell r="C338" t="str">
            <v>2_057</v>
          </cell>
          <cell r="K338" t="str">
            <v>BF</v>
          </cell>
        </row>
        <row r="339">
          <cell r="C339" t="str">
            <v>2_058</v>
          </cell>
          <cell r="K339" t="str">
            <v>BF</v>
          </cell>
        </row>
        <row r="340">
          <cell r="C340" t="str">
            <v>2_059</v>
          </cell>
          <cell r="K340" t="str">
            <v>BF</v>
          </cell>
        </row>
        <row r="341">
          <cell r="C341" t="str">
            <v>2_060</v>
          </cell>
          <cell r="K341" t="str">
            <v>BF</v>
          </cell>
        </row>
        <row r="342">
          <cell r="C342" t="str">
            <v>2_061</v>
          </cell>
          <cell r="K342" t="str">
            <v>BF</v>
          </cell>
        </row>
        <row r="343">
          <cell r="C343" t="str">
            <v>2_062</v>
          </cell>
          <cell r="K343" t="str">
            <v>BF</v>
          </cell>
        </row>
        <row r="344">
          <cell r="C344" t="str">
            <v>2_063</v>
          </cell>
          <cell r="K344" t="str">
            <v>BF</v>
          </cell>
        </row>
        <row r="345">
          <cell r="C345" t="str">
            <v>2_064</v>
          </cell>
          <cell r="K345" t="str">
            <v>BF</v>
          </cell>
        </row>
        <row r="346">
          <cell r="C346" t="str">
            <v>2_065</v>
          </cell>
          <cell r="K346" t="str">
            <v>BF</v>
          </cell>
        </row>
        <row r="347">
          <cell r="C347" t="str">
            <v>2_066</v>
          </cell>
          <cell r="K347" t="str">
            <v>BF</v>
          </cell>
        </row>
        <row r="348">
          <cell r="C348" t="str">
            <v>2_067</v>
          </cell>
          <cell r="K348" t="str">
            <v>BF</v>
          </cell>
        </row>
        <row r="349">
          <cell r="C349" t="str">
            <v>2_068</v>
          </cell>
          <cell r="K349" t="str">
            <v>BF</v>
          </cell>
        </row>
        <row r="350">
          <cell r="C350" t="str">
            <v>2_069</v>
          </cell>
          <cell r="K350" t="str">
            <v>BF</v>
          </cell>
        </row>
        <row r="351">
          <cell r="C351" t="str">
            <v>2_070</v>
          </cell>
          <cell r="K351" t="str">
            <v>BF</v>
          </cell>
        </row>
        <row r="352">
          <cell r="C352" t="str">
            <v>2_071</v>
          </cell>
          <cell r="K352" t="str">
            <v>BF</v>
          </cell>
        </row>
        <row r="353">
          <cell r="C353" t="str">
            <v>2_072</v>
          </cell>
          <cell r="K353" t="str">
            <v>BF</v>
          </cell>
        </row>
        <row r="354">
          <cell r="C354" t="str">
            <v>2_073</v>
          </cell>
          <cell r="K354" t="str">
            <v>BF</v>
          </cell>
        </row>
        <row r="355">
          <cell r="C355" t="str">
            <v>2_074</v>
          </cell>
          <cell r="K355" t="str">
            <v>BF</v>
          </cell>
        </row>
        <row r="356">
          <cell r="C356" t="str">
            <v>2_075</v>
          </cell>
          <cell r="K356" t="str">
            <v>BF</v>
          </cell>
        </row>
        <row r="357">
          <cell r="C357" t="str">
            <v>2_076</v>
          </cell>
          <cell r="K357" t="str">
            <v>BF</v>
          </cell>
        </row>
        <row r="358">
          <cell r="C358" t="str">
            <v>2_077</v>
          </cell>
          <cell r="K358" t="str">
            <v>BF</v>
          </cell>
        </row>
        <row r="359">
          <cell r="C359" t="str">
            <v>2_078</v>
          </cell>
          <cell r="K359" t="str">
            <v>BF</v>
          </cell>
        </row>
        <row r="360">
          <cell r="C360" t="str">
            <v>2_079</v>
          </cell>
          <cell r="K360" t="str">
            <v>BF</v>
          </cell>
        </row>
        <row r="361">
          <cell r="C361" t="str">
            <v>2_080</v>
          </cell>
          <cell r="K361" t="str">
            <v>BF</v>
          </cell>
        </row>
        <row r="362">
          <cell r="C362" t="str">
            <v>2_081</v>
          </cell>
          <cell r="K362" t="str">
            <v>BF</v>
          </cell>
        </row>
        <row r="363">
          <cell r="C363" t="str">
            <v>2_082</v>
          </cell>
          <cell r="K363" t="str">
            <v>BF</v>
          </cell>
        </row>
        <row r="364">
          <cell r="C364" t="str">
            <v>2_083</v>
          </cell>
          <cell r="K364" t="str">
            <v>BF</v>
          </cell>
        </row>
        <row r="365">
          <cell r="C365" t="str">
            <v>2_084</v>
          </cell>
          <cell r="K365" t="str">
            <v>BF</v>
          </cell>
        </row>
        <row r="366">
          <cell r="C366" t="str">
            <v>2_085</v>
          </cell>
          <cell r="K366" t="str">
            <v>BF</v>
          </cell>
        </row>
        <row r="367">
          <cell r="C367" t="str">
            <v>2_086</v>
          </cell>
          <cell r="K367" t="str">
            <v>BF</v>
          </cell>
        </row>
        <row r="368">
          <cell r="C368" t="str">
            <v>2_087</v>
          </cell>
          <cell r="K368" t="str">
            <v>BF</v>
          </cell>
        </row>
        <row r="369">
          <cell r="C369" t="str">
            <v>2_088</v>
          </cell>
          <cell r="K369" t="str">
            <v>BF</v>
          </cell>
        </row>
        <row r="370">
          <cell r="C370" t="str">
            <v>2_089</v>
          </cell>
          <cell r="K370" t="str">
            <v>BF</v>
          </cell>
        </row>
        <row r="371">
          <cell r="C371" t="str">
            <v>2_091</v>
          </cell>
          <cell r="K371" t="str">
            <v>BF</v>
          </cell>
        </row>
        <row r="372">
          <cell r="C372" t="str">
            <v>2_092</v>
          </cell>
          <cell r="K372" t="str">
            <v>BF</v>
          </cell>
        </row>
        <row r="373">
          <cell r="C373" t="str">
            <v>2_093</v>
          </cell>
          <cell r="K373" t="str">
            <v>BF</v>
          </cell>
        </row>
        <row r="374">
          <cell r="C374" t="str">
            <v>2_094</v>
          </cell>
          <cell r="K374" t="str">
            <v>BF</v>
          </cell>
        </row>
        <row r="375">
          <cell r="C375" t="str">
            <v>2_095</v>
          </cell>
          <cell r="K375" t="str">
            <v>BF</v>
          </cell>
        </row>
        <row r="376">
          <cell r="C376" t="str">
            <v>2_096</v>
          </cell>
          <cell r="K376" t="str">
            <v>BF</v>
          </cell>
        </row>
        <row r="377">
          <cell r="C377" t="str">
            <v>2_097</v>
          </cell>
          <cell r="K377" t="str">
            <v>BF</v>
          </cell>
        </row>
        <row r="378">
          <cell r="C378" t="str">
            <v>2_098</v>
          </cell>
          <cell r="K378" t="str">
            <v>BF</v>
          </cell>
        </row>
        <row r="379">
          <cell r="C379" t="str">
            <v>2_099</v>
          </cell>
          <cell r="K379" t="str">
            <v>BF</v>
          </cell>
        </row>
        <row r="380">
          <cell r="C380" t="str">
            <v>2_100</v>
          </cell>
          <cell r="K380" t="str">
            <v>BF</v>
          </cell>
        </row>
        <row r="381">
          <cell r="C381" t="str">
            <v>2_101</v>
          </cell>
          <cell r="K381" t="str">
            <v>BF</v>
          </cell>
        </row>
        <row r="382">
          <cell r="C382" t="str">
            <v>2_102</v>
          </cell>
          <cell r="K382" t="str">
            <v>BF</v>
          </cell>
        </row>
        <row r="383">
          <cell r="C383" t="str">
            <v>2_103</v>
          </cell>
          <cell r="K383" t="str">
            <v>BF</v>
          </cell>
        </row>
        <row r="384">
          <cell r="C384" t="str">
            <v>2_105</v>
          </cell>
          <cell r="K384" t="str">
            <v>BF</v>
          </cell>
        </row>
        <row r="385">
          <cell r="C385" t="str">
            <v>2_106</v>
          </cell>
          <cell r="K385" t="str">
            <v>BF</v>
          </cell>
        </row>
        <row r="386">
          <cell r="C386" t="str">
            <v>2_107</v>
          </cell>
          <cell r="K386" t="str">
            <v>BF</v>
          </cell>
        </row>
        <row r="387">
          <cell r="C387" t="str">
            <v>2_108</v>
          </cell>
          <cell r="K387" t="str">
            <v>BF</v>
          </cell>
        </row>
        <row r="388">
          <cell r="C388" t="str">
            <v>2_109</v>
          </cell>
          <cell r="K388" t="str">
            <v>BF</v>
          </cell>
        </row>
        <row r="389">
          <cell r="C389" t="str">
            <v>2_110</v>
          </cell>
          <cell r="K389" t="str">
            <v>BF</v>
          </cell>
        </row>
        <row r="390">
          <cell r="C390" t="str">
            <v>2_111</v>
          </cell>
          <cell r="K390" t="str">
            <v>BF</v>
          </cell>
        </row>
        <row r="391">
          <cell r="C391" t="str">
            <v>2_112</v>
          </cell>
          <cell r="K391" t="str">
            <v>BF</v>
          </cell>
        </row>
        <row r="392">
          <cell r="C392" t="str">
            <v>2_113</v>
          </cell>
          <cell r="K392" t="str">
            <v>BF</v>
          </cell>
        </row>
        <row r="393">
          <cell r="C393" t="str">
            <v>2_114</v>
          </cell>
          <cell r="K393" t="str">
            <v>BF</v>
          </cell>
        </row>
        <row r="394">
          <cell r="C394" t="str">
            <v>2_115</v>
          </cell>
          <cell r="K394" t="str">
            <v>BF</v>
          </cell>
        </row>
        <row r="395">
          <cell r="C395" t="str">
            <v>2_116</v>
          </cell>
          <cell r="K395" t="str">
            <v>BF</v>
          </cell>
        </row>
        <row r="396">
          <cell r="C396" t="str">
            <v>2_117</v>
          </cell>
          <cell r="K396" t="str">
            <v>BF</v>
          </cell>
        </row>
        <row r="397">
          <cell r="C397" t="str">
            <v>2_118</v>
          </cell>
          <cell r="K397" t="str">
            <v>BF</v>
          </cell>
        </row>
        <row r="398">
          <cell r="C398" t="str">
            <v>2_119</v>
          </cell>
          <cell r="K398" t="str">
            <v>BF</v>
          </cell>
        </row>
        <row r="399">
          <cell r="C399" t="str">
            <v>2_120</v>
          </cell>
          <cell r="K399" t="str">
            <v>BF</v>
          </cell>
        </row>
        <row r="400">
          <cell r="C400" t="str">
            <v>2_121</v>
          </cell>
          <cell r="K400" t="str">
            <v>BF</v>
          </cell>
        </row>
        <row r="401">
          <cell r="C401" t="str">
            <v>2_122</v>
          </cell>
          <cell r="K401" t="str">
            <v>BF</v>
          </cell>
        </row>
        <row r="402">
          <cell r="C402" t="str">
            <v>2_123</v>
          </cell>
          <cell r="K402" t="str">
            <v>BF</v>
          </cell>
        </row>
        <row r="403">
          <cell r="C403" t="str">
            <v>2_124</v>
          </cell>
          <cell r="K403" t="str">
            <v>BF</v>
          </cell>
        </row>
        <row r="404">
          <cell r="C404" t="str">
            <v>2_125</v>
          </cell>
          <cell r="K404" t="str">
            <v>BF</v>
          </cell>
        </row>
        <row r="405">
          <cell r="C405" t="str">
            <v>2_126</v>
          </cell>
          <cell r="K405" t="str">
            <v>BF</v>
          </cell>
        </row>
        <row r="406">
          <cell r="C406" t="str">
            <v>2_127</v>
          </cell>
          <cell r="K406" t="str">
            <v>BF</v>
          </cell>
        </row>
        <row r="407">
          <cell r="C407" t="str">
            <v>2_128</v>
          </cell>
          <cell r="K407" t="str">
            <v>BF</v>
          </cell>
        </row>
        <row r="408">
          <cell r="C408" t="str">
            <v>2_129</v>
          </cell>
          <cell r="K408" t="str">
            <v>BF</v>
          </cell>
        </row>
        <row r="409">
          <cell r="C409" t="str">
            <v>2_130</v>
          </cell>
          <cell r="K409" t="str">
            <v>BF</v>
          </cell>
        </row>
        <row r="410">
          <cell r="C410" t="str">
            <v>2_131</v>
          </cell>
          <cell r="K410" t="str">
            <v>BF</v>
          </cell>
        </row>
        <row r="411">
          <cell r="C411" t="str">
            <v>2_132</v>
          </cell>
          <cell r="K411" t="str">
            <v>BF</v>
          </cell>
        </row>
        <row r="412">
          <cell r="C412" t="str">
            <v>2_133</v>
          </cell>
          <cell r="K412" t="str">
            <v>BF</v>
          </cell>
        </row>
        <row r="413">
          <cell r="C413" t="str">
            <v>2_134</v>
          </cell>
          <cell r="K413" t="str">
            <v>BF</v>
          </cell>
        </row>
        <row r="414">
          <cell r="C414" t="str">
            <v>2_135</v>
          </cell>
          <cell r="K414" t="str">
            <v>BF</v>
          </cell>
        </row>
        <row r="415">
          <cell r="C415" t="str">
            <v>2_136</v>
          </cell>
          <cell r="K415" t="str">
            <v>BF</v>
          </cell>
        </row>
        <row r="416">
          <cell r="C416" t="str">
            <v>2_137</v>
          </cell>
          <cell r="K416" t="str">
            <v>BF</v>
          </cell>
        </row>
        <row r="417">
          <cell r="C417" t="str">
            <v>2_138</v>
          </cell>
          <cell r="K417" t="str">
            <v>BF</v>
          </cell>
        </row>
        <row r="418">
          <cell r="C418" t="str">
            <v>2_139</v>
          </cell>
          <cell r="K418" t="str">
            <v>BF</v>
          </cell>
        </row>
        <row r="419">
          <cell r="C419" t="str">
            <v>2_140</v>
          </cell>
          <cell r="K419" t="str">
            <v>BF</v>
          </cell>
        </row>
        <row r="420">
          <cell r="C420" t="str">
            <v>2_141</v>
          </cell>
          <cell r="K420" t="str">
            <v>BF</v>
          </cell>
        </row>
        <row r="421">
          <cell r="C421" t="str">
            <v>2_142</v>
          </cell>
          <cell r="K421" t="str">
            <v>BF</v>
          </cell>
        </row>
        <row r="422">
          <cell r="C422" t="str">
            <v>2_143</v>
          </cell>
          <cell r="K422" t="str">
            <v>BF</v>
          </cell>
        </row>
        <row r="423">
          <cell r="C423" t="str">
            <v>2_144</v>
          </cell>
          <cell r="K423" t="str">
            <v>BF</v>
          </cell>
        </row>
        <row r="424">
          <cell r="C424" t="str">
            <v>2_145</v>
          </cell>
          <cell r="K424" t="str">
            <v>BF</v>
          </cell>
        </row>
        <row r="425">
          <cell r="C425" t="str">
            <v>2_146</v>
          </cell>
          <cell r="K425" t="str">
            <v>BF</v>
          </cell>
        </row>
        <row r="426">
          <cell r="C426" t="str">
            <v>2_147</v>
          </cell>
          <cell r="K426" t="str">
            <v>BF</v>
          </cell>
        </row>
        <row r="427">
          <cell r="C427" t="str">
            <v>2_149</v>
          </cell>
          <cell r="K427" t="str">
            <v>BF</v>
          </cell>
        </row>
        <row r="428">
          <cell r="C428" t="str">
            <v>2_150</v>
          </cell>
          <cell r="K428" t="str">
            <v>BF</v>
          </cell>
        </row>
        <row r="429">
          <cell r="C429" t="str">
            <v>2_151</v>
          </cell>
          <cell r="K429" t="str">
            <v>BF</v>
          </cell>
        </row>
        <row r="430">
          <cell r="C430" t="str">
            <v>2_152</v>
          </cell>
          <cell r="K430" t="str">
            <v>BF</v>
          </cell>
        </row>
        <row r="431">
          <cell r="C431" t="str">
            <v>2_153</v>
          </cell>
          <cell r="K431" t="str">
            <v>BF</v>
          </cell>
        </row>
        <row r="432">
          <cell r="C432" t="str">
            <v>2_154</v>
          </cell>
          <cell r="K432" t="str">
            <v>BF</v>
          </cell>
        </row>
        <row r="433">
          <cell r="C433" t="str">
            <v>2_155</v>
          </cell>
          <cell r="K433" t="str">
            <v>BF</v>
          </cell>
        </row>
        <row r="434">
          <cell r="C434" t="str">
            <v>2_156</v>
          </cell>
          <cell r="K434" t="str">
            <v>BF</v>
          </cell>
        </row>
        <row r="435">
          <cell r="C435" t="str">
            <v>2_157</v>
          </cell>
          <cell r="K435" t="str">
            <v>BF</v>
          </cell>
        </row>
        <row r="436">
          <cell r="C436" t="str">
            <v>2_158</v>
          </cell>
          <cell r="K436" t="str">
            <v>BF</v>
          </cell>
        </row>
        <row r="437">
          <cell r="C437" t="str">
            <v>2_159</v>
          </cell>
          <cell r="K437" t="str">
            <v>BF</v>
          </cell>
        </row>
        <row r="438">
          <cell r="C438" t="str">
            <v>2_160</v>
          </cell>
          <cell r="K438" t="str">
            <v>BF</v>
          </cell>
        </row>
        <row r="439">
          <cell r="C439" t="str">
            <v>2_161</v>
          </cell>
          <cell r="K439" t="str">
            <v>BF</v>
          </cell>
        </row>
        <row r="440">
          <cell r="C440" t="str">
            <v>2_162</v>
          </cell>
          <cell r="K440" t="str">
            <v>BF</v>
          </cell>
        </row>
        <row r="441">
          <cell r="C441" t="str">
            <v>2_163</v>
          </cell>
          <cell r="K441" t="str">
            <v>BF</v>
          </cell>
        </row>
        <row r="442">
          <cell r="C442" t="str">
            <v>2_164</v>
          </cell>
          <cell r="K442" t="str">
            <v>BF</v>
          </cell>
        </row>
        <row r="443">
          <cell r="C443" t="str">
            <v>2_165</v>
          </cell>
          <cell r="K443" t="str">
            <v>BF</v>
          </cell>
        </row>
        <row r="444">
          <cell r="C444" t="str">
            <v>2_166</v>
          </cell>
          <cell r="K444" t="str">
            <v>BF</v>
          </cell>
        </row>
        <row r="445">
          <cell r="C445" t="str">
            <v>2_167</v>
          </cell>
          <cell r="K445" t="str">
            <v>BF</v>
          </cell>
        </row>
        <row r="446">
          <cell r="C446" t="str">
            <v>2_169</v>
          </cell>
          <cell r="K446" t="str">
            <v>BF</v>
          </cell>
        </row>
        <row r="447">
          <cell r="C447" t="str">
            <v>2_170</v>
          </cell>
          <cell r="K447" t="str">
            <v>BF</v>
          </cell>
        </row>
        <row r="448">
          <cell r="C448" t="str">
            <v>2_171</v>
          </cell>
          <cell r="K448" t="str">
            <v>BF</v>
          </cell>
        </row>
        <row r="449">
          <cell r="C449" t="str">
            <v>2_172</v>
          </cell>
          <cell r="K449" t="str">
            <v>BF</v>
          </cell>
        </row>
        <row r="450">
          <cell r="C450" t="str">
            <v>2_173</v>
          </cell>
          <cell r="K450" t="str">
            <v>BF</v>
          </cell>
        </row>
        <row r="451">
          <cell r="C451" t="str">
            <v>2_175</v>
          </cell>
          <cell r="K451" t="str">
            <v>BF</v>
          </cell>
        </row>
        <row r="452">
          <cell r="C452" t="str">
            <v>2_176</v>
          </cell>
          <cell r="K452" t="str">
            <v>BF</v>
          </cell>
        </row>
        <row r="453">
          <cell r="C453" t="str">
            <v>2_178</v>
          </cell>
          <cell r="K453" t="str">
            <v>BF</v>
          </cell>
        </row>
        <row r="454">
          <cell r="C454" t="str">
            <v>2_180</v>
          </cell>
          <cell r="K454" t="str">
            <v>BF</v>
          </cell>
        </row>
        <row r="455">
          <cell r="C455" t="str">
            <v>2_181</v>
          </cell>
          <cell r="K455" t="str">
            <v>BF</v>
          </cell>
        </row>
        <row r="456">
          <cell r="C456" t="str">
            <v>2_182</v>
          </cell>
          <cell r="K456" t="str">
            <v>BF</v>
          </cell>
        </row>
        <row r="457">
          <cell r="C457" t="str">
            <v>2_183</v>
          </cell>
          <cell r="K457" t="str">
            <v>BF</v>
          </cell>
        </row>
        <row r="458">
          <cell r="C458" t="str">
            <v>2_184</v>
          </cell>
          <cell r="K458" t="str">
            <v>BF</v>
          </cell>
        </row>
        <row r="459">
          <cell r="C459" t="str">
            <v>2_185</v>
          </cell>
          <cell r="K459" t="str">
            <v>BF</v>
          </cell>
        </row>
        <row r="460">
          <cell r="C460" t="str">
            <v>2_186</v>
          </cell>
          <cell r="K460" t="str">
            <v>BF</v>
          </cell>
        </row>
        <row r="461">
          <cell r="C461" t="str">
            <v>2_187</v>
          </cell>
          <cell r="K461" t="str">
            <v>BF</v>
          </cell>
        </row>
        <row r="462">
          <cell r="C462" t="str">
            <v>2_188</v>
          </cell>
          <cell r="K462" t="str">
            <v>BF</v>
          </cell>
        </row>
        <row r="463">
          <cell r="C463" t="str">
            <v>2_189</v>
          </cell>
          <cell r="K463" t="str">
            <v>BF</v>
          </cell>
        </row>
        <row r="464">
          <cell r="C464" t="str">
            <v>2_190</v>
          </cell>
          <cell r="K464" t="str">
            <v>BF</v>
          </cell>
        </row>
        <row r="465">
          <cell r="C465" t="str">
            <v>2_191</v>
          </cell>
          <cell r="K465" t="str">
            <v>BF</v>
          </cell>
        </row>
        <row r="466">
          <cell r="C466" t="str">
            <v>2_192</v>
          </cell>
          <cell r="K466" t="str">
            <v>CB</v>
          </cell>
        </row>
        <row r="467">
          <cell r="C467" t="str">
            <v>2_193</v>
          </cell>
          <cell r="K467" t="str">
            <v>CB</v>
          </cell>
        </row>
        <row r="468">
          <cell r="C468" t="str">
            <v>2_194</v>
          </cell>
          <cell r="K468" t="str">
            <v>CB</v>
          </cell>
        </row>
        <row r="469">
          <cell r="C469" t="str">
            <v>2_195</v>
          </cell>
          <cell r="K469" t="str">
            <v>CB</v>
          </cell>
        </row>
        <row r="470">
          <cell r="C470" t="str">
            <v>2_196</v>
          </cell>
          <cell r="K470" t="str">
            <v>BF</v>
          </cell>
        </row>
        <row r="471">
          <cell r="C471" t="str">
            <v>2_197</v>
          </cell>
          <cell r="K471" t="str">
            <v>BF</v>
          </cell>
        </row>
        <row r="472">
          <cell r="C472" t="str">
            <v>2_198</v>
          </cell>
          <cell r="K472" t="str">
            <v>BF</v>
          </cell>
        </row>
        <row r="473">
          <cell r="C473" t="str">
            <v>2_199</v>
          </cell>
          <cell r="K473" t="str">
            <v>BF</v>
          </cell>
        </row>
        <row r="474">
          <cell r="C474" t="str">
            <v>2_200</v>
          </cell>
          <cell r="K474" t="str">
            <v>BF</v>
          </cell>
        </row>
        <row r="475">
          <cell r="C475" t="str">
            <v>2_201</v>
          </cell>
          <cell r="K475" t="str">
            <v>BF</v>
          </cell>
        </row>
        <row r="476">
          <cell r="C476" t="str">
            <v>2_203</v>
          </cell>
          <cell r="K476" t="str">
            <v>BF</v>
          </cell>
        </row>
        <row r="477">
          <cell r="C477" t="str">
            <v>2_204</v>
          </cell>
          <cell r="K477" t="str">
            <v>BF</v>
          </cell>
        </row>
        <row r="478">
          <cell r="C478" t="str">
            <v>2_205</v>
          </cell>
          <cell r="K478" t="str">
            <v>BF</v>
          </cell>
        </row>
        <row r="479">
          <cell r="C479" t="str">
            <v>2_206</v>
          </cell>
          <cell r="K479" t="str">
            <v>BF</v>
          </cell>
        </row>
        <row r="480">
          <cell r="C480" t="str">
            <v>2_207</v>
          </cell>
          <cell r="K480" t="str">
            <v>BF</v>
          </cell>
        </row>
        <row r="481">
          <cell r="C481" t="str">
            <v>2_208</v>
          </cell>
          <cell r="K481" t="str">
            <v>BF</v>
          </cell>
        </row>
        <row r="482">
          <cell r="C482" t="str">
            <v>2_209</v>
          </cell>
          <cell r="K482" t="str">
            <v>BF</v>
          </cell>
        </row>
        <row r="483">
          <cell r="C483" t="str">
            <v>2_210</v>
          </cell>
          <cell r="K483" t="str">
            <v>BF</v>
          </cell>
        </row>
        <row r="484">
          <cell r="C484" t="str">
            <v>2_211</v>
          </cell>
          <cell r="K484" t="str">
            <v>BF</v>
          </cell>
        </row>
        <row r="485">
          <cell r="C485" t="str">
            <v>2_212</v>
          </cell>
          <cell r="K485" t="str">
            <v>BF</v>
          </cell>
        </row>
        <row r="486">
          <cell r="C486" t="str">
            <v>2_213</v>
          </cell>
          <cell r="K486" t="str">
            <v>CB</v>
          </cell>
        </row>
        <row r="487">
          <cell r="C487" t="str">
            <v>2_214</v>
          </cell>
          <cell r="K487" t="str">
            <v>CB</v>
          </cell>
        </row>
        <row r="488">
          <cell r="C488" t="str">
            <v>2_215</v>
          </cell>
          <cell r="K488" t="str">
            <v>CB</v>
          </cell>
        </row>
        <row r="489">
          <cell r="C489" t="str">
            <v>2_216</v>
          </cell>
          <cell r="K489" t="str">
            <v>CB</v>
          </cell>
        </row>
        <row r="490">
          <cell r="C490" t="str">
            <v>2_217</v>
          </cell>
          <cell r="K490" t="str">
            <v>CB</v>
          </cell>
        </row>
        <row r="491">
          <cell r="C491" t="str">
            <v>2_218</v>
          </cell>
          <cell r="K491" t="str">
            <v>CB</v>
          </cell>
        </row>
        <row r="492">
          <cell r="C492" t="str">
            <v>2_219</v>
          </cell>
          <cell r="K492" t="str">
            <v>CB</v>
          </cell>
        </row>
        <row r="493">
          <cell r="C493" t="str">
            <v>2_220</v>
          </cell>
          <cell r="K493" t="str">
            <v>CB</v>
          </cell>
        </row>
        <row r="494">
          <cell r="C494" t="str">
            <v>2_221</v>
          </cell>
          <cell r="K494" t="str">
            <v>CB</v>
          </cell>
        </row>
        <row r="495">
          <cell r="C495" t="str">
            <v>2_222</v>
          </cell>
          <cell r="K495" t="str">
            <v>CB</v>
          </cell>
        </row>
        <row r="496">
          <cell r="C496" t="str">
            <v>2_223</v>
          </cell>
          <cell r="K496" t="str">
            <v>CB</v>
          </cell>
        </row>
        <row r="497">
          <cell r="C497" t="str">
            <v>2_224</v>
          </cell>
          <cell r="K497" t="str">
            <v>CB</v>
          </cell>
        </row>
        <row r="498">
          <cell r="C498" t="str">
            <v>2_225</v>
          </cell>
          <cell r="K498" t="str">
            <v>CB</v>
          </cell>
        </row>
        <row r="499">
          <cell r="C499" t="str">
            <v>2_226</v>
          </cell>
          <cell r="K499" t="str">
            <v>CB</v>
          </cell>
        </row>
        <row r="500">
          <cell r="C500" t="str">
            <v>2_227</v>
          </cell>
          <cell r="K500" t="str">
            <v>CB</v>
          </cell>
        </row>
        <row r="501">
          <cell r="C501" t="str">
            <v>2_228</v>
          </cell>
          <cell r="K501" t="str">
            <v>CB</v>
          </cell>
        </row>
        <row r="502">
          <cell r="C502" t="str">
            <v>2_229</v>
          </cell>
          <cell r="K502" t="str">
            <v>CB</v>
          </cell>
        </row>
        <row r="503">
          <cell r="C503" t="str">
            <v>2_230</v>
          </cell>
          <cell r="K503" t="str">
            <v>BF</v>
          </cell>
        </row>
        <row r="504">
          <cell r="C504" t="str">
            <v>2_231</v>
          </cell>
          <cell r="K504" t="str">
            <v>BF</v>
          </cell>
        </row>
        <row r="505">
          <cell r="C505" t="str">
            <v>2_232</v>
          </cell>
          <cell r="K505" t="str">
            <v>BF</v>
          </cell>
        </row>
        <row r="506">
          <cell r="C506" t="str">
            <v>2_233</v>
          </cell>
          <cell r="K506" t="str">
            <v>BF</v>
          </cell>
        </row>
        <row r="507">
          <cell r="C507" t="str">
            <v>2_234</v>
          </cell>
          <cell r="K507" t="str">
            <v>BF</v>
          </cell>
        </row>
        <row r="508">
          <cell r="C508" t="str">
            <v>2_235</v>
          </cell>
          <cell r="K508" t="str">
            <v>BF</v>
          </cell>
        </row>
        <row r="509">
          <cell r="C509" t="str">
            <v>2_236</v>
          </cell>
          <cell r="K509" t="str">
            <v>BF</v>
          </cell>
        </row>
        <row r="510">
          <cell r="C510" t="str">
            <v>2_237</v>
          </cell>
          <cell r="K510" t="str">
            <v>BF</v>
          </cell>
        </row>
        <row r="511">
          <cell r="C511" t="str">
            <v>2_238</v>
          </cell>
          <cell r="K511" t="str">
            <v>BF</v>
          </cell>
        </row>
        <row r="512">
          <cell r="C512" t="str">
            <v>2_239</v>
          </cell>
          <cell r="K512" t="str">
            <v>BF</v>
          </cell>
        </row>
        <row r="513">
          <cell r="C513" t="str">
            <v>2_240</v>
          </cell>
          <cell r="K513" t="str">
            <v>BF</v>
          </cell>
        </row>
        <row r="514">
          <cell r="C514" t="str">
            <v>2_241</v>
          </cell>
          <cell r="K514" t="str">
            <v>BF</v>
          </cell>
        </row>
        <row r="515">
          <cell r="C515" t="str">
            <v>2_242</v>
          </cell>
          <cell r="K515" t="str">
            <v>BF</v>
          </cell>
        </row>
        <row r="516">
          <cell r="C516" t="str">
            <v>2_243</v>
          </cell>
          <cell r="K516" t="str">
            <v>BF</v>
          </cell>
        </row>
        <row r="517">
          <cell r="C517" t="str">
            <v>2_244</v>
          </cell>
          <cell r="K517" t="str">
            <v>BF</v>
          </cell>
        </row>
        <row r="518">
          <cell r="C518" t="str">
            <v>2_245</v>
          </cell>
          <cell r="K518" t="str">
            <v>BF</v>
          </cell>
        </row>
        <row r="519">
          <cell r="C519" t="str">
            <v>2_246</v>
          </cell>
          <cell r="K519" t="str">
            <v>BF</v>
          </cell>
        </row>
        <row r="520">
          <cell r="C520" t="str">
            <v>2_247</v>
          </cell>
          <cell r="K520" t="str">
            <v>BF</v>
          </cell>
        </row>
        <row r="521">
          <cell r="C521" t="str">
            <v>2_248</v>
          </cell>
          <cell r="K521" t="str">
            <v>BF</v>
          </cell>
        </row>
        <row r="522">
          <cell r="C522" t="str">
            <v>2_249</v>
          </cell>
          <cell r="K522" t="str">
            <v>BF</v>
          </cell>
        </row>
        <row r="523">
          <cell r="C523" t="str">
            <v>2_250</v>
          </cell>
          <cell r="K523" t="str">
            <v>BF</v>
          </cell>
        </row>
        <row r="524">
          <cell r="C524" t="str">
            <v>2_251</v>
          </cell>
          <cell r="K524" t="str">
            <v>BF</v>
          </cell>
        </row>
        <row r="525">
          <cell r="C525" t="str">
            <v>2_252</v>
          </cell>
          <cell r="K525" t="str">
            <v>BF</v>
          </cell>
        </row>
        <row r="526">
          <cell r="C526" t="str">
            <v>2_253</v>
          </cell>
          <cell r="K526" t="str">
            <v>BF</v>
          </cell>
        </row>
        <row r="527">
          <cell r="C527" t="str">
            <v>2_254</v>
          </cell>
          <cell r="K527" t="str">
            <v>BF</v>
          </cell>
        </row>
        <row r="528">
          <cell r="C528" t="str">
            <v>2_255</v>
          </cell>
          <cell r="K528" t="str">
            <v>CB</v>
          </cell>
        </row>
        <row r="529">
          <cell r="C529" t="str">
            <v>2_256</v>
          </cell>
          <cell r="K529" t="str">
            <v>CB</v>
          </cell>
        </row>
        <row r="530">
          <cell r="C530" t="str">
            <v>2_257</v>
          </cell>
          <cell r="K530" t="str">
            <v>CB</v>
          </cell>
        </row>
        <row r="531">
          <cell r="C531" t="str">
            <v>2_258</v>
          </cell>
          <cell r="K531" t="str">
            <v>CB</v>
          </cell>
        </row>
        <row r="532">
          <cell r="C532" t="str">
            <v>2_259</v>
          </cell>
          <cell r="K532" t="str">
            <v>CB</v>
          </cell>
        </row>
        <row r="533">
          <cell r="C533" t="str">
            <v>2_260</v>
          </cell>
          <cell r="K533" t="str">
            <v>BF</v>
          </cell>
        </row>
        <row r="534">
          <cell r="C534" t="str">
            <v>2_261</v>
          </cell>
          <cell r="K534" t="str">
            <v>BF</v>
          </cell>
        </row>
        <row r="535">
          <cell r="C535" t="str">
            <v>2_262</v>
          </cell>
          <cell r="K535" t="str">
            <v>BF</v>
          </cell>
        </row>
        <row r="536">
          <cell r="C536" t="str">
            <v>2_263</v>
          </cell>
          <cell r="K536" t="str">
            <v>BF</v>
          </cell>
        </row>
        <row r="537">
          <cell r="C537" t="str">
            <v>2_264</v>
          </cell>
          <cell r="K537" t="str">
            <v>BF</v>
          </cell>
        </row>
        <row r="538">
          <cell r="C538" t="str">
            <v>2_265</v>
          </cell>
          <cell r="K538" t="str">
            <v>BF</v>
          </cell>
        </row>
        <row r="539">
          <cell r="C539" t="str">
            <v>2_266</v>
          </cell>
          <cell r="K539" t="str">
            <v>BF</v>
          </cell>
        </row>
        <row r="540">
          <cell r="C540" t="str">
            <v>2_267</v>
          </cell>
          <cell r="K540" t="str">
            <v>BF</v>
          </cell>
        </row>
        <row r="541">
          <cell r="C541" t="str">
            <v>2_268</v>
          </cell>
          <cell r="K541" t="str">
            <v>BF</v>
          </cell>
        </row>
        <row r="542">
          <cell r="C542" t="str">
            <v>2_269</v>
          </cell>
          <cell r="K542" t="str">
            <v>BF</v>
          </cell>
        </row>
        <row r="543">
          <cell r="C543" t="str">
            <v>2_270</v>
          </cell>
          <cell r="K543" t="str">
            <v>BF</v>
          </cell>
        </row>
        <row r="544">
          <cell r="C544" t="str">
            <v>2_271</v>
          </cell>
          <cell r="K544" t="str">
            <v>BF</v>
          </cell>
        </row>
        <row r="545">
          <cell r="C545" t="str">
            <v>2_272</v>
          </cell>
          <cell r="K545" t="str">
            <v>BF</v>
          </cell>
        </row>
        <row r="546">
          <cell r="C546" t="str">
            <v>2_274</v>
          </cell>
          <cell r="K546" t="str">
            <v>BF</v>
          </cell>
        </row>
        <row r="547">
          <cell r="C547" t="str">
            <v>2_275</v>
          </cell>
          <cell r="K547" t="str">
            <v>BF</v>
          </cell>
        </row>
        <row r="548">
          <cell r="C548" t="str">
            <v>2_276</v>
          </cell>
          <cell r="K548" t="str">
            <v>BF</v>
          </cell>
        </row>
        <row r="549">
          <cell r="C549" t="str">
            <v>2_277</v>
          </cell>
          <cell r="K549" t="str">
            <v>BF</v>
          </cell>
        </row>
        <row r="550">
          <cell r="C550" t="str">
            <v>2_278</v>
          </cell>
          <cell r="K550" t="str">
            <v>CB</v>
          </cell>
        </row>
        <row r="551">
          <cell r="C551" t="str">
            <v>2_279</v>
          </cell>
          <cell r="K551" t="str">
            <v>BF</v>
          </cell>
        </row>
        <row r="552">
          <cell r="C552" t="str">
            <v>2_280</v>
          </cell>
          <cell r="K552" t="str">
            <v>CB</v>
          </cell>
        </row>
        <row r="553">
          <cell r="C553" t="str">
            <v>2_281</v>
          </cell>
          <cell r="K553" t="str">
            <v>BF</v>
          </cell>
        </row>
        <row r="554">
          <cell r="C554" t="str">
            <v>2_282</v>
          </cell>
          <cell r="K554" t="str">
            <v>BF</v>
          </cell>
        </row>
        <row r="555">
          <cell r="C555" t="str">
            <v>2_283</v>
          </cell>
          <cell r="K555" t="str">
            <v>BF</v>
          </cell>
        </row>
        <row r="556">
          <cell r="C556" t="str">
            <v>2_284</v>
          </cell>
          <cell r="K556" t="str">
            <v>BF</v>
          </cell>
        </row>
        <row r="557">
          <cell r="C557" t="str">
            <v>2_285</v>
          </cell>
          <cell r="K557" t="str">
            <v>BF</v>
          </cell>
        </row>
        <row r="558">
          <cell r="C558" t="str">
            <v>2_286</v>
          </cell>
          <cell r="K558" t="str">
            <v>BF</v>
          </cell>
        </row>
        <row r="559">
          <cell r="C559" t="str">
            <v>2_287</v>
          </cell>
          <cell r="K559" t="str">
            <v>BF</v>
          </cell>
        </row>
        <row r="560">
          <cell r="C560" t="str">
            <v>2_288</v>
          </cell>
          <cell r="K560" t="str">
            <v>BF</v>
          </cell>
        </row>
        <row r="561">
          <cell r="C561" t="str">
            <v>2_289</v>
          </cell>
          <cell r="K561" t="str">
            <v>BF</v>
          </cell>
        </row>
        <row r="562">
          <cell r="C562" t="str">
            <v>2_290</v>
          </cell>
          <cell r="K562" t="str">
            <v>BF</v>
          </cell>
        </row>
        <row r="563">
          <cell r="C563" t="str">
            <v>2_291</v>
          </cell>
          <cell r="K563" t="str">
            <v>BF</v>
          </cell>
        </row>
        <row r="564">
          <cell r="C564" t="str">
            <v>2_292</v>
          </cell>
          <cell r="K564" t="str">
            <v>BF</v>
          </cell>
        </row>
        <row r="565">
          <cell r="C565" t="str">
            <v>2_293</v>
          </cell>
          <cell r="K565" t="str">
            <v>BF</v>
          </cell>
        </row>
        <row r="566">
          <cell r="C566" t="str">
            <v>2_294</v>
          </cell>
          <cell r="K566" t="str">
            <v>BF</v>
          </cell>
        </row>
        <row r="567">
          <cell r="C567" t="str">
            <v>2_295</v>
          </cell>
          <cell r="K567" t="str">
            <v>BF</v>
          </cell>
        </row>
        <row r="568">
          <cell r="C568" t="str">
            <v>2_296</v>
          </cell>
          <cell r="K568" t="str">
            <v>BF</v>
          </cell>
        </row>
        <row r="569">
          <cell r="C569" t="str">
            <v>2_297</v>
          </cell>
          <cell r="K569" t="str">
            <v>BF</v>
          </cell>
        </row>
        <row r="570">
          <cell r="C570" t="str">
            <v>2_298</v>
          </cell>
          <cell r="K570" t="str">
            <v>BF</v>
          </cell>
        </row>
        <row r="571">
          <cell r="C571" t="str">
            <v>2_299</v>
          </cell>
          <cell r="K571" t="str">
            <v>BF</v>
          </cell>
        </row>
        <row r="572">
          <cell r="C572" t="str">
            <v>2_300</v>
          </cell>
          <cell r="K572" t="str">
            <v>BF</v>
          </cell>
        </row>
        <row r="573">
          <cell r="C573" t="str">
            <v>2_301</v>
          </cell>
          <cell r="K573" t="str">
            <v>BF</v>
          </cell>
        </row>
        <row r="574">
          <cell r="C574" t="str">
            <v>2_302</v>
          </cell>
          <cell r="K574" t="str">
            <v>BF</v>
          </cell>
        </row>
        <row r="575">
          <cell r="C575" t="str">
            <v>2_303</v>
          </cell>
          <cell r="K575" t="str">
            <v>BF</v>
          </cell>
        </row>
        <row r="576">
          <cell r="C576" t="str">
            <v>2_304</v>
          </cell>
          <cell r="K576" t="str">
            <v>BF</v>
          </cell>
        </row>
        <row r="577">
          <cell r="C577" t="str">
            <v>2_305</v>
          </cell>
          <cell r="K577" t="str">
            <v>BF</v>
          </cell>
        </row>
        <row r="578">
          <cell r="C578" t="str">
            <v>2_306</v>
          </cell>
          <cell r="K578" t="str">
            <v>BF</v>
          </cell>
        </row>
        <row r="579">
          <cell r="C579" t="str">
            <v>2_307</v>
          </cell>
        </row>
        <row r="580">
          <cell r="C580" t="str">
            <v>3_001</v>
          </cell>
          <cell r="K580" t="str">
            <v>BF</v>
          </cell>
        </row>
        <row r="581">
          <cell r="C581" t="str">
            <v>3_002</v>
          </cell>
          <cell r="K581" t="str">
            <v>CB</v>
          </cell>
        </row>
        <row r="582">
          <cell r="C582" t="str">
            <v>3_003</v>
          </cell>
          <cell r="K582" t="str">
            <v>CB</v>
          </cell>
        </row>
        <row r="583">
          <cell r="C583" t="str">
            <v>3_004</v>
          </cell>
          <cell r="K583" t="str">
            <v>BF</v>
          </cell>
        </row>
        <row r="584">
          <cell r="C584" t="str">
            <v>3_005</v>
          </cell>
          <cell r="K584" t="str">
            <v>BF</v>
          </cell>
        </row>
        <row r="585">
          <cell r="C585" t="str">
            <v>3_006</v>
          </cell>
          <cell r="K585" t="str">
            <v>BF</v>
          </cell>
        </row>
        <row r="586">
          <cell r="C586" t="str">
            <v>3_007</v>
          </cell>
          <cell r="K586" t="str">
            <v>BF</v>
          </cell>
        </row>
        <row r="587">
          <cell r="C587" t="str">
            <v>3_008</v>
          </cell>
          <cell r="K587" t="str">
            <v>BF</v>
          </cell>
        </row>
        <row r="588">
          <cell r="C588" t="str">
            <v>3_009</v>
          </cell>
          <cell r="K588" t="str">
            <v>BF</v>
          </cell>
        </row>
        <row r="589">
          <cell r="C589" t="str">
            <v>3_010</v>
          </cell>
          <cell r="K589" t="str">
            <v>BF</v>
          </cell>
        </row>
        <row r="590">
          <cell r="C590" t="str">
            <v>3_011</v>
          </cell>
          <cell r="K590" t="str">
            <v>BF</v>
          </cell>
        </row>
        <row r="591">
          <cell r="C591" t="str">
            <v>3_012</v>
          </cell>
          <cell r="K591" t="str">
            <v>BF</v>
          </cell>
        </row>
        <row r="592">
          <cell r="C592" t="str">
            <v>3_013</v>
          </cell>
          <cell r="K592" t="str">
            <v>BF</v>
          </cell>
        </row>
        <row r="593">
          <cell r="C593" t="str">
            <v>3_014</v>
          </cell>
          <cell r="K593" t="str">
            <v>BF</v>
          </cell>
        </row>
        <row r="594">
          <cell r="C594" t="str">
            <v>3_015</v>
          </cell>
          <cell r="K594" t="str">
            <v>CB</v>
          </cell>
        </row>
        <row r="595">
          <cell r="C595" t="str">
            <v>3_016</v>
          </cell>
          <cell r="K595" t="str">
            <v>CB</v>
          </cell>
        </row>
        <row r="596">
          <cell r="C596" t="str">
            <v>3_017</v>
          </cell>
          <cell r="K596" t="str">
            <v>BF</v>
          </cell>
        </row>
        <row r="597">
          <cell r="C597" t="str">
            <v>3_018</v>
          </cell>
          <cell r="K597" t="str">
            <v>BF</v>
          </cell>
        </row>
        <row r="598">
          <cell r="C598" t="str">
            <v>3_019</v>
          </cell>
          <cell r="K598" t="str">
            <v>BF</v>
          </cell>
        </row>
        <row r="599">
          <cell r="C599" t="str">
            <v>3_020</v>
          </cell>
          <cell r="K599" t="str">
            <v>CB</v>
          </cell>
        </row>
        <row r="600">
          <cell r="C600" t="str">
            <v>3_021</v>
          </cell>
          <cell r="K600" t="str">
            <v>CB</v>
          </cell>
        </row>
        <row r="601">
          <cell r="C601" t="str">
            <v>3_023</v>
          </cell>
          <cell r="K601" t="str">
            <v>BF</v>
          </cell>
        </row>
        <row r="602">
          <cell r="C602" t="str">
            <v>3_025</v>
          </cell>
          <cell r="K602" t="str">
            <v>BF</v>
          </cell>
        </row>
        <row r="603">
          <cell r="C603" t="str">
            <v>3_026</v>
          </cell>
          <cell r="K603" t="str">
            <v>BF</v>
          </cell>
        </row>
        <row r="604">
          <cell r="C604" t="str">
            <v>3_027</v>
          </cell>
          <cell r="K604" t="str">
            <v>BF</v>
          </cell>
        </row>
        <row r="605">
          <cell r="C605" t="str">
            <v>3_028</v>
          </cell>
          <cell r="K605" t="str">
            <v>BF</v>
          </cell>
        </row>
        <row r="606">
          <cell r="C606" t="str">
            <v>3_029</v>
          </cell>
          <cell r="K606" t="str">
            <v>BF</v>
          </cell>
        </row>
        <row r="607">
          <cell r="C607" t="str">
            <v>3_030</v>
          </cell>
          <cell r="K607" t="str">
            <v>BF</v>
          </cell>
        </row>
        <row r="608">
          <cell r="C608" t="str">
            <v>3_031</v>
          </cell>
          <cell r="K608" t="str">
            <v>BF</v>
          </cell>
        </row>
        <row r="609">
          <cell r="C609" t="str">
            <v>3_032</v>
          </cell>
          <cell r="K609" t="str">
            <v>BF</v>
          </cell>
        </row>
        <row r="610">
          <cell r="C610" t="str">
            <v>3_033</v>
          </cell>
          <cell r="K610" t="str">
            <v>BF</v>
          </cell>
        </row>
        <row r="611">
          <cell r="C611" t="str">
            <v>3_034</v>
          </cell>
          <cell r="K611" t="str">
            <v>BF</v>
          </cell>
        </row>
        <row r="612">
          <cell r="C612" t="str">
            <v>3_035</v>
          </cell>
          <cell r="K612" t="str">
            <v>BF</v>
          </cell>
        </row>
        <row r="613">
          <cell r="C613" t="str">
            <v>3_036</v>
          </cell>
          <cell r="K613" t="str">
            <v>BF</v>
          </cell>
        </row>
        <row r="614">
          <cell r="C614" t="str">
            <v>3_037</v>
          </cell>
          <cell r="K614" t="str">
            <v>BF</v>
          </cell>
        </row>
        <row r="615">
          <cell r="C615" t="str">
            <v>3_038</v>
          </cell>
          <cell r="K615" t="str">
            <v>BF</v>
          </cell>
        </row>
        <row r="616">
          <cell r="C616" t="str">
            <v>3_039</v>
          </cell>
          <cell r="K616" t="str">
            <v>BF</v>
          </cell>
        </row>
        <row r="617">
          <cell r="C617" t="str">
            <v>3_040</v>
          </cell>
          <cell r="K617" t="str">
            <v>BF</v>
          </cell>
        </row>
        <row r="618">
          <cell r="C618" t="str">
            <v>3_041</v>
          </cell>
          <cell r="K618" t="str">
            <v>BF</v>
          </cell>
        </row>
        <row r="619">
          <cell r="C619" t="str">
            <v>3_042</v>
          </cell>
          <cell r="K619" t="str">
            <v>BF</v>
          </cell>
        </row>
        <row r="620">
          <cell r="C620" t="str">
            <v>3_043</v>
          </cell>
          <cell r="K620" t="str">
            <v>BF</v>
          </cell>
        </row>
        <row r="621">
          <cell r="C621" t="str">
            <v>3_044</v>
          </cell>
          <cell r="K621" t="str">
            <v>BF</v>
          </cell>
        </row>
        <row r="622">
          <cell r="C622" t="str">
            <v>3_045</v>
          </cell>
          <cell r="K622" t="str">
            <v>BF</v>
          </cell>
        </row>
        <row r="623">
          <cell r="C623" t="str">
            <v>3_046</v>
          </cell>
          <cell r="K623" t="str">
            <v>BF</v>
          </cell>
        </row>
        <row r="624">
          <cell r="C624" t="str">
            <v>3_047</v>
          </cell>
          <cell r="K624" t="str">
            <v>BF</v>
          </cell>
        </row>
        <row r="625">
          <cell r="C625" t="str">
            <v>3_048</v>
          </cell>
          <cell r="K625" t="str">
            <v>BF</v>
          </cell>
        </row>
        <row r="626">
          <cell r="C626" t="str">
            <v>3_049</v>
          </cell>
          <cell r="K626" t="str">
            <v>BF</v>
          </cell>
        </row>
        <row r="627">
          <cell r="C627" t="str">
            <v>3_051</v>
          </cell>
          <cell r="K627" t="str">
            <v>BF</v>
          </cell>
        </row>
        <row r="628">
          <cell r="C628" t="str">
            <v>3_052</v>
          </cell>
          <cell r="K628" t="str">
            <v>BF</v>
          </cell>
        </row>
        <row r="629">
          <cell r="C629" t="str">
            <v>3_053</v>
          </cell>
          <cell r="K629" t="str">
            <v>BF</v>
          </cell>
        </row>
        <row r="630">
          <cell r="C630" t="str">
            <v>3_054</v>
          </cell>
          <cell r="K630" t="str">
            <v>BF</v>
          </cell>
        </row>
        <row r="631">
          <cell r="C631" t="str">
            <v>3_055</v>
          </cell>
          <cell r="K631" t="str">
            <v>BF</v>
          </cell>
        </row>
        <row r="632">
          <cell r="C632" t="str">
            <v>3_056</v>
          </cell>
          <cell r="K632" t="str">
            <v>BF</v>
          </cell>
        </row>
        <row r="633">
          <cell r="C633" t="str">
            <v>3_057</v>
          </cell>
          <cell r="K633" t="str">
            <v>BF</v>
          </cell>
        </row>
        <row r="634">
          <cell r="C634" t="str">
            <v>3_058</v>
          </cell>
          <cell r="K634" t="str">
            <v>BF</v>
          </cell>
        </row>
        <row r="635">
          <cell r="C635" t="str">
            <v>3_059</v>
          </cell>
          <cell r="K635" t="str">
            <v>BF</v>
          </cell>
        </row>
        <row r="636">
          <cell r="C636" t="str">
            <v>3_060</v>
          </cell>
          <cell r="K636" t="str">
            <v>BF</v>
          </cell>
        </row>
        <row r="637">
          <cell r="C637" t="str">
            <v>3_061</v>
          </cell>
          <cell r="K637" t="str">
            <v>BF</v>
          </cell>
        </row>
        <row r="638">
          <cell r="C638" t="str">
            <v>3_062</v>
          </cell>
          <cell r="K638" t="str">
            <v>BF</v>
          </cell>
        </row>
        <row r="639">
          <cell r="C639" t="str">
            <v>3_063</v>
          </cell>
          <cell r="K639" t="str">
            <v>BF</v>
          </cell>
        </row>
        <row r="640">
          <cell r="C640" t="str">
            <v>3_066</v>
          </cell>
          <cell r="K640" t="str">
            <v>BF</v>
          </cell>
        </row>
        <row r="641">
          <cell r="C641" t="str">
            <v>3_067</v>
          </cell>
          <cell r="K641" t="str">
            <v>BF</v>
          </cell>
        </row>
        <row r="642">
          <cell r="C642" t="str">
            <v>3_068</v>
          </cell>
          <cell r="K642" t="str">
            <v>BF</v>
          </cell>
        </row>
        <row r="643">
          <cell r="C643" t="str">
            <v>3_069</v>
          </cell>
          <cell r="K643" t="str">
            <v>BF</v>
          </cell>
        </row>
        <row r="644">
          <cell r="C644" t="str">
            <v>3_070</v>
          </cell>
          <cell r="K644" t="str">
            <v>BF</v>
          </cell>
        </row>
        <row r="645">
          <cell r="C645" t="str">
            <v>3_071</v>
          </cell>
          <cell r="K645" t="str">
            <v>BF</v>
          </cell>
        </row>
        <row r="646">
          <cell r="C646" t="str">
            <v>3_072</v>
          </cell>
          <cell r="K646" t="str">
            <v>BF</v>
          </cell>
        </row>
        <row r="647">
          <cell r="C647" t="str">
            <v>3_073</v>
          </cell>
          <cell r="K647" t="str">
            <v>BF</v>
          </cell>
        </row>
        <row r="648">
          <cell r="C648" t="str">
            <v>3_074</v>
          </cell>
          <cell r="K648" t="str">
            <v>BF</v>
          </cell>
        </row>
        <row r="649">
          <cell r="C649" t="str">
            <v>3_075</v>
          </cell>
          <cell r="K649" t="str">
            <v>BF</v>
          </cell>
        </row>
        <row r="650">
          <cell r="C650" t="str">
            <v>3_076</v>
          </cell>
          <cell r="K650" t="str">
            <v>BF</v>
          </cell>
        </row>
        <row r="651">
          <cell r="C651" t="str">
            <v>3_077</v>
          </cell>
          <cell r="K651" t="str">
            <v>BF</v>
          </cell>
        </row>
        <row r="652">
          <cell r="C652" t="str">
            <v>3_078</v>
          </cell>
          <cell r="K652" t="str">
            <v>BF</v>
          </cell>
        </row>
        <row r="653">
          <cell r="C653" t="str">
            <v>3_079</v>
          </cell>
          <cell r="K653" t="str">
            <v>BF</v>
          </cell>
        </row>
        <row r="654">
          <cell r="C654" t="str">
            <v>3_080</v>
          </cell>
          <cell r="K654" t="str">
            <v>BF</v>
          </cell>
        </row>
        <row r="655">
          <cell r="C655" t="str">
            <v>3_081</v>
          </cell>
          <cell r="K655" t="str">
            <v>BF</v>
          </cell>
        </row>
        <row r="656">
          <cell r="C656" t="str">
            <v>3_082</v>
          </cell>
          <cell r="K656" t="str">
            <v>BF</v>
          </cell>
        </row>
        <row r="657">
          <cell r="C657" t="str">
            <v>3_083</v>
          </cell>
          <cell r="K657" t="str">
            <v>BF</v>
          </cell>
        </row>
        <row r="658">
          <cell r="C658" t="str">
            <v>3_084</v>
          </cell>
          <cell r="K658" t="str">
            <v>BF</v>
          </cell>
        </row>
        <row r="659">
          <cell r="C659" t="str">
            <v>3_085</v>
          </cell>
          <cell r="K659" t="str">
            <v>BF</v>
          </cell>
        </row>
        <row r="660">
          <cell r="C660" t="str">
            <v>3_086</v>
          </cell>
          <cell r="K660" t="str">
            <v>BF</v>
          </cell>
        </row>
        <row r="661">
          <cell r="C661" t="str">
            <v>3_087</v>
          </cell>
          <cell r="K661" t="str">
            <v>BF</v>
          </cell>
        </row>
        <row r="662">
          <cell r="C662" t="str">
            <v>3_088</v>
          </cell>
          <cell r="K662" t="str">
            <v>BF</v>
          </cell>
        </row>
        <row r="663">
          <cell r="C663" t="str">
            <v>3_089</v>
          </cell>
          <cell r="K663" t="str">
            <v>BF</v>
          </cell>
        </row>
        <row r="664">
          <cell r="C664" t="str">
            <v>3_090</v>
          </cell>
          <cell r="K664" t="str">
            <v>BF</v>
          </cell>
        </row>
        <row r="665">
          <cell r="C665" t="str">
            <v>3_091</v>
          </cell>
          <cell r="K665" t="str">
            <v>BF</v>
          </cell>
        </row>
        <row r="666">
          <cell r="C666" t="str">
            <v>3_092</v>
          </cell>
          <cell r="K666" t="str">
            <v>BF</v>
          </cell>
        </row>
        <row r="667">
          <cell r="C667" t="str">
            <v>3_093</v>
          </cell>
          <cell r="K667" t="str">
            <v>BF</v>
          </cell>
        </row>
        <row r="668">
          <cell r="C668" t="str">
            <v>3_094</v>
          </cell>
          <cell r="K668" t="str">
            <v>BF</v>
          </cell>
        </row>
        <row r="669">
          <cell r="C669" t="str">
            <v>3_095</v>
          </cell>
          <cell r="K669" t="str">
            <v>BF</v>
          </cell>
        </row>
        <row r="670">
          <cell r="C670" t="str">
            <v>3_096</v>
          </cell>
          <cell r="K670" t="str">
            <v>BF</v>
          </cell>
        </row>
        <row r="671">
          <cell r="C671" t="str">
            <v>3_097</v>
          </cell>
          <cell r="K671" t="str">
            <v>BF</v>
          </cell>
        </row>
        <row r="672">
          <cell r="C672" t="str">
            <v>3_098</v>
          </cell>
          <cell r="K672" t="str">
            <v>BF</v>
          </cell>
        </row>
        <row r="673">
          <cell r="C673" t="str">
            <v>3_099</v>
          </cell>
          <cell r="K673" t="str">
            <v>BF</v>
          </cell>
        </row>
        <row r="674">
          <cell r="C674" t="str">
            <v>3_100</v>
          </cell>
          <cell r="K674" t="str">
            <v>BF</v>
          </cell>
        </row>
        <row r="675">
          <cell r="C675" t="str">
            <v>3_101</v>
          </cell>
          <cell r="K675" t="str">
            <v>BF</v>
          </cell>
        </row>
        <row r="676">
          <cell r="C676" t="str">
            <v>3_102</v>
          </cell>
          <cell r="K676" t="str">
            <v>BF</v>
          </cell>
        </row>
        <row r="677">
          <cell r="C677" t="str">
            <v>3_103</v>
          </cell>
          <cell r="K677" t="str">
            <v>BF</v>
          </cell>
        </row>
        <row r="678">
          <cell r="C678" t="str">
            <v>3_104</v>
          </cell>
          <cell r="K678" t="str">
            <v>BF</v>
          </cell>
        </row>
        <row r="679">
          <cell r="C679" t="str">
            <v>3_105</v>
          </cell>
          <cell r="K679" t="str">
            <v>BF</v>
          </cell>
        </row>
        <row r="680">
          <cell r="C680" t="str">
            <v>3_106</v>
          </cell>
          <cell r="K680" t="str">
            <v>BF</v>
          </cell>
        </row>
        <row r="681">
          <cell r="C681" t="str">
            <v>3_107</v>
          </cell>
          <cell r="K681" t="str">
            <v>BF</v>
          </cell>
        </row>
        <row r="682">
          <cell r="C682" t="str">
            <v>3_108</v>
          </cell>
          <cell r="K682" t="str">
            <v>BF</v>
          </cell>
        </row>
        <row r="683">
          <cell r="C683" t="str">
            <v>3_109</v>
          </cell>
          <cell r="K683" t="str">
            <v>BF</v>
          </cell>
        </row>
        <row r="684">
          <cell r="C684" t="str">
            <v>3_110</v>
          </cell>
          <cell r="K684" t="str">
            <v>BF</v>
          </cell>
        </row>
        <row r="685">
          <cell r="C685" t="str">
            <v>3_111</v>
          </cell>
          <cell r="K685" t="str">
            <v>BF</v>
          </cell>
        </row>
        <row r="686">
          <cell r="C686" t="str">
            <v>3_112</v>
          </cell>
          <cell r="K686" t="str">
            <v>BF</v>
          </cell>
        </row>
        <row r="687">
          <cell r="C687" t="str">
            <v>3_113</v>
          </cell>
          <cell r="K687" t="str">
            <v>BF</v>
          </cell>
        </row>
        <row r="688">
          <cell r="C688" t="str">
            <v>3_114</v>
          </cell>
          <cell r="K688" t="str">
            <v>BF</v>
          </cell>
        </row>
        <row r="689">
          <cell r="C689" t="str">
            <v>3_115</v>
          </cell>
          <cell r="K689" t="str">
            <v>BF</v>
          </cell>
        </row>
        <row r="690">
          <cell r="C690" t="str">
            <v>3_116</v>
          </cell>
          <cell r="K690" t="str">
            <v>BF</v>
          </cell>
        </row>
        <row r="691">
          <cell r="C691" t="str">
            <v>3_117</v>
          </cell>
          <cell r="K691" t="str">
            <v>BF</v>
          </cell>
        </row>
        <row r="692">
          <cell r="C692" t="str">
            <v>3_118</v>
          </cell>
          <cell r="K692" t="str">
            <v>BF</v>
          </cell>
        </row>
        <row r="693">
          <cell r="C693" t="str">
            <v>3_119</v>
          </cell>
          <cell r="K693" t="str">
            <v>BF</v>
          </cell>
        </row>
        <row r="694">
          <cell r="C694" t="str">
            <v>3_120</v>
          </cell>
          <cell r="K694" t="str">
            <v>BF</v>
          </cell>
        </row>
        <row r="695">
          <cell r="C695" t="str">
            <v>3_121</v>
          </cell>
          <cell r="K695" t="str">
            <v>BF</v>
          </cell>
        </row>
        <row r="696">
          <cell r="C696" t="str">
            <v>3_122</v>
          </cell>
          <cell r="K696" t="str">
            <v>BF</v>
          </cell>
        </row>
        <row r="697">
          <cell r="C697" t="str">
            <v>3_123</v>
          </cell>
          <cell r="K697" t="str">
            <v>BF</v>
          </cell>
        </row>
        <row r="698">
          <cell r="C698" t="str">
            <v>3_124</v>
          </cell>
          <cell r="K698" t="str">
            <v>BF</v>
          </cell>
        </row>
        <row r="699">
          <cell r="C699" t="str">
            <v>3_125</v>
          </cell>
          <cell r="K699" t="str">
            <v>BF</v>
          </cell>
        </row>
        <row r="700">
          <cell r="C700" t="str">
            <v>3_126</v>
          </cell>
          <cell r="K700" t="str">
            <v>BF</v>
          </cell>
        </row>
        <row r="701">
          <cell r="C701" t="str">
            <v>3_127</v>
          </cell>
          <cell r="K701" t="str">
            <v>BF</v>
          </cell>
        </row>
        <row r="702">
          <cell r="C702" t="str">
            <v>3_128</v>
          </cell>
          <cell r="K702" t="str">
            <v>BF</v>
          </cell>
        </row>
        <row r="703">
          <cell r="C703" t="str">
            <v>3_129</v>
          </cell>
          <cell r="K703" t="str">
            <v>BF</v>
          </cell>
        </row>
        <row r="704">
          <cell r="C704" t="str">
            <v>3_130</v>
          </cell>
          <cell r="K704" t="str">
            <v>BF</v>
          </cell>
        </row>
        <row r="705">
          <cell r="C705" t="str">
            <v>3_131</v>
          </cell>
          <cell r="K705" t="str">
            <v>BF</v>
          </cell>
        </row>
        <row r="706">
          <cell r="C706" t="str">
            <v>3_132</v>
          </cell>
          <cell r="K706" t="str">
            <v>BF</v>
          </cell>
        </row>
        <row r="707">
          <cell r="C707" t="str">
            <v>3_133</v>
          </cell>
          <cell r="K707" t="str">
            <v>BF</v>
          </cell>
        </row>
        <row r="708">
          <cell r="C708" t="str">
            <v>3_134</v>
          </cell>
          <cell r="K708" t="str">
            <v>BF</v>
          </cell>
        </row>
        <row r="709">
          <cell r="C709" t="str">
            <v>3_135</v>
          </cell>
          <cell r="K709" t="str">
            <v>BF</v>
          </cell>
        </row>
        <row r="710">
          <cell r="C710" t="str">
            <v>3_136</v>
          </cell>
          <cell r="K710" t="str">
            <v>BF</v>
          </cell>
        </row>
        <row r="711">
          <cell r="C711" t="str">
            <v>3_137</v>
          </cell>
          <cell r="K711" t="str">
            <v>BF</v>
          </cell>
        </row>
        <row r="712">
          <cell r="C712" t="str">
            <v>3_138</v>
          </cell>
          <cell r="K712" t="str">
            <v>BF</v>
          </cell>
        </row>
        <row r="713">
          <cell r="C713" t="str">
            <v>3_139</v>
          </cell>
          <cell r="K713" t="str">
            <v>BF</v>
          </cell>
        </row>
        <row r="714">
          <cell r="C714" t="str">
            <v>3_140</v>
          </cell>
          <cell r="K714" t="str">
            <v>BF</v>
          </cell>
        </row>
        <row r="715">
          <cell r="C715" t="str">
            <v>3_141</v>
          </cell>
          <cell r="K715" t="str">
            <v>BF</v>
          </cell>
        </row>
        <row r="716">
          <cell r="C716" t="str">
            <v>3_142</v>
          </cell>
          <cell r="K716" t="str">
            <v>BF</v>
          </cell>
        </row>
        <row r="717">
          <cell r="C717" t="str">
            <v>3_143</v>
          </cell>
          <cell r="K717" t="str">
            <v>BF</v>
          </cell>
        </row>
        <row r="718">
          <cell r="C718" t="str">
            <v>3_144</v>
          </cell>
          <cell r="K718" t="str">
            <v>BF</v>
          </cell>
        </row>
        <row r="719">
          <cell r="C719" t="str">
            <v>3_145</v>
          </cell>
          <cell r="K719" t="str">
            <v>BF</v>
          </cell>
        </row>
        <row r="720">
          <cell r="C720" t="str">
            <v>3_147</v>
          </cell>
          <cell r="K720" t="str">
            <v>BF</v>
          </cell>
        </row>
        <row r="721">
          <cell r="C721" t="str">
            <v>3_149</v>
          </cell>
          <cell r="K721" t="str">
            <v>BF</v>
          </cell>
        </row>
        <row r="722">
          <cell r="C722" t="str">
            <v>3_150</v>
          </cell>
          <cell r="K722" t="str">
            <v>BF</v>
          </cell>
        </row>
        <row r="723">
          <cell r="C723" t="str">
            <v>3_151</v>
          </cell>
          <cell r="K723" t="str">
            <v>BF</v>
          </cell>
        </row>
        <row r="724">
          <cell r="C724" t="str">
            <v>3_152</v>
          </cell>
          <cell r="K724" t="str">
            <v>BF</v>
          </cell>
        </row>
        <row r="725">
          <cell r="C725" t="str">
            <v>3_153</v>
          </cell>
          <cell r="K725" t="str">
            <v>BF</v>
          </cell>
        </row>
        <row r="726">
          <cell r="C726" t="str">
            <v>3_154</v>
          </cell>
          <cell r="K726" t="str">
            <v>BF</v>
          </cell>
        </row>
        <row r="727">
          <cell r="C727" t="str">
            <v>3_155</v>
          </cell>
          <cell r="K727" t="str">
            <v>BF</v>
          </cell>
        </row>
        <row r="728">
          <cell r="C728" t="str">
            <v>3_156</v>
          </cell>
          <cell r="K728" t="str">
            <v>BF</v>
          </cell>
        </row>
        <row r="729">
          <cell r="C729" t="str">
            <v>3_157</v>
          </cell>
          <cell r="K729" t="str">
            <v>BF</v>
          </cell>
        </row>
        <row r="730">
          <cell r="C730" t="str">
            <v>3_158</v>
          </cell>
          <cell r="K730" t="str">
            <v>BF</v>
          </cell>
        </row>
        <row r="731">
          <cell r="C731" t="str">
            <v>3_159</v>
          </cell>
          <cell r="K731" t="str">
            <v>BF</v>
          </cell>
        </row>
        <row r="732">
          <cell r="C732" t="str">
            <v>3_160</v>
          </cell>
          <cell r="K732" t="str">
            <v>BF</v>
          </cell>
        </row>
        <row r="733">
          <cell r="C733" t="str">
            <v>3_161</v>
          </cell>
          <cell r="K733" t="str">
            <v>BF</v>
          </cell>
        </row>
        <row r="734">
          <cell r="C734" t="str">
            <v>3_162</v>
          </cell>
          <cell r="K734" t="str">
            <v>BF</v>
          </cell>
        </row>
        <row r="735">
          <cell r="C735" t="str">
            <v>3_163</v>
          </cell>
          <cell r="K735" t="str">
            <v>BF</v>
          </cell>
        </row>
        <row r="736">
          <cell r="C736" t="str">
            <v>3_164</v>
          </cell>
          <cell r="K736" t="str">
            <v>BF</v>
          </cell>
        </row>
        <row r="737">
          <cell r="C737" t="str">
            <v>3_165</v>
          </cell>
          <cell r="K737" t="str">
            <v>BF</v>
          </cell>
        </row>
        <row r="738">
          <cell r="C738" t="str">
            <v>3_166</v>
          </cell>
          <cell r="K738" t="str">
            <v>BF</v>
          </cell>
        </row>
        <row r="739">
          <cell r="C739" t="str">
            <v>3_167</v>
          </cell>
          <cell r="K739" t="str">
            <v>BF</v>
          </cell>
        </row>
        <row r="740">
          <cell r="C740" t="str">
            <v>3_168</v>
          </cell>
          <cell r="K740" t="str">
            <v>BF</v>
          </cell>
        </row>
        <row r="741">
          <cell r="C741" t="str">
            <v>3_169</v>
          </cell>
          <cell r="K741" t="str">
            <v>BF</v>
          </cell>
        </row>
        <row r="742">
          <cell r="C742" t="str">
            <v>3_170</v>
          </cell>
          <cell r="K742" t="str">
            <v>BF</v>
          </cell>
        </row>
        <row r="743">
          <cell r="C743" t="str">
            <v>3_171</v>
          </cell>
          <cell r="K743" t="str">
            <v>BF</v>
          </cell>
        </row>
        <row r="744">
          <cell r="C744" t="str">
            <v>3_172</v>
          </cell>
          <cell r="K744" t="str">
            <v>BF</v>
          </cell>
        </row>
        <row r="745">
          <cell r="C745" t="str">
            <v>3_173</v>
          </cell>
          <cell r="K745" t="str">
            <v>BF</v>
          </cell>
        </row>
        <row r="746">
          <cell r="C746" t="str">
            <v>3_174</v>
          </cell>
          <cell r="K746" t="str">
            <v>BF</v>
          </cell>
        </row>
        <row r="747">
          <cell r="C747" t="str">
            <v>3_175</v>
          </cell>
          <cell r="K747" t="str">
            <v>BF</v>
          </cell>
        </row>
        <row r="748">
          <cell r="C748" t="str">
            <v>3_176</v>
          </cell>
          <cell r="K748" t="str">
            <v>BF</v>
          </cell>
        </row>
        <row r="749">
          <cell r="C749" t="str">
            <v>3_177</v>
          </cell>
          <cell r="K749" t="str">
            <v>BF</v>
          </cell>
        </row>
        <row r="750">
          <cell r="C750" t="str">
            <v>3_178</v>
          </cell>
          <cell r="K750" t="str">
            <v>BF</v>
          </cell>
        </row>
        <row r="751">
          <cell r="C751" t="str">
            <v>3_179</v>
          </cell>
          <cell r="K751" t="str">
            <v>BF</v>
          </cell>
        </row>
        <row r="752">
          <cell r="C752" t="str">
            <v>3_180</v>
          </cell>
          <cell r="K752" t="str">
            <v>BF</v>
          </cell>
        </row>
        <row r="753">
          <cell r="C753" t="str">
            <v>3_181</v>
          </cell>
          <cell r="K753" t="str">
            <v>BF</v>
          </cell>
        </row>
        <row r="754">
          <cell r="C754" t="str">
            <v>3_182</v>
          </cell>
          <cell r="K754" t="str">
            <v>BF</v>
          </cell>
        </row>
        <row r="755">
          <cell r="C755" t="str">
            <v>3_183</v>
          </cell>
          <cell r="K755" t="str">
            <v>BF</v>
          </cell>
        </row>
        <row r="756">
          <cell r="C756" t="str">
            <v>3_184</v>
          </cell>
          <cell r="K756" t="str">
            <v>BF</v>
          </cell>
        </row>
        <row r="757">
          <cell r="C757" t="str">
            <v>3_185</v>
          </cell>
          <cell r="K757" t="str">
            <v>BF</v>
          </cell>
        </row>
        <row r="758">
          <cell r="C758" t="str">
            <v>3_186</v>
          </cell>
          <cell r="K758" t="str">
            <v>BF</v>
          </cell>
        </row>
        <row r="759">
          <cell r="C759" t="str">
            <v>3_187</v>
          </cell>
          <cell r="K759" t="str">
            <v>BF</v>
          </cell>
        </row>
        <row r="760">
          <cell r="C760" t="str">
            <v>3_188</v>
          </cell>
          <cell r="K760" t="str">
            <v>BF</v>
          </cell>
        </row>
        <row r="761">
          <cell r="C761" t="str">
            <v>3_189</v>
          </cell>
          <cell r="K761" t="str">
            <v>BF</v>
          </cell>
        </row>
        <row r="762">
          <cell r="C762" t="str">
            <v>3_190</v>
          </cell>
          <cell r="K762" t="str">
            <v>BF</v>
          </cell>
        </row>
        <row r="763">
          <cell r="C763" t="str">
            <v>3_191</v>
          </cell>
          <cell r="K763" t="str">
            <v>BF</v>
          </cell>
        </row>
        <row r="764">
          <cell r="C764" t="str">
            <v>3_192</v>
          </cell>
          <cell r="K764" t="str">
            <v>BF</v>
          </cell>
        </row>
        <row r="765">
          <cell r="C765" t="str">
            <v>3_193</v>
          </cell>
          <cell r="K765" t="str">
            <v>BF</v>
          </cell>
        </row>
        <row r="766">
          <cell r="C766" t="str">
            <v>3_194</v>
          </cell>
          <cell r="K766" t="str">
            <v>BF</v>
          </cell>
        </row>
        <row r="767">
          <cell r="C767" t="str">
            <v>3_195</v>
          </cell>
          <cell r="K767" t="str">
            <v>BF</v>
          </cell>
        </row>
        <row r="768">
          <cell r="C768" t="str">
            <v>3_196</v>
          </cell>
          <cell r="K768" t="str">
            <v>BF</v>
          </cell>
        </row>
        <row r="769">
          <cell r="C769" t="str">
            <v>3_197</v>
          </cell>
          <cell r="K769" t="str">
            <v>BF</v>
          </cell>
        </row>
        <row r="770">
          <cell r="C770" t="str">
            <v>3_198</v>
          </cell>
          <cell r="K770" t="str">
            <v>BF</v>
          </cell>
        </row>
        <row r="771">
          <cell r="C771" t="str">
            <v>3_199</v>
          </cell>
          <cell r="K771" t="str">
            <v>BF</v>
          </cell>
        </row>
        <row r="772">
          <cell r="C772" t="str">
            <v>3_200</v>
          </cell>
          <cell r="K772" t="str">
            <v>BF</v>
          </cell>
        </row>
        <row r="773">
          <cell r="C773" t="str">
            <v>3_201</v>
          </cell>
          <cell r="K773" t="str">
            <v>BF</v>
          </cell>
        </row>
        <row r="774">
          <cell r="C774" t="str">
            <v>3_202</v>
          </cell>
          <cell r="K774" t="str">
            <v>BF</v>
          </cell>
        </row>
        <row r="775">
          <cell r="C775" t="str">
            <v>3_203</v>
          </cell>
          <cell r="K775" t="str">
            <v>BF</v>
          </cell>
        </row>
        <row r="776">
          <cell r="C776" t="str">
            <v>3_204</v>
          </cell>
          <cell r="K776" t="str">
            <v>BF</v>
          </cell>
        </row>
        <row r="777">
          <cell r="C777" t="str">
            <v>3_205</v>
          </cell>
          <cell r="K777" t="str">
            <v>BF</v>
          </cell>
        </row>
        <row r="778">
          <cell r="C778" t="str">
            <v>3_206</v>
          </cell>
          <cell r="K778" t="str">
            <v>BF</v>
          </cell>
        </row>
        <row r="779">
          <cell r="C779" t="str">
            <v>3_207</v>
          </cell>
          <cell r="K779" t="str">
            <v>BF</v>
          </cell>
        </row>
        <row r="780">
          <cell r="C780" t="str">
            <v>3_208</v>
          </cell>
          <cell r="K780" t="str">
            <v>BF</v>
          </cell>
        </row>
        <row r="781">
          <cell r="C781" t="str">
            <v>3_209</v>
          </cell>
          <cell r="K781" t="str">
            <v>BF</v>
          </cell>
        </row>
        <row r="782">
          <cell r="C782" t="str">
            <v>3_210</v>
          </cell>
          <cell r="K782" t="str">
            <v>BF</v>
          </cell>
        </row>
        <row r="783">
          <cell r="C783" t="str">
            <v>3_211</v>
          </cell>
          <cell r="K783" t="str">
            <v>BF</v>
          </cell>
        </row>
        <row r="784">
          <cell r="C784" t="str">
            <v>3_212</v>
          </cell>
          <cell r="K784" t="str">
            <v>BF</v>
          </cell>
        </row>
        <row r="785">
          <cell r="C785" t="str">
            <v>3_213</v>
          </cell>
          <cell r="K785" t="str">
            <v>BF</v>
          </cell>
        </row>
        <row r="786">
          <cell r="C786" t="str">
            <v>3_214</v>
          </cell>
          <cell r="K786" t="str">
            <v>BF</v>
          </cell>
        </row>
        <row r="787">
          <cell r="C787" t="str">
            <v>3_215</v>
          </cell>
          <cell r="K787" t="str">
            <v>BF</v>
          </cell>
        </row>
        <row r="788">
          <cell r="C788" t="str">
            <v>3_216</v>
          </cell>
          <cell r="K788" t="str">
            <v>BF</v>
          </cell>
        </row>
        <row r="789">
          <cell r="C789" t="str">
            <v>3_217</v>
          </cell>
          <cell r="K789" t="str">
            <v>BF</v>
          </cell>
        </row>
        <row r="790">
          <cell r="C790" t="str">
            <v>3_218</v>
          </cell>
          <cell r="K790" t="str">
            <v>BF</v>
          </cell>
        </row>
        <row r="791">
          <cell r="C791" t="str">
            <v>3_219</v>
          </cell>
          <cell r="K791" t="str">
            <v>BF</v>
          </cell>
        </row>
        <row r="792">
          <cell r="C792" t="str">
            <v>3_220</v>
          </cell>
          <cell r="K792" t="str">
            <v>BF</v>
          </cell>
        </row>
        <row r="793">
          <cell r="C793" t="str">
            <v>3_221</v>
          </cell>
          <cell r="K793" t="str">
            <v>BF</v>
          </cell>
        </row>
        <row r="794">
          <cell r="C794" t="str">
            <v>3_222</v>
          </cell>
          <cell r="K794" t="str">
            <v>BF</v>
          </cell>
        </row>
        <row r="795">
          <cell r="C795" t="str">
            <v>3_223</v>
          </cell>
          <cell r="K795" t="str">
            <v>BF</v>
          </cell>
        </row>
        <row r="796">
          <cell r="C796" t="str">
            <v>3_224</v>
          </cell>
          <cell r="K796" t="str">
            <v>BF</v>
          </cell>
        </row>
        <row r="797">
          <cell r="C797" t="str">
            <v>3_225</v>
          </cell>
          <cell r="K797" t="str">
            <v>BF</v>
          </cell>
        </row>
        <row r="798">
          <cell r="C798" t="str">
            <v>3_226</v>
          </cell>
          <cell r="K798" t="str">
            <v>BF</v>
          </cell>
        </row>
        <row r="799">
          <cell r="C799" t="str">
            <v>3_227</v>
          </cell>
          <cell r="K799" t="str">
            <v>BF</v>
          </cell>
        </row>
        <row r="800">
          <cell r="C800" t="str">
            <v>3_228</v>
          </cell>
          <cell r="K800" t="str">
            <v>BF</v>
          </cell>
        </row>
        <row r="801">
          <cell r="C801" t="str">
            <v>3_229</v>
          </cell>
          <cell r="K801" t="str">
            <v>BF</v>
          </cell>
        </row>
        <row r="802">
          <cell r="C802" t="str">
            <v>3_230</v>
          </cell>
          <cell r="K802" t="str">
            <v>BF</v>
          </cell>
        </row>
        <row r="803">
          <cell r="C803" t="str">
            <v>3_231</v>
          </cell>
          <cell r="K803" t="str">
            <v>BF</v>
          </cell>
        </row>
        <row r="804">
          <cell r="C804" t="str">
            <v>3_232</v>
          </cell>
          <cell r="K804" t="str">
            <v>BF</v>
          </cell>
        </row>
        <row r="805">
          <cell r="C805" t="str">
            <v>3_233</v>
          </cell>
          <cell r="K805" t="str">
            <v>BF</v>
          </cell>
        </row>
        <row r="806">
          <cell r="C806" t="str">
            <v>3_234</v>
          </cell>
          <cell r="K806" t="str">
            <v>BF</v>
          </cell>
        </row>
        <row r="807">
          <cell r="C807" t="str">
            <v>3_235</v>
          </cell>
          <cell r="K807" t="str">
            <v>BF</v>
          </cell>
        </row>
        <row r="808">
          <cell r="C808" t="str">
            <v>3_236</v>
          </cell>
          <cell r="K808" t="str">
            <v>BF</v>
          </cell>
        </row>
        <row r="809">
          <cell r="C809" t="str">
            <v>3_237</v>
          </cell>
          <cell r="K809" t="str">
            <v>BF</v>
          </cell>
        </row>
        <row r="810">
          <cell r="C810" t="str">
            <v>3_238</v>
          </cell>
          <cell r="K810" t="str">
            <v>BF</v>
          </cell>
        </row>
        <row r="811">
          <cell r="C811" t="str">
            <v>3_239</v>
          </cell>
          <cell r="K811" t="str">
            <v>BF</v>
          </cell>
        </row>
        <row r="812">
          <cell r="C812" t="str">
            <v>3_240</v>
          </cell>
          <cell r="K812" t="str">
            <v>BF</v>
          </cell>
        </row>
        <row r="813">
          <cell r="C813" t="str">
            <v>3_241</v>
          </cell>
          <cell r="K813" t="str">
            <v>BF</v>
          </cell>
        </row>
        <row r="814">
          <cell r="C814" t="str">
            <v>3_242</v>
          </cell>
          <cell r="K814" t="str">
            <v>BF</v>
          </cell>
        </row>
        <row r="815">
          <cell r="C815" t="str">
            <v>3_243</v>
          </cell>
          <cell r="K815" t="str">
            <v>BF</v>
          </cell>
        </row>
        <row r="816">
          <cell r="C816" t="str">
            <v>3_244</v>
          </cell>
          <cell r="K816" t="str">
            <v>BF</v>
          </cell>
        </row>
        <row r="817">
          <cell r="C817" t="str">
            <v>3_245</v>
          </cell>
          <cell r="K817" t="str">
            <v>BF</v>
          </cell>
        </row>
        <row r="818">
          <cell r="C818" t="str">
            <v>3_246</v>
          </cell>
          <cell r="K818" t="str">
            <v>BF</v>
          </cell>
        </row>
        <row r="819">
          <cell r="C819" t="str">
            <v>3_247</v>
          </cell>
          <cell r="K819" t="str">
            <v>BF</v>
          </cell>
        </row>
        <row r="820">
          <cell r="C820" t="str">
            <v>3_248</v>
          </cell>
          <cell r="K820" t="str">
            <v>BF</v>
          </cell>
        </row>
        <row r="821">
          <cell r="C821" t="str">
            <v>3_249</v>
          </cell>
          <cell r="K821" t="str">
            <v>BF</v>
          </cell>
        </row>
        <row r="822">
          <cell r="C822" t="str">
            <v>3_250</v>
          </cell>
          <cell r="K822" t="str">
            <v>BF</v>
          </cell>
        </row>
        <row r="823">
          <cell r="C823" t="str">
            <v>3_251</v>
          </cell>
          <cell r="K823" t="str">
            <v>BF</v>
          </cell>
        </row>
        <row r="824">
          <cell r="C824" t="str">
            <v>3_252</v>
          </cell>
          <cell r="K824" t="str">
            <v>BF</v>
          </cell>
        </row>
        <row r="825">
          <cell r="C825" t="str">
            <v>3_253</v>
          </cell>
          <cell r="K825" t="str">
            <v>BF</v>
          </cell>
        </row>
        <row r="826">
          <cell r="C826" t="str">
            <v>3_254</v>
          </cell>
          <cell r="K826" t="str">
            <v>BF</v>
          </cell>
        </row>
        <row r="827">
          <cell r="C827" t="str">
            <v>3_255</v>
          </cell>
          <cell r="K827" t="str">
            <v>BF</v>
          </cell>
        </row>
        <row r="828">
          <cell r="C828" t="str">
            <v>3_256</v>
          </cell>
          <cell r="K828" t="str">
            <v>BF</v>
          </cell>
        </row>
        <row r="829">
          <cell r="C829" t="str">
            <v>3_257</v>
          </cell>
          <cell r="K829" t="str">
            <v>BF</v>
          </cell>
        </row>
        <row r="830">
          <cell r="C830" t="str">
            <v>3_258</v>
          </cell>
          <cell r="K830" t="str">
            <v>BF</v>
          </cell>
        </row>
        <row r="831">
          <cell r="C831" t="str">
            <v>3_259</v>
          </cell>
          <cell r="K831" t="str">
            <v>BF</v>
          </cell>
        </row>
        <row r="832">
          <cell r="C832" t="str">
            <v>3_260</v>
          </cell>
          <cell r="K832" t="str">
            <v>BF</v>
          </cell>
        </row>
        <row r="833">
          <cell r="C833" t="str">
            <v>3_261</v>
          </cell>
          <cell r="K833" t="str">
            <v>BF</v>
          </cell>
        </row>
        <row r="834">
          <cell r="C834" t="str">
            <v>3_262</v>
          </cell>
          <cell r="K834" t="str">
            <v>BF</v>
          </cell>
        </row>
        <row r="835">
          <cell r="C835" t="str">
            <v>3_263</v>
          </cell>
          <cell r="K835" t="str">
            <v>BF</v>
          </cell>
        </row>
        <row r="836">
          <cell r="C836" t="str">
            <v>3_264</v>
          </cell>
          <cell r="K836" t="str">
            <v>BF</v>
          </cell>
        </row>
        <row r="837">
          <cell r="C837" t="str">
            <v>3_265</v>
          </cell>
          <cell r="K837" t="str">
            <v>BF</v>
          </cell>
        </row>
        <row r="838">
          <cell r="C838" t="str">
            <v>3_266</v>
          </cell>
          <cell r="K838" t="str">
            <v>BF</v>
          </cell>
        </row>
        <row r="839">
          <cell r="C839" t="str">
            <v>3_267</v>
          </cell>
          <cell r="K839" t="str">
            <v>BF</v>
          </cell>
        </row>
        <row r="840">
          <cell r="C840" t="str">
            <v>3_268</v>
          </cell>
          <cell r="K840" t="str">
            <v>BF</v>
          </cell>
        </row>
        <row r="841">
          <cell r="C841" t="str">
            <v>3_269</v>
          </cell>
          <cell r="K841" t="str">
            <v>BF</v>
          </cell>
        </row>
        <row r="842">
          <cell r="C842" t="str">
            <v>3_270</v>
          </cell>
          <cell r="K842" t="str">
            <v>BF</v>
          </cell>
        </row>
        <row r="843">
          <cell r="C843" t="str">
            <v>3_271</v>
          </cell>
          <cell r="K843" t="str">
            <v>BF</v>
          </cell>
        </row>
        <row r="844">
          <cell r="C844" t="str">
            <v>3_272</v>
          </cell>
          <cell r="K844" t="str">
            <v>BF</v>
          </cell>
        </row>
        <row r="845">
          <cell r="C845" t="str">
            <v>3_273</v>
          </cell>
          <cell r="K845" t="str">
            <v>BF</v>
          </cell>
        </row>
        <row r="846">
          <cell r="C846" t="str">
            <v>3_274</v>
          </cell>
          <cell r="K846" t="str">
            <v>BF</v>
          </cell>
        </row>
        <row r="847">
          <cell r="C847" t="str">
            <v>3_275</v>
          </cell>
          <cell r="K847" t="str">
            <v>BF</v>
          </cell>
        </row>
        <row r="848">
          <cell r="C848" t="str">
            <v>3_276</v>
          </cell>
          <cell r="K848" t="str">
            <v>BF</v>
          </cell>
        </row>
        <row r="849">
          <cell r="C849" t="str">
            <v>3_277</v>
          </cell>
          <cell r="K849" t="str">
            <v>BF</v>
          </cell>
        </row>
        <row r="850">
          <cell r="C850" t="str">
            <v>3_278</v>
          </cell>
          <cell r="K850" t="str">
            <v>BF</v>
          </cell>
        </row>
        <row r="851">
          <cell r="C851" t="str">
            <v>3_279</v>
          </cell>
          <cell r="K851" t="str">
            <v>BF</v>
          </cell>
        </row>
        <row r="852">
          <cell r="C852" t="str">
            <v>3_280</v>
          </cell>
          <cell r="K852" t="str">
            <v>BF</v>
          </cell>
        </row>
        <row r="853">
          <cell r="C853" t="str">
            <v>3_281</v>
          </cell>
          <cell r="K853" t="str">
            <v>BF</v>
          </cell>
        </row>
        <row r="854">
          <cell r="C854" t="str">
            <v>3_282</v>
          </cell>
          <cell r="K854" t="str">
            <v>BF</v>
          </cell>
        </row>
        <row r="855">
          <cell r="C855" t="str">
            <v>3_283</v>
          </cell>
          <cell r="K855" t="str">
            <v>BF</v>
          </cell>
        </row>
        <row r="856">
          <cell r="C856" t="str">
            <v>3_284</v>
          </cell>
          <cell r="K856" t="str">
            <v>BF</v>
          </cell>
        </row>
        <row r="857">
          <cell r="C857" t="str">
            <v>3_285</v>
          </cell>
          <cell r="K857" t="str">
            <v>BF</v>
          </cell>
        </row>
        <row r="858">
          <cell r="C858" t="str">
            <v>3_286</v>
          </cell>
          <cell r="K858" t="str">
            <v>BF</v>
          </cell>
        </row>
        <row r="859">
          <cell r="C859" t="str">
            <v>3_287</v>
          </cell>
          <cell r="K859" t="str">
            <v>BF</v>
          </cell>
        </row>
        <row r="860">
          <cell r="C860" t="str">
            <v>3_288</v>
          </cell>
          <cell r="K860" t="str">
            <v>BF</v>
          </cell>
        </row>
        <row r="861">
          <cell r="C861" t="str">
            <v>3_289</v>
          </cell>
          <cell r="K861" t="str">
            <v>CB</v>
          </cell>
        </row>
        <row r="862">
          <cell r="C862" t="str">
            <v>3_290</v>
          </cell>
          <cell r="K862" t="str">
            <v>CB</v>
          </cell>
        </row>
        <row r="863">
          <cell r="C863" t="str">
            <v>3_291</v>
          </cell>
          <cell r="K863" t="str">
            <v>CB</v>
          </cell>
        </row>
        <row r="864">
          <cell r="C864" t="str">
            <v>3_292</v>
          </cell>
          <cell r="K864" t="str">
            <v>CB</v>
          </cell>
        </row>
        <row r="865">
          <cell r="C865" t="str">
            <v>3_293</v>
          </cell>
          <cell r="K865" t="str">
            <v>CB</v>
          </cell>
        </row>
        <row r="866">
          <cell r="C866" t="str">
            <v>3_294</v>
          </cell>
          <cell r="K866" t="str">
            <v>CB</v>
          </cell>
        </row>
        <row r="867">
          <cell r="C867" t="str">
            <v>3_295</v>
          </cell>
          <cell r="K867" t="str">
            <v>CB</v>
          </cell>
        </row>
        <row r="868">
          <cell r="C868" t="str">
            <v>3_296</v>
          </cell>
          <cell r="K868" t="str">
            <v>CB</v>
          </cell>
        </row>
        <row r="869">
          <cell r="C869" t="str">
            <v>3_297</v>
          </cell>
          <cell r="K869" t="str">
            <v>CB</v>
          </cell>
        </row>
        <row r="870">
          <cell r="C870" t="str">
            <v>3_298</v>
          </cell>
          <cell r="K870" t="str">
            <v>CB</v>
          </cell>
        </row>
        <row r="871">
          <cell r="C871" t="str">
            <v>3_299</v>
          </cell>
          <cell r="K871" t="str">
            <v>CB</v>
          </cell>
        </row>
        <row r="872">
          <cell r="C872" t="str">
            <v>3_300</v>
          </cell>
          <cell r="K872" t="str">
            <v>CB</v>
          </cell>
        </row>
        <row r="873">
          <cell r="C873" t="str">
            <v>3_301</v>
          </cell>
          <cell r="K873" t="str">
            <v>CB</v>
          </cell>
        </row>
        <row r="874">
          <cell r="C874" t="str">
            <v>3_302</v>
          </cell>
          <cell r="K874" t="str">
            <v>CB</v>
          </cell>
        </row>
        <row r="875">
          <cell r="C875" t="str">
            <v>3_303</v>
          </cell>
          <cell r="K875" t="str">
            <v>CB</v>
          </cell>
        </row>
        <row r="876">
          <cell r="C876" t="str">
            <v>3_304</v>
          </cell>
          <cell r="K876" t="str">
            <v>CB</v>
          </cell>
        </row>
        <row r="877">
          <cell r="C877" t="str">
            <v>3_305</v>
          </cell>
          <cell r="K877" t="str">
            <v>CB</v>
          </cell>
        </row>
        <row r="878">
          <cell r="C878" t="str">
            <v>3_306</v>
          </cell>
          <cell r="K878" t="str">
            <v>CB</v>
          </cell>
        </row>
        <row r="879">
          <cell r="C879" t="str">
            <v>3_307</v>
          </cell>
          <cell r="K879" t="str">
            <v>CB</v>
          </cell>
        </row>
        <row r="880">
          <cell r="C880" t="str">
            <v>3_308</v>
          </cell>
          <cell r="K880" t="str">
            <v>CB</v>
          </cell>
        </row>
        <row r="881">
          <cell r="C881" t="str">
            <v>3_309</v>
          </cell>
          <cell r="K881" t="str">
            <v>CB</v>
          </cell>
        </row>
        <row r="882">
          <cell r="C882" t="str">
            <v>3_310</v>
          </cell>
          <cell r="K882" t="str">
            <v>CB</v>
          </cell>
        </row>
        <row r="883">
          <cell r="C883" t="str">
            <v>3_311</v>
          </cell>
          <cell r="K883" t="str">
            <v>CB</v>
          </cell>
        </row>
        <row r="884">
          <cell r="C884" t="str">
            <v>3_312</v>
          </cell>
          <cell r="K884" t="str">
            <v>CB</v>
          </cell>
        </row>
        <row r="885">
          <cell r="C885" t="str">
            <v>3_313</v>
          </cell>
          <cell r="K885" t="str">
            <v>CB</v>
          </cell>
        </row>
        <row r="886">
          <cell r="C886" t="str">
            <v>3_314</v>
          </cell>
          <cell r="K886" t="str">
            <v>CB</v>
          </cell>
        </row>
        <row r="887">
          <cell r="C887" t="str">
            <v>3_315</v>
          </cell>
          <cell r="K887" t="str">
            <v>CB</v>
          </cell>
        </row>
        <row r="888">
          <cell r="C888" t="str">
            <v>3_316</v>
          </cell>
          <cell r="K888" t="str">
            <v>CB</v>
          </cell>
        </row>
        <row r="889">
          <cell r="C889" t="str">
            <v>3_317</v>
          </cell>
          <cell r="K889" t="str">
            <v>CB</v>
          </cell>
        </row>
        <row r="890">
          <cell r="C890" t="str">
            <v>3_318</v>
          </cell>
          <cell r="K890" t="str">
            <v>CB</v>
          </cell>
        </row>
        <row r="891">
          <cell r="C891" t="str">
            <v>3_319</v>
          </cell>
          <cell r="K891" t="str">
            <v>CB</v>
          </cell>
        </row>
        <row r="892">
          <cell r="C892" t="str">
            <v>3_320</v>
          </cell>
          <cell r="K892" t="str">
            <v>CB</v>
          </cell>
        </row>
        <row r="893">
          <cell r="C893" t="str">
            <v>3_321</v>
          </cell>
          <cell r="K893" t="str">
            <v>CB</v>
          </cell>
        </row>
        <row r="894">
          <cell r="C894" t="str">
            <v>3_322</v>
          </cell>
          <cell r="K894" t="str">
            <v>CB</v>
          </cell>
        </row>
        <row r="895">
          <cell r="C895" t="str">
            <v>3_323</v>
          </cell>
          <cell r="K895" t="str">
            <v>CB</v>
          </cell>
        </row>
        <row r="896">
          <cell r="C896" t="str">
            <v>3_326</v>
          </cell>
          <cell r="K896" t="str">
            <v>CB</v>
          </cell>
        </row>
        <row r="897">
          <cell r="C897" t="str">
            <v>3_327</v>
          </cell>
          <cell r="K897" t="str">
            <v>CB</v>
          </cell>
        </row>
        <row r="898">
          <cell r="C898" t="str">
            <v>3_328</v>
          </cell>
          <cell r="K898" t="str">
            <v>CB</v>
          </cell>
        </row>
        <row r="899">
          <cell r="C899" t="str">
            <v>3_329</v>
          </cell>
          <cell r="K899" t="str">
            <v>CB</v>
          </cell>
        </row>
        <row r="900">
          <cell r="C900" t="str">
            <v>3_330</v>
          </cell>
          <cell r="K900" t="str">
            <v>BF</v>
          </cell>
        </row>
        <row r="901">
          <cell r="C901" t="str">
            <v>3_331</v>
          </cell>
          <cell r="K901" t="str">
            <v>BF</v>
          </cell>
        </row>
        <row r="902">
          <cell r="C902" t="str">
            <v>3_332</v>
          </cell>
          <cell r="K902" t="str">
            <v>BF</v>
          </cell>
        </row>
        <row r="903">
          <cell r="C903" t="str">
            <v>3_333</v>
          </cell>
          <cell r="K903" t="str">
            <v>BF</v>
          </cell>
        </row>
        <row r="904">
          <cell r="C904" t="str">
            <v>3_334</v>
          </cell>
          <cell r="K904" t="str">
            <v>BF</v>
          </cell>
        </row>
        <row r="905">
          <cell r="C905" t="str">
            <v>3_335</v>
          </cell>
          <cell r="K905" t="str">
            <v>BF</v>
          </cell>
        </row>
        <row r="906">
          <cell r="C906" t="str">
            <v>3_336</v>
          </cell>
          <cell r="K906" t="str">
            <v>BF</v>
          </cell>
        </row>
        <row r="907">
          <cell r="C907" t="str">
            <v>3_337</v>
          </cell>
          <cell r="K907" t="str">
            <v>BF</v>
          </cell>
        </row>
        <row r="908">
          <cell r="C908" t="str">
            <v>3_338</v>
          </cell>
          <cell r="K908" t="str">
            <v>BF</v>
          </cell>
        </row>
        <row r="909">
          <cell r="C909" t="str">
            <v>3_339</v>
          </cell>
          <cell r="K909" t="str">
            <v>BF</v>
          </cell>
        </row>
        <row r="910">
          <cell r="C910" t="str">
            <v>3_340</v>
          </cell>
          <cell r="K910" t="str">
            <v>BF</v>
          </cell>
        </row>
        <row r="911">
          <cell r="C911" t="str">
            <v>3_341</v>
          </cell>
          <cell r="K911" t="str">
            <v>BF</v>
          </cell>
        </row>
        <row r="912">
          <cell r="C912" t="str">
            <v>3_342</v>
          </cell>
          <cell r="K912" t="str">
            <v>BF</v>
          </cell>
        </row>
        <row r="913">
          <cell r="C913" t="str">
            <v>3_343</v>
          </cell>
          <cell r="K913" t="str">
            <v>BF</v>
          </cell>
        </row>
        <row r="914">
          <cell r="C914" t="str">
            <v>3_344</v>
          </cell>
          <cell r="K914" t="str">
            <v>BF</v>
          </cell>
        </row>
        <row r="915">
          <cell r="C915" t="str">
            <v>3_345</v>
          </cell>
          <cell r="K915" t="str">
            <v>BF</v>
          </cell>
        </row>
        <row r="916">
          <cell r="C916" t="str">
            <v>3_346</v>
          </cell>
          <cell r="K916" t="str">
            <v>BF</v>
          </cell>
        </row>
        <row r="917">
          <cell r="C917" t="str">
            <v>3_347</v>
          </cell>
          <cell r="K917" t="str">
            <v>BF</v>
          </cell>
        </row>
        <row r="918">
          <cell r="C918" t="str">
            <v>3_348</v>
          </cell>
          <cell r="K918" t="str">
            <v>BF</v>
          </cell>
        </row>
        <row r="919">
          <cell r="C919" t="str">
            <v>3_349</v>
          </cell>
          <cell r="K919" t="str">
            <v>BF</v>
          </cell>
        </row>
        <row r="920">
          <cell r="C920" t="str">
            <v>3_350</v>
          </cell>
          <cell r="K920" t="str">
            <v>BF</v>
          </cell>
        </row>
        <row r="921">
          <cell r="C921" t="str">
            <v>3_351</v>
          </cell>
          <cell r="K921" t="str">
            <v>BF</v>
          </cell>
        </row>
        <row r="922">
          <cell r="C922" t="str">
            <v>3_352</v>
          </cell>
          <cell r="K922" t="str">
            <v>BF</v>
          </cell>
        </row>
        <row r="923">
          <cell r="C923" t="str">
            <v>3_353</v>
          </cell>
          <cell r="K923" t="str">
            <v>BF</v>
          </cell>
        </row>
        <row r="924">
          <cell r="C924" t="str">
            <v>3_354</v>
          </cell>
          <cell r="K924" t="str">
            <v>BF</v>
          </cell>
        </row>
        <row r="925">
          <cell r="C925" t="str">
            <v>3_355</v>
          </cell>
          <cell r="K925" t="str">
            <v>BF</v>
          </cell>
        </row>
        <row r="926">
          <cell r="C926" t="str">
            <v>3_356</v>
          </cell>
          <cell r="K926" t="str">
            <v>BF</v>
          </cell>
        </row>
        <row r="927">
          <cell r="C927" t="str">
            <v>3_357</v>
          </cell>
          <cell r="K927" t="str">
            <v>BF</v>
          </cell>
        </row>
        <row r="928">
          <cell r="C928" t="str">
            <v>3_358</v>
          </cell>
          <cell r="K928" t="str">
            <v>CB</v>
          </cell>
        </row>
        <row r="929">
          <cell r="C929" t="str">
            <v>3_359</v>
          </cell>
          <cell r="K929" t="str">
            <v>CB</v>
          </cell>
        </row>
        <row r="930">
          <cell r="C930" t="str">
            <v>3_360</v>
          </cell>
          <cell r="K930" t="str">
            <v>BF</v>
          </cell>
        </row>
        <row r="931">
          <cell r="C931" t="str">
            <v>3_361</v>
          </cell>
          <cell r="K931" t="str">
            <v>CB</v>
          </cell>
        </row>
        <row r="932">
          <cell r="C932" t="str">
            <v>3_362</v>
          </cell>
          <cell r="K932" t="str">
            <v>CB</v>
          </cell>
        </row>
        <row r="933">
          <cell r="C933" t="str">
            <v>3_363</v>
          </cell>
          <cell r="K933" t="str">
            <v>CB</v>
          </cell>
        </row>
        <row r="934">
          <cell r="C934" t="str">
            <v>3_364</v>
          </cell>
          <cell r="K934" t="str">
            <v>BF</v>
          </cell>
        </row>
        <row r="935">
          <cell r="C935" t="str">
            <v>3_365</v>
          </cell>
          <cell r="K935" t="str">
            <v>BF</v>
          </cell>
        </row>
        <row r="936">
          <cell r="C936" t="str">
            <v>3_366</v>
          </cell>
          <cell r="K936" t="str">
            <v>BF</v>
          </cell>
        </row>
        <row r="937">
          <cell r="C937" t="str">
            <v>3_367</v>
          </cell>
          <cell r="K937" t="str">
            <v>BF</v>
          </cell>
        </row>
        <row r="938">
          <cell r="C938" t="str">
            <v>3_368</v>
          </cell>
          <cell r="K938" t="str">
            <v>BF</v>
          </cell>
        </row>
        <row r="939">
          <cell r="C939" t="str">
            <v>3_369</v>
          </cell>
          <cell r="K939" t="str">
            <v>BF</v>
          </cell>
        </row>
        <row r="940">
          <cell r="C940" t="str">
            <v>3_370</v>
          </cell>
          <cell r="K940" t="str">
            <v>BF</v>
          </cell>
        </row>
        <row r="941">
          <cell r="C941" t="str">
            <v>3_371</v>
          </cell>
          <cell r="K941" t="str">
            <v>BF</v>
          </cell>
        </row>
        <row r="942">
          <cell r="C942" t="str">
            <v>3_372</v>
          </cell>
          <cell r="K942" t="str">
            <v>BF</v>
          </cell>
        </row>
        <row r="943">
          <cell r="C943" t="str">
            <v>3_373</v>
          </cell>
          <cell r="K943" t="str">
            <v>BF</v>
          </cell>
        </row>
        <row r="944">
          <cell r="C944" t="str">
            <v>3_374</v>
          </cell>
          <cell r="K944" t="str">
            <v>CB</v>
          </cell>
        </row>
        <row r="945">
          <cell r="C945" t="str">
            <v>3_375</v>
          </cell>
          <cell r="K945" t="str">
            <v>CB</v>
          </cell>
        </row>
        <row r="946">
          <cell r="C946" t="str">
            <v>3_376</v>
          </cell>
          <cell r="K946" t="str">
            <v>CB</v>
          </cell>
        </row>
        <row r="947">
          <cell r="C947" t="str">
            <v>3_377</v>
          </cell>
          <cell r="K947" t="str">
            <v>CB</v>
          </cell>
        </row>
        <row r="948">
          <cell r="C948" t="str">
            <v>3_378</v>
          </cell>
          <cell r="K948" t="str">
            <v>CB</v>
          </cell>
        </row>
        <row r="949">
          <cell r="C949" t="str">
            <v>3_379</v>
          </cell>
          <cell r="K949" t="str">
            <v>CB</v>
          </cell>
        </row>
        <row r="950">
          <cell r="C950" t="str">
            <v>3_380</v>
          </cell>
          <cell r="K950" t="str">
            <v>CB</v>
          </cell>
        </row>
        <row r="951">
          <cell r="C951" t="str">
            <v>3_381</v>
          </cell>
          <cell r="K951" t="str">
            <v>BF</v>
          </cell>
        </row>
        <row r="952">
          <cell r="C952" t="str">
            <v>3_382</v>
          </cell>
          <cell r="K952" t="str">
            <v>BF</v>
          </cell>
        </row>
        <row r="953">
          <cell r="C953" t="str">
            <v>3_383</v>
          </cell>
          <cell r="K953" t="str">
            <v>CB</v>
          </cell>
        </row>
        <row r="954">
          <cell r="C954" t="str">
            <v>3_384</v>
          </cell>
          <cell r="K954" t="str">
            <v>CB</v>
          </cell>
        </row>
        <row r="955">
          <cell r="C955" t="str">
            <v>3_385</v>
          </cell>
          <cell r="K955" t="str">
            <v>CB</v>
          </cell>
        </row>
        <row r="956">
          <cell r="C956" t="str">
            <v>3_386</v>
          </cell>
          <cell r="K956" t="str">
            <v>BF</v>
          </cell>
        </row>
        <row r="957">
          <cell r="C957" t="str">
            <v>3_387</v>
          </cell>
          <cell r="K957" t="str">
            <v>BF</v>
          </cell>
        </row>
        <row r="958">
          <cell r="C958" t="str">
            <v>3_388</v>
          </cell>
          <cell r="K958" t="str">
            <v>BF</v>
          </cell>
        </row>
        <row r="959">
          <cell r="C959" t="str">
            <v>3_389</v>
          </cell>
          <cell r="K959" t="str">
            <v>BF</v>
          </cell>
        </row>
        <row r="960">
          <cell r="C960" t="str">
            <v>3_390</v>
          </cell>
          <cell r="K960" t="str">
            <v>BF</v>
          </cell>
        </row>
        <row r="961">
          <cell r="C961" t="str">
            <v>3_391</v>
          </cell>
          <cell r="K961" t="str">
            <v>BF</v>
          </cell>
        </row>
        <row r="962">
          <cell r="C962" t="str">
            <v>3_392</v>
          </cell>
          <cell r="K962" t="str">
            <v>BF</v>
          </cell>
        </row>
        <row r="963">
          <cell r="C963" t="str">
            <v>3_393</v>
          </cell>
          <cell r="K963" t="str">
            <v>BF</v>
          </cell>
        </row>
        <row r="964">
          <cell r="C964" t="str">
            <v>3_394</v>
          </cell>
          <cell r="K964" t="str">
            <v>BF</v>
          </cell>
        </row>
        <row r="965">
          <cell r="C965" t="str">
            <v>3_395</v>
          </cell>
          <cell r="K965" t="str">
            <v>BF</v>
          </cell>
        </row>
        <row r="966">
          <cell r="C966" t="str">
            <v>3_396</v>
          </cell>
          <cell r="K966" t="str">
            <v>BF</v>
          </cell>
        </row>
        <row r="967">
          <cell r="C967" t="str">
            <v>3_397</v>
          </cell>
          <cell r="K967" t="str">
            <v>BF</v>
          </cell>
        </row>
        <row r="968">
          <cell r="C968" t="str">
            <v>3_398</v>
          </cell>
          <cell r="K968" t="str">
            <v>BF</v>
          </cell>
        </row>
        <row r="969">
          <cell r="C969" t="str">
            <v>3_399</v>
          </cell>
          <cell r="K969" t="str">
            <v>BF</v>
          </cell>
        </row>
        <row r="970">
          <cell r="C970" t="str">
            <v>3_400</v>
          </cell>
          <cell r="K970" t="str">
            <v>BF</v>
          </cell>
        </row>
        <row r="971">
          <cell r="C971" t="str">
            <v>3_401</v>
          </cell>
          <cell r="K971" t="str">
            <v>BF</v>
          </cell>
        </row>
        <row r="972">
          <cell r="C972" t="str">
            <v>3_402</v>
          </cell>
        </row>
        <row r="973">
          <cell r="C973" t="str">
            <v>4_001</v>
          </cell>
          <cell r="K973" t="str">
            <v>BF</v>
          </cell>
        </row>
        <row r="974">
          <cell r="C974" t="str">
            <v>4_002</v>
          </cell>
          <cell r="K974" t="str">
            <v>CB</v>
          </cell>
        </row>
        <row r="975">
          <cell r="C975" t="str">
            <v>4_003</v>
          </cell>
          <cell r="K975" t="str">
            <v>CB</v>
          </cell>
        </row>
        <row r="976">
          <cell r="C976" t="str">
            <v>4_004</v>
          </cell>
          <cell r="K976" t="str">
            <v>BF</v>
          </cell>
        </row>
        <row r="977">
          <cell r="C977" t="str">
            <v>4_005</v>
          </cell>
          <cell r="K977" t="str">
            <v>BF</v>
          </cell>
        </row>
        <row r="978">
          <cell r="C978" t="str">
            <v>4_006</v>
          </cell>
          <cell r="K978" t="str">
            <v>BF</v>
          </cell>
        </row>
        <row r="979">
          <cell r="C979" t="str">
            <v>4_007</v>
          </cell>
          <cell r="K979" t="str">
            <v>BF</v>
          </cell>
        </row>
        <row r="980">
          <cell r="C980" t="str">
            <v>4_008</v>
          </cell>
          <cell r="K980" t="str">
            <v>BF</v>
          </cell>
        </row>
        <row r="981">
          <cell r="C981" t="str">
            <v>4_009</v>
          </cell>
          <cell r="K981" t="str">
            <v>BF</v>
          </cell>
        </row>
        <row r="982">
          <cell r="C982" t="str">
            <v>4_010</v>
          </cell>
          <cell r="K982" t="str">
            <v>BF</v>
          </cell>
        </row>
        <row r="983">
          <cell r="C983" t="str">
            <v>4_011</v>
          </cell>
          <cell r="K983" t="str">
            <v>BF</v>
          </cell>
        </row>
        <row r="984">
          <cell r="C984" t="str">
            <v>4_012</v>
          </cell>
          <cell r="K984" t="str">
            <v>BF</v>
          </cell>
        </row>
        <row r="985">
          <cell r="C985" t="str">
            <v>4_013</v>
          </cell>
          <cell r="K985" t="str">
            <v>BF</v>
          </cell>
        </row>
        <row r="986">
          <cell r="C986" t="str">
            <v>4_014</v>
          </cell>
          <cell r="K986" t="str">
            <v>BF</v>
          </cell>
        </row>
        <row r="987">
          <cell r="C987" t="str">
            <v>4_015</v>
          </cell>
          <cell r="K987" t="str">
            <v>CB</v>
          </cell>
        </row>
        <row r="988">
          <cell r="C988" t="str">
            <v>4_016</v>
          </cell>
          <cell r="K988" t="str">
            <v>CB</v>
          </cell>
        </row>
        <row r="989">
          <cell r="C989" t="str">
            <v>4_017</v>
          </cell>
          <cell r="K989" t="str">
            <v>BF</v>
          </cell>
        </row>
        <row r="990">
          <cell r="C990" t="str">
            <v>4_018</v>
          </cell>
          <cell r="K990" t="str">
            <v>BF</v>
          </cell>
        </row>
        <row r="991">
          <cell r="C991" t="str">
            <v>4_019</v>
          </cell>
          <cell r="K991" t="str">
            <v>BF</v>
          </cell>
        </row>
        <row r="992">
          <cell r="C992" t="str">
            <v>4_021</v>
          </cell>
          <cell r="K992" t="str">
            <v>BF</v>
          </cell>
        </row>
        <row r="993">
          <cell r="C993" t="str">
            <v>4_022</v>
          </cell>
          <cell r="K993" t="str">
            <v>BF</v>
          </cell>
        </row>
        <row r="994">
          <cell r="C994" t="str">
            <v>4_023</v>
          </cell>
          <cell r="K994" t="str">
            <v>BF</v>
          </cell>
        </row>
        <row r="995">
          <cell r="C995" t="str">
            <v>4_024</v>
          </cell>
          <cell r="K995" t="str">
            <v>BF</v>
          </cell>
        </row>
        <row r="996">
          <cell r="C996" t="str">
            <v>4_026</v>
          </cell>
          <cell r="K996" t="str">
            <v>BF</v>
          </cell>
        </row>
        <row r="997">
          <cell r="C997" t="str">
            <v>4_027</v>
          </cell>
          <cell r="K997" t="str">
            <v>BF</v>
          </cell>
        </row>
        <row r="998">
          <cell r="C998" t="str">
            <v>4_028</v>
          </cell>
          <cell r="K998" t="str">
            <v>BF</v>
          </cell>
        </row>
        <row r="999">
          <cell r="C999" t="str">
            <v>4_029</v>
          </cell>
          <cell r="K999" t="str">
            <v>BF</v>
          </cell>
        </row>
        <row r="1000">
          <cell r="C1000" t="str">
            <v>4_030</v>
          </cell>
          <cell r="K1000" t="str">
            <v>BF</v>
          </cell>
        </row>
        <row r="1001">
          <cell r="C1001" t="str">
            <v>4_031</v>
          </cell>
          <cell r="K1001" t="str">
            <v>BF</v>
          </cell>
        </row>
        <row r="1002">
          <cell r="C1002" t="str">
            <v>4_032</v>
          </cell>
          <cell r="K1002" t="str">
            <v>BF</v>
          </cell>
        </row>
        <row r="1003">
          <cell r="C1003" t="str">
            <v>4_033</v>
          </cell>
          <cell r="K1003" t="str">
            <v>BF</v>
          </cell>
        </row>
        <row r="1004">
          <cell r="C1004" t="str">
            <v>4_034</v>
          </cell>
          <cell r="K1004" t="str">
            <v>BF</v>
          </cell>
        </row>
        <row r="1005">
          <cell r="C1005" t="str">
            <v>4_035</v>
          </cell>
          <cell r="K1005" t="str">
            <v>BF</v>
          </cell>
        </row>
        <row r="1006">
          <cell r="C1006" t="str">
            <v>4_036</v>
          </cell>
          <cell r="K1006" t="str">
            <v>BF</v>
          </cell>
        </row>
        <row r="1007">
          <cell r="C1007" t="str">
            <v>4_037</v>
          </cell>
          <cell r="K1007" t="str">
            <v>BF</v>
          </cell>
        </row>
        <row r="1008">
          <cell r="C1008" t="str">
            <v>4_038</v>
          </cell>
          <cell r="K1008" t="str">
            <v>BF</v>
          </cell>
        </row>
        <row r="1009">
          <cell r="C1009" t="str">
            <v>4_039</v>
          </cell>
          <cell r="K1009" t="str">
            <v>BF</v>
          </cell>
        </row>
        <row r="1010">
          <cell r="C1010" t="str">
            <v>4_040</v>
          </cell>
          <cell r="K1010" t="str">
            <v>BF</v>
          </cell>
        </row>
        <row r="1011">
          <cell r="C1011" t="str">
            <v>4_041</v>
          </cell>
          <cell r="K1011" t="str">
            <v>BF</v>
          </cell>
        </row>
        <row r="1012">
          <cell r="C1012" t="str">
            <v>4_043</v>
          </cell>
          <cell r="K1012" t="str">
            <v>BF</v>
          </cell>
        </row>
        <row r="1013">
          <cell r="C1013" t="str">
            <v>4_044</v>
          </cell>
          <cell r="K1013" t="str">
            <v>BF</v>
          </cell>
        </row>
        <row r="1014">
          <cell r="C1014" t="str">
            <v>4_045</v>
          </cell>
          <cell r="K1014" t="str">
            <v>BF</v>
          </cell>
        </row>
        <row r="1015">
          <cell r="C1015" t="str">
            <v>4_046</v>
          </cell>
          <cell r="K1015" t="str">
            <v>BF</v>
          </cell>
        </row>
        <row r="1016">
          <cell r="C1016" t="str">
            <v>4_047</v>
          </cell>
          <cell r="K1016" t="str">
            <v>BF</v>
          </cell>
        </row>
        <row r="1017">
          <cell r="C1017" t="str">
            <v>4_048</v>
          </cell>
          <cell r="K1017" t="str">
            <v>BF</v>
          </cell>
        </row>
        <row r="1018">
          <cell r="C1018" t="str">
            <v>4_049</v>
          </cell>
          <cell r="K1018" t="str">
            <v>BF</v>
          </cell>
        </row>
        <row r="1019">
          <cell r="C1019" t="str">
            <v>4_050</v>
          </cell>
          <cell r="K1019" t="str">
            <v>BF</v>
          </cell>
        </row>
        <row r="1020">
          <cell r="C1020" t="str">
            <v>4_051</v>
          </cell>
          <cell r="K1020" t="str">
            <v>BF</v>
          </cell>
        </row>
        <row r="1021">
          <cell r="C1021" t="str">
            <v>4_052</v>
          </cell>
          <cell r="K1021" t="str">
            <v>BF</v>
          </cell>
        </row>
        <row r="1022">
          <cell r="C1022" t="str">
            <v>4_053</v>
          </cell>
          <cell r="K1022" t="str">
            <v>BF</v>
          </cell>
        </row>
        <row r="1023">
          <cell r="C1023" t="str">
            <v>4_054</v>
          </cell>
          <cell r="K1023" t="str">
            <v>BF</v>
          </cell>
        </row>
        <row r="1024">
          <cell r="C1024" t="str">
            <v>4_055</v>
          </cell>
          <cell r="K1024" t="str">
            <v>BF</v>
          </cell>
        </row>
        <row r="1025">
          <cell r="C1025" t="str">
            <v>4_056</v>
          </cell>
          <cell r="K1025" t="str">
            <v>BF</v>
          </cell>
        </row>
        <row r="1026">
          <cell r="C1026" t="str">
            <v>4_057</v>
          </cell>
          <cell r="K1026" t="str">
            <v>BF</v>
          </cell>
        </row>
        <row r="1027">
          <cell r="C1027" t="str">
            <v>4_058</v>
          </cell>
          <cell r="K1027" t="str">
            <v>BF</v>
          </cell>
        </row>
        <row r="1028">
          <cell r="C1028" t="str">
            <v>4_059</v>
          </cell>
          <cell r="K1028" t="str">
            <v>BF</v>
          </cell>
        </row>
        <row r="1029">
          <cell r="C1029" t="str">
            <v>4_060</v>
          </cell>
          <cell r="K1029" t="str">
            <v>BF</v>
          </cell>
        </row>
        <row r="1030">
          <cell r="C1030" t="str">
            <v>4_061</v>
          </cell>
          <cell r="K1030" t="str">
            <v>BF</v>
          </cell>
        </row>
        <row r="1031">
          <cell r="C1031" t="str">
            <v>4_062</v>
          </cell>
          <cell r="K1031" t="str">
            <v>BF</v>
          </cell>
        </row>
        <row r="1032">
          <cell r="C1032" t="str">
            <v>4_063</v>
          </cell>
          <cell r="K1032" t="str">
            <v>BF</v>
          </cell>
        </row>
        <row r="1033">
          <cell r="C1033" t="str">
            <v>4_064</v>
          </cell>
          <cell r="K1033" t="str">
            <v>BF</v>
          </cell>
        </row>
        <row r="1034">
          <cell r="C1034" t="str">
            <v>4_065</v>
          </cell>
          <cell r="K1034" t="str">
            <v>BF</v>
          </cell>
        </row>
        <row r="1035">
          <cell r="C1035" t="str">
            <v>4_066</v>
          </cell>
          <cell r="K1035" t="str">
            <v>BF</v>
          </cell>
        </row>
        <row r="1036">
          <cell r="C1036" t="str">
            <v>4_067</v>
          </cell>
          <cell r="K1036" t="str">
            <v>BF</v>
          </cell>
        </row>
        <row r="1037">
          <cell r="C1037" t="str">
            <v>4_068</v>
          </cell>
          <cell r="K1037" t="str">
            <v>BF</v>
          </cell>
        </row>
        <row r="1038">
          <cell r="C1038" t="str">
            <v>4_069</v>
          </cell>
          <cell r="K1038" t="str">
            <v>BF</v>
          </cell>
        </row>
        <row r="1039">
          <cell r="C1039" t="str">
            <v>4_070</v>
          </cell>
          <cell r="K1039" t="str">
            <v>BF</v>
          </cell>
        </row>
        <row r="1040">
          <cell r="C1040" t="str">
            <v>4_071</v>
          </cell>
          <cell r="K1040" t="str">
            <v>BF</v>
          </cell>
        </row>
        <row r="1041">
          <cell r="C1041" t="str">
            <v>4_072</v>
          </cell>
          <cell r="K1041" t="str">
            <v>BF</v>
          </cell>
        </row>
        <row r="1042">
          <cell r="C1042" t="str">
            <v>4_073</v>
          </cell>
          <cell r="K1042" t="str">
            <v>BF</v>
          </cell>
        </row>
        <row r="1043">
          <cell r="C1043" t="str">
            <v>4_074</v>
          </cell>
          <cell r="K1043" t="str">
            <v>BF</v>
          </cell>
        </row>
        <row r="1044">
          <cell r="C1044" t="str">
            <v>4_075</v>
          </cell>
          <cell r="K1044" t="str">
            <v>BF</v>
          </cell>
        </row>
        <row r="1045">
          <cell r="C1045" t="str">
            <v>4_076</v>
          </cell>
          <cell r="K1045" t="str">
            <v>BF</v>
          </cell>
        </row>
        <row r="1046">
          <cell r="C1046" t="str">
            <v>4_077</v>
          </cell>
          <cell r="K1046" t="str">
            <v>BF</v>
          </cell>
        </row>
        <row r="1047">
          <cell r="C1047" t="str">
            <v>4_078</v>
          </cell>
          <cell r="K1047" t="str">
            <v>BF</v>
          </cell>
        </row>
        <row r="1048">
          <cell r="C1048" t="str">
            <v>4_079</v>
          </cell>
          <cell r="K1048" t="str">
            <v>BF</v>
          </cell>
        </row>
        <row r="1049">
          <cell r="C1049" t="str">
            <v>4_080</v>
          </cell>
          <cell r="K1049" t="str">
            <v>BF</v>
          </cell>
        </row>
        <row r="1050">
          <cell r="C1050" t="str">
            <v>4_081</v>
          </cell>
          <cell r="K1050" t="str">
            <v>BF</v>
          </cell>
        </row>
        <row r="1051">
          <cell r="C1051" t="str">
            <v>4_082</v>
          </cell>
          <cell r="K1051" t="str">
            <v>BF</v>
          </cell>
        </row>
        <row r="1052">
          <cell r="C1052" t="str">
            <v>4_083</v>
          </cell>
          <cell r="K1052" t="str">
            <v>BF</v>
          </cell>
        </row>
        <row r="1053">
          <cell r="C1053" t="str">
            <v>4_084</v>
          </cell>
          <cell r="K1053" t="str">
            <v>BF</v>
          </cell>
        </row>
        <row r="1054">
          <cell r="C1054" t="str">
            <v>4_085</v>
          </cell>
          <cell r="K1054" t="str">
            <v>BF</v>
          </cell>
        </row>
        <row r="1055">
          <cell r="C1055" t="str">
            <v>4_086</v>
          </cell>
          <cell r="K1055" t="str">
            <v>BF</v>
          </cell>
        </row>
        <row r="1056">
          <cell r="C1056" t="str">
            <v>4_087</v>
          </cell>
          <cell r="K1056" t="str">
            <v>BF</v>
          </cell>
        </row>
        <row r="1057">
          <cell r="C1057" t="str">
            <v>4_088</v>
          </cell>
          <cell r="K1057" t="str">
            <v>BF</v>
          </cell>
        </row>
        <row r="1058">
          <cell r="C1058" t="str">
            <v>4_089</v>
          </cell>
          <cell r="K1058" t="str">
            <v>BF</v>
          </cell>
        </row>
        <row r="1059">
          <cell r="C1059" t="str">
            <v>4_090</v>
          </cell>
          <cell r="K1059" t="str">
            <v>BF</v>
          </cell>
        </row>
        <row r="1060">
          <cell r="C1060" t="str">
            <v>4_091</v>
          </cell>
          <cell r="K1060" t="str">
            <v>BF</v>
          </cell>
        </row>
        <row r="1061">
          <cell r="C1061" t="str">
            <v>4_092</v>
          </cell>
          <cell r="K1061" t="str">
            <v>BF</v>
          </cell>
        </row>
        <row r="1062">
          <cell r="C1062" t="str">
            <v>4_093</v>
          </cell>
          <cell r="K1062" t="str">
            <v>BF</v>
          </cell>
        </row>
        <row r="1063">
          <cell r="C1063" t="str">
            <v>4_094</v>
          </cell>
          <cell r="K1063" t="str">
            <v>BF</v>
          </cell>
        </row>
        <row r="1064">
          <cell r="C1064" t="str">
            <v>4_095</v>
          </cell>
          <cell r="K1064" t="str">
            <v>BF</v>
          </cell>
        </row>
        <row r="1065">
          <cell r="C1065" t="str">
            <v>4_096</v>
          </cell>
          <cell r="K1065" t="str">
            <v>BF</v>
          </cell>
        </row>
        <row r="1066">
          <cell r="C1066" t="str">
            <v>4_097</v>
          </cell>
          <cell r="K1066" t="str">
            <v>BF</v>
          </cell>
        </row>
        <row r="1067">
          <cell r="C1067" t="str">
            <v>4_098</v>
          </cell>
          <cell r="K1067" t="str">
            <v>BF</v>
          </cell>
        </row>
        <row r="1068">
          <cell r="C1068" t="str">
            <v>4_099</v>
          </cell>
          <cell r="K1068" t="str">
            <v>BF</v>
          </cell>
        </row>
        <row r="1069">
          <cell r="C1069" t="str">
            <v>4_100</v>
          </cell>
          <cell r="K1069" t="str">
            <v>BF</v>
          </cell>
        </row>
        <row r="1070">
          <cell r="C1070" t="str">
            <v>4_101</v>
          </cell>
          <cell r="K1070" t="str">
            <v>BF</v>
          </cell>
        </row>
        <row r="1071">
          <cell r="C1071" t="str">
            <v>4_102</v>
          </cell>
          <cell r="K1071" t="str">
            <v>BF</v>
          </cell>
        </row>
        <row r="1072">
          <cell r="C1072" t="str">
            <v>4_103</v>
          </cell>
          <cell r="K1072" t="str">
            <v>BF</v>
          </cell>
        </row>
        <row r="1073">
          <cell r="C1073" t="str">
            <v>4_104</v>
          </cell>
          <cell r="K1073" t="str">
            <v>BF</v>
          </cell>
        </row>
        <row r="1074">
          <cell r="C1074" t="str">
            <v>4_105</v>
          </cell>
          <cell r="K1074" t="str">
            <v>BF</v>
          </cell>
        </row>
        <row r="1075">
          <cell r="C1075" t="str">
            <v>4_106</v>
          </cell>
          <cell r="K1075" t="str">
            <v>BF</v>
          </cell>
        </row>
        <row r="1076">
          <cell r="C1076" t="str">
            <v>4_107</v>
          </cell>
          <cell r="K1076" t="str">
            <v>BF</v>
          </cell>
        </row>
        <row r="1077">
          <cell r="C1077" t="str">
            <v>4_108</v>
          </cell>
          <cell r="K1077" t="str">
            <v>BF</v>
          </cell>
        </row>
        <row r="1078">
          <cell r="C1078" t="str">
            <v>4_109</v>
          </cell>
          <cell r="K1078" t="str">
            <v>BF</v>
          </cell>
        </row>
        <row r="1079">
          <cell r="C1079" t="str">
            <v>4_110</v>
          </cell>
          <cell r="K1079" t="str">
            <v>BF</v>
          </cell>
        </row>
        <row r="1080">
          <cell r="C1080" t="str">
            <v>4_111</v>
          </cell>
          <cell r="K1080" t="str">
            <v>BF</v>
          </cell>
        </row>
        <row r="1081">
          <cell r="C1081" t="str">
            <v>4_112</v>
          </cell>
          <cell r="K1081" t="str">
            <v>BF</v>
          </cell>
        </row>
        <row r="1082">
          <cell r="C1082" t="str">
            <v>4_113</v>
          </cell>
          <cell r="K1082" t="str">
            <v>BF</v>
          </cell>
        </row>
        <row r="1083">
          <cell r="C1083" t="str">
            <v>4_114</v>
          </cell>
          <cell r="K1083" t="str">
            <v>BF</v>
          </cell>
        </row>
        <row r="1084">
          <cell r="C1084" t="str">
            <v>4_116</v>
          </cell>
          <cell r="K1084" t="str">
            <v>BF</v>
          </cell>
        </row>
        <row r="1085">
          <cell r="C1085" t="str">
            <v>4_117</v>
          </cell>
          <cell r="K1085" t="str">
            <v>BF</v>
          </cell>
        </row>
        <row r="1086">
          <cell r="C1086" t="str">
            <v>4_118</v>
          </cell>
          <cell r="K1086" t="str">
            <v>BF</v>
          </cell>
        </row>
        <row r="1087">
          <cell r="C1087" t="str">
            <v>4_119</v>
          </cell>
          <cell r="K1087" t="str">
            <v>BF</v>
          </cell>
        </row>
        <row r="1088">
          <cell r="C1088" t="str">
            <v>4_120</v>
          </cell>
          <cell r="K1088" t="str">
            <v>BF</v>
          </cell>
        </row>
        <row r="1089">
          <cell r="C1089" t="str">
            <v>4_121</v>
          </cell>
          <cell r="K1089" t="str">
            <v>BF</v>
          </cell>
        </row>
        <row r="1090">
          <cell r="C1090" t="str">
            <v>4_122</v>
          </cell>
          <cell r="K1090" t="str">
            <v>BF</v>
          </cell>
        </row>
        <row r="1091">
          <cell r="C1091" t="str">
            <v>4_123</v>
          </cell>
          <cell r="K1091" t="str">
            <v>BF</v>
          </cell>
        </row>
        <row r="1092">
          <cell r="C1092" t="str">
            <v>4_124</v>
          </cell>
          <cell r="K1092" t="str">
            <v>BF</v>
          </cell>
        </row>
        <row r="1093">
          <cell r="C1093" t="str">
            <v>4_125</v>
          </cell>
          <cell r="K1093" t="str">
            <v>BF</v>
          </cell>
        </row>
        <row r="1094">
          <cell r="C1094" t="str">
            <v>4_126</v>
          </cell>
          <cell r="K1094" t="str">
            <v>BF</v>
          </cell>
        </row>
        <row r="1095">
          <cell r="C1095" t="str">
            <v>4_127</v>
          </cell>
          <cell r="K1095" t="str">
            <v>BF</v>
          </cell>
        </row>
        <row r="1096">
          <cell r="C1096" t="str">
            <v>4_128</v>
          </cell>
          <cell r="K1096" t="str">
            <v>BF</v>
          </cell>
        </row>
        <row r="1097">
          <cell r="C1097" t="str">
            <v>4_129</v>
          </cell>
          <cell r="K1097" t="str">
            <v>BF</v>
          </cell>
        </row>
        <row r="1098">
          <cell r="C1098" t="str">
            <v>4_130</v>
          </cell>
          <cell r="K1098" t="str">
            <v>BF</v>
          </cell>
        </row>
        <row r="1099">
          <cell r="C1099" t="str">
            <v>4_131</v>
          </cell>
          <cell r="K1099" t="str">
            <v>BF</v>
          </cell>
        </row>
        <row r="1100">
          <cell r="C1100" t="str">
            <v>4_132</v>
          </cell>
          <cell r="K1100" t="str">
            <v>BF</v>
          </cell>
        </row>
        <row r="1101">
          <cell r="C1101" t="str">
            <v>4_133</v>
          </cell>
          <cell r="K1101" t="str">
            <v>BF</v>
          </cell>
        </row>
        <row r="1102">
          <cell r="C1102" t="str">
            <v>4_134</v>
          </cell>
          <cell r="K1102" t="str">
            <v>BF</v>
          </cell>
        </row>
        <row r="1103">
          <cell r="C1103" t="str">
            <v>4_135</v>
          </cell>
          <cell r="K1103" t="str">
            <v>BF</v>
          </cell>
        </row>
        <row r="1104">
          <cell r="C1104" t="str">
            <v>4_136</v>
          </cell>
          <cell r="K1104" t="str">
            <v>BF</v>
          </cell>
        </row>
        <row r="1105">
          <cell r="C1105" t="str">
            <v>4_137</v>
          </cell>
          <cell r="K1105" t="str">
            <v>BF</v>
          </cell>
        </row>
        <row r="1106">
          <cell r="C1106" t="str">
            <v>4_138</v>
          </cell>
          <cell r="K1106" t="str">
            <v>BF</v>
          </cell>
        </row>
        <row r="1107">
          <cell r="C1107" t="str">
            <v>4_139</v>
          </cell>
          <cell r="K1107" t="str">
            <v>BF</v>
          </cell>
        </row>
        <row r="1108">
          <cell r="C1108" t="str">
            <v>4_140</v>
          </cell>
          <cell r="K1108" t="str">
            <v>BF</v>
          </cell>
        </row>
        <row r="1109">
          <cell r="C1109" t="str">
            <v>4_141</v>
          </cell>
          <cell r="K1109" t="str">
            <v>BF</v>
          </cell>
        </row>
        <row r="1110">
          <cell r="C1110" t="str">
            <v>4_142</v>
          </cell>
          <cell r="K1110" t="str">
            <v>BF</v>
          </cell>
        </row>
        <row r="1111">
          <cell r="C1111" t="str">
            <v>4_143</v>
          </cell>
          <cell r="K1111" t="str">
            <v>BF</v>
          </cell>
        </row>
        <row r="1112">
          <cell r="C1112" t="str">
            <v>4_144</v>
          </cell>
          <cell r="K1112" t="str">
            <v>BF</v>
          </cell>
        </row>
        <row r="1113">
          <cell r="C1113" t="str">
            <v>4_145</v>
          </cell>
          <cell r="K1113" t="str">
            <v>BF</v>
          </cell>
        </row>
        <row r="1114">
          <cell r="C1114" t="str">
            <v>4_146</v>
          </cell>
          <cell r="K1114" t="str">
            <v>BF</v>
          </cell>
        </row>
        <row r="1115">
          <cell r="C1115" t="str">
            <v>4_147</v>
          </cell>
          <cell r="K1115" t="str">
            <v>BF</v>
          </cell>
        </row>
        <row r="1116">
          <cell r="C1116" t="str">
            <v>4_148</v>
          </cell>
          <cell r="K1116" t="str">
            <v>BF</v>
          </cell>
        </row>
        <row r="1117">
          <cell r="C1117" t="str">
            <v>4_149</v>
          </cell>
          <cell r="K1117" t="str">
            <v>BF</v>
          </cell>
        </row>
        <row r="1118">
          <cell r="C1118" t="str">
            <v>4_150</v>
          </cell>
          <cell r="K1118" t="str">
            <v>BF</v>
          </cell>
        </row>
        <row r="1119">
          <cell r="C1119" t="str">
            <v>4_151</v>
          </cell>
          <cell r="K1119" t="str">
            <v>BF</v>
          </cell>
        </row>
        <row r="1120">
          <cell r="C1120" t="str">
            <v>4_152</v>
          </cell>
          <cell r="K1120" t="str">
            <v>BF</v>
          </cell>
        </row>
        <row r="1121">
          <cell r="C1121" t="str">
            <v>4_153</v>
          </cell>
          <cell r="K1121" t="str">
            <v>BF</v>
          </cell>
        </row>
        <row r="1122">
          <cell r="C1122" t="str">
            <v>4_154</v>
          </cell>
          <cell r="K1122" t="str">
            <v>BF</v>
          </cell>
        </row>
        <row r="1123">
          <cell r="C1123" t="str">
            <v>4_155</v>
          </cell>
          <cell r="K1123" t="str">
            <v>BF</v>
          </cell>
        </row>
        <row r="1124">
          <cell r="C1124" t="str">
            <v>4_156</v>
          </cell>
          <cell r="K1124" t="str">
            <v>BF</v>
          </cell>
        </row>
        <row r="1125">
          <cell r="C1125" t="str">
            <v>4_157</v>
          </cell>
          <cell r="K1125" t="str">
            <v>BF</v>
          </cell>
        </row>
        <row r="1126">
          <cell r="C1126" t="str">
            <v>4_158</v>
          </cell>
          <cell r="K1126" t="str">
            <v>BF</v>
          </cell>
        </row>
        <row r="1127">
          <cell r="C1127" t="str">
            <v>4_159</v>
          </cell>
          <cell r="K1127" t="str">
            <v>BF</v>
          </cell>
        </row>
        <row r="1128">
          <cell r="C1128" t="str">
            <v>4_160</v>
          </cell>
          <cell r="K1128" t="str">
            <v>BF</v>
          </cell>
        </row>
        <row r="1129">
          <cell r="C1129" t="str">
            <v>4_161</v>
          </cell>
          <cell r="K1129" t="str">
            <v>BF</v>
          </cell>
        </row>
        <row r="1130">
          <cell r="C1130" t="str">
            <v>4_162</v>
          </cell>
          <cell r="K1130" t="str">
            <v>BF</v>
          </cell>
        </row>
        <row r="1131">
          <cell r="C1131" t="str">
            <v>4_163</v>
          </cell>
          <cell r="K1131" t="str">
            <v>BF</v>
          </cell>
        </row>
        <row r="1132">
          <cell r="C1132" t="str">
            <v>4_164</v>
          </cell>
          <cell r="K1132" t="str">
            <v>BF</v>
          </cell>
        </row>
        <row r="1133">
          <cell r="C1133" t="str">
            <v>4_166</v>
          </cell>
          <cell r="K1133" t="str">
            <v>BF</v>
          </cell>
        </row>
        <row r="1134">
          <cell r="C1134" t="str">
            <v>4_167</v>
          </cell>
          <cell r="K1134" t="str">
            <v>BF</v>
          </cell>
        </row>
        <row r="1135">
          <cell r="C1135" t="str">
            <v>4_168</v>
          </cell>
          <cell r="K1135" t="str">
            <v>BF</v>
          </cell>
        </row>
        <row r="1136">
          <cell r="C1136" t="str">
            <v>4_169</v>
          </cell>
          <cell r="K1136" t="str">
            <v>BF</v>
          </cell>
        </row>
        <row r="1137">
          <cell r="C1137" t="str">
            <v>4_170</v>
          </cell>
          <cell r="K1137" t="str">
            <v>BF</v>
          </cell>
        </row>
        <row r="1138">
          <cell r="C1138" t="str">
            <v>4_171</v>
          </cell>
          <cell r="K1138" t="str">
            <v>BF</v>
          </cell>
        </row>
        <row r="1139">
          <cell r="C1139" t="str">
            <v>4_172</v>
          </cell>
          <cell r="K1139" t="str">
            <v>BF</v>
          </cell>
        </row>
        <row r="1140">
          <cell r="C1140" t="str">
            <v>4_173</v>
          </cell>
          <cell r="K1140" t="str">
            <v>BF</v>
          </cell>
        </row>
        <row r="1141">
          <cell r="C1141" t="str">
            <v>4_174</v>
          </cell>
          <cell r="K1141" t="str">
            <v>BF</v>
          </cell>
        </row>
        <row r="1142">
          <cell r="C1142" t="str">
            <v>4_175</v>
          </cell>
          <cell r="K1142" t="str">
            <v>BF</v>
          </cell>
        </row>
        <row r="1143">
          <cell r="C1143" t="str">
            <v>4_176</v>
          </cell>
          <cell r="K1143" t="str">
            <v>BF</v>
          </cell>
        </row>
        <row r="1144">
          <cell r="C1144" t="str">
            <v>4_177</v>
          </cell>
          <cell r="K1144" t="str">
            <v>BF</v>
          </cell>
        </row>
        <row r="1145">
          <cell r="C1145" t="str">
            <v>4_178</v>
          </cell>
          <cell r="K1145" t="str">
            <v>BF</v>
          </cell>
        </row>
        <row r="1146">
          <cell r="C1146" t="str">
            <v>4_179</v>
          </cell>
          <cell r="K1146" t="str">
            <v>BF</v>
          </cell>
        </row>
        <row r="1147">
          <cell r="C1147" t="str">
            <v>4_180</v>
          </cell>
          <cell r="K1147" t="str">
            <v>BF</v>
          </cell>
        </row>
        <row r="1148">
          <cell r="C1148" t="str">
            <v>4_181</v>
          </cell>
          <cell r="K1148" t="str">
            <v>BF</v>
          </cell>
        </row>
        <row r="1149">
          <cell r="C1149" t="str">
            <v>4_182</v>
          </cell>
          <cell r="K1149" t="str">
            <v>BF</v>
          </cell>
        </row>
        <row r="1150">
          <cell r="C1150" t="str">
            <v>4_183</v>
          </cell>
          <cell r="K1150" t="str">
            <v>BF</v>
          </cell>
        </row>
        <row r="1151">
          <cell r="C1151" t="str">
            <v>4_184</v>
          </cell>
          <cell r="K1151" t="str">
            <v>BF</v>
          </cell>
        </row>
        <row r="1152">
          <cell r="C1152" t="str">
            <v>4_185</v>
          </cell>
          <cell r="K1152" t="str">
            <v>BF</v>
          </cell>
        </row>
        <row r="1153">
          <cell r="C1153" t="str">
            <v>4_186</v>
          </cell>
          <cell r="K1153" t="str">
            <v>BF</v>
          </cell>
        </row>
        <row r="1154">
          <cell r="C1154" t="str">
            <v>4_187</v>
          </cell>
          <cell r="K1154" t="str">
            <v>BF</v>
          </cell>
        </row>
        <row r="1155">
          <cell r="C1155" t="str">
            <v>4_188</v>
          </cell>
          <cell r="K1155" t="str">
            <v>BF</v>
          </cell>
        </row>
        <row r="1156">
          <cell r="C1156" t="str">
            <v>4_189</v>
          </cell>
          <cell r="K1156" t="str">
            <v>BF</v>
          </cell>
        </row>
        <row r="1157">
          <cell r="C1157" t="str">
            <v>4_190</v>
          </cell>
          <cell r="K1157" t="str">
            <v>BF</v>
          </cell>
        </row>
        <row r="1158">
          <cell r="C1158" t="str">
            <v>4_191</v>
          </cell>
          <cell r="K1158" t="str">
            <v>BF</v>
          </cell>
        </row>
        <row r="1159">
          <cell r="C1159" t="str">
            <v>4_192</v>
          </cell>
          <cell r="K1159" t="str">
            <v>BF</v>
          </cell>
        </row>
        <row r="1160">
          <cell r="C1160" t="str">
            <v>4_193</v>
          </cell>
          <cell r="K1160" t="str">
            <v>BF</v>
          </cell>
        </row>
        <row r="1161">
          <cell r="C1161" t="str">
            <v>4_194</v>
          </cell>
          <cell r="K1161" t="str">
            <v>BF</v>
          </cell>
        </row>
        <row r="1162">
          <cell r="C1162" t="str">
            <v>4_195</v>
          </cell>
          <cell r="K1162" t="str">
            <v>BF</v>
          </cell>
        </row>
        <row r="1163">
          <cell r="C1163" t="str">
            <v>4_196</v>
          </cell>
          <cell r="K1163" t="str">
            <v>BF</v>
          </cell>
        </row>
        <row r="1164">
          <cell r="C1164" t="str">
            <v>4_197</v>
          </cell>
          <cell r="K1164" t="str">
            <v>BF</v>
          </cell>
        </row>
        <row r="1165">
          <cell r="C1165" t="str">
            <v>4_198</v>
          </cell>
          <cell r="K1165" t="str">
            <v>BF</v>
          </cell>
        </row>
        <row r="1166">
          <cell r="C1166" t="str">
            <v>4_199</v>
          </cell>
          <cell r="K1166" t="str">
            <v>BF</v>
          </cell>
        </row>
        <row r="1167">
          <cell r="C1167" t="str">
            <v>4_200</v>
          </cell>
          <cell r="K1167" t="str">
            <v>BF</v>
          </cell>
        </row>
        <row r="1168">
          <cell r="C1168" t="str">
            <v>4_201</v>
          </cell>
          <cell r="K1168" t="str">
            <v>BF</v>
          </cell>
        </row>
        <row r="1169">
          <cell r="C1169" t="str">
            <v>4_202</v>
          </cell>
          <cell r="K1169" t="str">
            <v>BF</v>
          </cell>
        </row>
        <row r="1170">
          <cell r="C1170" t="str">
            <v>4_203</v>
          </cell>
          <cell r="K1170" t="str">
            <v>BF</v>
          </cell>
        </row>
        <row r="1171">
          <cell r="C1171" t="str">
            <v>4_204</v>
          </cell>
          <cell r="K1171" t="str">
            <v>BF</v>
          </cell>
        </row>
        <row r="1172">
          <cell r="C1172" t="str">
            <v>4_205</v>
          </cell>
          <cell r="K1172" t="str">
            <v>BF</v>
          </cell>
        </row>
        <row r="1173">
          <cell r="C1173" t="str">
            <v>4_206</v>
          </cell>
          <cell r="K1173" t="str">
            <v>BF</v>
          </cell>
        </row>
        <row r="1174">
          <cell r="C1174" t="str">
            <v>4_207</v>
          </cell>
          <cell r="K1174" t="str">
            <v>BF</v>
          </cell>
        </row>
        <row r="1175">
          <cell r="C1175" t="str">
            <v>4_208</v>
          </cell>
          <cell r="K1175" t="str">
            <v>BF</v>
          </cell>
        </row>
        <row r="1176">
          <cell r="C1176" t="str">
            <v>4_209</v>
          </cell>
          <cell r="K1176" t="str">
            <v>BF</v>
          </cell>
        </row>
        <row r="1177">
          <cell r="C1177" t="str">
            <v>4_210</v>
          </cell>
          <cell r="K1177" t="str">
            <v>BF</v>
          </cell>
        </row>
        <row r="1178">
          <cell r="C1178" t="str">
            <v>4_211</v>
          </cell>
          <cell r="K1178" t="str">
            <v>BF</v>
          </cell>
        </row>
        <row r="1179">
          <cell r="C1179" t="str">
            <v>4_212</v>
          </cell>
          <cell r="K1179" t="str">
            <v>BF</v>
          </cell>
        </row>
        <row r="1180">
          <cell r="C1180" t="str">
            <v>4_213</v>
          </cell>
          <cell r="K1180" t="str">
            <v>BF</v>
          </cell>
        </row>
        <row r="1181">
          <cell r="C1181" t="str">
            <v>4_214</v>
          </cell>
          <cell r="K1181" t="str">
            <v>BF</v>
          </cell>
        </row>
        <row r="1182">
          <cell r="C1182" t="str">
            <v>4_215</v>
          </cell>
          <cell r="K1182" t="str">
            <v>BF</v>
          </cell>
        </row>
        <row r="1183">
          <cell r="C1183" t="str">
            <v>4_216</v>
          </cell>
          <cell r="K1183" t="str">
            <v>BF</v>
          </cell>
        </row>
        <row r="1184">
          <cell r="C1184" t="str">
            <v>4_217</v>
          </cell>
          <cell r="K1184" t="str">
            <v>BF</v>
          </cell>
        </row>
        <row r="1185">
          <cell r="C1185" t="str">
            <v>4_220</v>
          </cell>
          <cell r="K1185" t="str">
            <v>BF</v>
          </cell>
        </row>
        <row r="1186">
          <cell r="C1186" t="str">
            <v>4_221</v>
          </cell>
          <cell r="K1186" t="str">
            <v>BF</v>
          </cell>
        </row>
        <row r="1187">
          <cell r="C1187" t="str">
            <v>4_222</v>
          </cell>
          <cell r="K1187" t="str">
            <v>BF</v>
          </cell>
        </row>
        <row r="1188">
          <cell r="C1188" t="str">
            <v>4_223</v>
          </cell>
          <cell r="K1188" t="str">
            <v>BF</v>
          </cell>
        </row>
        <row r="1189">
          <cell r="C1189" t="str">
            <v>4_224</v>
          </cell>
          <cell r="K1189" t="str">
            <v>BF</v>
          </cell>
        </row>
        <row r="1190">
          <cell r="C1190" t="str">
            <v>4_225</v>
          </cell>
          <cell r="K1190" t="str">
            <v>BF</v>
          </cell>
        </row>
        <row r="1191">
          <cell r="C1191" t="str">
            <v>4_226</v>
          </cell>
          <cell r="K1191" t="str">
            <v>BF</v>
          </cell>
        </row>
        <row r="1192">
          <cell r="C1192" t="str">
            <v>4_227</v>
          </cell>
          <cell r="K1192" t="str">
            <v>BF</v>
          </cell>
        </row>
        <row r="1193">
          <cell r="C1193" t="str">
            <v>4_228</v>
          </cell>
          <cell r="K1193" t="str">
            <v>BF</v>
          </cell>
        </row>
        <row r="1194">
          <cell r="C1194" t="str">
            <v>4_229</v>
          </cell>
          <cell r="K1194" t="str">
            <v>BF</v>
          </cell>
        </row>
        <row r="1195">
          <cell r="C1195" t="str">
            <v>4_230</v>
          </cell>
          <cell r="K1195" t="str">
            <v>BF</v>
          </cell>
        </row>
        <row r="1196">
          <cell r="C1196" t="str">
            <v>4_231</v>
          </cell>
          <cell r="K1196" t="str">
            <v>BF</v>
          </cell>
        </row>
        <row r="1197">
          <cell r="C1197" t="str">
            <v>4_232</v>
          </cell>
          <cell r="K1197" t="str">
            <v>BF</v>
          </cell>
        </row>
        <row r="1198">
          <cell r="C1198" t="str">
            <v>4_233</v>
          </cell>
          <cell r="K1198" t="str">
            <v>BF</v>
          </cell>
        </row>
        <row r="1199">
          <cell r="C1199" t="str">
            <v>4_234</v>
          </cell>
          <cell r="K1199" t="str">
            <v>BF</v>
          </cell>
        </row>
        <row r="1200">
          <cell r="C1200" t="str">
            <v>4_235</v>
          </cell>
          <cell r="K1200" t="str">
            <v>BF</v>
          </cell>
        </row>
        <row r="1201">
          <cell r="C1201" t="str">
            <v>4_236</v>
          </cell>
          <cell r="K1201" t="str">
            <v>BF</v>
          </cell>
        </row>
        <row r="1202">
          <cell r="C1202" t="str">
            <v>4_237</v>
          </cell>
          <cell r="K1202" t="str">
            <v>BF</v>
          </cell>
        </row>
        <row r="1203">
          <cell r="C1203" t="str">
            <v>4_238</v>
          </cell>
          <cell r="K1203" t="str">
            <v>BF</v>
          </cell>
        </row>
        <row r="1204">
          <cell r="C1204" t="str">
            <v>4_239</v>
          </cell>
          <cell r="K1204" t="str">
            <v>BF</v>
          </cell>
        </row>
        <row r="1205">
          <cell r="C1205" t="str">
            <v>4_240</v>
          </cell>
          <cell r="K1205" t="str">
            <v>BF</v>
          </cell>
        </row>
        <row r="1206">
          <cell r="C1206" t="str">
            <v>4_241</v>
          </cell>
          <cell r="K1206" t="str">
            <v>BF</v>
          </cell>
        </row>
        <row r="1207">
          <cell r="C1207" t="str">
            <v>4_242</v>
          </cell>
          <cell r="K1207" t="str">
            <v>BF</v>
          </cell>
        </row>
        <row r="1208">
          <cell r="C1208" t="str">
            <v>4_243</v>
          </cell>
          <cell r="K1208" t="str">
            <v>BF</v>
          </cell>
        </row>
        <row r="1209">
          <cell r="C1209" t="str">
            <v>4_244</v>
          </cell>
          <cell r="K1209" t="str">
            <v>BF</v>
          </cell>
        </row>
        <row r="1210">
          <cell r="C1210" t="str">
            <v>4_245</v>
          </cell>
          <cell r="K1210" t="str">
            <v>BF</v>
          </cell>
        </row>
        <row r="1211">
          <cell r="C1211" t="str">
            <v>4_246</v>
          </cell>
          <cell r="K1211" t="str">
            <v>BF</v>
          </cell>
        </row>
        <row r="1212">
          <cell r="C1212" t="str">
            <v>4_247</v>
          </cell>
          <cell r="K1212" t="str">
            <v>BF</v>
          </cell>
        </row>
        <row r="1213">
          <cell r="C1213" t="str">
            <v>4_248</v>
          </cell>
          <cell r="K1213" t="str">
            <v>BF</v>
          </cell>
        </row>
        <row r="1214">
          <cell r="C1214" t="str">
            <v>4_249</v>
          </cell>
          <cell r="K1214" t="str">
            <v>BF</v>
          </cell>
        </row>
        <row r="1215">
          <cell r="C1215" t="str">
            <v>4_250</v>
          </cell>
          <cell r="K1215" t="str">
            <v>BF</v>
          </cell>
        </row>
        <row r="1216">
          <cell r="C1216" t="str">
            <v>4_251</v>
          </cell>
          <cell r="K1216" t="str">
            <v>BF</v>
          </cell>
        </row>
        <row r="1217">
          <cell r="C1217" t="str">
            <v>4_252</v>
          </cell>
          <cell r="K1217" t="str">
            <v>BF</v>
          </cell>
        </row>
        <row r="1218">
          <cell r="C1218" t="str">
            <v>4_253</v>
          </cell>
          <cell r="K1218" t="str">
            <v>BF</v>
          </cell>
        </row>
        <row r="1219">
          <cell r="C1219" t="str">
            <v>4_254</v>
          </cell>
          <cell r="K1219" t="str">
            <v>BF</v>
          </cell>
        </row>
        <row r="1220">
          <cell r="C1220" t="str">
            <v>4_255</v>
          </cell>
          <cell r="K1220" t="str">
            <v>BF</v>
          </cell>
        </row>
        <row r="1221">
          <cell r="C1221" t="str">
            <v>4_256</v>
          </cell>
          <cell r="K1221" t="str">
            <v>BF</v>
          </cell>
        </row>
        <row r="1222">
          <cell r="C1222" t="str">
            <v>4_257</v>
          </cell>
          <cell r="K1222" t="str">
            <v>BF</v>
          </cell>
        </row>
        <row r="1223">
          <cell r="C1223" t="str">
            <v>4_258</v>
          </cell>
          <cell r="K1223" t="str">
            <v>CB</v>
          </cell>
        </row>
        <row r="1224">
          <cell r="C1224" t="str">
            <v>4_259</v>
          </cell>
          <cell r="K1224" t="str">
            <v>CB</v>
          </cell>
        </row>
        <row r="1225">
          <cell r="C1225" t="str">
            <v>4_260</v>
          </cell>
          <cell r="K1225" t="str">
            <v>CB</v>
          </cell>
        </row>
        <row r="1226">
          <cell r="C1226" t="str">
            <v>4_261</v>
          </cell>
          <cell r="K1226" t="str">
            <v>CB</v>
          </cell>
        </row>
        <row r="1227">
          <cell r="C1227" t="str">
            <v>4_262</v>
          </cell>
          <cell r="K1227" t="str">
            <v>CB</v>
          </cell>
        </row>
        <row r="1228">
          <cell r="C1228" t="str">
            <v>4_263</v>
          </cell>
          <cell r="K1228" t="str">
            <v>CB</v>
          </cell>
        </row>
        <row r="1229">
          <cell r="C1229" t="str">
            <v>4_264</v>
          </cell>
          <cell r="K1229" t="str">
            <v>CB</v>
          </cell>
        </row>
        <row r="1230">
          <cell r="C1230" t="str">
            <v>4_265</v>
          </cell>
          <cell r="K1230" t="str">
            <v>CB</v>
          </cell>
        </row>
        <row r="1231">
          <cell r="C1231" t="str">
            <v>4_266</v>
          </cell>
          <cell r="K1231" t="str">
            <v>CB</v>
          </cell>
        </row>
        <row r="1232">
          <cell r="C1232" t="str">
            <v>4_267</v>
          </cell>
          <cell r="K1232" t="str">
            <v>CB</v>
          </cell>
        </row>
        <row r="1233">
          <cell r="C1233" t="str">
            <v>4_268</v>
          </cell>
          <cell r="K1233" t="str">
            <v>CB</v>
          </cell>
        </row>
        <row r="1234">
          <cell r="C1234" t="str">
            <v>4_269</v>
          </cell>
          <cell r="K1234" t="str">
            <v>CB</v>
          </cell>
        </row>
        <row r="1235">
          <cell r="C1235" t="str">
            <v>4_270</v>
          </cell>
          <cell r="K1235" t="str">
            <v>CB</v>
          </cell>
        </row>
        <row r="1236">
          <cell r="C1236" t="str">
            <v>4_271</v>
          </cell>
          <cell r="K1236" t="str">
            <v>CB</v>
          </cell>
        </row>
        <row r="1237">
          <cell r="C1237" t="str">
            <v>4_272</v>
          </cell>
          <cell r="K1237" t="str">
            <v>CB</v>
          </cell>
        </row>
        <row r="1238">
          <cell r="C1238" t="str">
            <v>4_273</v>
          </cell>
          <cell r="K1238" t="str">
            <v>CB</v>
          </cell>
        </row>
        <row r="1239">
          <cell r="C1239" t="str">
            <v>4_274</v>
          </cell>
          <cell r="K1239" t="str">
            <v>CB</v>
          </cell>
        </row>
        <row r="1240">
          <cell r="C1240" t="str">
            <v>4_275</v>
          </cell>
          <cell r="K1240" t="str">
            <v>CB</v>
          </cell>
        </row>
        <row r="1241">
          <cell r="C1241" t="str">
            <v>4_276</v>
          </cell>
          <cell r="K1241" t="str">
            <v>CB</v>
          </cell>
        </row>
        <row r="1242">
          <cell r="C1242" t="str">
            <v>4_277</v>
          </cell>
          <cell r="K1242" t="str">
            <v>CB</v>
          </cell>
        </row>
        <row r="1243">
          <cell r="C1243" t="str">
            <v>4_278</v>
          </cell>
          <cell r="K1243" t="str">
            <v>CB</v>
          </cell>
        </row>
        <row r="1244">
          <cell r="C1244" t="str">
            <v>4_279</v>
          </cell>
          <cell r="K1244" t="str">
            <v>CB</v>
          </cell>
        </row>
        <row r="1245">
          <cell r="C1245" t="str">
            <v>4_280</v>
          </cell>
          <cell r="K1245" t="str">
            <v>CB</v>
          </cell>
        </row>
        <row r="1246">
          <cell r="C1246" t="str">
            <v>4_281</v>
          </cell>
          <cell r="K1246" t="str">
            <v>BF</v>
          </cell>
        </row>
        <row r="1247">
          <cell r="C1247" t="str">
            <v>4_282</v>
          </cell>
          <cell r="K1247" t="str">
            <v>CB</v>
          </cell>
        </row>
        <row r="1248">
          <cell r="C1248" t="str">
            <v>4_283</v>
          </cell>
          <cell r="K1248" t="str">
            <v>CB</v>
          </cell>
        </row>
        <row r="1249">
          <cell r="C1249" t="str">
            <v>4_284</v>
          </cell>
          <cell r="K1249" t="str">
            <v>CB</v>
          </cell>
        </row>
        <row r="1250">
          <cell r="C1250" t="str">
            <v>4_285</v>
          </cell>
          <cell r="K1250" t="str">
            <v>CB</v>
          </cell>
        </row>
        <row r="1251">
          <cell r="C1251" t="str">
            <v>4_286</v>
          </cell>
          <cell r="K1251" t="str">
            <v>CB</v>
          </cell>
        </row>
        <row r="1252">
          <cell r="C1252" t="str">
            <v>4_287</v>
          </cell>
          <cell r="K1252" t="str">
            <v>CB</v>
          </cell>
        </row>
        <row r="1253">
          <cell r="C1253" t="str">
            <v>4_288</v>
          </cell>
          <cell r="K1253" t="str">
            <v>CB</v>
          </cell>
        </row>
        <row r="1254">
          <cell r="C1254" t="str">
            <v>4_289</v>
          </cell>
          <cell r="K1254" t="str">
            <v>CB</v>
          </cell>
        </row>
        <row r="1255">
          <cell r="C1255" t="str">
            <v>4_290</v>
          </cell>
          <cell r="K1255" t="str">
            <v>CB</v>
          </cell>
        </row>
        <row r="1256">
          <cell r="C1256" t="str">
            <v>4_291</v>
          </cell>
          <cell r="K1256" t="str">
            <v>CB</v>
          </cell>
        </row>
        <row r="1257">
          <cell r="C1257" t="str">
            <v>4_292</v>
          </cell>
          <cell r="K1257" t="str">
            <v>CB</v>
          </cell>
        </row>
        <row r="1258">
          <cell r="C1258" t="str">
            <v>4_293</v>
          </cell>
          <cell r="K1258" t="str">
            <v>CB</v>
          </cell>
        </row>
        <row r="1259">
          <cell r="C1259" t="str">
            <v>4_294</v>
          </cell>
          <cell r="K1259" t="str">
            <v>CB</v>
          </cell>
        </row>
        <row r="1260">
          <cell r="C1260" t="str">
            <v>4_295</v>
          </cell>
          <cell r="K1260" t="str">
            <v>CB</v>
          </cell>
        </row>
        <row r="1261">
          <cell r="C1261" t="str">
            <v>4_296</v>
          </cell>
          <cell r="K1261" t="str">
            <v>CB</v>
          </cell>
        </row>
        <row r="1262">
          <cell r="C1262" t="str">
            <v>4_297</v>
          </cell>
          <cell r="K1262" t="str">
            <v>CB</v>
          </cell>
        </row>
        <row r="1263">
          <cell r="C1263" t="str">
            <v>4_298</v>
          </cell>
          <cell r="K1263" t="str">
            <v>CB</v>
          </cell>
        </row>
        <row r="1264">
          <cell r="C1264" t="str">
            <v>4_299</v>
          </cell>
          <cell r="K1264" t="str">
            <v>CB</v>
          </cell>
        </row>
        <row r="1265">
          <cell r="C1265" t="str">
            <v>4_300</v>
          </cell>
          <cell r="K1265" t="str">
            <v>CB</v>
          </cell>
        </row>
        <row r="1266">
          <cell r="C1266" t="str">
            <v>4_301</v>
          </cell>
          <cell r="K1266" t="str">
            <v>CB</v>
          </cell>
        </row>
        <row r="1267">
          <cell r="C1267" t="str">
            <v>4_302</v>
          </cell>
          <cell r="K1267" t="str">
            <v>BF</v>
          </cell>
        </row>
        <row r="1268">
          <cell r="C1268" t="str">
            <v>4_303</v>
          </cell>
          <cell r="K1268" t="str">
            <v>BF</v>
          </cell>
        </row>
        <row r="1269">
          <cell r="C1269" t="str">
            <v>4_304</v>
          </cell>
          <cell r="K1269" t="str">
            <v>BF</v>
          </cell>
        </row>
        <row r="1270">
          <cell r="C1270" t="str">
            <v>4_305</v>
          </cell>
          <cell r="K1270" t="str">
            <v>BF</v>
          </cell>
        </row>
        <row r="1271">
          <cell r="C1271" t="str">
            <v>4_306</v>
          </cell>
          <cell r="K1271" t="str">
            <v>BF</v>
          </cell>
        </row>
        <row r="1272">
          <cell r="C1272" t="str">
            <v>4_307</v>
          </cell>
          <cell r="K1272" t="str">
            <v>BF</v>
          </cell>
        </row>
        <row r="1273">
          <cell r="C1273" t="str">
            <v>4_308</v>
          </cell>
          <cell r="K1273" t="str">
            <v>BF</v>
          </cell>
        </row>
        <row r="1274">
          <cell r="C1274" t="str">
            <v>4_309</v>
          </cell>
          <cell r="K1274" t="str">
            <v>BF</v>
          </cell>
        </row>
        <row r="1275">
          <cell r="C1275" t="str">
            <v>4_310</v>
          </cell>
          <cell r="K1275" t="str">
            <v>BF</v>
          </cell>
        </row>
        <row r="1276">
          <cell r="C1276" t="str">
            <v>4_311</v>
          </cell>
          <cell r="K1276" t="str">
            <v>BF</v>
          </cell>
        </row>
        <row r="1277">
          <cell r="C1277" t="str">
            <v>4_312</v>
          </cell>
          <cell r="K1277" t="str">
            <v>BF</v>
          </cell>
        </row>
        <row r="1278">
          <cell r="C1278" t="str">
            <v>4_313</v>
          </cell>
          <cell r="K1278" t="str">
            <v>BF</v>
          </cell>
        </row>
        <row r="1279">
          <cell r="C1279" t="str">
            <v>4_315</v>
          </cell>
          <cell r="K1279" t="str">
            <v>BF</v>
          </cell>
        </row>
        <row r="1280">
          <cell r="C1280" t="str">
            <v>4_316</v>
          </cell>
          <cell r="K1280" t="str">
            <v>BF</v>
          </cell>
        </row>
        <row r="1281">
          <cell r="C1281" t="str">
            <v>4_317</v>
          </cell>
          <cell r="K1281" t="str">
            <v>BF</v>
          </cell>
        </row>
        <row r="1282">
          <cell r="C1282" t="str">
            <v>4_318</v>
          </cell>
          <cell r="K1282" t="str">
            <v>BF</v>
          </cell>
        </row>
        <row r="1283">
          <cell r="C1283" t="str">
            <v>4_319</v>
          </cell>
          <cell r="K1283" t="str">
            <v>BF</v>
          </cell>
        </row>
        <row r="1284">
          <cell r="C1284" t="str">
            <v>4_321</v>
          </cell>
          <cell r="K1284" t="str">
            <v>BF</v>
          </cell>
        </row>
        <row r="1285">
          <cell r="C1285" t="str">
            <v>4_322</v>
          </cell>
          <cell r="K1285" t="str">
            <v>BF</v>
          </cell>
        </row>
        <row r="1286">
          <cell r="C1286" t="str">
            <v>4_323</v>
          </cell>
          <cell r="K1286" t="str">
            <v>BF</v>
          </cell>
        </row>
        <row r="1287">
          <cell r="C1287" t="str">
            <v>4_324</v>
          </cell>
          <cell r="K1287" t="str">
            <v>BF</v>
          </cell>
        </row>
        <row r="1288">
          <cell r="C1288" t="str">
            <v>4_325</v>
          </cell>
          <cell r="K1288" t="str">
            <v>BF</v>
          </cell>
        </row>
        <row r="1289">
          <cell r="C1289" t="str">
            <v>4_326</v>
          </cell>
          <cell r="K1289" t="str">
            <v>BF</v>
          </cell>
        </row>
        <row r="1290">
          <cell r="C1290" t="str">
            <v>4_327</v>
          </cell>
          <cell r="K1290" t="str">
            <v>BF</v>
          </cell>
        </row>
        <row r="1291">
          <cell r="C1291" t="str">
            <v>4_328</v>
          </cell>
          <cell r="K1291" t="str">
            <v>BF</v>
          </cell>
        </row>
        <row r="1292">
          <cell r="C1292" t="str">
            <v>4_329</v>
          </cell>
          <cell r="K1292" t="str">
            <v>BF</v>
          </cell>
        </row>
        <row r="1293">
          <cell r="C1293" t="str">
            <v>4_330</v>
          </cell>
          <cell r="K1293" t="str">
            <v>BF</v>
          </cell>
        </row>
        <row r="1294">
          <cell r="C1294" t="str">
            <v>4_331</v>
          </cell>
          <cell r="K1294" t="str">
            <v>BF</v>
          </cell>
        </row>
        <row r="1295">
          <cell r="C1295" t="str">
            <v>4_332</v>
          </cell>
          <cell r="K1295" t="str">
            <v>BF</v>
          </cell>
        </row>
        <row r="1296">
          <cell r="C1296" t="str">
            <v>4_333</v>
          </cell>
          <cell r="K1296" t="str">
            <v>BF</v>
          </cell>
        </row>
        <row r="1297">
          <cell r="C1297" t="str">
            <v>4_334</v>
          </cell>
          <cell r="K1297" t="str">
            <v>BF</v>
          </cell>
        </row>
        <row r="1298">
          <cell r="C1298" t="str">
            <v>4_335</v>
          </cell>
          <cell r="K1298" t="str">
            <v>CB</v>
          </cell>
        </row>
        <row r="1299">
          <cell r="C1299" t="str">
            <v>4_336</v>
          </cell>
          <cell r="K1299" t="str">
            <v>CB</v>
          </cell>
        </row>
        <row r="1300">
          <cell r="C1300" t="str">
            <v>4_337</v>
          </cell>
          <cell r="K1300" t="str">
            <v>CB</v>
          </cell>
        </row>
        <row r="1301">
          <cell r="C1301" t="str">
            <v>4_338</v>
          </cell>
          <cell r="K1301" t="str">
            <v>CB</v>
          </cell>
        </row>
        <row r="1302">
          <cell r="C1302" t="str">
            <v>4_339</v>
          </cell>
          <cell r="K1302" t="str">
            <v>BF</v>
          </cell>
        </row>
        <row r="1303">
          <cell r="C1303" t="str">
            <v>4_340</v>
          </cell>
          <cell r="K1303" t="str">
            <v>BF</v>
          </cell>
        </row>
        <row r="1304">
          <cell r="C1304" t="str">
            <v>4_341</v>
          </cell>
          <cell r="K1304" t="str">
            <v>BF</v>
          </cell>
        </row>
        <row r="1305">
          <cell r="C1305" t="str">
            <v>4_342</v>
          </cell>
          <cell r="K1305" t="str">
            <v>BF</v>
          </cell>
        </row>
        <row r="1306">
          <cell r="C1306" t="str">
            <v>4_343</v>
          </cell>
          <cell r="K1306" t="str">
            <v>BF</v>
          </cell>
        </row>
        <row r="1307">
          <cell r="C1307" t="str">
            <v>4_344</v>
          </cell>
          <cell r="K1307" t="str">
            <v>BF</v>
          </cell>
        </row>
        <row r="1308">
          <cell r="C1308" t="str">
            <v>4_345</v>
          </cell>
          <cell r="K1308" t="str">
            <v>BF</v>
          </cell>
        </row>
        <row r="1309">
          <cell r="C1309" t="str">
            <v>4_346</v>
          </cell>
          <cell r="K1309" t="str">
            <v>BF</v>
          </cell>
        </row>
        <row r="1310">
          <cell r="C1310" t="str">
            <v>4_347</v>
          </cell>
          <cell r="K1310" t="str">
            <v>BF</v>
          </cell>
        </row>
        <row r="1311">
          <cell r="C1311" t="str">
            <v>4_348</v>
          </cell>
          <cell r="K1311" t="str">
            <v>BF</v>
          </cell>
        </row>
        <row r="1312">
          <cell r="C1312" t="str">
            <v>4_349</v>
          </cell>
          <cell r="K1312" t="str">
            <v>BF</v>
          </cell>
        </row>
        <row r="1313">
          <cell r="C1313" t="str">
            <v>4_350</v>
          </cell>
          <cell r="K1313" t="str">
            <v>BF</v>
          </cell>
        </row>
        <row r="1314">
          <cell r="C1314" t="str">
            <v>4_351</v>
          </cell>
          <cell r="K1314" t="str">
            <v>BF</v>
          </cell>
        </row>
        <row r="1315">
          <cell r="C1315" t="str">
            <v>4_352</v>
          </cell>
          <cell r="K1315" t="str">
            <v>BF</v>
          </cell>
        </row>
        <row r="1316">
          <cell r="C1316" t="str">
            <v>4_353</v>
          </cell>
          <cell r="K1316" t="str">
            <v>BF</v>
          </cell>
        </row>
        <row r="1317">
          <cell r="C1317" t="str">
            <v>4_354</v>
          </cell>
          <cell r="K1317" t="str">
            <v>BF</v>
          </cell>
        </row>
        <row r="1318">
          <cell r="C1318" t="str">
            <v>4_355</v>
          </cell>
          <cell r="K1318" t="str">
            <v>BF</v>
          </cell>
        </row>
        <row r="1319">
          <cell r="C1319" t="str">
            <v>4_356</v>
          </cell>
          <cell r="K1319" t="str">
            <v>CB</v>
          </cell>
        </row>
        <row r="1320">
          <cell r="C1320" t="str">
            <v>4_357</v>
          </cell>
          <cell r="K1320" t="str">
            <v>CB</v>
          </cell>
        </row>
        <row r="1321">
          <cell r="C1321" t="str">
            <v>4_358</v>
          </cell>
          <cell r="K1321" t="str">
            <v>CB</v>
          </cell>
        </row>
        <row r="1322">
          <cell r="C1322" t="str">
            <v>4_359</v>
          </cell>
          <cell r="K1322" t="str">
            <v>CB</v>
          </cell>
        </row>
        <row r="1323">
          <cell r="C1323" t="str">
            <v>4_360</v>
          </cell>
          <cell r="K1323" t="str">
            <v>BF</v>
          </cell>
        </row>
        <row r="1324">
          <cell r="C1324" t="str">
            <v>4_361</v>
          </cell>
          <cell r="K1324" t="str">
            <v>BF</v>
          </cell>
        </row>
        <row r="1325">
          <cell r="C1325" t="str">
            <v>4_362</v>
          </cell>
          <cell r="K1325" t="str">
            <v>BF</v>
          </cell>
        </row>
        <row r="1326">
          <cell r="C1326" t="str">
            <v>4_363</v>
          </cell>
          <cell r="K1326" t="str">
            <v>BF</v>
          </cell>
        </row>
        <row r="1327">
          <cell r="C1327" t="str">
            <v>4_364</v>
          </cell>
          <cell r="K1327" t="str">
            <v>BF</v>
          </cell>
        </row>
        <row r="1328">
          <cell r="C1328" t="str">
            <v>4_365</v>
          </cell>
          <cell r="K1328" t="str">
            <v>BF</v>
          </cell>
        </row>
        <row r="1329">
          <cell r="C1329" t="str">
            <v>4_366</v>
          </cell>
          <cell r="K1329" t="str">
            <v>BF</v>
          </cell>
        </row>
        <row r="1330">
          <cell r="C1330" t="str">
            <v>4_367</v>
          </cell>
          <cell r="K1330" t="str">
            <v>BF</v>
          </cell>
        </row>
        <row r="1331">
          <cell r="C1331" t="str">
            <v>4_368</v>
          </cell>
          <cell r="K1331" t="str">
            <v>BF</v>
          </cell>
        </row>
        <row r="1332">
          <cell r="C1332" t="str">
            <v>4_369</v>
          </cell>
          <cell r="K1332" t="str">
            <v>CB</v>
          </cell>
        </row>
        <row r="1333">
          <cell r="C1333" t="str">
            <v>4_370</v>
          </cell>
          <cell r="K1333" t="str">
            <v>CB</v>
          </cell>
        </row>
        <row r="1334">
          <cell r="C1334" t="str">
            <v>4_371</v>
          </cell>
          <cell r="K1334" t="str">
            <v>CB</v>
          </cell>
        </row>
        <row r="1335">
          <cell r="C1335" t="str">
            <v>4_372</v>
          </cell>
          <cell r="K1335" t="str">
            <v>CB</v>
          </cell>
        </row>
        <row r="1336">
          <cell r="C1336" t="str">
            <v>4_373</v>
          </cell>
          <cell r="K1336" t="str">
            <v>BF</v>
          </cell>
        </row>
        <row r="1337">
          <cell r="C1337" t="str">
            <v>4_374</v>
          </cell>
          <cell r="K1337" t="str">
            <v>BF</v>
          </cell>
        </row>
        <row r="1338">
          <cell r="C1338" t="str">
            <v>4_375</v>
          </cell>
          <cell r="K1338" t="str">
            <v>BF</v>
          </cell>
        </row>
        <row r="1339">
          <cell r="C1339" t="str">
            <v>4_376</v>
          </cell>
          <cell r="K1339" t="str">
            <v>BF</v>
          </cell>
        </row>
        <row r="1340">
          <cell r="C1340" t="str">
            <v>4_377</v>
          </cell>
          <cell r="K1340" t="str">
            <v>BF</v>
          </cell>
        </row>
        <row r="1341">
          <cell r="C1341" t="str">
            <v>4_378</v>
          </cell>
          <cell r="K1341" t="str">
            <v>BF</v>
          </cell>
        </row>
        <row r="1342">
          <cell r="C1342" t="str">
            <v>4_379</v>
          </cell>
          <cell r="K1342" t="str">
            <v>BF</v>
          </cell>
        </row>
        <row r="1343">
          <cell r="C1343" t="str">
            <v>4_380</v>
          </cell>
          <cell r="K1343" t="str">
            <v>BF</v>
          </cell>
        </row>
        <row r="1344">
          <cell r="C1344" t="str">
            <v>4_381</v>
          </cell>
          <cell r="K1344" t="str">
            <v>BF</v>
          </cell>
        </row>
        <row r="1345">
          <cell r="C1345" t="str">
            <v>4_382</v>
          </cell>
          <cell r="K1345" t="str">
            <v>BF</v>
          </cell>
        </row>
        <row r="1346">
          <cell r="C1346" t="str">
            <v>4_383</v>
          </cell>
          <cell r="K1346" t="str">
            <v>BF</v>
          </cell>
        </row>
        <row r="1347">
          <cell r="C1347" t="str">
            <v>4_384</v>
          </cell>
          <cell r="K1347" t="str">
            <v>BF</v>
          </cell>
        </row>
        <row r="1348">
          <cell r="C1348" t="str">
            <v>4_385</v>
          </cell>
          <cell r="K1348" t="str">
            <v>BF</v>
          </cell>
        </row>
        <row r="1349">
          <cell r="C1349" t="str">
            <v>4_386</v>
          </cell>
          <cell r="K1349" t="str">
            <v>BF</v>
          </cell>
        </row>
        <row r="1350">
          <cell r="C1350" t="str">
            <v>4_387</v>
          </cell>
          <cell r="K1350" t="str">
            <v>BF</v>
          </cell>
        </row>
        <row r="1351">
          <cell r="C1351" t="str">
            <v>4_388</v>
          </cell>
          <cell r="K1351" t="str">
            <v>BF</v>
          </cell>
        </row>
        <row r="1352">
          <cell r="C1352" t="str">
            <v>4_389</v>
          </cell>
          <cell r="K1352" t="str">
            <v>BF</v>
          </cell>
        </row>
        <row r="1353">
          <cell r="C1353" t="str">
            <v>4_390</v>
          </cell>
          <cell r="K1353" t="str">
            <v>BF</v>
          </cell>
        </row>
        <row r="1354">
          <cell r="C1354" t="str">
            <v>4_391</v>
          </cell>
          <cell r="K1354" t="str">
            <v>BF</v>
          </cell>
        </row>
        <row r="1355">
          <cell r="C1355" t="str">
            <v>4_392</v>
          </cell>
        </row>
        <row r="1356">
          <cell r="C1356" t="str">
            <v>4_393</v>
          </cell>
        </row>
        <row r="1357">
          <cell r="C1357" t="str">
            <v>5_001</v>
          </cell>
          <cell r="K1357" t="str">
            <v>BF</v>
          </cell>
        </row>
        <row r="1358">
          <cell r="C1358" t="str">
            <v>5_002</v>
          </cell>
          <cell r="K1358" t="str">
            <v>BF</v>
          </cell>
        </row>
        <row r="1359">
          <cell r="C1359" t="str">
            <v>5_003</v>
          </cell>
          <cell r="K1359" t="str">
            <v>BF</v>
          </cell>
        </row>
        <row r="1360">
          <cell r="C1360" t="str">
            <v>5_004</v>
          </cell>
          <cell r="K1360" t="str">
            <v>BF</v>
          </cell>
        </row>
        <row r="1361">
          <cell r="C1361" t="str">
            <v>5_005</v>
          </cell>
          <cell r="K1361" t="str">
            <v>BF</v>
          </cell>
        </row>
        <row r="1362">
          <cell r="C1362" t="str">
            <v>5_006</v>
          </cell>
          <cell r="K1362" t="str">
            <v>BF</v>
          </cell>
        </row>
        <row r="1363">
          <cell r="C1363" t="str">
            <v>5_007</v>
          </cell>
          <cell r="K1363" t="str">
            <v>BF</v>
          </cell>
        </row>
        <row r="1364">
          <cell r="C1364" t="str">
            <v>5_008</v>
          </cell>
          <cell r="K1364" t="str">
            <v>BF</v>
          </cell>
        </row>
        <row r="1365">
          <cell r="C1365" t="str">
            <v>5_009</v>
          </cell>
          <cell r="K1365" t="str">
            <v>BF</v>
          </cell>
        </row>
        <row r="1366">
          <cell r="C1366" t="str">
            <v>5_011</v>
          </cell>
          <cell r="K1366" t="str">
            <v>CB</v>
          </cell>
        </row>
        <row r="1367">
          <cell r="C1367" t="str">
            <v>5_012</v>
          </cell>
          <cell r="K1367" t="str">
            <v>CB</v>
          </cell>
        </row>
        <row r="1368">
          <cell r="C1368" t="str">
            <v>5_013</v>
          </cell>
          <cell r="K1368" t="str">
            <v>CB</v>
          </cell>
        </row>
        <row r="1369">
          <cell r="C1369" t="str">
            <v>5_014</v>
          </cell>
          <cell r="K1369" t="str">
            <v>CB</v>
          </cell>
        </row>
        <row r="1370">
          <cell r="C1370" t="str">
            <v>5_015</v>
          </cell>
        </row>
        <row r="1371">
          <cell r="C1371" t="str">
            <v>5_016</v>
          </cell>
        </row>
        <row r="1372">
          <cell r="C1372" t="str">
            <v>5_017</v>
          </cell>
        </row>
        <row r="1373">
          <cell r="C1373" t="str">
            <v>5_018</v>
          </cell>
        </row>
        <row r="1374">
          <cell r="C1374" t="str">
            <v>B_001</v>
          </cell>
          <cell r="K1374" t="str">
            <v>BF</v>
          </cell>
        </row>
        <row r="1375">
          <cell r="C1375" t="str">
            <v>B_002</v>
          </cell>
          <cell r="K1375" t="str">
            <v>BF</v>
          </cell>
        </row>
        <row r="1376">
          <cell r="C1376" t="str">
            <v>B_003</v>
          </cell>
          <cell r="K1376" t="str">
            <v>BF</v>
          </cell>
        </row>
        <row r="1377">
          <cell r="C1377" t="str">
            <v>B_004</v>
          </cell>
          <cell r="K1377" t="str">
            <v>BF</v>
          </cell>
        </row>
        <row r="1378">
          <cell r="C1378" t="str">
            <v>B_005</v>
          </cell>
          <cell r="K1378" t="str">
            <v>CB</v>
          </cell>
        </row>
        <row r="1379">
          <cell r="C1379" t="str">
            <v>B_006</v>
          </cell>
          <cell r="K1379" t="str">
            <v>BF</v>
          </cell>
        </row>
        <row r="1380">
          <cell r="C1380" t="str">
            <v>B_007</v>
          </cell>
          <cell r="K1380" t="str">
            <v>BF</v>
          </cell>
        </row>
        <row r="1381">
          <cell r="C1381" t="str">
            <v>B_008</v>
          </cell>
          <cell r="K1381" t="str">
            <v>CB</v>
          </cell>
        </row>
        <row r="1382">
          <cell r="C1382" t="str">
            <v>B_009</v>
          </cell>
          <cell r="K1382" t="str">
            <v>BF</v>
          </cell>
        </row>
        <row r="1383">
          <cell r="C1383" t="str">
            <v>B_010</v>
          </cell>
          <cell r="K1383" t="str">
            <v>BF</v>
          </cell>
        </row>
        <row r="1384">
          <cell r="C1384" t="str">
            <v>B_011</v>
          </cell>
          <cell r="K1384" t="str">
            <v>BF</v>
          </cell>
        </row>
        <row r="1385">
          <cell r="C1385" t="str">
            <v>B_012</v>
          </cell>
          <cell r="K1385" t="str">
            <v>BF</v>
          </cell>
        </row>
        <row r="1386">
          <cell r="C1386" t="str">
            <v>B_013</v>
          </cell>
          <cell r="K1386" t="str">
            <v>BF</v>
          </cell>
        </row>
        <row r="1387">
          <cell r="C1387" t="str">
            <v>B_014</v>
          </cell>
          <cell r="K1387" t="str">
            <v>BF</v>
          </cell>
        </row>
        <row r="1388">
          <cell r="C1388" t="str">
            <v>B_015</v>
          </cell>
          <cell r="K1388" t="str">
            <v>BF</v>
          </cell>
        </row>
        <row r="1389">
          <cell r="C1389" t="str">
            <v>B_016</v>
          </cell>
          <cell r="K1389" t="str">
            <v>BF</v>
          </cell>
        </row>
        <row r="1390">
          <cell r="C1390" t="str">
            <v>B_017</v>
          </cell>
          <cell r="K1390" t="str">
            <v>BF</v>
          </cell>
        </row>
        <row r="1391">
          <cell r="C1391" t="str">
            <v>B_020</v>
          </cell>
          <cell r="K1391" t="str">
            <v>BF</v>
          </cell>
        </row>
        <row r="1392">
          <cell r="C1392" t="str">
            <v>B_021</v>
          </cell>
          <cell r="K1392" t="str">
            <v>BF</v>
          </cell>
        </row>
        <row r="1393">
          <cell r="C1393" t="str">
            <v>B_024</v>
          </cell>
          <cell r="K1393" t="str">
            <v>BF</v>
          </cell>
        </row>
        <row r="1394">
          <cell r="C1394" t="str">
            <v>B_025</v>
          </cell>
          <cell r="K1394" t="str">
            <v>BF</v>
          </cell>
        </row>
        <row r="1395">
          <cell r="C1395" t="str">
            <v>B_026</v>
          </cell>
          <cell r="K1395" t="str">
            <v>BF</v>
          </cell>
        </row>
        <row r="1396">
          <cell r="C1396" t="str">
            <v>B_027</v>
          </cell>
          <cell r="K1396" t="str">
            <v>BF</v>
          </cell>
        </row>
        <row r="1397">
          <cell r="C1397" t="str">
            <v>B_028</v>
          </cell>
          <cell r="K1397" t="str">
            <v>CB</v>
          </cell>
        </row>
        <row r="1398">
          <cell r="C1398" t="str">
            <v>B_029</v>
          </cell>
          <cell r="K1398" t="str">
            <v>BF</v>
          </cell>
        </row>
        <row r="1399">
          <cell r="C1399" t="str">
            <v>B_030</v>
          </cell>
          <cell r="K1399" t="str">
            <v>BF</v>
          </cell>
        </row>
        <row r="1400">
          <cell r="C1400" t="str">
            <v>B_031</v>
          </cell>
          <cell r="K1400" t="str">
            <v>BF</v>
          </cell>
        </row>
        <row r="1401">
          <cell r="C1401" t="str">
            <v>B_033</v>
          </cell>
          <cell r="K1401" t="str">
            <v>BF</v>
          </cell>
        </row>
        <row r="1402">
          <cell r="C1402" t="str">
            <v>B_034</v>
          </cell>
          <cell r="K1402" t="str">
            <v>CB</v>
          </cell>
        </row>
        <row r="1403">
          <cell r="C1403" t="str">
            <v>B_036</v>
          </cell>
          <cell r="K1403" t="str">
            <v>BF</v>
          </cell>
        </row>
        <row r="1404">
          <cell r="C1404" t="str">
            <v>B_037</v>
          </cell>
          <cell r="K1404" t="str">
            <v>BF</v>
          </cell>
        </row>
        <row r="1405">
          <cell r="C1405" t="str">
            <v>B_038</v>
          </cell>
          <cell r="K1405" t="str">
            <v>BF</v>
          </cell>
        </row>
        <row r="1406">
          <cell r="C1406" t="str">
            <v>B_039</v>
          </cell>
          <cell r="K1406" t="str">
            <v>BF</v>
          </cell>
        </row>
        <row r="1407">
          <cell r="C1407" t="str">
            <v>B_040</v>
          </cell>
          <cell r="K1407" t="str">
            <v>BF</v>
          </cell>
        </row>
        <row r="1408">
          <cell r="C1408" t="str">
            <v>B_041</v>
          </cell>
          <cell r="K1408" t="str">
            <v>CB</v>
          </cell>
        </row>
        <row r="1409">
          <cell r="C1409" t="str">
            <v>B_044</v>
          </cell>
          <cell r="K1409" t="str">
            <v>BF</v>
          </cell>
        </row>
        <row r="1410">
          <cell r="C1410" t="str">
            <v>B_045</v>
          </cell>
          <cell r="K1410" t="str">
            <v>BF</v>
          </cell>
        </row>
        <row r="1411">
          <cell r="C1411" t="str">
            <v>B_046</v>
          </cell>
          <cell r="K1411" t="str">
            <v>BF</v>
          </cell>
        </row>
        <row r="1412">
          <cell r="C1412" t="str">
            <v>B_047</v>
          </cell>
          <cell r="K1412" t="str">
            <v>BF</v>
          </cell>
        </row>
        <row r="1413">
          <cell r="C1413" t="str">
            <v>B_048</v>
          </cell>
          <cell r="K1413" t="str">
            <v>BF</v>
          </cell>
        </row>
        <row r="1414">
          <cell r="C1414" t="str">
            <v>B_049</v>
          </cell>
          <cell r="K1414" t="str">
            <v>BF</v>
          </cell>
        </row>
        <row r="1415">
          <cell r="C1415" t="str">
            <v>B_050</v>
          </cell>
          <cell r="K1415" t="str">
            <v>BF</v>
          </cell>
        </row>
        <row r="1416">
          <cell r="C1416" t="str">
            <v>B_051</v>
          </cell>
          <cell r="K1416" t="str">
            <v>BF</v>
          </cell>
        </row>
        <row r="1417">
          <cell r="C1417" t="str">
            <v>B_052</v>
          </cell>
          <cell r="K1417" t="str">
            <v>BF</v>
          </cell>
        </row>
        <row r="1418">
          <cell r="C1418" t="str">
            <v>B_053</v>
          </cell>
          <cell r="K1418" t="str">
            <v>BF</v>
          </cell>
        </row>
        <row r="1419">
          <cell r="C1419" t="str">
            <v>B_054</v>
          </cell>
          <cell r="K1419" t="str">
            <v>BF</v>
          </cell>
        </row>
        <row r="1420">
          <cell r="C1420" t="str">
            <v>B_055</v>
          </cell>
          <cell r="K1420" t="str">
            <v>BF</v>
          </cell>
        </row>
        <row r="1421">
          <cell r="C1421" t="str">
            <v>B_056</v>
          </cell>
          <cell r="K1421" t="str">
            <v>BF</v>
          </cell>
        </row>
        <row r="1422">
          <cell r="C1422" t="str">
            <v>B_057</v>
          </cell>
          <cell r="K1422" t="str">
            <v>BF</v>
          </cell>
        </row>
        <row r="1423">
          <cell r="C1423" t="str">
            <v>B_058</v>
          </cell>
          <cell r="K1423" t="str">
            <v>BF</v>
          </cell>
        </row>
        <row r="1424">
          <cell r="C1424" t="str">
            <v>B_059</v>
          </cell>
          <cell r="K1424" t="str">
            <v>BF</v>
          </cell>
        </row>
        <row r="1425">
          <cell r="C1425" t="str">
            <v>B_060</v>
          </cell>
          <cell r="K1425" t="str">
            <v>BF</v>
          </cell>
        </row>
        <row r="1426">
          <cell r="C1426" t="str">
            <v>B_061</v>
          </cell>
          <cell r="K1426" t="str">
            <v>BF</v>
          </cell>
        </row>
        <row r="1427">
          <cell r="C1427" t="str">
            <v>B_062</v>
          </cell>
          <cell r="K1427" t="str">
            <v>BF</v>
          </cell>
        </row>
        <row r="1428">
          <cell r="C1428" t="str">
            <v>B_063</v>
          </cell>
          <cell r="K1428" t="str">
            <v>BF</v>
          </cell>
        </row>
        <row r="1429">
          <cell r="C1429" t="str">
            <v>B_064</v>
          </cell>
          <cell r="K1429" t="str">
            <v>BF</v>
          </cell>
        </row>
        <row r="1430">
          <cell r="C1430" t="str">
            <v>B_065</v>
          </cell>
          <cell r="K1430" t="str">
            <v>BF</v>
          </cell>
        </row>
        <row r="1431">
          <cell r="C1431" t="str">
            <v>B_066</v>
          </cell>
          <cell r="K1431" t="str">
            <v>BF</v>
          </cell>
        </row>
        <row r="1432">
          <cell r="C1432" t="str">
            <v>B_067</v>
          </cell>
          <cell r="K1432" t="str">
            <v>BF</v>
          </cell>
        </row>
        <row r="1433">
          <cell r="C1433" t="str">
            <v>B_068</v>
          </cell>
          <cell r="K1433" t="str">
            <v>BF</v>
          </cell>
        </row>
        <row r="1434">
          <cell r="C1434" t="str">
            <v>B_069</v>
          </cell>
          <cell r="K1434" t="str">
            <v>BF</v>
          </cell>
        </row>
        <row r="1435">
          <cell r="C1435" t="str">
            <v>B_070</v>
          </cell>
          <cell r="K1435" t="str">
            <v>BF</v>
          </cell>
        </row>
        <row r="1436">
          <cell r="C1436" t="str">
            <v>B_071</v>
          </cell>
          <cell r="K1436" t="str">
            <v>BF</v>
          </cell>
        </row>
        <row r="1437">
          <cell r="C1437" t="str">
            <v>B_073</v>
          </cell>
          <cell r="K1437" t="str">
            <v>BF</v>
          </cell>
        </row>
        <row r="1438">
          <cell r="C1438" t="str">
            <v>B_074</v>
          </cell>
          <cell r="K1438" t="str">
            <v>BF</v>
          </cell>
        </row>
        <row r="1439">
          <cell r="C1439" t="str">
            <v>B_076</v>
          </cell>
          <cell r="K1439" t="str">
            <v>BF</v>
          </cell>
        </row>
        <row r="1440">
          <cell r="C1440" t="str">
            <v>B_077</v>
          </cell>
          <cell r="K1440" t="str">
            <v>BF</v>
          </cell>
        </row>
        <row r="1441">
          <cell r="C1441" t="str">
            <v>B_078</v>
          </cell>
          <cell r="K1441" t="str">
            <v>BF</v>
          </cell>
        </row>
        <row r="1442">
          <cell r="C1442" t="str">
            <v>B_079</v>
          </cell>
          <cell r="K1442" t="str">
            <v>BF</v>
          </cell>
        </row>
        <row r="1443">
          <cell r="C1443" t="str">
            <v>B_080</v>
          </cell>
          <cell r="K1443" t="str">
            <v>BF</v>
          </cell>
        </row>
        <row r="1444">
          <cell r="C1444" t="str">
            <v>B_081</v>
          </cell>
          <cell r="K1444" t="str">
            <v>BF</v>
          </cell>
        </row>
        <row r="1445">
          <cell r="C1445" t="str">
            <v>B_082</v>
          </cell>
          <cell r="K1445" t="str">
            <v>BF</v>
          </cell>
        </row>
        <row r="1446">
          <cell r="C1446" t="str">
            <v>B_083</v>
          </cell>
          <cell r="K1446" t="str">
            <v>BF</v>
          </cell>
        </row>
        <row r="1447">
          <cell r="C1447" t="str">
            <v>B_084</v>
          </cell>
          <cell r="K1447" t="str">
            <v>BF</v>
          </cell>
        </row>
        <row r="1448">
          <cell r="C1448" t="str">
            <v>B_085</v>
          </cell>
          <cell r="K1448" t="str">
            <v>BF</v>
          </cell>
        </row>
        <row r="1449">
          <cell r="C1449" t="str">
            <v>B_086</v>
          </cell>
          <cell r="K1449" t="str">
            <v>BF</v>
          </cell>
        </row>
        <row r="1450">
          <cell r="C1450" t="str">
            <v>B_087</v>
          </cell>
          <cell r="K1450" t="str">
            <v>BF</v>
          </cell>
        </row>
        <row r="1451">
          <cell r="C1451" t="str">
            <v>B_088</v>
          </cell>
          <cell r="K1451" t="str">
            <v>BF</v>
          </cell>
        </row>
        <row r="1452">
          <cell r="C1452" t="str">
            <v>B_089</v>
          </cell>
          <cell r="K1452" t="str">
            <v>BF</v>
          </cell>
        </row>
        <row r="1453">
          <cell r="C1453" t="str">
            <v>B_090</v>
          </cell>
          <cell r="K1453" t="str">
            <v>BF</v>
          </cell>
        </row>
        <row r="1454">
          <cell r="C1454" t="str">
            <v>B_091</v>
          </cell>
          <cell r="K1454" t="str">
            <v>BF</v>
          </cell>
        </row>
        <row r="1455">
          <cell r="C1455" t="str">
            <v>B_092</v>
          </cell>
          <cell r="K1455" t="str">
            <v>BF</v>
          </cell>
        </row>
        <row r="1456">
          <cell r="C1456" t="str">
            <v>B_093</v>
          </cell>
          <cell r="K1456" t="str">
            <v>BF</v>
          </cell>
        </row>
        <row r="1457">
          <cell r="C1457" t="str">
            <v>B_094</v>
          </cell>
          <cell r="K1457" t="str">
            <v>BF</v>
          </cell>
        </row>
        <row r="1458">
          <cell r="C1458" t="str">
            <v>B_095</v>
          </cell>
          <cell r="K1458" t="str">
            <v>BF</v>
          </cell>
        </row>
        <row r="1459">
          <cell r="C1459" t="str">
            <v>B_096</v>
          </cell>
          <cell r="K1459" t="str">
            <v>BF</v>
          </cell>
        </row>
        <row r="1460">
          <cell r="C1460" t="str">
            <v>B_097</v>
          </cell>
          <cell r="K1460" t="str">
            <v>BF</v>
          </cell>
        </row>
        <row r="1461">
          <cell r="C1461" t="str">
            <v>B_098</v>
          </cell>
          <cell r="K1461" t="str">
            <v>BF</v>
          </cell>
        </row>
        <row r="1462">
          <cell r="C1462" t="str">
            <v>B_099</v>
          </cell>
          <cell r="K1462" t="str">
            <v>BF</v>
          </cell>
        </row>
        <row r="1463">
          <cell r="C1463" t="str">
            <v>B_100</v>
          </cell>
          <cell r="K1463" t="str">
            <v>BF</v>
          </cell>
        </row>
        <row r="1464">
          <cell r="C1464" t="str">
            <v>B_101</v>
          </cell>
          <cell r="K1464" t="str">
            <v>BF</v>
          </cell>
        </row>
        <row r="1465">
          <cell r="C1465" t="str">
            <v>B_102</v>
          </cell>
          <cell r="K1465" t="str">
            <v>BF</v>
          </cell>
        </row>
        <row r="1466">
          <cell r="C1466" t="str">
            <v>B_103</v>
          </cell>
          <cell r="K1466" t="str">
            <v>BF</v>
          </cell>
        </row>
        <row r="1467">
          <cell r="C1467" t="str">
            <v>B_104</v>
          </cell>
          <cell r="K1467" t="str">
            <v>BF</v>
          </cell>
        </row>
        <row r="1468">
          <cell r="C1468" t="str">
            <v>B_105</v>
          </cell>
          <cell r="K1468" t="str">
            <v>BF</v>
          </cell>
        </row>
        <row r="1469">
          <cell r="C1469" t="str">
            <v>B_106</v>
          </cell>
          <cell r="K1469" t="str">
            <v>BF</v>
          </cell>
        </row>
        <row r="1470">
          <cell r="C1470" t="str">
            <v>B_107</v>
          </cell>
          <cell r="K1470" t="str">
            <v>BF</v>
          </cell>
        </row>
        <row r="1471">
          <cell r="C1471" t="str">
            <v>B_108</v>
          </cell>
          <cell r="K1471" t="str">
            <v>BF</v>
          </cell>
        </row>
        <row r="1472">
          <cell r="C1472" t="str">
            <v>B_109</v>
          </cell>
          <cell r="K1472" t="str">
            <v>BF</v>
          </cell>
        </row>
        <row r="1473">
          <cell r="C1473" t="str">
            <v>B_110</v>
          </cell>
          <cell r="K1473" t="str">
            <v>BF</v>
          </cell>
        </row>
        <row r="1474">
          <cell r="C1474" t="str">
            <v>B_111</v>
          </cell>
          <cell r="K1474" t="str">
            <v>BF</v>
          </cell>
        </row>
        <row r="1475">
          <cell r="C1475" t="str">
            <v>B_112</v>
          </cell>
          <cell r="K1475" t="str">
            <v>BF</v>
          </cell>
        </row>
        <row r="1476">
          <cell r="C1476" t="str">
            <v>B_113</v>
          </cell>
          <cell r="K1476" t="str">
            <v>BF</v>
          </cell>
        </row>
        <row r="1477">
          <cell r="C1477" t="str">
            <v>B_114</v>
          </cell>
          <cell r="K1477" t="str">
            <v>BF</v>
          </cell>
        </row>
        <row r="1478">
          <cell r="C1478" t="str">
            <v>B_115</v>
          </cell>
          <cell r="K1478" t="str">
            <v>BF</v>
          </cell>
        </row>
        <row r="1479">
          <cell r="C1479" t="str">
            <v>B_116</v>
          </cell>
          <cell r="K1479" t="str">
            <v>BF</v>
          </cell>
        </row>
        <row r="1480">
          <cell r="C1480" t="str">
            <v>B_117</v>
          </cell>
          <cell r="K1480" t="str">
            <v>CB</v>
          </cell>
        </row>
        <row r="1481">
          <cell r="C1481" t="str">
            <v>B_118</v>
          </cell>
          <cell r="K1481" t="str">
            <v>CB</v>
          </cell>
        </row>
        <row r="1482">
          <cell r="C1482" t="str">
            <v>B_119</v>
          </cell>
          <cell r="K1482" t="str">
            <v>BF</v>
          </cell>
        </row>
        <row r="1483">
          <cell r="C1483" t="str">
            <v>B_120</v>
          </cell>
          <cell r="K1483" t="str">
            <v>BF</v>
          </cell>
        </row>
        <row r="1484">
          <cell r="C1484" t="str">
            <v>B_121</v>
          </cell>
          <cell r="K1484" t="str">
            <v>CB</v>
          </cell>
        </row>
        <row r="1485">
          <cell r="C1485" t="str">
            <v>B_122</v>
          </cell>
          <cell r="K1485" t="str">
            <v>CB</v>
          </cell>
        </row>
        <row r="1486">
          <cell r="C1486" t="str">
            <v>B_123</v>
          </cell>
          <cell r="K1486" t="str">
            <v>CB</v>
          </cell>
        </row>
        <row r="1487">
          <cell r="C1487" t="str">
            <v>B_125</v>
          </cell>
          <cell r="K1487" t="str">
            <v>CB</v>
          </cell>
        </row>
        <row r="1488">
          <cell r="C1488" t="str">
            <v>B_126</v>
          </cell>
          <cell r="K1488" t="str">
            <v>CB</v>
          </cell>
        </row>
        <row r="1489">
          <cell r="C1489" t="str">
            <v>B_127</v>
          </cell>
          <cell r="K1489" t="str">
            <v>CB</v>
          </cell>
        </row>
        <row r="1490">
          <cell r="C1490" t="str">
            <v>B_128</v>
          </cell>
          <cell r="K1490" t="str">
            <v>CB</v>
          </cell>
        </row>
        <row r="1491">
          <cell r="C1491" t="str">
            <v>B_131</v>
          </cell>
          <cell r="K1491" t="str">
            <v>CB</v>
          </cell>
        </row>
        <row r="1492">
          <cell r="C1492" t="str">
            <v>B_133</v>
          </cell>
          <cell r="K1492" t="str">
            <v>CB</v>
          </cell>
        </row>
        <row r="1493">
          <cell r="C1493" t="str">
            <v>B_134</v>
          </cell>
          <cell r="K1493" t="str">
            <v>CB</v>
          </cell>
        </row>
        <row r="1494">
          <cell r="C1494" t="str">
            <v>B_135</v>
          </cell>
          <cell r="K1494" t="str">
            <v>BF</v>
          </cell>
        </row>
        <row r="1495">
          <cell r="C1495" t="str">
            <v>B_136</v>
          </cell>
          <cell r="K1495" t="str">
            <v>BF</v>
          </cell>
        </row>
        <row r="1496">
          <cell r="C1496" t="str">
            <v>B_137</v>
          </cell>
          <cell r="K1496" t="str">
            <v>BF</v>
          </cell>
        </row>
        <row r="1497">
          <cell r="C1497" t="str">
            <v>B_138</v>
          </cell>
          <cell r="K1497" t="str">
            <v>BF</v>
          </cell>
        </row>
        <row r="1498">
          <cell r="C1498" t="str">
            <v>B_139</v>
          </cell>
          <cell r="K1498" t="str">
            <v>CB</v>
          </cell>
        </row>
        <row r="1499">
          <cell r="C1499" t="str">
            <v>B_140</v>
          </cell>
          <cell r="K1499" t="str">
            <v>CB</v>
          </cell>
        </row>
        <row r="1500">
          <cell r="C1500" t="str">
            <v>B_141</v>
          </cell>
          <cell r="K1500" t="str">
            <v>CB</v>
          </cell>
        </row>
        <row r="1501">
          <cell r="C1501" t="str">
            <v>B_142</v>
          </cell>
          <cell r="K1501" t="str">
            <v>CB</v>
          </cell>
        </row>
        <row r="1502">
          <cell r="C1502" t="str">
            <v>B_143</v>
          </cell>
          <cell r="K1502" t="str">
            <v>CB</v>
          </cell>
        </row>
        <row r="1503">
          <cell r="C1503" t="str">
            <v>B_144</v>
          </cell>
          <cell r="K1503" t="str">
            <v>CB</v>
          </cell>
        </row>
        <row r="1504">
          <cell r="C1504" t="str">
            <v>B_145</v>
          </cell>
          <cell r="K1504" t="str">
            <v>BF</v>
          </cell>
        </row>
        <row r="1505">
          <cell r="C1505" t="str">
            <v>B_146</v>
          </cell>
          <cell r="K1505" t="str">
            <v>BF</v>
          </cell>
        </row>
        <row r="1506">
          <cell r="C1506" t="str">
            <v>B_147</v>
          </cell>
          <cell r="K1506" t="str">
            <v>BF</v>
          </cell>
        </row>
        <row r="1507">
          <cell r="C1507" t="str">
            <v>B_148</v>
          </cell>
          <cell r="K1507" t="str">
            <v>BF</v>
          </cell>
        </row>
        <row r="1508">
          <cell r="C1508" t="str">
            <v>B_149</v>
          </cell>
          <cell r="K1508" t="str">
            <v>BF</v>
          </cell>
        </row>
        <row r="1509">
          <cell r="C1509" t="str">
            <v>B_150</v>
          </cell>
          <cell r="K1509" t="str">
            <v>BF</v>
          </cell>
        </row>
        <row r="1510">
          <cell r="C1510" t="str">
            <v>B_152</v>
          </cell>
          <cell r="K1510" t="str">
            <v>BF</v>
          </cell>
        </row>
        <row r="1511">
          <cell r="C1511" t="str">
            <v>B_153</v>
          </cell>
          <cell r="K1511" t="str">
            <v>BF</v>
          </cell>
        </row>
        <row r="1512">
          <cell r="C1512" t="str">
            <v>B_154</v>
          </cell>
          <cell r="K1512" t="str">
            <v>BF</v>
          </cell>
        </row>
        <row r="1513">
          <cell r="C1513" t="str">
            <v>B_155</v>
          </cell>
          <cell r="K1513" t="str">
            <v>BF</v>
          </cell>
        </row>
        <row r="1514">
          <cell r="C1514" t="str">
            <v>B_156</v>
          </cell>
          <cell r="K1514" t="str">
            <v>BF</v>
          </cell>
        </row>
        <row r="1515">
          <cell r="C1515" t="str">
            <v>B_158</v>
          </cell>
          <cell r="K1515" t="str">
            <v>BF</v>
          </cell>
        </row>
        <row r="1516">
          <cell r="C1516" t="str">
            <v>B_159</v>
          </cell>
          <cell r="K1516" t="str">
            <v>BF</v>
          </cell>
        </row>
        <row r="1517">
          <cell r="C1517" t="str">
            <v>B_160</v>
          </cell>
          <cell r="K1517" t="str">
            <v>BF</v>
          </cell>
        </row>
        <row r="1518">
          <cell r="C1518" t="str">
            <v>B_161</v>
          </cell>
          <cell r="K1518" t="str">
            <v>BF</v>
          </cell>
        </row>
        <row r="1519">
          <cell r="C1519" t="str">
            <v>B_162</v>
          </cell>
          <cell r="K1519" t="str">
            <v>BF</v>
          </cell>
        </row>
        <row r="1520">
          <cell r="C1520" t="str">
            <v>B_163</v>
          </cell>
          <cell r="K1520" t="str">
            <v>BF</v>
          </cell>
        </row>
        <row r="1521">
          <cell r="C1521" t="str">
            <v>B_164</v>
          </cell>
          <cell r="K1521" t="str">
            <v>BF</v>
          </cell>
        </row>
        <row r="1522">
          <cell r="C1522" t="str">
            <v>B_165</v>
          </cell>
          <cell r="K1522" t="str">
            <v>BF</v>
          </cell>
        </row>
        <row r="1523">
          <cell r="C1523" t="str">
            <v>B_166</v>
          </cell>
          <cell r="K1523" t="str">
            <v>BF</v>
          </cell>
        </row>
        <row r="1524">
          <cell r="C1524" t="str">
            <v>B_167</v>
          </cell>
          <cell r="K1524" t="str">
            <v>BF</v>
          </cell>
        </row>
        <row r="1525">
          <cell r="C1525" t="str">
            <v>B_168</v>
          </cell>
          <cell r="K1525" t="str">
            <v>BF</v>
          </cell>
        </row>
        <row r="1526">
          <cell r="C1526" t="str">
            <v>B_169</v>
          </cell>
          <cell r="K1526" t="str">
            <v>BF</v>
          </cell>
        </row>
        <row r="1527">
          <cell r="C1527" t="str">
            <v>B_170</v>
          </cell>
          <cell r="K1527" t="str">
            <v>BF</v>
          </cell>
        </row>
        <row r="1528">
          <cell r="C1528" t="str">
            <v>B_171</v>
          </cell>
          <cell r="K1528" t="str">
            <v>BF</v>
          </cell>
        </row>
        <row r="1529">
          <cell r="C1529" t="str">
            <v>B_172</v>
          </cell>
          <cell r="K1529" t="str">
            <v>BF</v>
          </cell>
        </row>
        <row r="1530">
          <cell r="C1530" t="str">
            <v>B_173</v>
          </cell>
          <cell r="K1530" t="str">
            <v>BF</v>
          </cell>
        </row>
        <row r="1531">
          <cell r="C1531" t="str">
            <v>B_174</v>
          </cell>
          <cell r="K1531" t="str">
            <v>BF</v>
          </cell>
        </row>
        <row r="1532">
          <cell r="C1532" t="str">
            <v>B_175</v>
          </cell>
          <cell r="K1532" t="str">
            <v>BF</v>
          </cell>
        </row>
        <row r="1533">
          <cell r="C1533" t="str">
            <v>B_176</v>
          </cell>
          <cell r="K1533" t="str">
            <v>BF</v>
          </cell>
        </row>
        <row r="1534">
          <cell r="C1534" t="str">
            <v>B_177</v>
          </cell>
          <cell r="K1534" t="str">
            <v>BF</v>
          </cell>
        </row>
        <row r="1535">
          <cell r="C1535" t="str">
            <v>B_178</v>
          </cell>
        </row>
        <row r="1536">
          <cell r="C1536" t="str">
            <v>B_179</v>
          </cell>
          <cell r="K1536" t="str">
            <v>BF</v>
          </cell>
        </row>
        <row r="1537">
          <cell r="C1537" t="str">
            <v>B_180</v>
          </cell>
          <cell r="K1537" t="str">
            <v>BF</v>
          </cell>
        </row>
        <row r="1538">
          <cell r="C1538" t="str">
            <v>B_181</v>
          </cell>
          <cell r="K1538" t="str">
            <v>BF</v>
          </cell>
        </row>
        <row r="1539">
          <cell r="C1539" t="str">
            <v>B_182</v>
          </cell>
          <cell r="K1539" t="str">
            <v>BF</v>
          </cell>
        </row>
        <row r="1540">
          <cell r="C1540" t="str">
            <v>B_183</v>
          </cell>
          <cell r="K1540" t="str">
            <v>BF</v>
          </cell>
        </row>
        <row r="1541">
          <cell r="C1541" t="str">
            <v>B_184</v>
          </cell>
          <cell r="K1541" t="str">
            <v>BF</v>
          </cell>
        </row>
        <row r="1542">
          <cell r="C1542" t="str">
            <v>B_185</v>
          </cell>
          <cell r="K1542" t="str">
            <v>BF</v>
          </cell>
        </row>
        <row r="1543">
          <cell r="C1543" t="str">
            <v>B_186</v>
          </cell>
          <cell r="K1543" t="str">
            <v>BF</v>
          </cell>
        </row>
        <row r="1544">
          <cell r="C1544" t="str">
            <v>B_187</v>
          </cell>
          <cell r="K1544" t="str">
            <v>BF</v>
          </cell>
        </row>
        <row r="1545">
          <cell r="C1545" t="str">
            <v>B_188</v>
          </cell>
          <cell r="K1545" t="str">
            <v>BF</v>
          </cell>
        </row>
        <row r="1546">
          <cell r="C1546" t="str">
            <v>B_189</v>
          </cell>
          <cell r="K1546" t="str">
            <v>BF</v>
          </cell>
        </row>
        <row r="1547">
          <cell r="C1547" t="str">
            <v>B_191</v>
          </cell>
          <cell r="K1547" t="str">
            <v>BF</v>
          </cell>
        </row>
        <row r="1548">
          <cell r="C1548" t="str">
            <v>B_192</v>
          </cell>
          <cell r="K1548" t="str">
            <v>BF</v>
          </cell>
        </row>
        <row r="1549">
          <cell r="C1549" t="str">
            <v>B_193</v>
          </cell>
          <cell r="K1549" t="str">
            <v>BF</v>
          </cell>
        </row>
        <row r="1550">
          <cell r="C1550" t="str">
            <v>B_194</v>
          </cell>
          <cell r="K1550" t="str">
            <v>BF</v>
          </cell>
        </row>
        <row r="1551">
          <cell r="C1551" t="str">
            <v>B_195</v>
          </cell>
          <cell r="K1551" t="str">
            <v>BF</v>
          </cell>
        </row>
        <row r="1552">
          <cell r="C1552" t="str">
            <v>B_196</v>
          </cell>
          <cell r="K1552" t="str">
            <v>BF</v>
          </cell>
        </row>
        <row r="1553">
          <cell r="C1553" t="str">
            <v>B_197</v>
          </cell>
          <cell r="K1553" t="str">
            <v>BF</v>
          </cell>
        </row>
        <row r="1554">
          <cell r="C1554" t="str">
            <v>B_198</v>
          </cell>
          <cell r="K1554" t="str">
            <v>BF</v>
          </cell>
        </row>
        <row r="1555">
          <cell r="C1555" t="str">
            <v>B_201</v>
          </cell>
          <cell r="K1555" t="str">
            <v>BF</v>
          </cell>
        </row>
        <row r="1556">
          <cell r="C1556" t="str">
            <v>B_202</v>
          </cell>
          <cell r="K1556" t="str">
            <v>BF</v>
          </cell>
        </row>
        <row r="1557">
          <cell r="C1557" t="str">
            <v>B_203</v>
          </cell>
          <cell r="K1557" t="str">
            <v>BF</v>
          </cell>
        </row>
        <row r="1558">
          <cell r="C1558" t="str">
            <v>B_205</v>
          </cell>
          <cell r="K1558" t="str">
            <v>BF</v>
          </cell>
        </row>
        <row r="1559">
          <cell r="C1559" t="str">
            <v>B_206</v>
          </cell>
          <cell r="K1559" t="str">
            <v>BF</v>
          </cell>
        </row>
        <row r="1560">
          <cell r="C1560" t="str">
            <v>B_207</v>
          </cell>
          <cell r="K1560" t="str">
            <v>BF</v>
          </cell>
        </row>
        <row r="1561">
          <cell r="C1561" t="str">
            <v>B_210</v>
          </cell>
          <cell r="K1561" t="str">
            <v>BF</v>
          </cell>
        </row>
        <row r="1562">
          <cell r="C1562" t="str">
            <v>B_211</v>
          </cell>
          <cell r="K1562" t="str">
            <v>BF</v>
          </cell>
        </row>
        <row r="1563">
          <cell r="C1563" t="str">
            <v>B_212</v>
          </cell>
          <cell r="K1563" t="str">
            <v>BF</v>
          </cell>
        </row>
        <row r="1564">
          <cell r="C1564" t="str">
            <v>B_213</v>
          </cell>
          <cell r="K1564" t="str">
            <v>BF</v>
          </cell>
        </row>
        <row r="1565">
          <cell r="C1565" t="str">
            <v>B_214</v>
          </cell>
          <cell r="K1565" t="str">
            <v>BF</v>
          </cell>
        </row>
        <row r="1566">
          <cell r="C1566" t="str">
            <v>B_215</v>
          </cell>
          <cell r="K1566" t="str">
            <v>BF</v>
          </cell>
        </row>
        <row r="1567">
          <cell r="C1567" t="str">
            <v>B_216</v>
          </cell>
          <cell r="K1567" t="str">
            <v>BF</v>
          </cell>
        </row>
        <row r="1568">
          <cell r="C1568" t="str">
            <v>B_217</v>
          </cell>
          <cell r="K1568" t="str">
            <v>BF</v>
          </cell>
        </row>
        <row r="1569">
          <cell r="C1569" t="str">
            <v>B_218</v>
          </cell>
          <cell r="K1569" t="str">
            <v>BF</v>
          </cell>
        </row>
        <row r="1570">
          <cell r="C1570" t="str">
            <v>B_219</v>
          </cell>
          <cell r="K1570" t="str">
            <v>BF</v>
          </cell>
        </row>
        <row r="1571">
          <cell r="C1571" t="str">
            <v>B_220</v>
          </cell>
          <cell r="K1571" t="str">
            <v>BF</v>
          </cell>
        </row>
        <row r="1572">
          <cell r="C1572" t="str">
            <v>B_221</v>
          </cell>
          <cell r="K1572" t="str">
            <v>BF</v>
          </cell>
        </row>
        <row r="1573">
          <cell r="C1573" t="str">
            <v>B_222</v>
          </cell>
          <cell r="K1573" t="str">
            <v>BF</v>
          </cell>
        </row>
        <row r="1574">
          <cell r="C1574" t="str">
            <v>B_223</v>
          </cell>
          <cell r="K1574" t="str">
            <v>BF</v>
          </cell>
        </row>
        <row r="1575">
          <cell r="C1575" t="str">
            <v>B_224</v>
          </cell>
          <cell r="K1575" t="str">
            <v>BF</v>
          </cell>
        </row>
        <row r="1576">
          <cell r="C1576" t="str">
            <v>B_225</v>
          </cell>
          <cell r="K1576" t="str">
            <v>BF</v>
          </cell>
        </row>
        <row r="1577">
          <cell r="C1577" t="str">
            <v>B_226</v>
          </cell>
          <cell r="K1577" t="str">
            <v>BF</v>
          </cell>
        </row>
        <row r="1578">
          <cell r="C1578" t="str">
            <v>B_227</v>
          </cell>
          <cell r="K1578" t="str">
            <v>BF</v>
          </cell>
        </row>
        <row r="1579">
          <cell r="C1579" t="str">
            <v>B_228</v>
          </cell>
          <cell r="K1579" t="str">
            <v>BF</v>
          </cell>
        </row>
        <row r="1580">
          <cell r="C1580" t="str">
            <v>B_229</v>
          </cell>
          <cell r="K1580" t="str">
            <v>BF</v>
          </cell>
        </row>
        <row r="1581">
          <cell r="C1581" t="str">
            <v>B_230</v>
          </cell>
          <cell r="K1581" t="str">
            <v>BF</v>
          </cell>
        </row>
        <row r="1582">
          <cell r="C1582" t="str">
            <v>B_231</v>
          </cell>
          <cell r="K1582" t="str">
            <v>BF</v>
          </cell>
        </row>
        <row r="1583">
          <cell r="C1583" t="str">
            <v>B_232</v>
          </cell>
          <cell r="K1583" t="str">
            <v>CB</v>
          </cell>
        </row>
        <row r="1584">
          <cell r="C1584" t="str">
            <v>B_233</v>
          </cell>
          <cell r="K1584" t="str">
            <v>CB</v>
          </cell>
        </row>
        <row r="1585">
          <cell r="C1585" t="str">
            <v>B_234</v>
          </cell>
          <cell r="K1585" t="str">
            <v>CB</v>
          </cell>
        </row>
        <row r="1586">
          <cell r="C1586" t="str">
            <v>B_235</v>
          </cell>
          <cell r="K1586" t="str">
            <v>CB</v>
          </cell>
        </row>
        <row r="1587">
          <cell r="C1587" t="str">
            <v>B_236</v>
          </cell>
          <cell r="K1587" t="str">
            <v>CB</v>
          </cell>
        </row>
        <row r="1588">
          <cell r="C1588" t="str">
            <v>B_237</v>
          </cell>
          <cell r="K1588" t="str">
            <v>CB</v>
          </cell>
        </row>
        <row r="1589">
          <cell r="C1589" t="str">
            <v>B_238</v>
          </cell>
          <cell r="K1589" t="str">
            <v>CB</v>
          </cell>
        </row>
        <row r="1590">
          <cell r="C1590" t="str">
            <v>B_239</v>
          </cell>
          <cell r="K1590" t="str">
            <v>CB</v>
          </cell>
        </row>
        <row r="1591">
          <cell r="C1591" t="str">
            <v>B_240</v>
          </cell>
          <cell r="K1591" t="str">
            <v>CB</v>
          </cell>
        </row>
        <row r="1592">
          <cell r="C1592" t="str">
            <v>B_241</v>
          </cell>
          <cell r="K1592" t="str">
            <v>CB</v>
          </cell>
        </row>
        <row r="1593">
          <cell r="C1593" t="str">
            <v>B_242</v>
          </cell>
          <cell r="K1593" t="str">
            <v>CB</v>
          </cell>
        </row>
        <row r="1594">
          <cell r="C1594" t="str">
            <v>B_243</v>
          </cell>
          <cell r="K1594" t="str">
            <v>CB</v>
          </cell>
        </row>
        <row r="1595">
          <cell r="C1595" t="str">
            <v>B_244</v>
          </cell>
          <cell r="K1595" t="str">
            <v>CB</v>
          </cell>
        </row>
        <row r="1596">
          <cell r="C1596" t="str">
            <v>B_245</v>
          </cell>
          <cell r="K1596" t="str">
            <v>CB</v>
          </cell>
        </row>
        <row r="1597">
          <cell r="C1597" t="str">
            <v>B_246</v>
          </cell>
          <cell r="K1597" t="str">
            <v>CB</v>
          </cell>
        </row>
        <row r="1598">
          <cell r="C1598" t="str">
            <v>B_247</v>
          </cell>
          <cell r="K1598" t="str">
            <v>CB</v>
          </cell>
        </row>
        <row r="1599">
          <cell r="C1599" t="str">
            <v>B_248</v>
          </cell>
          <cell r="K1599" t="str">
            <v>CB</v>
          </cell>
        </row>
        <row r="1600">
          <cell r="C1600" t="str">
            <v>B_249</v>
          </cell>
          <cell r="K1600" t="str">
            <v>CB</v>
          </cell>
        </row>
        <row r="1601">
          <cell r="C1601" t="str">
            <v>B_250</v>
          </cell>
          <cell r="K1601" t="str">
            <v>CB</v>
          </cell>
        </row>
        <row r="1602">
          <cell r="C1602" t="str">
            <v>B_251</v>
          </cell>
          <cell r="K1602" t="str">
            <v>CB</v>
          </cell>
        </row>
        <row r="1603">
          <cell r="C1603" t="str">
            <v>B_252</v>
          </cell>
          <cell r="K1603" t="str">
            <v>CB</v>
          </cell>
        </row>
        <row r="1604">
          <cell r="C1604" t="str">
            <v>B_253</v>
          </cell>
          <cell r="K1604" t="str">
            <v>CB</v>
          </cell>
        </row>
        <row r="1605">
          <cell r="C1605" t="str">
            <v>B_254</v>
          </cell>
          <cell r="K1605" t="str">
            <v>CB</v>
          </cell>
        </row>
        <row r="1606">
          <cell r="C1606" t="str">
            <v>B_255</v>
          </cell>
          <cell r="K1606" t="str">
            <v>CB</v>
          </cell>
        </row>
        <row r="1607">
          <cell r="C1607" t="str">
            <v>B_256</v>
          </cell>
          <cell r="K1607" t="str">
            <v>CB</v>
          </cell>
        </row>
        <row r="1608">
          <cell r="C1608" t="str">
            <v>B_257</v>
          </cell>
          <cell r="K1608" t="str">
            <v>CB</v>
          </cell>
        </row>
        <row r="1609">
          <cell r="C1609" t="str">
            <v>B_258</v>
          </cell>
          <cell r="K1609" t="str">
            <v>CB</v>
          </cell>
        </row>
        <row r="1610">
          <cell r="C1610" t="str">
            <v>B_259</v>
          </cell>
          <cell r="K1610" t="str">
            <v>BF</v>
          </cell>
        </row>
        <row r="1611">
          <cell r="C1611" t="str">
            <v>B_260</v>
          </cell>
          <cell r="K1611" t="str">
            <v>BF</v>
          </cell>
        </row>
        <row r="1612">
          <cell r="C1612" t="str">
            <v>B_261</v>
          </cell>
          <cell r="K1612" t="str">
            <v>BF</v>
          </cell>
        </row>
        <row r="1613">
          <cell r="C1613" t="str">
            <v>B_262</v>
          </cell>
          <cell r="K1613" t="str">
            <v>BF</v>
          </cell>
        </row>
        <row r="1614">
          <cell r="C1614" t="str">
            <v>B_263</v>
          </cell>
          <cell r="K1614" t="str">
            <v>BF</v>
          </cell>
        </row>
        <row r="1615">
          <cell r="C1615" t="str">
            <v>B_264</v>
          </cell>
          <cell r="K1615" t="str">
            <v>BF</v>
          </cell>
        </row>
        <row r="1616">
          <cell r="C1616" t="str">
            <v>B_265</v>
          </cell>
          <cell r="K1616" t="str">
            <v>CB</v>
          </cell>
        </row>
        <row r="1617">
          <cell r="C1617" t="str">
            <v>B_266</v>
          </cell>
          <cell r="K1617" t="str">
            <v>BF</v>
          </cell>
        </row>
        <row r="1618">
          <cell r="C1618" t="str">
            <v>B_267</v>
          </cell>
          <cell r="K1618" t="str">
            <v>BF</v>
          </cell>
        </row>
        <row r="1619">
          <cell r="C1619" t="str">
            <v>B_268</v>
          </cell>
          <cell r="K1619" t="str">
            <v>BF</v>
          </cell>
        </row>
        <row r="1620">
          <cell r="C1620" t="str">
            <v>B_269</v>
          </cell>
          <cell r="K1620" t="str">
            <v>BF</v>
          </cell>
        </row>
        <row r="1621">
          <cell r="C1621" t="str">
            <v>B_270</v>
          </cell>
          <cell r="K1621" t="str">
            <v>BF</v>
          </cell>
        </row>
        <row r="1622">
          <cell r="C1622" t="str">
            <v>B_271</v>
          </cell>
          <cell r="K1622" t="str">
            <v>BF</v>
          </cell>
        </row>
        <row r="1623">
          <cell r="C1623" t="str">
            <v>B_272</v>
          </cell>
          <cell r="K1623" t="str">
            <v>BF</v>
          </cell>
        </row>
        <row r="1624">
          <cell r="C1624" t="str">
            <v>B_273</v>
          </cell>
          <cell r="K1624" t="str">
            <v>BF</v>
          </cell>
        </row>
        <row r="1625">
          <cell r="C1625" t="str">
            <v>B_274</v>
          </cell>
          <cell r="K1625" t="str">
            <v>BF</v>
          </cell>
        </row>
        <row r="1626">
          <cell r="C1626" t="str">
            <v>B_275</v>
          </cell>
          <cell r="K1626" t="str">
            <v>BF</v>
          </cell>
        </row>
        <row r="1627">
          <cell r="C1627" t="str">
            <v>B_276</v>
          </cell>
          <cell r="K1627" t="str">
            <v>BF</v>
          </cell>
        </row>
        <row r="1628">
          <cell r="C1628" t="str">
            <v>B_277</v>
          </cell>
          <cell r="K1628" t="str">
            <v>BF</v>
          </cell>
        </row>
        <row r="1629">
          <cell r="C1629" t="str">
            <v>B_278</v>
          </cell>
          <cell r="K1629" t="str">
            <v>BF</v>
          </cell>
        </row>
        <row r="1630">
          <cell r="C1630" t="str">
            <v>B_279</v>
          </cell>
          <cell r="K1630" t="str">
            <v>BF</v>
          </cell>
        </row>
        <row r="1631">
          <cell r="C1631" t="str">
            <v>B_280</v>
          </cell>
          <cell r="K1631" t="str">
            <v>BF</v>
          </cell>
        </row>
        <row r="1632">
          <cell r="C1632" t="str">
            <v>B_281</v>
          </cell>
          <cell r="K1632" t="str">
            <v>BF</v>
          </cell>
        </row>
        <row r="1633">
          <cell r="C1633" t="str">
            <v>B_282</v>
          </cell>
          <cell r="K1633" t="str">
            <v>BF</v>
          </cell>
        </row>
        <row r="1634">
          <cell r="C1634" t="str">
            <v>B_284</v>
          </cell>
          <cell r="K1634" t="str">
            <v>BF</v>
          </cell>
        </row>
        <row r="1635">
          <cell r="C1635" t="str">
            <v>B_285</v>
          </cell>
          <cell r="K1635" t="str">
            <v>BF</v>
          </cell>
        </row>
        <row r="1636">
          <cell r="C1636" t="str">
            <v>B_286</v>
          </cell>
          <cell r="K1636" t="str">
            <v>BF</v>
          </cell>
        </row>
        <row r="1637">
          <cell r="C1637" t="str">
            <v>B_287</v>
          </cell>
          <cell r="K1637" t="str">
            <v>BF</v>
          </cell>
        </row>
        <row r="1638">
          <cell r="C1638" t="str">
            <v>B_288</v>
          </cell>
          <cell r="K1638" t="str">
            <v>BF</v>
          </cell>
        </row>
        <row r="1639">
          <cell r="C1639" t="str">
            <v>B_289</v>
          </cell>
          <cell r="K1639" t="str">
            <v>BF</v>
          </cell>
        </row>
        <row r="1640">
          <cell r="C1640" t="str">
            <v>B_290</v>
          </cell>
          <cell r="K1640" t="str">
            <v>BF</v>
          </cell>
        </row>
        <row r="1641">
          <cell r="C1641" t="str">
            <v>B_291</v>
          </cell>
          <cell r="K1641" t="str">
            <v>BF</v>
          </cell>
        </row>
        <row r="1642">
          <cell r="C1642" t="str">
            <v>B_292</v>
          </cell>
          <cell r="K1642" t="str">
            <v>BF</v>
          </cell>
        </row>
        <row r="1643">
          <cell r="C1643" t="str">
            <v>B_293</v>
          </cell>
          <cell r="K1643" t="str">
            <v>BF</v>
          </cell>
        </row>
        <row r="1644">
          <cell r="C1644" t="str">
            <v>B_294</v>
          </cell>
          <cell r="K1644" t="str">
            <v>BF</v>
          </cell>
        </row>
        <row r="1645">
          <cell r="C1645" t="str">
            <v>B_295</v>
          </cell>
          <cell r="K1645" t="str">
            <v>BF</v>
          </cell>
        </row>
        <row r="1646">
          <cell r="C1646" t="str">
            <v>B_296</v>
          </cell>
          <cell r="K1646" t="str">
            <v>BF</v>
          </cell>
        </row>
        <row r="1647">
          <cell r="C1647" t="str">
            <v>B_297</v>
          </cell>
          <cell r="K1647" t="str">
            <v>BF</v>
          </cell>
        </row>
        <row r="1648">
          <cell r="C1648" t="str">
            <v>B_298</v>
          </cell>
          <cell r="K1648" t="str">
            <v>BF</v>
          </cell>
        </row>
        <row r="1649">
          <cell r="C1649" t="str">
            <v>B_299</v>
          </cell>
          <cell r="K1649" t="str">
            <v>BF</v>
          </cell>
        </row>
        <row r="1650">
          <cell r="C1650" t="str">
            <v>B_300</v>
          </cell>
          <cell r="K1650" t="str">
            <v>BF</v>
          </cell>
        </row>
        <row r="1651">
          <cell r="C1651" t="str">
            <v>B_301</v>
          </cell>
          <cell r="K1651" t="str">
            <v>BF</v>
          </cell>
        </row>
        <row r="1652">
          <cell r="C1652" t="str">
            <v>B_302</v>
          </cell>
          <cell r="K1652" t="str">
            <v>BF</v>
          </cell>
        </row>
        <row r="1653">
          <cell r="C1653" t="str">
            <v>B_303</v>
          </cell>
          <cell r="K1653" t="str">
            <v>BF</v>
          </cell>
        </row>
        <row r="1654">
          <cell r="C1654" t="str">
            <v>B_304</v>
          </cell>
          <cell r="K1654" t="str">
            <v>BF</v>
          </cell>
        </row>
        <row r="1655">
          <cell r="C1655" t="str">
            <v>B_305</v>
          </cell>
          <cell r="K1655" t="str">
            <v>BF</v>
          </cell>
        </row>
        <row r="1656">
          <cell r="C1656" t="str">
            <v>B_306</v>
          </cell>
          <cell r="K1656" t="str">
            <v>BF</v>
          </cell>
        </row>
        <row r="1657">
          <cell r="C1657" t="str">
            <v>B_307</v>
          </cell>
          <cell r="K1657" t="str">
            <v>BF</v>
          </cell>
        </row>
        <row r="1658">
          <cell r="C1658" t="str">
            <v>B_308</v>
          </cell>
          <cell r="K1658" t="str">
            <v>BF</v>
          </cell>
        </row>
        <row r="1659">
          <cell r="C1659" t="str">
            <v>B_309</v>
          </cell>
          <cell r="K1659" t="str">
            <v>CB</v>
          </cell>
        </row>
        <row r="1660">
          <cell r="C1660" t="str">
            <v>B_310</v>
          </cell>
          <cell r="K1660" t="str">
            <v>CB</v>
          </cell>
        </row>
        <row r="1661">
          <cell r="C1661" t="str">
            <v>B_311</v>
          </cell>
          <cell r="K1661" t="str">
            <v>BF</v>
          </cell>
        </row>
        <row r="1662">
          <cell r="C1662" t="str">
            <v>B_312</v>
          </cell>
          <cell r="K1662" t="str">
            <v>BF</v>
          </cell>
        </row>
        <row r="1663">
          <cell r="C1663" t="str">
            <v>B_313</v>
          </cell>
          <cell r="K1663" t="str">
            <v>BF</v>
          </cell>
        </row>
        <row r="1664">
          <cell r="C1664" t="str">
            <v>B_314</v>
          </cell>
          <cell r="K1664" t="str">
            <v>BF</v>
          </cell>
        </row>
        <row r="1665">
          <cell r="C1665" t="str">
            <v>B_315</v>
          </cell>
          <cell r="K1665" t="str">
            <v>BF</v>
          </cell>
        </row>
        <row r="1666">
          <cell r="C1666" t="str">
            <v>B_316</v>
          </cell>
          <cell r="K1666" t="str">
            <v>BF</v>
          </cell>
        </row>
        <row r="1667">
          <cell r="C1667" t="str">
            <v>B_317</v>
          </cell>
          <cell r="K1667" t="str">
            <v>BF</v>
          </cell>
        </row>
        <row r="1668">
          <cell r="C1668" t="str">
            <v>B_318</v>
          </cell>
          <cell r="K1668" t="str">
            <v>BF</v>
          </cell>
        </row>
        <row r="1669">
          <cell r="C1669" t="str">
            <v>B_319</v>
          </cell>
          <cell r="K1669" t="str">
            <v>CB</v>
          </cell>
        </row>
        <row r="1670">
          <cell r="C1670" t="str">
            <v>B_320</v>
          </cell>
          <cell r="K1670" t="str">
            <v>BF</v>
          </cell>
        </row>
        <row r="1671">
          <cell r="C1671" t="str">
            <v>B_321</v>
          </cell>
          <cell r="K1671" t="str">
            <v>BF</v>
          </cell>
        </row>
        <row r="1672">
          <cell r="C1672" t="str">
            <v>B_322</v>
          </cell>
          <cell r="K1672" t="str">
            <v>BF</v>
          </cell>
        </row>
        <row r="1673">
          <cell r="C1673" t="str">
            <v>B_323</v>
          </cell>
          <cell r="K1673" t="str">
            <v>BF</v>
          </cell>
        </row>
        <row r="1674">
          <cell r="C1674" t="str">
            <v>B_324</v>
          </cell>
          <cell r="K1674" t="str">
            <v>BF</v>
          </cell>
        </row>
        <row r="1675">
          <cell r="C1675" t="str">
            <v>B_325</v>
          </cell>
          <cell r="K1675" t="str">
            <v>BF</v>
          </cell>
        </row>
        <row r="1676">
          <cell r="C1676" t="str">
            <v>B_326</v>
          </cell>
          <cell r="K1676" t="str">
            <v>BF</v>
          </cell>
        </row>
        <row r="1677">
          <cell r="C1677" t="str">
            <v>B_327</v>
          </cell>
          <cell r="K1677" t="str">
            <v>BF</v>
          </cell>
        </row>
        <row r="1678">
          <cell r="C1678" t="str">
            <v>B_329</v>
          </cell>
          <cell r="K1678" t="str">
            <v>BF</v>
          </cell>
        </row>
        <row r="1679">
          <cell r="C1679" t="str">
            <v>B_330</v>
          </cell>
          <cell r="K1679" t="str">
            <v>BF</v>
          </cell>
        </row>
        <row r="1680">
          <cell r="C1680" t="str">
            <v>B_331</v>
          </cell>
          <cell r="K1680" t="str">
            <v>BF</v>
          </cell>
        </row>
        <row r="1681">
          <cell r="C1681" t="str">
            <v>B_332</v>
          </cell>
          <cell r="K1681" t="str">
            <v>BF</v>
          </cell>
        </row>
        <row r="1682">
          <cell r="C1682" t="str">
            <v>B_333</v>
          </cell>
          <cell r="K1682" t="str">
            <v>BF</v>
          </cell>
        </row>
        <row r="1683">
          <cell r="C1683" t="str">
            <v>B_334</v>
          </cell>
          <cell r="K1683" t="str">
            <v>BF</v>
          </cell>
        </row>
        <row r="1684">
          <cell r="C1684" t="str">
            <v>B_335</v>
          </cell>
          <cell r="K1684" t="str">
            <v>BF</v>
          </cell>
        </row>
        <row r="1685">
          <cell r="C1685" t="str">
            <v>B_336</v>
          </cell>
          <cell r="K1685" t="str">
            <v>BF</v>
          </cell>
        </row>
        <row r="1686">
          <cell r="C1686" t="str">
            <v>B_337</v>
          </cell>
          <cell r="K1686" t="str">
            <v>BF</v>
          </cell>
        </row>
        <row r="1687">
          <cell r="C1687" t="str">
            <v>B_338</v>
          </cell>
          <cell r="K1687" t="str">
            <v>BF</v>
          </cell>
        </row>
        <row r="1688">
          <cell r="C1688" t="str">
            <v>B_339</v>
          </cell>
          <cell r="K1688" t="str">
            <v>CB</v>
          </cell>
        </row>
        <row r="1689">
          <cell r="C1689" t="str">
            <v>B_341</v>
          </cell>
          <cell r="K1689" t="str">
            <v>CB</v>
          </cell>
        </row>
        <row r="1690">
          <cell r="C1690" t="str">
            <v>B_342</v>
          </cell>
          <cell r="K1690" t="str">
            <v>BF</v>
          </cell>
        </row>
        <row r="1691">
          <cell r="C1691" t="str">
            <v>B_343</v>
          </cell>
          <cell r="K1691" t="str">
            <v>BF</v>
          </cell>
        </row>
        <row r="1692">
          <cell r="C1692" t="str">
            <v>B_344</v>
          </cell>
          <cell r="K1692" t="str">
            <v>BF</v>
          </cell>
        </row>
        <row r="1693">
          <cell r="C1693" t="str">
            <v>B_345</v>
          </cell>
          <cell r="K1693" t="str">
            <v>BF</v>
          </cell>
        </row>
        <row r="1694">
          <cell r="C1694" t="str">
            <v>B_346</v>
          </cell>
          <cell r="K1694" t="str">
            <v>BF</v>
          </cell>
        </row>
        <row r="1695">
          <cell r="C1695" t="str">
            <v>B_347</v>
          </cell>
          <cell r="K1695" t="str">
            <v>BF</v>
          </cell>
        </row>
        <row r="1696">
          <cell r="C1696" t="str">
            <v>B_349</v>
          </cell>
          <cell r="K1696" t="str">
            <v>BF</v>
          </cell>
        </row>
        <row r="1697">
          <cell r="C1697" t="str">
            <v>B_350</v>
          </cell>
          <cell r="K1697" t="str">
            <v>BF</v>
          </cell>
        </row>
        <row r="1698">
          <cell r="C1698" t="str">
            <v>B_351</v>
          </cell>
          <cell r="K1698" t="str">
            <v>BF</v>
          </cell>
        </row>
        <row r="1699">
          <cell r="C1699" t="str">
            <v>B_352</v>
          </cell>
          <cell r="K1699" t="str">
            <v>BF</v>
          </cell>
        </row>
        <row r="1700">
          <cell r="C1700" t="str">
            <v>B_353</v>
          </cell>
          <cell r="K1700" t="str">
            <v>BF</v>
          </cell>
        </row>
        <row r="1701">
          <cell r="C1701" t="str">
            <v>B_354</v>
          </cell>
          <cell r="K1701" t="str">
            <v>BF</v>
          </cell>
        </row>
        <row r="1702">
          <cell r="C1702" t="str">
            <v>B_355</v>
          </cell>
          <cell r="K1702" t="str">
            <v>CB</v>
          </cell>
        </row>
        <row r="1703">
          <cell r="C1703" t="str">
            <v>B_356</v>
          </cell>
          <cell r="K1703" t="str">
            <v>CB</v>
          </cell>
        </row>
        <row r="1704">
          <cell r="C1704" t="str">
            <v>B_357</v>
          </cell>
          <cell r="K1704" t="str">
            <v>CB</v>
          </cell>
        </row>
        <row r="1705">
          <cell r="C1705" t="str">
            <v>B_358</v>
          </cell>
          <cell r="K1705" t="str">
            <v>CB</v>
          </cell>
        </row>
        <row r="1706">
          <cell r="C1706" t="str">
            <v>B_359</v>
          </cell>
          <cell r="K1706" t="str">
            <v>BF</v>
          </cell>
        </row>
        <row r="1707">
          <cell r="C1707" t="str">
            <v>B_360</v>
          </cell>
          <cell r="K1707" t="str">
            <v>BF</v>
          </cell>
        </row>
        <row r="1708">
          <cell r="C1708" t="str">
            <v>B_361</v>
          </cell>
          <cell r="K1708" t="str">
            <v>BF</v>
          </cell>
        </row>
        <row r="1709">
          <cell r="C1709" t="str">
            <v>B_362</v>
          </cell>
          <cell r="K1709" t="str">
            <v>BF</v>
          </cell>
        </row>
        <row r="1710">
          <cell r="C1710" t="str">
            <v>B_363</v>
          </cell>
          <cell r="K1710" t="str">
            <v>BF</v>
          </cell>
        </row>
        <row r="1711">
          <cell r="C1711" t="str">
            <v>B_364</v>
          </cell>
          <cell r="K1711" t="str">
            <v>BF</v>
          </cell>
        </row>
        <row r="1712">
          <cell r="C1712" t="str">
            <v>B_365</v>
          </cell>
          <cell r="K1712" t="str">
            <v>BF</v>
          </cell>
        </row>
        <row r="1713">
          <cell r="C1713" t="str">
            <v>B_366</v>
          </cell>
          <cell r="K1713" t="str">
            <v>BF</v>
          </cell>
        </row>
        <row r="1714">
          <cell r="C1714" t="str">
            <v>B_367</v>
          </cell>
          <cell r="K1714" t="str">
            <v>BF</v>
          </cell>
        </row>
        <row r="1715">
          <cell r="C1715" t="str">
            <v>B_368</v>
          </cell>
          <cell r="K1715" t="str">
            <v>BF</v>
          </cell>
        </row>
        <row r="1716">
          <cell r="C1716" t="str">
            <v>B_369</v>
          </cell>
          <cell r="K1716" t="str">
            <v>BF</v>
          </cell>
        </row>
        <row r="1717">
          <cell r="C1717" t="str">
            <v>B_370</v>
          </cell>
          <cell r="K1717" t="str">
            <v>BF</v>
          </cell>
        </row>
        <row r="1718">
          <cell r="C1718" t="str">
            <v>B_371</v>
          </cell>
          <cell r="K1718" t="str">
            <v>BF</v>
          </cell>
        </row>
        <row r="1719">
          <cell r="C1719" t="str">
            <v>B_372</v>
          </cell>
          <cell r="K1719" t="str">
            <v>BF</v>
          </cell>
        </row>
        <row r="1720">
          <cell r="C1720" t="str">
            <v>B_373</v>
          </cell>
          <cell r="K1720" t="str">
            <v>BF</v>
          </cell>
        </row>
        <row r="1721">
          <cell r="C1721" t="str">
            <v>B_374</v>
          </cell>
          <cell r="K1721" t="str">
            <v>BF</v>
          </cell>
        </row>
        <row r="1722">
          <cell r="C1722" t="str">
            <v>B_375</v>
          </cell>
          <cell r="K1722" t="str">
            <v>BF</v>
          </cell>
        </row>
        <row r="1723">
          <cell r="C1723" t="str">
            <v>B_376</v>
          </cell>
          <cell r="K1723" t="str">
            <v>BF</v>
          </cell>
        </row>
        <row r="1724">
          <cell r="C1724" t="str">
            <v>B_377</v>
          </cell>
          <cell r="K1724" t="str">
            <v>BF</v>
          </cell>
        </row>
        <row r="1725">
          <cell r="C1725" t="str">
            <v>B_378</v>
          </cell>
          <cell r="K1725" t="str">
            <v>BF</v>
          </cell>
        </row>
        <row r="1726">
          <cell r="C1726" t="str">
            <v>B_379</v>
          </cell>
          <cell r="K1726" t="str">
            <v>BF</v>
          </cell>
        </row>
        <row r="1727">
          <cell r="C1727" t="str">
            <v>B_380</v>
          </cell>
          <cell r="K1727" t="str">
            <v>BF</v>
          </cell>
        </row>
        <row r="1728">
          <cell r="C1728" t="str">
            <v>B_381</v>
          </cell>
          <cell r="K1728" t="str">
            <v>BF</v>
          </cell>
        </row>
        <row r="1729">
          <cell r="C1729" t="str">
            <v>B_382</v>
          </cell>
          <cell r="K1729" t="str">
            <v>BF</v>
          </cell>
        </row>
        <row r="1730">
          <cell r="C1730" t="str">
            <v>B_383</v>
          </cell>
          <cell r="K1730" t="str">
            <v>BF</v>
          </cell>
        </row>
        <row r="1731">
          <cell r="C1731" t="str">
            <v>B_384</v>
          </cell>
          <cell r="K1731" t="str">
            <v>BF</v>
          </cell>
        </row>
        <row r="1732">
          <cell r="C1732" t="str">
            <v>B_385</v>
          </cell>
          <cell r="K1732" t="str">
            <v>BF</v>
          </cell>
        </row>
        <row r="1733">
          <cell r="C1733" t="str">
            <v>B_386</v>
          </cell>
          <cell r="K1733" t="str">
            <v>BF</v>
          </cell>
        </row>
        <row r="1734">
          <cell r="C1734" t="str">
            <v>B_387</v>
          </cell>
          <cell r="K1734" t="str">
            <v>BF</v>
          </cell>
        </row>
        <row r="1735">
          <cell r="C1735" t="str">
            <v>B_388</v>
          </cell>
          <cell r="K1735" t="str">
            <v>BF</v>
          </cell>
        </row>
        <row r="1736">
          <cell r="C1736" t="str">
            <v>B_389</v>
          </cell>
          <cell r="K1736" t="str">
            <v>BF</v>
          </cell>
        </row>
        <row r="1737">
          <cell r="C1737" t="str">
            <v>B_390</v>
          </cell>
          <cell r="K1737" t="str">
            <v>BF</v>
          </cell>
        </row>
        <row r="1738">
          <cell r="C1738" t="str">
            <v>B_391</v>
          </cell>
          <cell r="K1738" t="str">
            <v>BF</v>
          </cell>
        </row>
        <row r="1739">
          <cell r="C1739" t="str">
            <v>B_392</v>
          </cell>
          <cell r="K1739" t="str">
            <v>BF</v>
          </cell>
        </row>
        <row r="1740">
          <cell r="C1740" t="str">
            <v>B_393</v>
          </cell>
          <cell r="K1740" t="str">
            <v>BF</v>
          </cell>
        </row>
        <row r="1741">
          <cell r="C1741" t="str">
            <v>B_394</v>
          </cell>
          <cell r="K1741" t="str">
            <v>BF</v>
          </cell>
        </row>
        <row r="1742">
          <cell r="C1742" t="str">
            <v>B_395</v>
          </cell>
          <cell r="K1742" t="str">
            <v>BF</v>
          </cell>
        </row>
        <row r="1743">
          <cell r="C1743" t="str">
            <v>B_396</v>
          </cell>
          <cell r="K1743" t="str">
            <v>BF</v>
          </cell>
        </row>
        <row r="1744">
          <cell r="C1744" t="str">
            <v>B_397</v>
          </cell>
          <cell r="K1744" t="str">
            <v>BF</v>
          </cell>
        </row>
        <row r="1745">
          <cell r="C1745" t="str">
            <v>B_398</v>
          </cell>
          <cell r="K1745" t="str">
            <v>BF</v>
          </cell>
        </row>
        <row r="1746">
          <cell r="C1746" t="str">
            <v>B_399</v>
          </cell>
          <cell r="K1746" t="str">
            <v>BF</v>
          </cell>
        </row>
        <row r="1747">
          <cell r="C1747" t="str">
            <v>B_400</v>
          </cell>
        </row>
        <row r="1748">
          <cell r="C1748" t="str">
            <v>B_401</v>
          </cell>
        </row>
        <row r="1749">
          <cell r="C1749" t="str">
            <v>B_402</v>
          </cell>
          <cell r="K1749" t="str">
            <v>CB</v>
          </cell>
        </row>
        <row r="1750">
          <cell r="C1750" t="str">
            <v>B_403</v>
          </cell>
          <cell r="K1750" t="str">
            <v>BF</v>
          </cell>
        </row>
        <row r="1751">
          <cell r="C1751" t="str">
            <v>B_404</v>
          </cell>
          <cell r="K1751" t="str">
            <v>BF</v>
          </cell>
        </row>
        <row r="1752">
          <cell r="C1752" t="str">
            <v>B_405</v>
          </cell>
          <cell r="K1752" t="str">
            <v>BF</v>
          </cell>
        </row>
        <row r="1753">
          <cell r="C1753" t="str">
            <v>B_406</v>
          </cell>
        </row>
      </sheetData>
    </sheetDataSet>
  </externalBook>
</externalLink>
</file>

<file path=xl/richData/_rels/richValueRel.xml.rels><?xml version="1.0" encoding="UTF-8" standalone="yes"?>
<Relationships xmlns="http://schemas.openxmlformats.org/package/2006/relationships"><Relationship Id="rId26" Type="http://schemas.openxmlformats.org/officeDocument/2006/relationships/image" Target="../media/image26.png"/><Relationship Id="rId21" Type="http://schemas.openxmlformats.org/officeDocument/2006/relationships/image" Target="../media/image21.png"/><Relationship Id="rId42" Type="http://schemas.openxmlformats.org/officeDocument/2006/relationships/image" Target="../media/image42.png"/><Relationship Id="rId47" Type="http://schemas.openxmlformats.org/officeDocument/2006/relationships/image" Target="../media/image47.png"/><Relationship Id="rId63" Type="http://schemas.openxmlformats.org/officeDocument/2006/relationships/image" Target="../media/image63.png"/><Relationship Id="rId68" Type="http://schemas.openxmlformats.org/officeDocument/2006/relationships/image" Target="../media/image68.jpeg"/><Relationship Id="rId2" Type="http://schemas.openxmlformats.org/officeDocument/2006/relationships/image" Target="../media/image2.png"/><Relationship Id="rId16" Type="http://schemas.openxmlformats.org/officeDocument/2006/relationships/image" Target="../media/image16.png"/><Relationship Id="rId29" Type="http://schemas.openxmlformats.org/officeDocument/2006/relationships/image" Target="../media/image29.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3" Type="http://schemas.openxmlformats.org/officeDocument/2006/relationships/image" Target="../media/image53.png"/><Relationship Id="rId58" Type="http://schemas.openxmlformats.org/officeDocument/2006/relationships/image" Target="../media/image58.png"/><Relationship Id="rId66" Type="http://schemas.openxmlformats.org/officeDocument/2006/relationships/image" Target="../media/image66.png"/><Relationship Id="rId5" Type="http://schemas.openxmlformats.org/officeDocument/2006/relationships/image" Target="../media/image5.png"/><Relationship Id="rId61" Type="http://schemas.openxmlformats.org/officeDocument/2006/relationships/image" Target="../media/image61.png"/><Relationship Id="rId19" Type="http://schemas.openxmlformats.org/officeDocument/2006/relationships/image" Target="../media/image1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56" Type="http://schemas.openxmlformats.org/officeDocument/2006/relationships/image" Target="../media/image56.png"/><Relationship Id="rId64" Type="http://schemas.openxmlformats.org/officeDocument/2006/relationships/image" Target="../media/image64.png"/><Relationship Id="rId69" Type="http://schemas.openxmlformats.org/officeDocument/2006/relationships/image" Target="../media/image69.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59" Type="http://schemas.openxmlformats.org/officeDocument/2006/relationships/image" Target="../media/image59.png"/><Relationship Id="rId67" Type="http://schemas.openxmlformats.org/officeDocument/2006/relationships/image" Target="../media/image67.pn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png"/><Relationship Id="rId62" Type="http://schemas.openxmlformats.org/officeDocument/2006/relationships/image" Target="../media/image62.png"/><Relationship Id="rId70" Type="http://schemas.openxmlformats.org/officeDocument/2006/relationships/image" Target="../media/image70.png"/><Relationship Id="rId1" Type="http://schemas.openxmlformats.org/officeDocument/2006/relationships/image" Target="../media/image1.png"/><Relationship Id="rId6" Type="http://schemas.openxmlformats.org/officeDocument/2006/relationships/image" Target="../media/image6.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png"/><Relationship Id="rId10" Type="http://schemas.openxmlformats.org/officeDocument/2006/relationships/image" Target="../media/image10.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png"/><Relationship Id="rId65" Type="http://schemas.openxmlformats.org/officeDocument/2006/relationships/image" Target="../media/image65.png"/><Relationship Id="rId73" Type="http://schemas.openxmlformats.org/officeDocument/2006/relationships/image" Target="../media/image73.png"/><Relationship Id="rId4" Type="http://schemas.openxmlformats.org/officeDocument/2006/relationships/image" Target="../media/image4.png"/><Relationship Id="rId9" Type="http://schemas.openxmlformats.org/officeDocument/2006/relationships/image" Target="../media/image9.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 Type="http://schemas.openxmlformats.org/officeDocument/2006/relationships/image" Target="../media/image7.png"/><Relationship Id="rId71" Type="http://schemas.openxmlformats.org/officeDocument/2006/relationships/image" Target="../media/image7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73">
  <rv s="0">
    <v>0</v>
    <v>5</v>
  </rv>
  <rv s="0">
    <v>1</v>
    <v>5</v>
  </rv>
  <rv s="0">
    <v>2</v>
    <v>5</v>
  </rv>
  <rv s="0">
    <v>3</v>
    <v>5</v>
  </rv>
  <rv s="0">
    <v>4</v>
    <v>5</v>
  </rv>
  <rv s="0">
    <v>5</v>
    <v>5</v>
  </rv>
  <rv s="0">
    <v>6</v>
    <v>5</v>
  </rv>
  <rv s="0">
    <v>7</v>
    <v>5</v>
  </rv>
  <rv s="0">
    <v>8</v>
    <v>5</v>
  </rv>
  <rv s="0">
    <v>9</v>
    <v>5</v>
  </rv>
  <rv s="0">
    <v>10</v>
    <v>5</v>
  </rv>
  <rv s="0">
    <v>11</v>
    <v>5</v>
  </rv>
  <rv s="0">
    <v>12</v>
    <v>5</v>
  </rv>
  <rv s="0">
    <v>13</v>
    <v>5</v>
  </rv>
  <rv s="0">
    <v>14</v>
    <v>5</v>
  </rv>
  <rv s="0">
    <v>15</v>
    <v>5</v>
  </rv>
  <rv s="0">
    <v>16</v>
    <v>5</v>
  </rv>
  <rv s="0">
    <v>17</v>
    <v>5</v>
  </rv>
  <rv s="0">
    <v>18</v>
    <v>5</v>
  </rv>
  <rv s="0">
    <v>19</v>
    <v>5</v>
  </rv>
  <rv s="0">
    <v>20</v>
    <v>5</v>
  </rv>
  <rv s="0">
    <v>21</v>
    <v>5</v>
  </rv>
  <rv s="0">
    <v>22</v>
    <v>5</v>
  </rv>
  <rv s="0">
    <v>23</v>
    <v>5</v>
  </rv>
  <rv s="0">
    <v>24</v>
    <v>5</v>
  </rv>
  <rv s="0">
    <v>25</v>
    <v>5</v>
  </rv>
  <rv s="0">
    <v>26</v>
    <v>5</v>
  </rv>
  <rv s="0">
    <v>27</v>
    <v>5</v>
  </rv>
  <rv s="0">
    <v>28</v>
    <v>5</v>
  </rv>
  <rv s="0">
    <v>29</v>
    <v>5</v>
  </rv>
  <rv s="0">
    <v>30</v>
    <v>5</v>
  </rv>
  <rv s="0">
    <v>31</v>
    <v>5</v>
  </rv>
  <rv s="0">
    <v>32</v>
    <v>5</v>
  </rv>
  <rv s="0">
    <v>33</v>
    <v>5</v>
  </rv>
  <rv s="0">
    <v>34</v>
    <v>5</v>
  </rv>
  <rv s="0">
    <v>35</v>
    <v>5</v>
  </rv>
  <rv s="0">
    <v>36</v>
    <v>5</v>
  </rv>
  <rv s="0">
    <v>37</v>
    <v>5</v>
  </rv>
  <rv s="0">
    <v>38</v>
    <v>5</v>
  </rv>
  <rv s="0">
    <v>39</v>
    <v>5</v>
  </rv>
  <rv s="0">
    <v>40</v>
    <v>5</v>
  </rv>
  <rv s="0">
    <v>41</v>
    <v>5</v>
  </rv>
  <rv s="0">
    <v>42</v>
    <v>5</v>
  </rv>
  <rv s="0">
    <v>43</v>
    <v>5</v>
  </rv>
  <rv s="0">
    <v>44</v>
    <v>5</v>
  </rv>
  <rv s="0">
    <v>45</v>
    <v>5</v>
  </rv>
  <rv s="0">
    <v>46</v>
    <v>5</v>
  </rv>
  <rv s="0">
    <v>47</v>
    <v>5</v>
  </rv>
  <rv s="0">
    <v>48</v>
    <v>5</v>
  </rv>
  <rv s="0">
    <v>49</v>
    <v>5</v>
  </rv>
  <rv s="0">
    <v>50</v>
    <v>5</v>
  </rv>
  <rv s="0">
    <v>51</v>
    <v>5</v>
  </rv>
  <rv s="0">
    <v>52</v>
    <v>5</v>
  </rv>
  <rv s="0">
    <v>53</v>
    <v>5</v>
  </rv>
  <rv s="0">
    <v>54</v>
    <v>5</v>
  </rv>
  <rv s="0">
    <v>55</v>
    <v>5</v>
  </rv>
  <rv s="0">
    <v>56</v>
    <v>5</v>
  </rv>
  <rv s="0">
    <v>57</v>
    <v>5</v>
  </rv>
  <rv s="0">
    <v>58</v>
    <v>5</v>
  </rv>
  <rv s="0">
    <v>59</v>
    <v>5</v>
  </rv>
  <rv s="0">
    <v>60</v>
    <v>5</v>
  </rv>
  <rv s="0">
    <v>61</v>
    <v>5</v>
  </rv>
  <rv s="0">
    <v>62</v>
    <v>5</v>
  </rv>
  <rv s="0">
    <v>63</v>
    <v>5</v>
  </rv>
  <rv s="0">
    <v>64</v>
    <v>5</v>
  </rv>
  <rv s="0">
    <v>65</v>
    <v>5</v>
  </rv>
  <rv s="0">
    <v>66</v>
    <v>5</v>
  </rv>
  <rv s="0">
    <v>67</v>
    <v>5</v>
  </rv>
  <rv s="0">
    <v>68</v>
    <v>5</v>
  </rv>
  <rv s="0">
    <v>69</v>
    <v>5</v>
  </rv>
  <rv s="0">
    <v>70</v>
    <v>5</v>
  </rv>
  <rv s="0">
    <v>71</v>
    <v>5</v>
  </rv>
  <rv s="0">
    <v>72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el r:id="rId14"/>
  <rel r:id="rId15"/>
  <rel r:id="rId16"/>
  <rel r:id="rId17"/>
  <rel r:id="rId18"/>
  <rel r:id="rId19"/>
  <rel r:id="rId20"/>
  <rel r:id="rId21"/>
  <rel r:id="rId22"/>
  <rel r:id="rId23"/>
  <rel r:id="rId24"/>
  <rel r:id="rId25"/>
  <rel r:id="rId26"/>
  <rel r:id="rId27"/>
  <rel r:id="rId28"/>
  <rel r:id="rId29"/>
  <rel r:id="rId30"/>
  <rel r:id="rId31"/>
  <rel r:id="rId32"/>
  <rel r:id="rId33"/>
  <rel r:id="rId34"/>
  <rel r:id="rId35"/>
  <rel r:id="rId36"/>
  <rel r:id="rId37"/>
  <rel r:id="rId38"/>
  <rel r:id="rId39"/>
  <rel r:id="rId40"/>
  <rel r:id="rId41"/>
  <rel r:id="rId42"/>
  <rel r:id="rId43"/>
  <rel r:id="rId44"/>
  <rel r:id="rId45"/>
  <rel r:id="rId46"/>
  <rel r:id="rId47"/>
  <rel r:id="rId48"/>
  <rel r:id="rId49"/>
  <rel r:id="rId50"/>
  <rel r:id="rId51"/>
  <rel r:id="rId52"/>
  <rel r:id="rId53"/>
  <rel r:id="rId54"/>
  <rel r:id="rId55"/>
  <rel r:id="rId56"/>
  <rel r:id="rId57"/>
  <rel r:id="rId58"/>
  <rel r:id="rId59"/>
  <rel r:id="rId60"/>
  <rel r:id="rId61"/>
  <rel r:id="rId62"/>
  <rel r:id="rId63"/>
  <rel r:id="rId64"/>
  <rel r:id="rId65"/>
  <rel r:id="rId66"/>
  <rel r:id="rId67"/>
  <rel r:id="rId68"/>
  <rel r:id="rId69"/>
  <rel r:id="rId70"/>
  <rel r:id="rId71"/>
  <rel r:id="rId72"/>
  <rel r:id="rId73"/>
</richValueRels>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296AC-FA9A-484A-B71F-A67714A13C2A}">
  <dimension ref="A1:B25"/>
  <sheetViews>
    <sheetView tabSelected="1" workbookViewId="0">
      <selection activeCell="B8" sqref="B8"/>
    </sheetView>
  </sheetViews>
  <sheetFormatPr defaultRowHeight="14.5" x14ac:dyDescent="0.35"/>
  <cols>
    <col min="1" max="1" width="42.26953125" style="8" bestFit="1" customWidth="1"/>
    <col min="2" max="2" width="26.7265625" style="8" customWidth="1"/>
    <col min="3" max="16384" width="8.7265625" style="8"/>
  </cols>
  <sheetData>
    <row r="1" spans="1:2" ht="15" thickBot="1" x14ac:dyDescent="0.4">
      <c r="A1" s="12" t="s">
        <v>1229</v>
      </c>
      <c r="B1" s="13"/>
    </row>
    <row r="2" spans="1:2" x14ac:dyDescent="0.35">
      <c r="A2" s="372" t="s">
        <v>0</v>
      </c>
      <c r="B2" s="373"/>
    </row>
    <row r="3" spans="1:2" x14ac:dyDescent="0.35">
      <c r="A3" s="14" t="s">
        <v>1</v>
      </c>
      <c r="B3" s="15">
        <f>KIT!T337</f>
        <v>0</v>
      </c>
    </row>
    <row r="4" spans="1:2" x14ac:dyDescent="0.35">
      <c r="A4" s="14" t="s">
        <v>2</v>
      </c>
      <c r="B4" s="15">
        <f>KIT_MTG!T163</f>
        <v>0</v>
      </c>
    </row>
    <row r="5" spans="1:2" x14ac:dyDescent="0.35">
      <c r="A5" s="14" t="s">
        <v>3</v>
      </c>
      <c r="B5" s="15">
        <f>KIT_OFF!T283</f>
        <v>0</v>
      </c>
    </row>
    <row r="6" spans="1:2" x14ac:dyDescent="0.35">
      <c r="A6" s="14" t="s">
        <v>4</v>
      </c>
      <c r="B6" s="16">
        <f>SIM!T25</f>
        <v>0</v>
      </c>
    </row>
    <row r="7" spans="1:2" x14ac:dyDescent="0.35">
      <c r="A7" s="14" t="s">
        <v>5</v>
      </c>
      <c r="B7" s="15">
        <f>LIB!T73</f>
        <v>0</v>
      </c>
    </row>
    <row r="8" spans="1:2" x14ac:dyDescent="0.35">
      <c r="A8" s="14" t="s">
        <v>6</v>
      </c>
      <c r="B8" s="16">
        <f>KID!T23</f>
        <v>0</v>
      </c>
    </row>
    <row r="9" spans="1:2" x14ac:dyDescent="0.35">
      <c r="A9" s="14" t="s">
        <v>7</v>
      </c>
      <c r="B9" s="16">
        <f>OFF_umyv!T689</f>
        <v>0</v>
      </c>
    </row>
    <row r="10" spans="1:2" ht="16.5" thickBot="1" x14ac:dyDescent="0.45">
      <c r="A10" s="17" t="s">
        <v>1228</v>
      </c>
      <c r="B10" s="18">
        <f>SUM(B3:B9)</f>
        <v>0</v>
      </c>
    </row>
    <row r="11" spans="1:2" x14ac:dyDescent="0.35">
      <c r="A11" s="19"/>
      <c r="B11" s="19"/>
    </row>
    <row r="12" spans="1:2" x14ac:dyDescent="0.35">
      <c r="A12" s="20" t="s">
        <v>8</v>
      </c>
      <c r="B12" s="21">
        <f>KIT!T339+KIT_MTG!T166+KIT_OFF!T286+SIM!T28+LIB!T76+KID!T26+OFF_umyv!T691</f>
        <v>0</v>
      </c>
    </row>
    <row r="13" spans="1:2" x14ac:dyDescent="0.35">
      <c r="A13" s="20" t="s">
        <v>9</v>
      </c>
      <c r="B13" s="21">
        <f>KIT!T340+KIT_MTG!T167+KIT_OFF!T287+SIM!T29+LIB!T77+KID!T27+OFF_umyv!T692</f>
        <v>0</v>
      </c>
    </row>
    <row r="14" spans="1:2" x14ac:dyDescent="0.35">
      <c r="A14" s="22" t="s">
        <v>1227</v>
      </c>
      <c r="B14" s="23">
        <f>SUM(B12:B13)</f>
        <v>0</v>
      </c>
    </row>
    <row r="15" spans="1:2" x14ac:dyDescent="0.35">
      <c r="A15" s="19"/>
      <c r="B15" s="19"/>
    </row>
    <row r="16" spans="1:2" x14ac:dyDescent="0.35">
      <c r="A16" s="20" t="s">
        <v>11</v>
      </c>
      <c r="B16" s="24">
        <f>KIT!T344+KIT_MTG!T171+KIT_OFF!T291+SIM!T33+LIB!T81+KID!T31+OFF_umyv!T696</f>
        <v>0</v>
      </c>
    </row>
    <row r="17" spans="1:2" x14ac:dyDescent="0.35">
      <c r="A17" s="20" t="s">
        <v>12</v>
      </c>
      <c r="B17" s="24">
        <f>KIT!T345+KIT_MTG!T172+KIT_OFF!T292+SIM!T34+LIB!T82+KID!T32+OFF_umyv!T697</f>
        <v>0</v>
      </c>
    </row>
    <row r="18" spans="1:2" x14ac:dyDescent="0.35">
      <c r="A18" s="22" t="s">
        <v>1227</v>
      </c>
      <c r="B18" s="25">
        <f>SUM(B16:B17)</f>
        <v>0</v>
      </c>
    </row>
    <row r="19" spans="1:2" x14ac:dyDescent="0.35">
      <c r="A19" s="26"/>
      <c r="B19" s="27"/>
    </row>
    <row r="20" spans="1:2" x14ac:dyDescent="0.35">
      <c r="A20" s="20" t="s">
        <v>1230</v>
      </c>
      <c r="B20" s="28">
        <f>+KIT!T349+KIT_MTG!T175+KIT_OFF!T295+SIM!T37+LIB!T85+KID!T35+OFF_umyv!T700</f>
        <v>0</v>
      </c>
    </row>
    <row r="22" spans="1:2" x14ac:dyDescent="0.35">
      <c r="A22" s="9"/>
      <c r="B22" s="10"/>
    </row>
    <row r="25" spans="1:2" x14ac:dyDescent="0.35">
      <c r="B25" s="11"/>
    </row>
  </sheetData>
  <sheetProtection algorithmName="SHA-512" hashValue="FJl99c+nX//icHv40Y/xRgi4xbPUBlNmwWyeIwSlVmfJRdTK+yCyEF+OGQ24rS3NLtfEw2TuXSzJGsnFL3gKAg==" saltValue="sCNGKSehUHaN8v5eFxDxXA==" spinCount="100000" sheet="1" autoFilter="0"/>
  <mergeCells count="1">
    <mergeCell ref="A2:B2"/>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00FBA-C998-432A-AAFA-24F25676DB90}">
  <sheetPr>
    <tabColor rgb="FFFFC000"/>
  </sheetPr>
  <dimension ref="A1:T349"/>
  <sheetViews>
    <sheetView zoomScale="80" zoomScaleNormal="80" workbookViewId="0">
      <pane xSplit="7" ySplit="1" topLeftCell="J332" activePane="bottomRight" state="frozen"/>
      <selection pane="topRight" activeCell="F1" sqref="F1"/>
      <selection pane="bottomLeft" activeCell="A2" sqref="A2"/>
      <selection pane="bottomRight" activeCell="T337" sqref="T337"/>
    </sheetView>
  </sheetViews>
  <sheetFormatPr defaultColWidth="9.26953125" defaultRowHeight="14.5" x14ac:dyDescent="0.35"/>
  <cols>
    <col min="1" max="1" width="13.7265625" style="8" customWidth="1"/>
    <col min="2" max="4" width="6.26953125" style="38" customWidth="1"/>
    <col min="5" max="5" width="8.453125" style="39" bestFit="1" customWidth="1"/>
    <col min="6" max="7" width="7.453125" style="40" customWidth="1"/>
    <col min="8" max="8" width="27.54296875" style="8" bestFit="1" customWidth="1"/>
    <col min="9" max="9" width="49.7265625" style="8" customWidth="1"/>
    <col min="10" max="10" width="25.453125" style="8" bestFit="1" customWidth="1"/>
    <col min="11" max="11" width="10.7265625" style="41" bestFit="1" customWidth="1"/>
    <col min="12" max="12" width="29.453125" style="41" bestFit="1" customWidth="1"/>
    <col min="13" max="13" width="14.26953125" style="41" customWidth="1"/>
    <col min="14" max="14" width="16.54296875" style="8" bestFit="1" customWidth="1"/>
    <col min="15" max="15" width="5.453125" style="42" hidden="1" customWidth="1"/>
    <col min="16" max="16" width="23" style="43" customWidth="1"/>
    <col min="17" max="17" width="3.453125" style="43" bestFit="1" customWidth="1"/>
    <col min="18" max="18" width="10" style="43" customWidth="1"/>
    <col min="19" max="19" width="20.7265625" style="8" bestFit="1" customWidth="1"/>
    <col min="20" max="20" width="15.7265625" style="8" bestFit="1" customWidth="1"/>
    <col min="21" max="16384" width="9.26953125" style="8"/>
  </cols>
  <sheetData>
    <row r="1" spans="1:20" s="29" customFormat="1" ht="49.5" customHeight="1" x14ac:dyDescent="0.35">
      <c r="A1" s="44" t="s">
        <v>13</v>
      </c>
      <c r="B1" s="45" t="s">
        <v>14</v>
      </c>
      <c r="C1" s="45" t="s">
        <v>15</v>
      </c>
      <c r="D1" s="45" t="s">
        <v>16</v>
      </c>
      <c r="E1" s="45" t="s">
        <v>17</v>
      </c>
      <c r="F1" s="45" t="s">
        <v>18</v>
      </c>
      <c r="G1" s="45" t="s">
        <v>19</v>
      </c>
      <c r="H1" s="45" t="s">
        <v>20</v>
      </c>
      <c r="I1" s="45" t="s">
        <v>21</v>
      </c>
      <c r="J1" s="45" t="s">
        <v>22</v>
      </c>
      <c r="K1" s="45" t="s">
        <v>23</v>
      </c>
      <c r="L1" s="45" t="s">
        <v>24</v>
      </c>
      <c r="M1" s="45" t="s">
        <v>25</v>
      </c>
      <c r="N1" s="45" t="s">
        <v>26</v>
      </c>
      <c r="O1" s="45" t="s">
        <v>27</v>
      </c>
      <c r="P1" s="45" t="s">
        <v>28</v>
      </c>
      <c r="Q1" s="45" t="s">
        <v>29</v>
      </c>
      <c r="R1" s="45" t="s">
        <v>30</v>
      </c>
      <c r="S1" s="151" t="s">
        <v>31</v>
      </c>
      <c r="T1" s="147" t="s">
        <v>32</v>
      </c>
    </row>
    <row r="2" spans="1:20" ht="15.5" x14ac:dyDescent="0.35">
      <c r="A2" s="46"/>
      <c r="B2" s="47" t="str">
        <f t="shared" ref="B2:B42" si="0">MID(E2,1,1)</f>
        <v>1</v>
      </c>
      <c r="C2" s="47" t="str">
        <f>_xlfn.XLOOKUP(E:E,[1]pomocné_fakulta!$C:$C,[1]pomocné_fakulta!$B:$B)</f>
        <v>LF</v>
      </c>
      <c r="D2" s="47" t="str">
        <f>_xlfn.XLOOKUP(E:E,[2]Místnosti!$C:$C,[2]Místnosti!$K:$K)</f>
        <v>BF</v>
      </c>
      <c r="E2" s="48" t="str">
        <f>$G2</f>
        <v>1_059</v>
      </c>
      <c r="F2" s="49"/>
      <c r="G2" s="49" t="s">
        <v>33</v>
      </c>
      <c r="H2" s="2" t="s">
        <v>34</v>
      </c>
      <c r="I2" s="50"/>
      <c r="J2" s="51"/>
      <c r="K2" s="51"/>
      <c r="L2" s="51"/>
      <c r="M2" s="52"/>
      <c r="N2" s="51"/>
      <c r="O2" s="51"/>
      <c r="P2" s="53"/>
      <c r="Q2" s="53"/>
      <c r="R2" s="216"/>
      <c r="S2" s="30"/>
      <c r="T2" s="148"/>
    </row>
    <row r="3" spans="1:20" ht="37.5" x14ac:dyDescent="0.35">
      <c r="A3" s="46"/>
      <c r="B3" s="54" t="str">
        <f t="shared" si="0"/>
        <v>1</v>
      </c>
      <c r="C3" s="54" t="str">
        <f>_xlfn.XLOOKUP(E:E,[1]pomocné_fakulta!$C:$C,[1]pomocné_fakulta!$B:$B)</f>
        <v>LF</v>
      </c>
      <c r="D3" s="54" t="str">
        <f>_xlfn.XLOOKUP(E:E,[2]Místnosti!$C:$C,[2]Místnosti!$K:$K)</f>
        <v>BF</v>
      </c>
      <c r="E3" s="55" t="str">
        <f>E2</f>
        <v>1_059</v>
      </c>
      <c r="F3" s="56" t="s">
        <v>35</v>
      </c>
      <c r="G3" s="56" t="s">
        <v>36</v>
      </c>
      <c r="H3" s="57" t="s">
        <v>37</v>
      </c>
      <c r="I3" s="58" t="s">
        <v>38</v>
      </c>
      <c r="J3" s="59"/>
      <c r="K3" s="59"/>
      <c r="L3" s="59"/>
      <c r="M3" s="60"/>
      <c r="N3" s="60" t="s">
        <v>39</v>
      </c>
      <c r="O3" s="61" t="s">
        <v>40</v>
      </c>
      <c r="P3" s="62"/>
      <c r="Q3" s="62" t="s">
        <v>41</v>
      </c>
      <c r="R3" s="62">
        <v>1</v>
      </c>
      <c r="S3" s="31"/>
      <c r="T3" s="66">
        <f>R3*S3</f>
        <v>0</v>
      </c>
    </row>
    <row r="4" spans="1:20" ht="111" customHeight="1" x14ac:dyDescent="0.35">
      <c r="A4" s="46"/>
      <c r="B4" s="54" t="str">
        <f t="shared" si="0"/>
        <v>1</v>
      </c>
      <c r="C4" s="54" t="s">
        <v>42</v>
      </c>
      <c r="D4" s="54" t="str">
        <f>_xlfn.XLOOKUP(E:E,[2]Místnosti!$C:$C,[2]Místnosti!$K:$K)</f>
        <v>BF</v>
      </c>
      <c r="E4" s="55" t="str">
        <f t="shared" ref="E4:E7" si="1">E3</f>
        <v>1_059</v>
      </c>
      <c r="F4" s="56" t="s">
        <v>43</v>
      </c>
      <c r="G4" s="56" t="s">
        <v>44</v>
      </c>
      <c r="H4" s="57" t="s">
        <v>45</v>
      </c>
      <c r="I4" s="58" t="s">
        <v>46</v>
      </c>
      <c r="J4" s="59" t="s">
        <v>47</v>
      </c>
      <c r="K4" s="59" t="s">
        <v>48</v>
      </c>
      <c r="L4" s="59" t="s">
        <v>48</v>
      </c>
      <c r="M4" s="60" t="e" vm="1">
        <v>#VALUE!</v>
      </c>
      <c r="N4" s="60" t="s">
        <v>49</v>
      </c>
      <c r="O4" s="61" t="s">
        <v>50</v>
      </c>
      <c r="P4" s="62"/>
      <c r="Q4" s="62" t="s">
        <v>41</v>
      </c>
      <c r="R4" s="62">
        <v>1</v>
      </c>
      <c r="S4" s="31"/>
      <c r="T4" s="66">
        <f>R4*S4</f>
        <v>0</v>
      </c>
    </row>
    <row r="5" spans="1:20" ht="71.25" customHeight="1" x14ac:dyDescent="0.35">
      <c r="A5" s="46"/>
      <c r="B5" s="54" t="str">
        <f t="shared" si="0"/>
        <v>1</v>
      </c>
      <c r="C5" s="54" t="s">
        <v>42</v>
      </c>
      <c r="D5" s="54" t="str">
        <f>_xlfn.XLOOKUP(E:E,[2]Místnosti!$C:$C,[2]Místnosti!$K:$K)</f>
        <v>BF</v>
      </c>
      <c r="E5" s="55" t="str">
        <f t="shared" si="1"/>
        <v>1_059</v>
      </c>
      <c r="F5" s="56" t="s">
        <v>43</v>
      </c>
      <c r="G5" s="56" t="s">
        <v>51</v>
      </c>
      <c r="H5" s="57" t="s">
        <v>52</v>
      </c>
      <c r="I5" s="58" t="s">
        <v>53</v>
      </c>
      <c r="J5" s="59" t="s">
        <v>54</v>
      </c>
      <c r="K5" s="59" t="s">
        <v>48</v>
      </c>
      <c r="L5" s="59" t="s">
        <v>48</v>
      </c>
      <c r="M5" s="60" t="e" vm="2">
        <v>#VALUE!</v>
      </c>
      <c r="N5" s="60" t="s">
        <v>49</v>
      </c>
      <c r="O5" s="61" t="s">
        <v>55</v>
      </c>
      <c r="P5" s="62" t="s">
        <v>48</v>
      </c>
      <c r="Q5" s="62" t="s">
        <v>41</v>
      </c>
      <c r="R5" s="62">
        <v>1</v>
      </c>
      <c r="S5" s="31"/>
      <c r="T5" s="66">
        <f>R5*S5</f>
        <v>0</v>
      </c>
    </row>
    <row r="6" spans="1:20" ht="37.5" x14ac:dyDescent="0.35">
      <c r="A6" s="46"/>
      <c r="B6" s="54" t="str">
        <f t="shared" si="0"/>
        <v>1</v>
      </c>
      <c r="C6" s="54" t="s">
        <v>42</v>
      </c>
      <c r="D6" s="54" t="str">
        <f>_xlfn.XLOOKUP(E:E,[2]Místnosti!$C:$C,[2]Místnosti!$K:$K)</f>
        <v>BF</v>
      </c>
      <c r="E6" s="55" t="str">
        <f t="shared" si="1"/>
        <v>1_059</v>
      </c>
      <c r="F6" s="56" t="s">
        <v>43</v>
      </c>
      <c r="G6" s="56" t="s">
        <v>56</v>
      </c>
      <c r="H6" s="57" t="s">
        <v>57</v>
      </c>
      <c r="I6" s="58" t="s">
        <v>58</v>
      </c>
      <c r="J6" s="59" t="s">
        <v>59</v>
      </c>
      <c r="K6" s="59" t="s">
        <v>60</v>
      </c>
      <c r="L6" s="59" t="s">
        <v>61</v>
      </c>
      <c r="M6" s="60" t="e" vm="3">
        <v>#VALUE!</v>
      </c>
      <c r="N6" s="60"/>
      <c r="O6" s="61" t="s">
        <v>55</v>
      </c>
      <c r="P6" s="62" t="s">
        <v>62</v>
      </c>
      <c r="Q6" s="62" t="s">
        <v>41</v>
      </c>
      <c r="R6" s="62">
        <v>1</v>
      </c>
      <c r="S6" s="31"/>
      <c r="T6" s="66">
        <f>R6*S6</f>
        <v>0</v>
      </c>
    </row>
    <row r="7" spans="1:20" ht="187.5" x14ac:dyDescent="0.35">
      <c r="A7" s="46"/>
      <c r="B7" s="54" t="str">
        <f t="shared" si="0"/>
        <v>1</v>
      </c>
      <c r="C7" s="54" t="s">
        <v>42</v>
      </c>
      <c r="D7" s="54" t="str">
        <f>_xlfn.XLOOKUP(E:E,[2]Místnosti!$C:$C,[2]Místnosti!$K:$K)</f>
        <v>BF</v>
      </c>
      <c r="E7" s="55" t="str">
        <f t="shared" si="1"/>
        <v>1_059</v>
      </c>
      <c r="F7" s="56" t="s">
        <v>43</v>
      </c>
      <c r="G7" s="56" t="s">
        <v>63</v>
      </c>
      <c r="H7" s="57" t="s">
        <v>64</v>
      </c>
      <c r="I7" s="58" t="s">
        <v>65</v>
      </c>
      <c r="J7" s="59" t="s">
        <v>66</v>
      </c>
      <c r="K7" s="59" t="s">
        <v>67</v>
      </c>
      <c r="L7" s="59" t="s">
        <v>61</v>
      </c>
      <c r="M7" s="60" t="e" vm="4">
        <v>#VALUE!</v>
      </c>
      <c r="N7" s="60"/>
      <c r="O7" s="61" t="s">
        <v>55</v>
      </c>
      <c r="P7" s="62" t="s">
        <v>68</v>
      </c>
      <c r="Q7" s="62" t="s">
        <v>41</v>
      </c>
      <c r="R7" s="62">
        <v>1</v>
      </c>
      <c r="S7" s="31"/>
      <c r="T7" s="66">
        <f>R7*S7</f>
        <v>0</v>
      </c>
    </row>
    <row r="8" spans="1:20" ht="57.5" customHeight="1" x14ac:dyDescent="0.35">
      <c r="A8" s="46" t="s">
        <v>69</v>
      </c>
      <c r="B8" s="54" t="str">
        <f t="shared" si="0"/>
        <v>1</v>
      </c>
      <c r="C8" s="54" t="s">
        <v>42</v>
      </c>
      <c r="D8" s="54" t="str">
        <f>_xlfn.XLOOKUP(E:E,[2]Místnosti!$C:$C,[2]Místnosti!$K:$K)</f>
        <v>BF</v>
      </c>
      <c r="E8" s="55" t="str">
        <f>E3</f>
        <v>1_059</v>
      </c>
      <c r="F8" s="63" t="s">
        <v>70</v>
      </c>
      <c r="G8" s="63" t="s">
        <v>71</v>
      </c>
      <c r="H8" s="64" t="s">
        <v>72</v>
      </c>
      <c r="I8" s="65" t="s">
        <v>73</v>
      </c>
      <c r="J8" s="59" t="s">
        <v>74</v>
      </c>
      <c r="K8" s="59" t="s">
        <v>75</v>
      </c>
      <c r="L8" s="66" t="s">
        <v>76</v>
      </c>
      <c r="M8" s="60" t="e" vm="5">
        <v>#VALUE!</v>
      </c>
      <c r="N8" s="60" t="s">
        <v>77</v>
      </c>
      <c r="O8" s="61" t="s">
        <v>50</v>
      </c>
      <c r="P8" s="62"/>
      <c r="Q8" s="62" t="s">
        <v>41</v>
      </c>
      <c r="R8" s="100">
        <v>4</v>
      </c>
      <c r="S8" s="32"/>
      <c r="T8" s="66"/>
    </row>
    <row r="9" spans="1:20" ht="187.5" x14ac:dyDescent="0.35">
      <c r="A9" s="46"/>
      <c r="B9" s="54" t="str">
        <f t="shared" si="0"/>
        <v>1</v>
      </c>
      <c r="C9" s="54" t="s">
        <v>42</v>
      </c>
      <c r="D9" s="54" t="str">
        <f>_xlfn.XLOOKUP(E:E,[2]Místnosti!$C:$C,[2]Místnosti!$K:$K)</f>
        <v>BF</v>
      </c>
      <c r="E9" s="55" t="str">
        <f t="shared" ref="E9:E49" si="2">E8</f>
        <v>1_059</v>
      </c>
      <c r="F9" s="67" t="s">
        <v>35</v>
      </c>
      <c r="G9" s="67" t="s">
        <v>78</v>
      </c>
      <c r="H9" s="68" t="s">
        <v>79</v>
      </c>
      <c r="I9" s="69" t="s">
        <v>80</v>
      </c>
      <c r="J9" s="70" t="s">
        <v>81</v>
      </c>
      <c r="K9" s="70" t="s">
        <v>82</v>
      </c>
      <c r="L9" s="66" t="s">
        <v>83</v>
      </c>
      <c r="M9" s="60" t="s">
        <v>84</v>
      </c>
      <c r="N9" s="71" t="s">
        <v>85</v>
      </c>
      <c r="O9" s="61" t="s">
        <v>50</v>
      </c>
      <c r="P9" s="62"/>
      <c r="Q9" s="62" t="s">
        <v>41</v>
      </c>
      <c r="R9" s="62">
        <v>1</v>
      </c>
      <c r="S9" s="31"/>
      <c r="T9" s="66">
        <f>R9*S9</f>
        <v>0</v>
      </c>
    </row>
    <row r="10" spans="1:20" ht="63.5" customHeight="1" x14ac:dyDescent="0.35">
      <c r="A10" s="46"/>
      <c r="B10" s="54" t="str">
        <f>MID(E10,1,1)</f>
        <v>1</v>
      </c>
      <c r="C10" s="54" t="s">
        <v>42</v>
      </c>
      <c r="D10" s="54" t="str">
        <f>_xlfn.XLOOKUP(E:E,[2]Místnosti!$C:$C,[2]Místnosti!$K:$K)</f>
        <v>BF</v>
      </c>
      <c r="E10" s="55" t="str">
        <f t="shared" si="2"/>
        <v>1_059</v>
      </c>
      <c r="F10" s="63" t="s">
        <v>70</v>
      </c>
      <c r="G10" s="63" t="s">
        <v>86</v>
      </c>
      <c r="H10" s="64" t="s">
        <v>87</v>
      </c>
      <c r="I10" s="65" t="s">
        <v>88</v>
      </c>
      <c r="J10" s="59" t="s">
        <v>89</v>
      </c>
      <c r="K10" s="59" t="s">
        <v>90</v>
      </c>
      <c r="L10" s="66" t="s">
        <v>76</v>
      </c>
      <c r="M10" s="60" t="e" vm="6">
        <v>#VALUE!</v>
      </c>
      <c r="N10" s="60" t="s">
        <v>77</v>
      </c>
      <c r="O10" s="61" t="s">
        <v>50</v>
      </c>
      <c r="P10" s="62"/>
      <c r="Q10" s="62" t="s">
        <v>41</v>
      </c>
      <c r="R10" s="100">
        <v>4</v>
      </c>
      <c r="S10" s="31"/>
      <c r="T10" s="66">
        <f>R10*S10</f>
        <v>0</v>
      </c>
    </row>
    <row r="11" spans="1:20" ht="37.5" x14ac:dyDescent="0.35">
      <c r="A11" s="46"/>
      <c r="B11" s="54" t="str">
        <f>MID(E11,1,1)</f>
        <v>1</v>
      </c>
      <c r="C11" s="54" t="s">
        <v>42</v>
      </c>
      <c r="D11" s="54" t="str">
        <f>_xlfn.XLOOKUP(E:E,[2]Místnosti!$C:$C,[2]Místnosti!$K:$K)</f>
        <v>BF</v>
      </c>
      <c r="E11" s="55" t="str">
        <f t="shared" si="2"/>
        <v>1_059</v>
      </c>
      <c r="F11" s="63" t="s">
        <v>35</v>
      </c>
      <c r="G11" s="63" t="s">
        <v>91</v>
      </c>
      <c r="H11" s="64" t="s">
        <v>92</v>
      </c>
      <c r="I11" s="65" t="s">
        <v>93</v>
      </c>
      <c r="J11" s="59" t="s">
        <v>94</v>
      </c>
      <c r="K11" s="59" t="s">
        <v>95</v>
      </c>
      <c r="L11" s="66" t="s">
        <v>96</v>
      </c>
      <c r="M11" s="60" t="s">
        <v>84</v>
      </c>
      <c r="N11" s="60" t="s">
        <v>97</v>
      </c>
      <c r="O11" s="61" t="s">
        <v>50</v>
      </c>
      <c r="P11" s="62" t="s">
        <v>98</v>
      </c>
      <c r="Q11" s="62" t="s">
        <v>41</v>
      </c>
      <c r="R11" s="100">
        <v>5</v>
      </c>
      <c r="S11" s="31"/>
      <c r="T11" s="66">
        <f>R11*S11</f>
        <v>0</v>
      </c>
    </row>
    <row r="12" spans="1:20" ht="162.5" x14ac:dyDescent="0.35">
      <c r="A12" s="46"/>
      <c r="B12" s="54" t="str">
        <f t="shared" si="0"/>
        <v>1</v>
      </c>
      <c r="C12" s="54" t="s">
        <v>42</v>
      </c>
      <c r="D12" s="54" t="str">
        <f>_xlfn.XLOOKUP(E:E,[2]Místnosti!$C:$C,[2]Místnosti!$K:$K)</f>
        <v>BF</v>
      </c>
      <c r="E12" s="55" t="str">
        <f t="shared" si="2"/>
        <v>1_059</v>
      </c>
      <c r="F12" s="67" t="s">
        <v>35</v>
      </c>
      <c r="G12" s="67" t="s">
        <v>99</v>
      </c>
      <c r="H12" s="68" t="s">
        <v>100</v>
      </c>
      <c r="I12" s="72" t="s">
        <v>101</v>
      </c>
      <c r="J12" s="70" t="s">
        <v>102</v>
      </c>
      <c r="K12" s="70" t="s">
        <v>103</v>
      </c>
      <c r="L12" s="66" t="s">
        <v>76</v>
      </c>
      <c r="M12" s="60" t="s">
        <v>84</v>
      </c>
      <c r="N12" s="71" t="s">
        <v>104</v>
      </c>
      <c r="O12" s="61" t="s">
        <v>50</v>
      </c>
      <c r="P12" s="62"/>
      <c r="Q12" s="62" t="s">
        <v>41</v>
      </c>
      <c r="R12" s="62">
        <v>1</v>
      </c>
      <c r="S12" s="31"/>
      <c r="T12" s="66">
        <f>R12*S12</f>
        <v>0</v>
      </c>
    </row>
    <row r="13" spans="1:20" ht="15.5" x14ac:dyDescent="0.35">
      <c r="A13" s="46"/>
      <c r="B13" s="47" t="str">
        <f t="shared" si="0"/>
        <v>1</v>
      </c>
      <c r="C13" s="47" t="str">
        <f>_xlfn.XLOOKUP(E:E,[1]pomocné_fakulta!$C:$C,[1]pomocné_fakulta!$B:$B)</f>
        <v>FaF</v>
      </c>
      <c r="D13" s="47" t="str">
        <f>_xlfn.XLOOKUP(E:E,[2]Místnosti!$C:$C,[2]Místnosti!$K:$K)</f>
        <v>BF</v>
      </c>
      <c r="E13" s="48" t="str">
        <f>$G13</f>
        <v>1_090</v>
      </c>
      <c r="F13" s="49"/>
      <c r="G13" s="49" t="s">
        <v>105</v>
      </c>
      <c r="H13" s="2" t="s">
        <v>106</v>
      </c>
      <c r="I13" s="50"/>
      <c r="J13" s="51"/>
      <c r="K13" s="51"/>
      <c r="L13" s="51"/>
      <c r="M13" s="52"/>
      <c r="N13" s="51"/>
      <c r="O13" s="51"/>
      <c r="P13" s="53"/>
      <c r="Q13" s="53"/>
      <c r="R13" s="216"/>
      <c r="S13" s="30"/>
      <c r="T13" s="148"/>
    </row>
    <row r="14" spans="1:20" ht="50" x14ac:dyDescent="0.35">
      <c r="A14" s="46"/>
      <c r="B14" s="54" t="str">
        <f t="shared" si="0"/>
        <v>1</v>
      </c>
      <c r="C14" s="54" t="s">
        <v>107</v>
      </c>
      <c r="D14" s="54" t="str">
        <f>_xlfn.XLOOKUP(E:E,[2]Místnosti!$C:$C,[2]Místnosti!$K:$K)</f>
        <v>BF</v>
      </c>
      <c r="E14" s="55" t="str">
        <f t="shared" si="2"/>
        <v>1_090</v>
      </c>
      <c r="F14" s="56" t="s">
        <v>35</v>
      </c>
      <c r="G14" s="56" t="s">
        <v>108</v>
      </c>
      <c r="H14" s="73" t="s">
        <v>37</v>
      </c>
      <c r="I14" s="58" t="s">
        <v>109</v>
      </c>
      <c r="J14" s="59"/>
      <c r="K14" s="59"/>
      <c r="L14" s="59"/>
      <c r="M14" s="60"/>
      <c r="N14" s="60" t="s">
        <v>39</v>
      </c>
      <c r="O14" s="61" t="s">
        <v>110</v>
      </c>
      <c r="P14" s="62"/>
      <c r="Q14" s="62" t="s">
        <v>41</v>
      </c>
      <c r="R14" s="100">
        <v>1</v>
      </c>
      <c r="S14" s="31"/>
      <c r="T14" s="66">
        <f>R14*S14</f>
        <v>0</v>
      </c>
    </row>
    <row r="15" spans="1:20" ht="101.25" customHeight="1" x14ac:dyDescent="0.35">
      <c r="A15" s="46"/>
      <c r="B15" s="54" t="str">
        <f t="shared" si="0"/>
        <v>1</v>
      </c>
      <c r="C15" s="54" t="s">
        <v>107</v>
      </c>
      <c r="D15" s="54" t="str">
        <f>_xlfn.XLOOKUP(E:E,[2]Místnosti!$C:$C,[2]Místnosti!$K:$K)</f>
        <v>BF</v>
      </c>
      <c r="E15" s="55" t="str">
        <f t="shared" si="2"/>
        <v>1_090</v>
      </c>
      <c r="F15" s="56" t="s">
        <v>43</v>
      </c>
      <c r="G15" s="56" t="s">
        <v>44</v>
      </c>
      <c r="H15" s="57" t="s">
        <v>45</v>
      </c>
      <c r="I15" s="58" t="s">
        <v>46</v>
      </c>
      <c r="J15" s="59" t="s">
        <v>47</v>
      </c>
      <c r="K15" s="59" t="s">
        <v>48</v>
      </c>
      <c r="L15" s="59" t="s">
        <v>48</v>
      </c>
      <c r="M15" s="60" t="e" vm="1">
        <v>#VALUE!</v>
      </c>
      <c r="N15" s="60" t="s">
        <v>49</v>
      </c>
      <c r="O15" s="61" t="s">
        <v>50</v>
      </c>
      <c r="P15" s="62"/>
      <c r="Q15" s="62" t="s">
        <v>41</v>
      </c>
      <c r="R15" s="62">
        <v>1</v>
      </c>
      <c r="S15" s="31"/>
      <c r="T15" s="66">
        <f>R15*S15</f>
        <v>0</v>
      </c>
    </row>
    <row r="16" spans="1:20" ht="62.5" x14ac:dyDescent="0.35">
      <c r="A16" s="46"/>
      <c r="B16" s="54" t="str">
        <f t="shared" si="0"/>
        <v>1</v>
      </c>
      <c r="C16" s="54" t="s">
        <v>107</v>
      </c>
      <c r="D16" s="54" t="str">
        <f>_xlfn.XLOOKUP(E:E,[2]Místnosti!$C:$C,[2]Místnosti!$K:$K)</f>
        <v>BF</v>
      </c>
      <c r="E16" s="55" t="str">
        <f t="shared" si="2"/>
        <v>1_090</v>
      </c>
      <c r="F16" s="56" t="s">
        <v>43</v>
      </c>
      <c r="G16" s="56" t="s">
        <v>51</v>
      </c>
      <c r="H16" s="57" t="s">
        <v>52</v>
      </c>
      <c r="I16" s="58" t="s">
        <v>53</v>
      </c>
      <c r="J16" s="59" t="s">
        <v>54</v>
      </c>
      <c r="K16" s="59" t="s">
        <v>48</v>
      </c>
      <c r="L16" s="59" t="s">
        <v>48</v>
      </c>
      <c r="M16" s="60" t="e" vm="2">
        <v>#VALUE!</v>
      </c>
      <c r="N16" s="60" t="s">
        <v>49</v>
      </c>
      <c r="O16" s="61" t="s">
        <v>55</v>
      </c>
      <c r="P16" s="62" t="s">
        <v>48</v>
      </c>
      <c r="Q16" s="62" t="s">
        <v>41</v>
      </c>
      <c r="R16" s="62">
        <v>1</v>
      </c>
      <c r="S16" s="31"/>
      <c r="T16" s="66">
        <f>R16*S16</f>
        <v>0</v>
      </c>
    </row>
    <row r="17" spans="1:20" ht="37.5" x14ac:dyDescent="0.35">
      <c r="A17" s="46"/>
      <c r="B17" s="54" t="str">
        <f t="shared" si="0"/>
        <v>1</v>
      </c>
      <c r="C17" s="54" t="s">
        <v>107</v>
      </c>
      <c r="D17" s="54" t="str">
        <f>_xlfn.XLOOKUP(E:E,[2]Místnosti!$C:$C,[2]Místnosti!$K:$K)</f>
        <v>BF</v>
      </c>
      <c r="E17" s="55" t="str">
        <f t="shared" si="2"/>
        <v>1_090</v>
      </c>
      <c r="F17" s="56" t="s">
        <v>43</v>
      </c>
      <c r="G17" s="56" t="s">
        <v>56</v>
      </c>
      <c r="H17" s="57" t="s">
        <v>57</v>
      </c>
      <c r="I17" s="58" t="s">
        <v>58</v>
      </c>
      <c r="J17" s="59" t="s">
        <v>59</v>
      </c>
      <c r="K17" s="59" t="s">
        <v>60</v>
      </c>
      <c r="L17" s="59" t="s">
        <v>61</v>
      </c>
      <c r="M17" s="60" t="e" vm="3">
        <v>#VALUE!</v>
      </c>
      <c r="N17" s="60"/>
      <c r="O17" s="61" t="s">
        <v>55</v>
      </c>
      <c r="P17" s="62" t="s">
        <v>62</v>
      </c>
      <c r="Q17" s="62" t="s">
        <v>41</v>
      </c>
      <c r="R17" s="62">
        <v>1</v>
      </c>
      <c r="S17" s="31"/>
      <c r="T17" s="66">
        <f>R17*S17</f>
        <v>0</v>
      </c>
    </row>
    <row r="18" spans="1:20" ht="187.5" x14ac:dyDescent="0.35">
      <c r="A18" s="46"/>
      <c r="B18" s="54" t="str">
        <f t="shared" si="0"/>
        <v>1</v>
      </c>
      <c r="C18" s="54" t="s">
        <v>107</v>
      </c>
      <c r="D18" s="54" t="str">
        <f>_xlfn.XLOOKUP(E:E,[2]Místnosti!$C:$C,[2]Místnosti!$K:$K)</f>
        <v>BF</v>
      </c>
      <c r="E18" s="55" t="str">
        <f t="shared" si="2"/>
        <v>1_090</v>
      </c>
      <c r="F18" s="56" t="s">
        <v>43</v>
      </c>
      <c r="G18" s="56" t="s">
        <v>63</v>
      </c>
      <c r="H18" s="57" t="s">
        <v>64</v>
      </c>
      <c r="I18" s="58" t="s">
        <v>65</v>
      </c>
      <c r="J18" s="59" t="s">
        <v>66</v>
      </c>
      <c r="K18" s="59" t="s">
        <v>67</v>
      </c>
      <c r="L18" s="59" t="s">
        <v>61</v>
      </c>
      <c r="M18" s="60" t="e" vm="4">
        <v>#VALUE!</v>
      </c>
      <c r="N18" s="60"/>
      <c r="O18" s="61" t="s">
        <v>55</v>
      </c>
      <c r="P18" s="62" t="s">
        <v>68</v>
      </c>
      <c r="Q18" s="62" t="s">
        <v>41</v>
      </c>
      <c r="R18" s="62">
        <v>1</v>
      </c>
      <c r="S18" s="31"/>
      <c r="T18" s="66">
        <f>R18*S18</f>
        <v>0</v>
      </c>
    </row>
    <row r="19" spans="1:20" ht="64.5" customHeight="1" x14ac:dyDescent="0.35">
      <c r="A19" s="46" t="s">
        <v>69</v>
      </c>
      <c r="B19" s="54" t="str">
        <f t="shared" si="0"/>
        <v>1</v>
      </c>
      <c r="C19" s="54" t="s">
        <v>107</v>
      </c>
      <c r="D19" s="54" t="str">
        <f>_xlfn.XLOOKUP(E:E,[2]Místnosti!$C:$C,[2]Místnosti!$K:$K)</f>
        <v>BF</v>
      </c>
      <c r="E19" s="55" t="str">
        <f>E14</f>
        <v>1_090</v>
      </c>
      <c r="F19" s="63" t="s">
        <v>70</v>
      </c>
      <c r="G19" s="63" t="s">
        <v>71</v>
      </c>
      <c r="H19" s="74" t="s">
        <v>72</v>
      </c>
      <c r="I19" s="75" t="s">
        <v>73</v>
      </c>
      <c r="J19" s="66" t="s">
        <v>74</v>
      </c>
      <c r="K19" s="66" t="s">
        <v>75</v>
      </c>
      <c r="L19" s="66" t="s">
        <v>76</v>
      </c>
      <c r="M19" s="60" t="e" vm="7">
        <v>#VALUE!</v>
      </c>
      <c r="N19" s="66" t="s">
        <v>77</v>
      </c>
      <c r="O19" s="76" t="s">
        <v>50</v>
      </c>
      <c r="P19" s="77"/>
      <c r="Q19" s="77" t="s">
        <v>41</v>
      </c>
      <c r="R19" s="100">
        <v>2</v>
      </c>
      <c r="S19" s="32"/>
      <c r="T19" s="66"/>
    </row>
    <row r="20" spans="1:20" ht="77" customHeight="1" x14ac:dyDescent="0.35">
      <c r="A20" s="46" t="s">
        <v>69</v>
      </c>
      <c r="B20" s="54" t="str">
        <f t="shared" si="0"/>
        <v>1</v>
      </c>
      <c r="C20" s="54" t="s">
        <v>107</v>
      </c>
      <c r="D20" s="54" t="str">
        <f>_xlfn.XLOOKUP(E:E,[2]Místnosti!$C:$C,[2]Místnosti!$K:$K)</f>
        <v>BF</v>
      </c>
      <c r="E20" s="55" t="str">
        <f t="shared" si="2"/>
        <v>1_090</v>
      </c>
      <c r="F20" s="63" t="s">
        <v>70</v>
      </c>
      <c r="G20" s="63" t="s">
        <v>111</v>
      </c>
      <c r="H20" s="74" t="s">
        <v>112</v>
      </c>
      <c r="I20" s="75" t="s">
        <v>113</v>
      </c>
      <c r="J20" s="66" t="s">
        <v>114</v>
      </c>
      <c r="K20" s="66" t="s">
        <v>115</v>
      </c>
      <c r="L20" s="66" t="s">
        <v>76</v>
      </c>
      <c r="M20" s="77" t="e" vm="8">
        <v>#VALUE!</v>
      </c>
      <c r="N20" s="66" t="s">
        <v>77</v>
      </c>
      <c r="O20" s="76" t="s">
        <v>50</v>
      </c>
      <c r="P20" s="77"/>
      <c r="Q20" s="77" t="s">
        <v>41</v>
      </c>
      <c r="R20" s="100">
        <v>6</v>
      </c>
      <c r="S20" s="32"/>
      <c r="T20" s="66"/>
    </row>
    <row r="21" spans="1:20" ht="187.5" x14ac:dyDescent="0.35">
      <c r="A21" s="46"/>
      <c r="B21" s="54" t="str">
        <f t="shared" si="0"/>
        <v>1</v>
      </c>
      <c r="C21" s="54" t="s">
        <v>107</v>
      </c>
      <c r="D21" s="54" t="str">
        <f>_xlfn.XLOOKUP(E:E,[2]Místnosti!$C:$C,[2]Místnosti!$K:$K)</f>
        <v>BF</v>
      </c>
      <c r="E21" s="55" t="str">
        <f t="shared" si="2"/>
        <v>1_090</v>
      </c>
      <c r="F21" s="78" t="s">
        <v>35</v>
      </c>
      <c r="G21" s="78" t="s">
        <v>78</v>
      </c>
      <c r="H21" s="79" t="s">
        <v>79</v>
      </c>
      <c r="I21" s="69" t="s">
        <v>80</v>
      </c>
      <c r="J21" s="80" t="s">
        <v>116</v>
      </c>
      <c r="K21" s="81" t="s">
        <v>82</v>
      </c>
      <c r="L21" s="81" t="s">
        <v>83</v>
      </c>
      <c r="M21" s="82" t="s">
        <v>84</v>
      </c>
      <c r="N21" s="82" t="s">
        <v>85</v>
      </c>
      <c r="O21" s="61" t="s">
        <v>50</v>
      </c>
      <c r="P21" s="62"/>
      <c r="Q21" s="62" t="s">
        <v>41</v>
      </c>
      <c r="R21" s="100">
        <v>1</v>
      </c>
      <c r="S21" s="31"/>
      <c r="T21" s="66">
        <f>R21*S21</f>
        <v>0</v>
      </c>
    </row>
    <row r="22" spans="1:20" ht="64.5" customHeight="1" x14ac:dyDescent="0.35">
      <c r="A22" s="46"/>
      <c r="B22" s="54" t="str">
        <f t="shared" si="0"/>
        <v>1</v>
      </c>
      <c r="C22" s="54" t="s">
        <v>107</v>
      </c>
      <c r="D22" s="54" t="str">
        <f>_xlfn.XLOOKUP(E:E,[2]Místnosti!$C:$C,[2]Místnosti!$K:$K)</f>
        <v>BF</v>
      </c>
      <c r="E22" s="55" t="str">
        <f t="shared" si="2"/>
        <v>1_090</v>
      </c>
      <c r="F22" s="56" t="s">
        <v>70</v>
      </c>
      <c r="G22" s="56" t="s">
        <v>86</v>
      </c>
      <c r="H22" s="75" t="s">
        <v>87</v>
      </c>
      <c r="I22" s="58" t="s">
        <v>88</v>
      </c>
      <c r="J22" s="66" t="s">
        <v>89</v>
      </c>
      <c r="K22" s="66" t="s">
        <v>90</v>
      </c>
      <c r="L22" s="66" t="s">
        <v>76</v>
      </c>
      <c r="M22" s="74" t="e" vm="6">
        <v>#VALUE!</v>
      </c>
      <c r="N22" s="66" t="s">
        <v>77</v>
      </c>
      <c r="O22" s="76" t="s">
        <v>50</v>
      </c>
      <c r="P22" s="77"/>
      <c r="Q22" s="77" t="s">
        <v>41</v>
      </c>
      <c r="R22" s="100">
        <v>1</v>
      </c>
      <c r="S22" s="31"/>
      <c r="T22" s="66">
        <f>R22*S22</f>
        <v>0</v>
      </c>
    </row>
    <row r="23" spans="1:20" ht="150" x14ac:dyDescent="0.35">
      <c r="A23" s="46"/>
      <c r="B23" s="54" t="str">
        <f t="shared" si="0"/>
        <v>1</v>
      </c>
      <c r="C23" s="54" t="s">
        <v>107</v>
      </c>
      <c r="D23" s="54" t="str">
        <f>_xlfn.XLOOKUP(E:E,[2]Místnosti!$C:$C,[2]Místnosti!$K:$K)</f>
        <v>BF</v>
      </c>
      <c r="E23" s="55" t="str">
        <f t="shared" si="2"/>
        <v>1_090</v>
      </c>
      <c r="F23" s="63" t="s">
        <v>35</v>
      </c>
      <c r="G23" s="63" t="s">
        <v>117</v>
      </c>
      <c r="H23" s="79" t="s">
        <v>118</v>
      </c>
      <c r="I23" s="83" t="s">
        <v>119</v>
      </c>
      <c r="J23" s="81" t="s">
        <v>120</v>
      </c>
      <c r="K23" s="81" t="s">
        <v>121</v>
      </c>
      <c r="L23" s="84" t="s">
        <v>76</v>
      </c>
      <c r="M23" s="82" t="s">
        <v>84</v>
      </c>
      <c r="N23" s="82" t="s">
        <v>122</v>
      </c>
      <c r="O23" s="61" t="s">
        <v>50</v>
      </c>
      <c r="P23" s="77"/>
      <c r="Q23" s="77" t="s">
        <v>41</v>
      </c>
      <c r="R23" s="100">
        <v>1</v>
      </c>
      <c r="S23" s="31"/>
      <c r="T23" s="66">
        <f>R23*S23</f>
        <v>0</v>
      </c>
    </row>
    <row r="24" spans="1:20" ht="37.5" x14ac:dyDescent="0.35">
      <c r="A24" s="46"/>
      <c r="B24" s="54" t="str">
        <f>MID(E24,1,1)</f>
        <v>1</v>
      </c>
      <c r="C24" s="54" t="s">
        <v>107</v>
      </c>
      <c r="D24" s="54" t="str">
        <f>_xlfn.XLOOKUP(E:E,[2]Místnosti!$C:$C,[2]Místnosti!$K:$K)</f>
        <v>BF</v>
      </c>
      <c r="E24" s="55" t="str">
        <f t="shared" si="2"/>
        <v>1_090</v>
      </c>
      <c r="F24" s="63" t="s">
        <v>35</v>
      </c>
      <c r="G24" s="63" t="s">
        <v>91</v>
      </c>
      <c r="H24" s="64" t="s">
        <v>92</v>
      </c>
      <c r="I24" s="65" t="s">
        <v>93</v>
      </c>
      <c r="J24" s="59" t="s">
        <v>94</v>
      </c>
      <c r="K24" s="59" t="s">
        <v>95</v>
      </c>
      <c r="L24" s="66" t="s">
        <v>96</v>
      </c>
      <c r="M24" s="60" t="s">
        <v>84</v>
      </c>
      <c r="N24" s="60" t="s">
        <v>97</v>
      </c>
      <c r="O24" s="61" t="s">
        <v>50</v>
      </c>
      <c r="P24" s="62" t="s">
        <v>98</v>
      </c>
      <c r="Q24" s="62" t="s">
        <v>41</v>
      </c>
      <c r="R24" s="100">
        <v>5</v>
      </c>
      <c r="S24" s="31"/>
      <c r="T24" s="66">
        <f>R24*S24</f>
        <v>0</v>
      </c>
    </row>
    <row r="25" spans="1:20" ht="15.5" x14ac:dyDescent="0.35">
      <c r="A25" s="46"/>
      <c r="B25" s="47" t="str">
        <f t="shared" ref="B25:B32" si="3">MID(E25,1,1)</f>
        <v>1</v>
      </c>
      <c r="C25" s="47" t="str">
        <f>_xlfn.XLOOKUP(E:E,[1]pomocné_fakulta!$C:$C,[1]pomocné_fakulta!$B:$B)</f>
        <v>LF</v>
      </c>
      <c r="D25" s="47" t="str">
        <f>_xlfn.XLOOKUP(E:E,[2]Místnosti!$C:$C,[2]Místnosti!$K:$K)</f>
        <v>CB</v>
      </c>
      <c r="E25" s="48" t="str">
        <f>$G25</f>
        <v>1_108</v>
      </c>
      <c r="F25" s="49"/>
      <c r="G25" s="49" t="s">
        <v>123</v>
      </c>
      <c r="H25" s="2" t="s">
        <v>106</v>
      </c>
      <c r="I25" s="50"/>
      <c r="J25" s="51"/>
      <c r="K25" s="51"/>
      <c r="L25" s="51"/>
      <c r="M25" s="52"/>
      <c r="N25" s="51"/>
      <c r="O25" s="51"/>
      <c r="P25" s="53"/>
      <c r="Q25" s="53"/>
      <c r="R25" s="216"/>
      <c r="S25" s="30"/>
      <c r="T25" s="148"/>
    </row>
    <row r="26" spans="1:20" ht="37.5" x14ac:dyDescent="0.35">
      <c r="A26" s="46"/>
      <c r="B26" s="54" t="str">
        <f t="shared" si="3"/>
        <v>1</v>
      </c>
      <c r="C26" s="54" t="s">
        <v>42</v>
      </c>
      <c r="D26" s="54" t="str">
        <f>_xlfn.XLOOKUP(E:E,[2]Místnosti!$C:$C,[2]Místnosti!$K:$K)</f>
        <v>CB</v>
      </c>
      <c r="E26" s="55" t="str">
        <f t="shared" ref="E26:E33" si="4">E25</f>
        <v>1_108</v>
      </c>
      <c r="F26" s="56" t="s">
        <v>35</v>
      </c>
      <c r="G26" s="56" t="s">
        <v>124</v>
      </c>
      <c r="H26" s="57" t="s">
        <v>37</v>
      </c>
      <c r="I26" s="58" t="s">
        <v>125</v>
      </c>
      <c r="J26" s="59"/>
      <c r="K26" s="59"/>
      <c r="L26" s="59"/>
      <c r="M26" s="60"/>
      <c r="N26" s="60" t="s">
        <v>126</v>
      </c>
      <c r="O26" s="61" t="s">
        <v>127</v>
      </c>
      <c r="P26" s="85"/>
      <c r="Q26" s="85" t="s">
        <v>41</v>
      </c>
      <c r="R26" s="100">
        <v>1</v>
      </c>
      <c r="S26" s="31"/>
      <c r="T26" s="66">
        <f>R26*S26</f>
        <v>0</v>
      </c>
    </row>
    <row r="27" spans="1:20" ht="96.75" customHeight="1" x14ac:dyDescent="0.35">
      <c r="A27" s="46"/>
      <c r="B27" s="54" t="str">
        <f t="shared" si="3"/>
        <v>1</v>
      </c>
      <c r="C27" s="54" t="s">
        <v>42</v>
      </c>
      <c r="D27" s="54" t="str">
        <f>_xlfn.XLOOKUP(E:E,[2]Místnosti!$C:$C,[2]Místnosti!$K:$K)</f>
        <v>CB</v>
      </c>
      <c r="E27" s="55" t="str">
        <f t="shared" si="2"/>
        <v>1_108</v>
      </c>
      <c r="F27" s="56" t="s">
        <v>43</v>
      </c>
      <c r="G27" s="56" t="s">
        <v>44</v>
      </c>
      <c r="H27" s="57" t="s">
        <v>45</v>
      </c>
      <c r="I27" s="58" t="s">
        <v>46</v>
      </c>
      <c r="J27" s="59" t="s">
        <v>47</v>
      </c>
      <c r="K27" s="59" t="s">
        <v>48</v>
      </c>
      <c r="L27" s="59" t="s">
        <v>48</v>
      </c>
      <c r="M27" s="60" t="e" vm="1">
        <v>#VALUE!</v>
      </c>
      <c r="N27" s="60" t="s">
        <v>49</v>
      </c>
      <c r="O27" s="61" t="s">
        <v>50</v>
      </c>
      <c r="P27" s="62"/>
      <c r="Q27" s="62" t="s">
        <v>41</v>
      </c>
      <c r="R27" s="62">
        <v>1</v>
      </c>
      <c r="S27" s="31"/>
      <c r="T27" s="66">
        <f>R27*S27</f>
        <v>0</v>
      </c>
    </row>
    <row r="28" spans="1:20" ht="62.5" x14ac:dyDescent="0.35">
      <c r="A28" s="46"/>
      <c r="B28" s="54" t="str">
        <f t="shared" si="3"/>
        <v>1</v>
      </c>
      <c r="C28" s="54" t="s">
        <v>42</v>
      </c>
      <c r="D28" s="54" t="str">
        <f>_xlfn.XLOOKUP(E:E,[2]Místnosti!$C:$C,[2]Místnosti!$K:$K)</f>
        <v>CB</v>
      </c>
      <c r="E28" s="55" t="str">
        <f t="shared" si="2"/>
        <v>1_108</v>
      </c>
      <c r="F28" s="56" t="s">
        <v>43</v>
      </c>
      <c r="G28" s="56" t="s">
        <v>51</v>
      </c>
      <c r="H28" s="57" t="s">
        <v>52</v>
      </c>
      <c r="I28" s="58" t="s">
        <v>53</v>
      </c>
      <c r="J28" s="59" t="s">
        <v>54</v>
      </c>
      <c r="K28" s="59" t="s">
        <v>48</v>
      </c>
      <c r="L28" s="59" t="s">
        <v>48</v>
      </c>
      <c r="M28" s="60" t="e" vm="2">
        <v>#VALUE!</v>
      </c>
      <c r="N28" s="60" t="s">
        <v>49</v>
      </c>
      <c r="O28" s="61" t="s">
        <v>55</v>
      </c>
      <c r="P28" s="62" t="s">
        <v>48</v>
      </c>
      <c r="Q28" s="62" t="s">
        <v>41</v>
      </c>
      <c r="R28" s="62">
        <v>1</v>
      </c>
      <c r="S28" s="31"/>
      <c r="T28" s="66">
        <f>R28*S28</f>
        <v>0</v>
      </c>
    </row>
    <row r="29" spans="1:20" ht="37.5" x14ac:dyDescent="0.35">
      <c r="A29" s="46"/>
      <c r="B29" s="54" t="str">
        <f t="shared" si="3"/>
        <v>1</v>
      </c>
      <c r="C29" s="54" t="s">
        <v>42</v>
      </c>
      <c r="D29" s="54" t="str">
        <f>_xlfn.XLOOKUP(E:E,[2]Místnosti!$C:$C,[2]Místnosti!$K:$K)</f>
        <v>CB</v>
      </c>
      <c r="E29" s="55" t="str">
        <f t="shared" si="2"/>
        <v>1_108</v>
      </c>
      <c r="F29" s="56" t="s">
        <v>43</v>
      </c>
      <c r="G29" s="56" t="s">
        <v>56</v>
      </c>
      <c r="H29" s="57" t="s">
        <v>57</v>
      </c>
      <c r="I29" s="58" t="s">
        <v>58</v>
      </c>
      <c r="J29" s="59" t="s">
        <v>59</v>
      </c>
      <c r="K29" s="59" t="s">
        <v>60</v>
      </c>
      <c r="L29" s="59" t="s">
        <v>61</v>
      </c>
      <c r="M29" s="60" t="e" vm="3">
        <v>#VALUE!</v>
      </c>
      <c r="N29" s="60"/>
      <c r="O29" s="61" t="s">
        <v>55</v>
      </c>
      <c r="P29" s="62" t="s">
        <v>62</v>
      </c>
      <c r="Q29" s="62" t="s">
        <v>41</v>
      </c>
      <c r="R29" s="62">
        <v>1</v>
      </c>
      <c r="S29" s="31"/>
      <c r="T29" s="66">
        <f>R29*S29</f>
        <v>0</v>
      </c>
    </row>
    <row r="30" spans="1:20" ht="187.5" x14ac:dyDescent="0.35">
      <c r="A30" s="46"/>
      <c r="B30" s="54" t="str">
        <f t="shared" si="3"/>
        <v>1</v>
      </c>
      <c r="C30" s="54" t="s">
        <v>42</v>
      </c>
      <c r="D30" s="54" t="str">
        <f>_xlfn.XLOOKUP(E:E,[2]Místnosti!$C:$C,[2]Místnosti!$K:$K)</f>
        <v>CB</v>
      </c>
      <c r="E30" s="55" t="str">
        <f t="shared" si="2"/>
        <v>1_108</v>
      </c>
      <c r="F30" s="56" t="s">
        <v>43</v>
      </c>
      <c r="G30" s="56" t="s">
        <v>63</v>
      </c>
      <c r="H30" s="57" t="s">
        <v>64</v>
      </c>
      <c r="I30" s="58" t="s">
        <v>65</v>
      </c>
      <c r="J30" s="59" t="s">
        <v>66</v>
      </c>
      <c r="K30" s="59" t="s">
        <v>67</v>
      </c>
      <c r="L30" s="59" t="s">
        <v>61</v>
      </c>
      <c r="M30" s="60" t="e" vm="4">
        <v>#VALUE!</v>
      </c>
      <c r="N30" s="60"/>
      <c r="O30" s="61" t="s">
        <v>55</v>
      </c>
      <c r="P30" s="62" t="s">
        <v>68</v>
      </c>
      <c r="Q30" s="62" t="s">
        <v>41</v>
      </c>
      <c r="R30" s="62">
        <v>1</v>
      </c>
      <c r="S30" s="31"/>
      <c r="T30" s="66">
        <f>R30*S30</f>
        <v>0</v>
      </c>
    </row>
    <row r="31" spans="1:20" ht="63.5" customHeight="1" x14ac:dyDescent="0.35">
      <c r="A31" s="46" t="s">
        <v>69</v>
      </c>
      <c r="B31" s="54" t="str">
        <f t="shared" si="3"/>
        <v>1</v>
      </c>
      <c r="C31" s="54" t="s">
        <v>42</v>
      </c>
      <c r="D31" s="54" t="str">
        <f>_xlfn.XLOOKUP(E:E,[2]Místnosti!$C:$C,[2]Místnosti!$K:$K)</f>
        <v>CB</v>
      </c>
      <c r="E31" s="55" t="str">
        <f>E26</f>
        <v>1_108</v>
      </c>
      <c r="F31" s="63" t="s">
        <v>70</v>
      </c>
      <c r="G31" s="63" t="s">
        <v>71</v>
      </c>
      <c r="H31" s="74" t="s">
        <v>72</v>
      </c>
      <c r="I31" s="75" t="s">
        <v>73</v>
      </c>
      <c r="J31" s="66" t="s">
        <v>74</v>
      </c>
      <c r="K31" s="66" t="s">
        <v>75</v>
      </c>
      <c r="L31" s="66" t="s">
        <v>76</v>
      </c>
      <c r="M31" s="60" t="e" vm="7">
        <v>#VALUE!</v>
      </c>
      <c r="N31" s="66" t="s">
        <v>77</v>
      </c>
      <c r="O31" s="76" t="s">
        <v>50</v>
      </c>
      <c r="P31" s="77"/>
      <c r="Q31" s="77" t="s">
        <v>41</v>
      </c>
      <c r="R31" s="100">
        <v>4</v>
      </c>
      <c r="S31" s="32"/>
      <c r="T31" s="66"/>
    </row>
    <row r="32" spans="1:20" ht="58.5" customHeight="1" x14ac:dyDescent="0.35">
      <c r="A32" s="46"/>
      <c r="B32" s="54" t="str">
        <f t="shared" si="3"/>
        <v>1</v>
      </c>
      <c r="C32" s="54" t="s">
        <v>42</v>
      </c>
      <c r="D32" s="54" t="str">
        <f>_xlfn.XLOOKUP(E:E,[2]Místnosti!$C:$C,[2]Místnosti!$K:$K)</f>
        <v>CB</v>
      </c>
      <c r="E32" s="55" t="str">
        <f t="shared" si="4"/>
        <v>1_108</v>
      </c>
      <c r="F32" s="56" t="s">
        <v>70</v>
      </c>
      <c r="G32" s="56" t="s">
        <v>128</v>
      </c>
      <c r="H32" s="75" t="s">
        <v>129</v>
      </c>
      <c r="I32" s="58" t="s">
        <v>130</v>
      </c>
      <c r="J32" s="66" t="s">
        <v>131</v>
      </c>
      <c r="K32" s="66" t="s">
        <v>90</v>
      </c>
      <c r="L32" s="66" t="s">
        <v>76</v>
      </c>
      <c r="M32" s="74" t="e" vm="9">
        <v>#VALUE!</v>
      </c>
      <c r="N32" s="66" t="s">
        <v>77</v>
      </c>
      <c r="O32" s="76" t="s">
        <v>50</v>
      </c>
      <c r="P32" s="77"/>
      <c r="Q32" s="77" t="s">
        <v>41</v>
      </c>
      <c r="R32" s="100">
        <v>2</v>
      </c>
      <c r="S32" s="31"/>
      <c r="T32" s="66">
        <f>R32*S32</f>
        <v>0</v>
      </c>
    </row>
    <row r="33" spans="1:20" ht="37.5" x14ac:dyDescent="0.35">
      <c r="A33" s="46"/>
      <c r="B33" s="54" t="str">
        <f>MID(E33,1,1)</f>
        <v>1</v>
      </c>
      <c r="C33" s="54" t="s">
        <v>42</v>
      </c>
      <c r="D33" s="54" t="str">
        <f>_xlfn.XLOOKUP(E:E,[2]Místnosti!$C:$C,[2]Místnosti!$K:$K)</f>
        <v>CB</v>
      </c>
      <c r="E33" s="55" t="str">
        <f t="shared" si="4"/>
        <v>1_108</v>
      </c>
      <c r="F33" s="63" t="s">
        <v>35</v>
      </c>
      <c r="G33" s="63" t="s">
        <v>91</v>
      </c>
      <c r="H33" s="64" t="s">
        <v>92</v>
      </c>
      <c r="I33" s="65" t="s">
        <v>93</v>
      </c>
      <c r="J33" s="59" t="s">
        <v>94</v>
      </c>
      <c r="K33" s="59" t="s">
        <v>95</v>
      </c>
      <c r="L33" s="66" t="s">
        <v>96</v>
      </c>
      <c r="M33" s="60" t="s">
        <v>84</v>
      </c>
      <c r="N33" s="60" t="s">
        <v>97</v>
      </c>
      <c r="O33" s="61" t="s">
        <v>50</v>
      </c>
      <c r="P33" s="62" t="s">
        <v>98</v>
      </c>
      <c r="Q33" s="62" t="s">
        <v>41</v>
      </c>
      <c r="R33" s="100">
        <v>5</v>
      </c>
      <c r="S33" s="31"/>
      <c r="T33" s="66">
        <f>R33*S33</f>
        <v>0</v>
      </c>
    </row>
    <row r="34" spans="1:20" ht="15.5" x14ac:dyDescent="0.35">
      <c r="A34" s="46"/>
      <c r="B34" s="47" t="str">
        <f t="shared" ref="B34" si="5">MID(E34,1,1)</f>
        <v>1</v>
      </c>
      <c r="C34" s="47" t="s">
        <v>42</v>
      </c>
      <c r="D34" s="47" t="str">
        <f>_xlfn.XLOOKUP(E:E,[2]Místnosti!$C:$C,[2]Místnosti!$K:$K)</f>
        <v>BF</v>
      </c>
      <c r="E34" s="48" t="str">
        <f>$G34</f>
        <v>1_126</v>
      </c>
      <c r="F34" s="49"/>
      <c r="G34" s="49" t="s">
        <v>132</v>
      </c>
      <c r="H34" s="2" t="s">
        <v>133</v>
      </c>
      <c r="I34" s="50"/>
      <c r="J34" s="51"/>
      <c r="K34" s="51"/>
      <c r="L34" s="51"/>
      <c r="M34" s="52"/>
      <c r="N34" s="51"/>
      <c r="O34" s="51"/>
      <c r="P34" s="53"/>
      <c r="Q34" s="53"/>
      <c r="R34" s="216"/>
      <c r="S34" s="30"/>
      <c r="T34" s="148"/>
    </row>
    <row r="35" spans="1:20" ht="50" x14ac:dyDescent="0.35">
      <c r="A35" s="46"/>
      <c r="B35" s="54" t="str">
        <f t="shared" si="0"/>
        <v>1</v>
      </c>
      <c r="C35" s="54" t="s">
        <v>134</v>
      </c>
      <c r="D35" s="54" t="str">
        <f>_xlfn.XLOOKUP(E:E,[2]Místnosti!$C:$C,[2]Místnosti!$K:$K)</f>
        <v>BF</v>
      </c>
      <c r="E35" s="55" t="str">
        <f t="shared" si="2"/>
        <v>1_126</v>
      </c>
      <c r="F35" s="56" t="s">
        <v>35</v>
      </c>
      <c r="G35" s="56" t="s">
        <v>135</v>
      </c>
      <c r="H35" s="73" t="s">
        <v>136</v>
      </c>
      <c r="I35" s="72" t="s">
        <v>137</v>
      </c>
      <c r="J35" s="59"/>
      <c r="K35" s="59"/>
      <c r="L35" s="59"/>
      <c r="M35" s="60"/>
      <c r="N35" s="60" t="s">
        <v>138</v>
      </c>
      <c r="O35" s="61" t="s">
        <v>139</v>
      </c>
      <c r="P35" s="85"/>
      <c r="Q35" s="85" t="s">
        <v>41</v>
      </c>
      <c r="R35" s="100">
        <v>1</v>
      </c>
      <c r="S35" s="31"/>
      <c r="T35" s="66">
        <f>R35*S35</f>
        <v>0</v>
      </c>
    </row>
    <row r="36" spans="1:20" ht="85.5" customHeight="1" x14ac:dyDescent="0.35">
      <c r="A36" s="46"/>
      <c r="B36" s="54" t="str">
        <f t="shared" si="0"/>
        <v>1</v>
      </c>
      <c r="C36" s="54" t="s">
        <v>42</v>
      </c>
      <c r="D36" s="54" t="str">
        <f>_xlfn.XLOOKUP(E:E,[2]Místnosti!$C:$C,[2]Místnosti!$K:$K)</f>
        <v>BF</v>
      </c>
      <c r="E36" s="86" t="str">
        <f t="shared" si="2"/>
        <v>1_126</v>
      </c>
      <c r="F36" s="56" t="s">
        <v>43</v>
      </c>
      <c r="G36" s="56" t="s">
        <v>140</v>
      </c>
      <c r="H36" s="87" t="s">
        <v>141</v>
      </c>
      <c r="I36" s="88" t="s">
        <v>142</v>
      </c>
      <c r="J36" s="89" t="s">
        <v>143</v>
      </c>
      <c r="K36" s="59"/>
      <c r="L36" s="59"/>
      <c r="M36" s="60" t="e" vm="10">
        <v>#VALUE!</v>
      </c>
      <c r="N36" s="60" t="s">
        <v>144</v>
      </c>
      <c r="O36" s="61" t="s">
        <v>55</v>
      </c>
      <c r="P36" s="62"/>
      <c r="Q36" s="62" t="s">
        <v>41</v>
      </c>
      <c r="R36" s="62">
        <v>1</v>
      </c>
      <c r="S36" s="31"/>
      <c r="T36" s="66">
        <f>R36*S36</f>
        <v>0</v>
      </c>
    </row>
    <row r="37" spans="1:20" ht="62.5" x14ac:dyDescent="0.35">
      <c r="A37" s="46"/>
      <c r="B37" s="54" t="str">
        <f t="shared" si="0"/>
        <v>1</v>
      </c>
      <c r="C37" s="54" t="s">
        <v>42</v>
      </c>
      <c r="D37" s="54" t="str">
        <f>_xlfn.XLOOKUP(E:E,[2]Místnosti!$C:$C,[2]Místnosti!$K:$K)</f>
        <v>BF</v>
      </c>
      <c r="E37" s="86" t="str">
        <f t="shared" si="2"/>
        <v>1_126</v>
      </c>
      <c r="F37" s="56" t="s">
        <v>43</v>
      </c>
      <c r="G37" s="56" t="s">
        <v>51</v>
      </c>
      <c r="H37" s="57" t="s">
        <v>52</v>
      </c>
      <c r="I37" s="58" t="s">
        <v>53</v>
      </c>
      <c r="J37" s="59" t="s">
        <v>54</v>
      </c>
      <c r="K37" s="59" t="s">
        <v>48</v>
      </c>
      <c r="L37" s="59" t="s">
        <v>48</v>
      </c>
      <c r="M37" s="60" t="e" vm="2">
        <v>#VALUE!</v>
      </c>
      <c r="N37" s="60" t="s">
        <v>49</v>
      </c>
      <c r="O37" s="61" t="s">
        <v>55</v>
      </c>
      <c r="P37" s="62" t="s">
        <v>48</v>
      </c>
      <c r="Q37" s="62" t="s">
        <v>41</v>
      </c>
      <c r="R37" s="62">
        <v>1</v>
      </c>
      <c r="S37" s="31"/>
      <c r="T37" s="66">
        <f>R37*S37</f>
        <v>0</v>
      </c>
    </row>
    <row r="38" spans="1:20" ht="37.5" x14ac:dyDescent="0.35">
      <c r="A38" s="46"/>
      <c r="B38" s="54" t="str">
        <f t="shared" si="0"/>
        <v>1</v>
      </c>
      <c r="C38" s="54" t="s">
        <v>42</v>
      </c>
      <c r="D38" s="54" t="str">
        <f>_xlfn.XLOOKUP(E:E,[2]Místnosti!$C:$C,[2]Místnosti!$K:$K)</f>
        <v>BF</v>
      </c>
      <c r="E38" s="55" t="str">
        <f t="shared" si="2"/>
        <v>1_126</v>
      </c>
      <c r="F38" s="56" t="s">
        <v>43</v>
      </c>
      <c r="G38" s="56" t="s">
        <v>56</v>
      </c>
      <c r="H38" s="57" t="s">
        <v>57</v>
      </c>
      <c r="I38" s="58" t="s">
        <v>58</v>
      </c>
      <c r="J38" s="59" t="s">
        <v>59</v>
      </c>
      <c r="K38" s="59" t="s">
        <v>60</v>
      </c>
      <c r="L38" s="59" t="s">
        <v>61</v>
      </c>
      <c r="M38" s="60" t="e" vm="3">
        <v>#VALUE!</v>
      </c>
      <c r="N38" s="60"/>
      <c r="O38" s="61" t="s">
        <v>55</v>
      </c>
      <c r="P38" s="62" t="s">
        <v>62</v>
      </c>
      <c r="Q38" s="62" t="s">
        <v>41</v>
      </c>
      <c r="R38" s="62">
        <v>1</v>
      </c>
      <c r="S38" s="31"/>
      <c r="T38" s="66">
        <f>R38*S38</f>
        <v>0</v>
      </c>
    </row>
    <row r="39" spans="1:20" ht="187.5" x14ac:dyDescent="0.35">
      <c r="A39" s="46"/>
      <c r="B39" s="54" t="str">
        <f t="shared" si="0"/>
        <v>1</v>
      </c>
      <c r="C39" s="54" t="s">
        <v>42</v>
      </c>
      <c r="D39" s="54" t="str">
        <f>_xlfn.XLOOKUP(E:E,[2]Místnosti!$C:$C,[2]Místnosti!$K:$K)</f>
        <v>BF</v>
      </c>
      <c r="E39" s="55" t="str">
        <f t="shared" si="2"/>
        <v>1_126</v>
      </c>
      <c r="F39" s="56" t="s">
        <v>43</v>
      </c>
      <c r="G39" s="56" t="s">
        <v>145</v>
      </c>
      <c r="H39" s="57" t="s">
        <v>146</v>
      </c>
      <c r="I39" s="58" t="s">
        <v>147</v>
      </c>
      <c r="J39" s="59" t="s">
        <v>148</v>
      </c>
      <c r="K39" s="59" t="s">
        <v>67</v>
      </c>
      <c r="L39" s="59" t="s">
        <v>61</v>
      </c>
      <c r="M39" s="60" t="e" vm="11">
        <v>#VALUE!</v>
      </c>
      <c r="N39" s="60"/>
      <c r="O39" s="61" t="s">
        <v>149</v>
      </c>
      <c r="P39" s="62" t="s">
        <v>150</v>
      </c>
      <c r="Q39" s="62" t="s">
        <v>41</v>
      </c>
      <c r="R39" s="62">
        <v>1</v>
      </c>
      <c r="S39" s="31"/>
      <c r="T39" s="66">
        <f>R39*S39</f>
        <v>0</v>
      </c>
    </row>
    <row r="40" spans="1:20" ht="64.5" customHeight="1" x14ac:dyDescent="0.35">
      <c r="A40" s="46" t="s">
        <v>69</v>
      </c>
      <c r="B40" s="54" t="str">
        <f t="shared" si="0"/>
        <v>1</v>
      </c>
      <c r="C40" s="54" t="s">
        <v>42</v>
      </c>
      <c r="D40" s="54" t="str">
        <f>_xlfn.XLOOKUP(E:E,[2]Místnosti!$C:$C,[2]Místnosti!$K:$K)</f>
        <v>BF</v>
      </c>
      <c r="E40" s="55" t="str">
        <f>E35</f>
        <v>1_126</v>
      </c>
      <c r="F40" s="63" t="s">
        <v>70</v>
      </c>
      <c r="G40" s="63" t="s">
        <v>71</v>
      </c>
      <c r="H40" s="74" t="s">
        <v>72</v>
      </c>
      <c r="I40" s="75" t="s">
        <v>73</v>
      </c>
      <c r="J40" s="66" t="s">
        <v>74</v>
      </c>
      <c r="K40" s="66" t="s">
        <v>75</v>
      </c>
      <c r="L40" s="66" t="s">
        <v>76</v>
      </c>
      <c r="M40" s="60" t="e" vm="7">
        <v>#VALUE!</v>
      </c>
      <c r="N40" s="66" t="s">
        <v>77</v>
      </c>
      <c r="O40" s="76" t="s">
        <v>50</v>
      </c>
      <c r="P40" s="77"/>
      <c r="Q40" s="77" t="s">
        <v>41</v>
      </c>
      <c r="R40" s="100">
        <v>6</v>
      </c>
      <c r="S40" s="32"/>
      <c r="T40" s="66"/>
    </row>
    <row r="41" spans="1:20" ht="68.5" customHeight="1" x14ac:dyDescent="0.35">
      <c r="A41" s="46" t="s">
        <v>69</v>
      </c>
      <c r="B41" s="54" t="str">
        <f t="shared" si="0"/>
        <v>1</v>
      </c>
      <c r="C41" s="54" t="s">
        <v>42</v>
      </c>
      <c r="D41" s="54" t="str">
        <f>_xlfn.XLOOKUP(E:E,[2]Místnosti!$C:$C,[2]Místnosti!$K:$K)</f>
        <v>BF</v>
      </c>
      <c r="E41" s="55" t="str">
        <f t="shared" si="2"/>
        <v>1_126</v>
      </c>
      <c r="F41" s="63" t="s">
        <v>70</v>
      </c>
      <c r="G41" s="63" t="s">
        <v>111</v>
      </c>
      <c r="H41" s="74" t="s">
        <v>112</v>
      </c>
      <c r="I41" s="75" t="s">
        <v>113</v>
      </c>
      <c r="J41" s="66" t="s">
        <v>114</v>
      </c>
      <c r="K41" s="66" t="s">
        <v>115</v>
      </c>
      <c r="L41" s="66" t="s">
        <v>76</v>
      </c>
      <c r="M41" s="77" t="e" vm="8">
        <v>#VALUE!</v>
      </c>
      <c r="N41" s="66" t="s">
        <v>77</v>
      </c>
      <c r="O41" s="76" t="s">
        <v>50</v>
      </c>
      <c r="P41" s="77"/>
      <c r="Q41" s="77" t="s">
        <v>41</v>
      </c>
      <c r="R41" s="100">
        <v>4</v>
      </c>
      <c r="S41" s="32"/>
      <c r="T41" s="66"/>
    </row>
    <row r="42" spans="1:20" ht="60.5" customHeight="1" x14ac:dyDescent="0.35">
      <c r="A42" s="46"/>
      <c r="B42" s="54" t="str">
        <f t="shared" si="0"/>
        <v>1</v>
      </c>
      <c r="C42" s="54" t="s">
        <v>42</v>
      </c>
      <c r="D42" s="54" t="str">
        <f>_xlfn.XLOOKUP(E:E,[2]Místnosti!$C:$C,[2]Místnosti!$K:$K)</f>
        <v>BF</v>
      </c>
      <c r="E42" s="55" t="str">
        <f t="shared" si="2"/>
        <v>1_126</v>
      </c>
      <c r="F42" s="56" t="s">
        <v>70</v>
      </c>
      <c r="G42" s="56" t="s">
        <v>151</v>
      </c>
      <c r="H42" s="75" t="s">
        <v>152</v>
      </c>
      <c r="I42" s="58" t="s">
        <v>153</v>
      </c>
      <c r="J42" s="59" t="s">
        <v>154</v>
      </c>
      <c r="K42" s="66" t="s">
        <v>90</v>
      </c>
      <c r="L42" s="66" t="s">
        <v>76</v>
      </c>
      <c r="M42" s="77" t="e" vm="12">
        <v>#VALUE!</v>
      </c>
      <c r="N42" s="66" t="s">
        <v>77</v>
      </c>
      <c r="O42" s="76" t="s">
        <v>50</v>
      </c>
      <c r="P42" s="77"/>
      <c r="Q42" s="77" t="s">
        <v>41</v>
      </c>
      <c r="R42" s="100">
        <v>1</v>
      </c>
      <c r="S42" s="31"/>
      <c r="T42" s="66">
        <f>R42*S42</f>
        <v>0</v>
      </c>
    </row>
    <row r="43" spans="1:20" ht="37.5" x14ac:dyDescent="0.35">
      <c r="A43" s="46"/>
      <c r="B43" s="54" t="str">
        <f>MID(E43,1,1)</f>
        <v>1</v>
      </c>
      <c r="C43" s="54" t="s">
        <v>42</v>
      </c>
      <c r="D43" s="54" t="str">
        <f>_xlfn.XLOOKUP(E:E,[2]Místnosti!$C:$C,[2]Místnosti!$K:$K)</f>
        <v>BF</v>
      </c>
      <c r="E43" s="55" t="str">
        <f t="shared" si="2"/>
        <v>1_126</v>
      </c>
      <c r="F43" s="63" t="s">
        <v>35</v>
      </c>
      <c r="G43" s="63" t="s">
        <v>91</v>
      </c>
      <c r="H43" s="64" t="s">
        <v>92</v>
      </c>
      <c r="I43" s="65" t="s">
        <v>93</v>
      </c>
      <c r="J43" s="59" t="s">
        <v>94</v>
      </c>
      <c r="K43" s="59" t="s">
        <v>95</v>
      </c>
      <c r="L43" s="66" t="s">
        <v>96</v>
      </c>
      <c r="M43" s="60" t="s">
        <v>84</v>
      </c>
      <c r="N43" s="60" t="s">
        <v>97</v>
      </c>
      <c r="O43" s="61" t="s">
        <v>50</v>
      </c>
      <c r="P43" s="62" t="s">
        <v>98</v>
      </c>
      <c r="Q43" s="62" t="s">
        <v>41</v>
      </c>
      <c r="R43" s="100">
        <v>5</v>
      </c>
      <c r="S43" s="31"/>
      <c r="T43" s="66">
        <f>R43*S43</f>
        <v>0</v>
      </c>
    </row>
    <row r="44" spans="1:20" ht="15.5" x14ac:dyDescent="0.35">
      <c r="A44" s="46"/>
      <c r="B44" s="47" t="str">
        <f t="shared" ref="B44:B60" si="6">MID(E44,1,1)</f>
        <v>1</v>
      </c>
      <c r="C44" s="47" t="s">
        <v>42</v>
      </c>
      <c r="D44" s="47" t="str">
        <f>_xlfn.XLOOKUP(E:E,[2]Místnosti!$C:$C,[2]Místnosti!$K:$K)</f>
        <v>BF</v>
      </c>
      <c r="E44" s="48" t="str">
        <f>$G44</f>
        <v>1_136</v>
      </c>
      <c r="F44" s="49"/>
      <c r="G44" s="49" t="s">
        <v>155</v>
      </c>
      <c r="H44" s="2" t="s">
        <v>106</v>
      </c>
      <c r="I44" s="50"/>
      <c r="J44" s="51"/>
      <c r="K44" s="51"/>
      <c r="L44" s="51"/>
      <c r="M44" s="52"/>
      <c r="N44" s="51"/>
      <c r="O44" s="51"/>
      <c r="P44" s="53"/>
      <c r="Q44" s="53"/>
      <c r="R44" s="216"/>
      <c r="S44" s="30"/>
      <c r="T44" s="148"/>
    </row>
    <row r="45" spans="1:20" ht="25" x14ac:dyDescent="0.35">
      <c r="A45" s="46"/>
      <c r="B45" s="54" t="str">
        <f t="shared" si="6"/>
        <v>1</v>
      </c>
      <c r="C45" s="54" t="s">
        <v>42</v>
      </c>
      <c r="D45" s="54" t="str">
        <f>_xlfn.XLOOKUP(E:E,[2]Místnosti!$C:$C,[2]Místnosti!$K:$K)</f>
        <v>BF</v>
      </c>
      <c r="E45" s="55" t="str">
        <f t="shared" si="2"/>
        <v>1_136</v>
      </c>
      <c r="F45" s="56" t="s">
        <v>35</v>
      </c>
      <c r="G45" s="56" t="s">
        <v>156</v>
      </c>
      <c r="H45" s="57" t="s">
        <v>157</v>
      </c>
      <c r="I45" s="72" t="s">
        <v>158</v>
      </c>
      <c r="J45" s="59"/>
      <c r="K45" s="59"/>
      <c r="L45" s="59"/>
      <c r="M45" s="60"/>
      <c r="N45" s="60" t="s">
        <v>159</v>
      </c>
      <c r="O45" s="61" t="s">
        <v>160</v>
      </c>
      <c r="P45" s="77"/>
      <c r="Q45" s="77" t="s">
        <v>41</v>
      </c>
      <c r="R45" s="100">
        <v>1</v>
      </c>
      <c r="S45" s="31"/>
      <c r="T45" s="66">
        <f>R45*S45</f>
        <v>0</v>
      </c>
    </row>
    <row r="46" spans="1:20" ht="87.5" customHeight="1" x14ac:dyDescent="0.35">
      <c r="A46" s="46"/>
      <c r="B46" s="54" t="str">
        <f t="shared" si="6"/>
        <v>1</v>
      </c>
      <c r="C46" s="54" t="s">
        <v>42</v>
      </c>
      <c r="D46" s="54" t="str">
        <f>_xlfn.XLOOKUP(E:E,[2]Místnosti!$C:$C,[2]Místnosti!$K:$K)</f>
        <v>BF</v>
      </c>
      <c r="E46" s="55" t="str">
        <f t="shared" si="2"/>
        <v>1_136</v>
      </c>
      <c r="F46" s="56" t="s">
        <v>43</v>
      </c>
      <c r="G46" s="56" t="s">
        <v>140</v>
      </c>
      <c r="H46" s="87" t="s">
        <v>141</v>
      </c>
      <c r="I46" s="88" t="s">
        <v>142</v>
      </c>
      <c r="J46" s="89" t="s">
        <v>143</v>
      </c>
      <c r="K46" s="59"/>
      <c r="L46" s="59"/>
      <c r="M46" s="60" t="e" vm="10">
        <v>#VALUE!</v>
      </c>
      <c r="N46" s="60" t="s">
        <v>144</v>
      </c>
      <c r="O46" s="61" t="s">
        <v>55</v>
      </c>
      <c r="P46" s="62"/>
      <c r="Q46" s="62" t="s">
        <v>41</v>
      </c>
      <c r="R46" s="62">
        <v>2</v>
      </c>
      <c r="S46" s="31"/>
      <c r="T46" s="66">
        <f>R46*S46</f>
        <v>0</v>
      </c>
    </row>
    <row r="47" spans="1:20" ht="73" customHeight="1" x14ac:dyDescent="0.35">
      <c r="A47" s="46"/>
      <c r="B47" s="54" t="str">
        <f t="shared" si="6"/>
        <v>1</v>
      </c>
      <c r="C47" s="54" t="s">
        <v>42</v>
      </c>
      <c r="D47" s="54" t="str">
        <f>_xlfn.XLOOKUP(E:E,[2]Místnosti!$C:$C,[2]Místnosti!$K:$K)</f>
        <v>BF</v>
      </c>
      <c r="E47" s="55" t="str">
        <f t="shared" si="2"/>
        <v>1_136</v>
      </c>
      <c r="F47" s="56" t="s">
        <v>43</v>
      </c>
      <c r="G47" s="56" t="s">
        <v>51</v>
      </c>
      <c r="H47" s="57" t="s">
        <v>52</v>
      </c>
      <c r="I47" s="58" t="s">
        <v>53</v>
      </c>
      <c r="J47" s="59" t="s">
        <v>54</v>
      </c>
      <c r="K47" s="59" t="s">
        <v>48</v>
      </c>
      <c r="L47" s="59" t="s">
        <v>48</v>
      </c>
      <c r="M47" s="60" t="e" vm="2">
        <v>#VALUE!</v>
      </c>
      <c r="N47" s="60" t="s">
        <v>49</v>
      </c>
      <c r="O47" s="61" t="s">
        <v>55</v>
      </c>
      <c r="P47" s="62" t="s">
        <v>48</v>
      </c>
      <c r="Q47" s="62" t="s">
        <v>41</v>
      </c>
      <c r="R47" s="62">
        <v>1</v>
      </c>
      <c r="S47" s="31"/>
      <c r="T47" s="66">
        <f>R47*S47</f>
        <v>0</v>
      </c>
    </row>
    <row r="48" spans="1:20" ht="37.5" x14ac:dyDescent="0.35">
      <c r="A48" s="46"/>
      <c r="B48" s="54" t="str">
        <f t="shared" si="6"/>
        <v>1</v>
      </c>
      <c r="C48" s="54" t="s">
        <v>42</v>
      </c>
      <c r="D48" s="54" t="str">
        <f>_xlfn.XLOOKUP(E:E,[2]Místnosti!$C:$C,[2]Místnosti!$K:$K)</f>
        <v>BF</v>
      </c>
      <c r="E48" s="55" t="str">
        <f t="shared" si="2"/>
        <v>1_136</v>
      </c>
      <c r="F48" s="56" t="s">
        <v>43</v>
      </c>
      <c r="G48" s="56" t="s">
        <v>56</v>
      </c>
      <c r="H48" s="57" t="s">
        <v>57</v>
      </c>
      <c r="I48" s="58" t="s">
        <v>58</v>
      </c>
      <c r="J48" s="59" t="s">
        <v>59</v>
      </c>
      <c r="K48" s="59" t="s">
        <v>60</v>
      </c>
      <c r="L48" s="59" t="s">
        <v>61</v>
      </c>
      <c r="M48" s="60" t="e" vm="3">
        <v>#VALUE!</v>
      </c>
      <c r="N48" s="60"/>
      <c r="O48" s="61" t="s">
        <v>55</v>
      </c>
      <c r="P48" s="62" t="s">
        <v>62</v>
      </c>
      <c r="Q48" s="62" t="s">
        <v>41</v>
      </c>
      <c r="R48" s="62">
        <v>1</v>
      </c>
      <c r="S48" s="31"/>
      <c r="T48" s="66">
        <f>R48*S48</f>
        <v>0</v>
      </c>
    </row>
    <row r="49" spans="1:20" ht="187.5" x14ac:dyDescent="0.35">
      <c r="A49" s="46"/>
      <c r="B49" s="54" t="str">
        <f t="shared" si="6"/>
        <v>1</v>
      </c>
      <c r="C49" s="54" t="s">
        <v>42</v>
      </c>
      <c r="D49" s="54" t="str">
        <f>_xlfn.XLOOKUP(E:E,[2]Místnosti!$C:$C,[2]Místnosti!$K:$K)</f>
        <v>BF</v>
      </c>
      <c r="E49" s="55" t="str">
        <f t="shared" si="2"/>
        <v>1_136</v>
      </c>
      <c r="F49" s="56" t="s">
        <v>43</v>
      </c>
      <c r="G49" s="56" t="s">
        <v>63</v>
      </c>
      <c r="H49" s="57" t="s">
        <v>64</v>
      </c>
      <c r="I49" s="58" t="s">
        <v>65</v>
      </c>
      <c r="J49" s="59" t="s">
        <v>66</v>
      </c>
      <c r="K49" s="59" t="s">
        <v>67</v>
      </c>
      <c r="L49" s="59" t="s">
        <v>61</v>
      </c>
      <c r="M49" s="60" t="e" vm="4">
        <v>#VALUE!</v>
      </c>
      <c r="N49" s="60"/>
      <c r="O49" s="61" t="s">
        <v>55</v>
      </c>
      <c r="P49" s="62" t="s">
        <v>68</v>
      </c>
      <c r="Q49" s="62" t="s">
        <v>41</v>
      </c>
      <c r="R49" s="62">
        <v>1</v>
      </c>
      <c r="S49" s="31"/>
      <c r="T49" s="66">
        <f>R49*S49</f>
        <v>0</v>
      </c>
    </row>
    <row r="50" spans="1:20" ht="63.5" customHeight="1" x14ac:dyDescent="0.35">
      <c r="A50" s="46" t="s">
        <v>69</v>
      </c>
      <c r="B50" s="54" t="str">
        <f t="shared" si="6"/>
        <v>1</v>
      </c>
      <c r="C50" s="54" t="s">
        <v>42</v>
      </c>
      <c r="D50" s="54" t="str">
        <f>_xlfn.XLOOKUP(E:E,[2]Místnosti!$C:$C,[2]Místnosti!$K:$K)</f>
        <v>BF</v>
      </c>
      <c r="E50" s="55" t="str">
        <f>E45</f>
        <v>1_136</v>
      </c>
      <c r="F50" s="63" t="s">
        <v>70</v>
      </c>
      <c r="G50" s="63" t="s">
        <v>71</v>
      </c>
      <c r="H50" s="74" t="s">
        <v>72</v>
      </c>
      <c r="I50" s="75" t="s">
        <v>73</v>
      </c>
      <c r="J50" s="66" t="s">
        <v>74</v>
      </c>
      <c r="K50" s="66" t="s">
        <v>75</v>
      </c>
      <c r="L50" s="66" t="s">
        <v>76</v>
      </c>
      <c r="M50" s="60" t="e" vm="7">
        <v>#VALUE!</v>
      </c>
      <c r="N50" s="66" t="s">
        <v>77</v>
      </c>
      <c r="O50" s="76" t="s">
        <v>50</v>
      </c>
      <c r="P50" s="77"/>
      <c r="Q50" s="77" t="s">
        <v>41</v>
      </c>
      <c r="R50" s="100">
        <v>8</v>
      </c>
      <c r="S50" s="32"/>
      <c r="T50" s="66"/>
    </row>
    <row r="51" spans="1:20" ht="77.5" customHeight="1" x14ac:dyDescent="0.35">
      <c r="A51" s="46" t="s">
        <v>69</v>
      </c>
      <c r="B51" s="54" t="str">
        <f t="shared" si="6"/>
        <v>1</v>
      </c>
      <c r="C51" s="54" t="s">
        <v>42</v>
      </c>
      <c r="D51" s="54" t="str">
        <f>_xlfn.XLOOKUP(E:E,[2]Místnosti!$C:$C,[2]Místnosti!$K:$K)</f>
        <v>BF</v>
      </c>
      <c r="E51" s="55" t="str">
        <f t="shared" ref="E51:E52" si="7">E50</f>
        <v>1_136</v>
      </c>
      <c r="F51" s="63" t="s">
        <v>70</v>
      </c>
      <c r="G51" s="63" t="s">
        <v>111</v>
      </c>
      <c r="H51" s="74" t="s">
        <v>112</v>
      </c>
      <c r="I51" s="75" t="s">
        <v>113</v>
      </c>
      <c r="J51" s="66" t="s">
        <v>114</v>
      </c>
      <c r="K51" s="66" t="s">
        <v>115</v>
      </c>
      <c r="L51" s="66" t="s">
        <v>76</v>
      </c>
      <c r="M51" s="77" t="e" vm="8">
        <v>#VALUE!</v>
      </c>
      <c r="N51" s="66" t="s">
        <v>77</v>
      </c>
      <c r="O51" s="76" t="s">
        <v>50</v>
      </c>
      <c r="P51" s="77"/>
      <c r="Q51" s="77" t="s">
        <v>41</v>
      </c>
      <c r="R51" s="100">
        <v>4</v>
      </c>
      <c r="S51" s="32"/>
      <c r="T51" s="66"/>
    </row>
    <row r="52" spans="1:20" ht="212.5" x14ac:dyDescent="0.35">
      <c r="A52" s="46"/>
      <c r="B52" s="54" t="str">
        <f t="shared" si="6"/>
        <v>1</v>
      </c>
      <c r="C52" s="54" t="s">
        <v>42</v>
      </c>
      <c r="D52" s="54" t="str">
        <f>_xlfn.XLOOKUP(E:E,[2]Místnosti!$C:$C,[2]Místnosti!$K:$K)</f>
        <v>BF</v>
      </c>
      <c r="E52" s="55" t="str">
        <f t="shared" si="7"/>
        <v>1_136</v>
      </c>
      <c r="F52" s="78" t="s">
        <v>35</v>
      </c>
      <c r="G52" s="78" t="s">
        <v>161</v>
      </c>
      <c r="H52" s="79" t="s">
        <v>162</v>
      </c>
      <c r="I52" s="79" t="s">
        <v>163</v>
      </c>
      <c r="J52" s="84" t="s">
        <v>164</v>
      </c>
      <c r="K52" s="81" t="s">
        <v>165</v>
      </c>
      <c r="L52" s="81" t="s">
        <v>166</v>
      </c>
      <c r="M52" s="82" t="s">
        <v>84</v>
      </c>
      <c r="N52" s="82" t="s">
        <v>85</v>
      </c>
      <c r="O52" s="61" t="s">
        <v>50</v>
      </c>
      <c r="P52" s="77"/>
      <c r="Q52" s="77" t="s">
        <v>41</v>
      </c>
      <c r="R52" s="100">
        <v>1</v>
      </c>
      <c r="S52" s="31"/>
      <c r="T52" s="66">
        <f>R52*S52</f>
        <v>0</v>
      </c>
    </row>
    <row r="53" spans="1:20" ht="61.5" customHeight="1" x14ac:dyDescent="0.35">
      <c r="A53" s="46"/>
      <c r="B53" s="54" t="str">
        <f t="shared" si="6"/>
        <v>1</v>
      </c>
      <c r="C53" s="54" t="s">
        <v>42</v>
      </c>
      <c r="D53" s="54" t="str">
        <f>_xlfn.XLOOKUP(E:E,[2]Místnosti!$C:$C,[2]Místnosti!$K:$K)</f>
        <v>BF</v>
      </c>
      <c r="E53" s="55" t="str">
        <f>E51</f>
        <v>1_136</v>
      </c>
      <c r="F53" s="56" t="s">
        <v>70</v>
      </c>
      <c r="G53" s="56" t="s">
        <v>86</v>
      </c>
      <c r="H53" s="75" t="s">
        <v>87</v>
      </c>
      <c r="I53" s="58" t="s">
        <v>88</v>
      </c>
      <c r="J53" s="66" t="s">
        <v>89</v>
      </c>
      <c r="K53" s="66" t="s">
        <v>90</v>
      </c>
      <c r="L53" s="66" t="s">
        <v>76</v>
      </c>
      <c r="M53" s="74" t="e" vm="6">
        <v>#VALUE!</v>
      </c>
      <c r="N53" s="66" t="s">
        <v>77</v>
      </c>
      <c r="O53" s="76" t="s">
        <v>50</v>
      </c>
      <c r="P53" s="77"/>
      <c r="Q53" s="77" t="s">
        <v>41</v>
      </c>
      <c r="R53" s="100">
        <v>1</v>
      </c>
      <c r="S53" s="31"/>
      <c r="T53" s="66">
        <f>R53*S53</f>
        <v>0</v>
      </c>
    </row>
    <row r="54" spans="1:20" ht="62" customHeight="1" x14ac:dyDescent="0.35">
      <c r="A54" s="46"/>
      <c r="B54" s="54" t="str">
        <f t="shared" si="6"/>
        <v>1</v>
      </c>
      <c r="C54" s="54" t="s">
        <v>42</v>
      </c>
      <c r="D54" s="54" t="str">
        <f>_xlfn.XLOOKUP(E:E,[2]Místnosti!$C:$C,[2]Místnosti!$K:$K)</f>
        <v>BF</v>
      </c>
      <c r="E54" s="55" t="str">
        <f t="shared" ref="E54" si="8">E53</f>
        <v>1_136</v>
      </c>
      <c r="F54" s="56" t="s">
        <v>70</v>
      </c>
      <c r="G54" s="56" t="s">
        <v>167</v>
      </c>
      <c r="H54" s="75" t="s">
        <v>168</v>
      </c>
      <c r="I54" s="58" t="s">
        <v>130</v>
      </c>
      <c r="J54" s="59" t="s">
        <v>169</v>
      </c>
      <c r="K54" s="66" t="s">
        <v>90</v>
      </c>
      <c r="L54" s="66" t="s">
        <v>76</v>
      </c>
      <c r="M54" s="74" t="e" vm="13">
        <v>#VALUE!</v>
      </c>
      <c r="N54" s="66" t="s">
        <v>77</v>
      </c>
      <c r="O54" s="76" t="s">
        <v>50</v>
      </c>
      <c r="P54" s="77"/>
      <c r="Q54" s="77" t="s">
        <v>41</v>
      </c>
      <c r="R54" s="100">
        <v>1</v>
      </c>
      <c r="S54" s="31"/>
      <c r="T54" s="66">
        <f>R54*S54</f>
        <v>0</v>
      </c>
    </row>
    <row r="55" spans="1:20" ht="15.5" x14ac:dyDescent="0.35">
      <c r="A55" s="46"/>
      <c r="B55" s="47" t="str">
        <f t="shared" si="6"/>
        <v>1</v>
      </c>
      <c r="C55" s="47" t="s">
        <v>42</v>
      </c>
      <c r="D55" s="47" t="str">
        <f>_xlfn.XLOOKUP(E:E,[2]Místnosti!$C:$C,[2]Místnosti!$K:$K)</f>
        <v>CB</v>
      </c>
      <c r="E55" s="48" t="str">
        <f>$G55</f>
        <v>1_174</v>
      </c>
      <c r="F55" s="49"/>
      <c r="G55" s="49" t="s">
        <v>170</v>
      </c>
      <c r="H55" s="2" t="s">
        <v>171</v>
      </c>
      <c r="I55" s="50"/>
      <c r="J55" s="51"/>
      <c r="K55" s="51"/>
      <c r="L55" s="51"/>
      <c r="M55" s="52"/>
      <c r="N55" s="51"/>
      <c r="O55" s="51"/>
      <c r="P55" s="53"/>
      <c r="Q55" s="53"/>
      <c r="R55" s="216"/>
      <c r="S55" s="30"/>
      <c r="T55" s="148"/>
    </row>
    <row r="56" spans="1:20" ht="132.75" customHeight="1" x14ac:dyDescent="0.35">
      <c r="A56" s="46"/>
      <c r="B56" s="54" t="str">
        <f t="shared" si="6"/>
        <v>1</v>
      </c>
      <c r="C56" s="54" t="s">
        <v>42</v>
      </c>
      <c r="D56" s="54" t="str">
        <f>_xlfn.XLOOKUP(E:E,[2]Místnosti!$C:$C,[2]Místnosti!$K:$K)</f>
        <v>CB</v>
      </c>
      <c r="E56" s="55" t="str">
        <f t="shared" ref="E56:E60" si="9">E55</f>
        <v>1_174</v>
      </c>
      <c r="F56" s="56" t="s">
        <v>35</v>
      </c>
      <c r="G56" s="56" t="s">
        <v>172</v>
      </c>
      <c r="H56" s="73" t="s">
        <v>173</v>
      </c>
      <c r="I56" s="90" t="s">
        <v>174</v>
      </c>
      <c r="J56" s="59"/>
      <c r="K56" s="59"/>
      <c r="L56" s="59"/>
      <c r="M56" s="60"/>
      <c r="N56" s="60" t="s">
        <v>126</v>
      </c>
      <c r="O56" s="91" t="s">
        <v>175</v>
      </c>
      <c r="P56" s="92" t="s">
        <v>176</v>
      </c>
      <c r="Q56" s="62" t="s">
        <v>41</v>
      </c>
      <c r="R56" s="62">
        <v>1</v>
      </c>
      <c r="S56" s="31"/>
      <c r="T56" s="66">
        <f>R56*S56</f>
        <v>0</v>
      </c>
    </row>
    <row r="57" spans="1:20" ht="95.25" customHeight="1" x14ac:dyDescent="0.35">
      <c r="A57" s="46"/>
      <c r="B57" s="54" t="str">
        <f t="shared" si="6"/>
        <v>1</v>
      </c>
      <c r="C57" s="54" t="s">
        <v>42</v>
      </c>
      <c r="D57" s="54" t="str">
        <f>_xlfn.XLOOKUP(E:E,[2]Místnosti!$C:$C,[2]Místnosti!$K:$K)</f>
        <v>CB</v>
      </c>
      <c r="E57" s="55" t="str">
        <f t="shared" si="9"/>
        <v>1_174</v>
      </c>
      <c r="F57" s="56" t="s">
        <v>43</v>
      </c>
      <c r="G57" s="56" t="s">
        <v>44</v>
      </c>
      <c r="H57" s="57" t="s">
        <v>45</v>
      </c>
      <c r="I57" s="58" t="s">
        <v>46</v>
      </c>
      <c r="J57" s="59" t="s">
        <v>47</v>
      </c>
      <c r="K57" s="59" t="s">
        <v>48</v>
      </c>
      <c r="L57" s="59" t="s">
        <v>48</v>
      </c>
      <c r="M57" s="60" t="e" vm="1">
        <v>#VALUE!</v>
      </c>
      <c r="N57" s="60" t="s">
        <v>49</v>
      </c>
      <c r="O57" s="61" t="s">
        <v>50</v>
      </c>
      <c r="P57" s="62"/>
      <c r="Q57" s="62" t="s">
        <v>41</v>
      </c>
      <c r="R57" s="62">
        <v>1</v>
      </c>
      <c r="S57" s="31"/>
      <c r="T57" s="66">
        <f>R57*S57</f>
        <v>0</v>
      </c>
    </row>
    <row r="58" spans="1:20" ht="74" customHeight="1" x14ac:dyDescent="0.35">
      <c r="A58" s="46"/>
      <c r="B58" s="54" t="str">
        <f t="shared" si="6"/>
        <v>1</v>
      </c>
      <c r="C58" s="54" t="s">
        <v>42</v>
      </c>
      <c r="D58" s="54" t="str">
        <f>_xlfn.XLOOKUP(E:E,[2]Místnosti!$C:$C,[2]Místnosti!$K:$K)</f>
        <v>CB</v>
      </c>
      <c r="E58" s="55" t="str">
        <f t="shared" si="9"/>
        <v>1_174</v>
      </c>
      <c r="F58" s="56" t="s">
        <v>43</v>
      </c>
      <c r="G58" s="56" t="s">
        <v>51</v>
      </c>
      <c r="H58" s="57" t="s">
        <v>52</v>
      </c>
      <c r="I58" s="58" t="s">
        <v>53</v>
      </c>
      <c r="J58" s="59" t="s">
        <v>54</v>
      </c>
      <c r="K58" s="59" t="s">
        <v>48</v>
      </c>
      <c r="L58" s="59" t="s">
        <v>48</v>
      </c>
      <c r="M58" s="60" t="e" vm="2">
        <v>#VALUE!</v>
      </c>
      <c r="N58" s="60" t="s">
        <v>49</v>
      </c>
      <c r="O58" s="61" t="s">
        <v>55</v>
      </c>
      <c r="P58" s="62" t="s">
        <v>48</v>
      </c>
      <c r="Q58" s="62" t="s">
        <v>41</v>
      </c>
      <c r="R58" s="62">
        <v>1</v>
      </c>
      <c r="S58" s="31"/>
      <c r="T58" s="66">
        <f>R58*S58</f>
        <v>0</v>
      </c>
    </row>
    <row r="59" spans="1:20" ht="37.5" x14ac:dyDescent="0.35">
      <c r="A59" s="93"/>
      <c r="B59" s="54" t="str">
        <f t="shared" si="6"/>
        <v>1</v>
      </c>
      <c r="C59" s="54" t="s">
        <v>42</v>
      </c>
      <c r="D59" s="54" t="str">
        <f>_xlfn.XLOOKUP(E:E,[2]Místnosti!$C:$C,[2]Místnosti!$K:$K)</f>
        <v>CB</v>
      </c>
      <c r="E59" s="55" t="str">
        <f t="shared" si="9"/>
        <v>1_174</v>
      </c>
      <c r="F59" s="56" t="s">
        <v>43</v>
      </c>
      <c r="G59" s="56" t="s">
        <v>56</v>
      </c>
      <c r="H59" s="57" t="s">
        <v>57</v>
      </c>
      <c r="I59" s="58" t="s">
        <v>58</v>
      </c>
      <c r="J59" s="59" t="s">
        <v>59</v>
      </c>
      <c r="K59" s="59" t="s">
        <v>60</v>
      </c>
      <c r="L59" s="59" t="s">
        <v>61</v>
      </c>
      <c r="M59" s="60" t="e" vm="3">
        <v>#VALUE!</v>
      </c>
      <c r="N59" s="60"/>
      <c r="O59" s="61" t="s">
        <v>55</v>
      </c>
      <c r="P59" s="62" t="s">
        <v>62</v>
      </c>
      <c r="Q59" s="62" t="s">
        <v>41</v>
      </c>
      <c r="R59" s="62">
        <v>1</v>
      </c>
      <c r="S59" s="31"/>
      <c r="T59" s="66">
        <f>R59*S59</f>
        <v>0</v>
      </c>
    </row>
    <row r="60" spans="1:20" ht="187.5" x14ac:dyDescent="0.35">
      <c r="A60" s="46"/>
      <c r="B60" s="54" t="str">
        <f t="shared" si="6"/>
        <v>1</v>
      </c>
      <c r="C60" s="54" t="s">
        <v>42</v>
      </c>
      <c r="D60" s="54" t="str">
        <f>_xlfn.XLOOKUP(E:E,[2]Místnosti!$C:$C,[2]Místnosti!$K:$K)</f>
        <v>CB</v>
      </c>
      <c r="E60" s="55" t="str">
        <f t="shared" si="9"/>
        <v>1_174</v>
      </c>
      <c r="F60" s="56" t="s">
        <v>43</v>
      </c>
      <c r="G60" s="56" t="s">
        <v>63</v>
      </c>
      <c r="H60" s="57" t="s">
        <v>64</v>
      </c>
      <c r="I60" s="58" t="s">
        <v>65</v>
      </c>
      <c r="J60" s="59" t="s">
        <v>66</v>
      </c>
      <c r="K60" s="59" t="s">
        <v>67</v>
      </c>
      <c r="L60" s="59" t="s">
        <v>61</v>
      </c>
      <c r="M60" s="60" t="e" vm="4">
        <v>#VALUE!</v>
      </c>
      <c r="N60" s="60"/>
      <c r="O60" s="61" t="s">
        <v>55</v>
      </c>
      <c r="P60" s="62" t="s">
        <v>68</v>
      </c>
      <c r="Q60" s="62" t="s">
        <v>41</v>
      </c>
      <c r="R60" s="62">
        <v>1</v>
      </c>
      <c r="S60" s="31"/>
      <c r="T60" s="66">
        <f>R60*S60</f>
        <v>0</v>
      </c>
    </row>
    <row r="61" spans="1:20" ht="15.5" x14ac:dyDescent="0.35">
      <c r="A61" s="46"/>
      <c r="B61" s="47" t="str">
        <f>MID(E61,1,1)</f>
        <v>1</v>
      </c>
      <c r="C61" s="47" t="s">
        <v>42</v>
      </c>
      <c r="D61" s="47" t="str">
        <f>_xlfn.XLOOKUP(E:E,[2]Místnosti!$C:$C,[2]Místnosti!$K:$K)</f>
        <v>BF</v>
      </c>
      <c r="E61" s="48" t="str">
        <f>$G61</f>
        <v>1_229</v>
      </c>
      <c r="F61" s="49"/>
      <c r="G61" s="49" t="s">
        <v>177</v>
      </c>
      <c r="H61" s="2" t="s">
        <v>178</v>
      </c>
      <c r="I61" s="50"/>
      <c r="J61" s="51"/>
      <c r="K61" s="51"/>
      <c r="L61" s="51"/>
      <c r="M61" s="52"/>
      <c r="N61" s="51"/>
      <c r="O61" s="51"/>
      <c r="P61" s="53"/>
      <c r="Q61" s="53"/>
      <c r="R61" s="216"/>
      <c r="S61" s="30"/>
      <c r="T61" s="148"/>
    </row>
    <row r="62" spans="1:20" ht="37.5" x14ac:dyDescent="0.35">
      <c r="A62" s="46"/>
      <c r="B62" s="54" t="str">
        <f>MID(E62,1,1)</f>
        <v>1</v>
      </c>
      <c r="C62" s="54" t="s">
        <v>42</v>
      </c>
      <c r="D62" s="54" t="str">
        <f>_xlfn.XLOOKUP(E:E,[2]Místnosti!$C:$C,[2]Místnosti!$K:$K)</f>
        <v>BF</v>
      </c>
      <c r="E62" s="55" t="str">
        <f t="shared" ref="E62:E68" si="10">E61</f>
        <v>1_229</v>
      </c>
      <c r="F62" s="56" t="s">
        <v>35</v>
      </c>
      <c r="G62" s="56" t="s">
        <v>179</v>
      </c>
      <c r="H62" s="57" t="s">
        <v>37</v>
      </c>
      <c r="I62" s="58" t="s">
        <v>180</v>
      </c>
      <c r="J62" s="59"/>
      <c r="K62" s="59"/>
      <c r="L62" s="59"/>
      <c r="M62" s="60"/>
      <c r="N62" s="60" t="s">
        <v>39</v>
      </c>
      <c r="O62" s="61" t="s">
        <v>181</v>
      </c>
      <c r="P62" s="62"/>
      <c r="Q62" s="62" t="s">
        <v>41</v>
      </c>
      <c r="R62" s="62">
        <v>1</v>
      </c>
      <c r="S62" s="31"/>
      <c r="T62" s="66">
        <f>R62*S62</f>
        <v>0</v>
      </c>
    </row>
    <row r="63" spans="1:20" ht="96.75" customHeight="1" x14ac:dyDescent="0.35">
      <c r="A63" s="46"/>
      <c r="B63" s="54" t="str">
        <f t="shared" ref="B63:B66" si="11">MID(E63,1,1)</f>
        <v>1</v>
      </c>
      <c r="C63" s="54" t="s">
        <v>42</v>
      </c>
      <c r="D63" s="54" t="str">
        <f>_xlfn.XLOOKUP(E:E,[2]Místnosti!$C:$C,[2]Místnosti!$K:$K)</f>
        <v>BF</v>
      </c>
      <c r="E63" s="55" t="str">
        <f t="shared" si="10"/>
        <v>1_229</v>
      </c>
      <c r="F63" s="56" t="s">
        <v>43</v>
      </c>
      <c r="G63" s="56" t="s">
        <v>44</v>
      </c>
      <c r="H63" s="57" t="s">
        <v>45</v>
      </c>
      <c r="I63" s="58" t="s">
        <v>46</v>
      </c>
      <c r="J63" s="59" t="s">
        <v>47</v>
      </c>
      <c r="K63" s="59" t="s">
        <v>48</v>
      </c>
      <c r="L63" s="59" t="s">
        <v>48</v>
      </c>
      <c r="M63" s="60" t="e" vm="1">
        <v>#VALUE!</v>
      </c>
      <c r="N63" s="60" t="s">
        <v>49</v>
      </c>
      <c r="O63" s="61" t="s">
        <v>50</v>
      </c>
      <c r="P63" s="62"/>
      <c r="Q63" s="62" t="s">
        <v>41</v>
      </c>
      <c r="R63" s="62">
        <v>1</v>
      </c>
      <c r="S63" s="31"/>
      <c r="T63" s="66">
        <f>R63*S63</f>
        <v>0</v>
      </c>
    </row>
    <row r="64" spans="1:20" ht="69.5" customHeight="1" x14ac:dyDescent="0.35">
      <c r="A64" s="46"/>
      <c r="B64" s="54" t="str">
        <f t="shared" si="11"/>
        <v>1</v>
      </c>
      <c r="C64" s="54" t="s">
        <v>42</v>
      </c>
      <c r="D64" s="54" t="str">
        <f>_xlfn.XLOOKUP(E:E,[2]Místnosti!$C:$C,[2]Místnosti!$K:$K)</f>
        <v>BF</v>
      </c>
      <c r="E64" s="55" t="str">
        <f t="shared" si="10"/>
        <v>1_229</v>
      </c>
      <c r="F64" s="56" t="s">
        <v>43</v>
      </c>
      <c r="G64" s="56" t="s">
        <v>51</v>
      </c>
      <c r="H64" s="57" t="s">
        <v>52</v>
      </c>
      <c r="I64" s="58" t="s">
        <v>53</v>
      </c>
      <c r="J64" s="59" t="s">
        <v>54</v>
      </c>
      <c r="K64" s="59" t="s">
        <v>48</v>
      </c>
      <c r="L64" s="59" t="s">
        <v>48</v>
      </c>
      <c r="M64" s="60" t="e" vm="2">
        <v>#VALUE!</v>
      </c>
      <c r="N64" s="60" t="s">
        <v>49</v>
      </c>
      <c r="O64" s="61" t="s">
        <v>55</v>
      </c>
      <c r="P64" s="62" t="s">
        <v>48</v>
      </c>
      <c r="Q64" s="62" t="s">
        <v>41</v>
      </c>
      <c r="R64" s="62">
        <v>1</v>
      </c>
      <c r="S64" s="31"/>
      <c r="T64" s="66">
        <f>R64*S64</f>
        <v>0</v>
      </c>
    </row>
    <row r="65" spans="1:20" ht="37.5" x14ac:dyDescent="0.35">
      <c r="A65" s="46"/>
      <c r="B65" s="54" t="str">
        <f t="shared" si="11"/>
        <v>1</v>
      </c>
      <c r="C65" s="54" t="s">
        <v>42</v>
      </c>
      <c r="D65" s="54" t="str">
        <f>_xlfn.XLOOKUP(E:E,[2]Místnosti!$C:$C,[2]Místnosti!$K:$K)</f>
        <v>BF</v>
      </c>
      <c r="E65" s="55" t="str">
        <f t="shared" si="10"/>
        <v>1_229</v>
      </c>
      <c r="F65" s="56" t="s">
        <v>43</v>
      </c>
      <c r="G65" s="56" t="s">
        <v>56</v>
      </c>
      <c r="H65" s="57" t="s">
        <v>57</v>
      </c>
      <c r="I65" s="58" t="s">
        <v>58</v>
      </c>
      <c r="J65" s="59" t="s">
        <v>59</v>
      </c>
      <c r="K65" s="59" t="s">
        <v>60</v>
      </c>
      <c r="L65" s="59" t="s">
        <v>61</v>
      </c>
      <c r="M65" s="60" t="e" vm="3">
        <v>#VALUE!</v>
      </c>
      <c r="N65" s="60"/>
      <c r="O65" s="61" t="s">
        <v>55</v>
      </c>
      <c r="P65" s="62" t="s">
        <v>62</v>
      </c>
      <c r="Q65" s="62" t="s">
        <v>41</v>
      </c>
      <c r="R65" s="62">
        <v>1</v>
      </c>
      <c r="S65" s="31"/>
      <c r="T65" s="66">
        <f>R65*S65</f>
        <v>0</v>
      </c>
    </row>
    <row r="66" spans="1:20" ht="187.5" x14ac:dyDescent="0.35">
      <c r="A66" s="46"/>
      <c r="B66" s="54" t="str">
        <f t="shared" si="11"/>
        <v>1</v>
      </c>
      <c r="C66" s="54" t="s">
        <v>42</v>
      </c>
      <c r="D66" s="54" t="str">
        <f>_xlfn.XLOOKUP(E:E,[2]Místnosti!$C:$C,[2]Místnosti!$K:$K)</f>
        <v>BF</v>
      </c>
      <c r="E66" s="55" t="str">
        <f t="shared" si="10"/>
        <v>1_229</v>
      </c>
      <c r="F66" s="56" t="s">
        <v>43</v>
      </c>
      <c r="G66" s="56" t="s">
        <v>63</v>
      </c>
      <c r="H66" s="57" t="s">
        <v>64</v>
      </c>
      <c r="I66" s="58" t="s">
        <v>65</v>
      </c>
      <c r="J66" s="59" t="s">
        <v>66</v>
      </c>
      <c r="K66" s="59" t="s">
        <v>67</v>
      </c>
      <c r="L66" s="59" t="s">
        <v>61</v>
      </c>
      <c r="M66" s="60" t="e" vm="4">
        <v>#VALUE!</v>
      </c>
      <c r="N66" s="60"/>
      <c r="O66" s="61" t="s">
        <v>55</v>
      </c>
      <c r="P66" s="62" t="s">
        <v>68</v>
      </c>
      <c r="Q66" s="62" t="s">
        <v>41</v>
      </c>
      <c r="R66" s="62">
        <v>1</v>
      </c>
      <c r="S66" s="31"/>
      <c r="T66" s="66">
        <f>R66*S66</f>
        <v>0</v>
      </c>
    </row>
    <row r="67" spans="1:20" ht="61.5" customHeight="1" x14ac:dyDescent="0.35">
      <c r="A67" s="46" t="s">
        <v>69</v>
      </c>
      <c r="B67" s="54" t="str">
        <f>MID(E67,1,1)</f>
        <v>1</v>
      </c>
      <c r="C67" s="54" t="s">
        <v>134</v>
      </c>
      <c r="D67" s="54" t="str">
        <f>_xlfn.XLOOKUP(E:E,[2]Místnosti!$C:$C,[2]Místnosti!$K:$K)</f>
        <v>BF</v>
      </c>
      <c r="E67" s="55" t="str">
        <f>E62</f>
        <v>1_229</v>
      </c>
      <c r="F67" s="63" t="s">
        <v>70</v>
      </c>
      <c r="G67" s="63" t="s">
        <v>71</v>
      </c>
      <c r="H67" s="74" t="s">
        <v>72</v>
      </c>
      <c r="I67" s="75" t="s">
        <v>73</v>
      </c>
      <c r="J67" s="66" t="s">
        <v>74</v>
      </c>
      <c r="K67" s="66" t="s">
        <v>75</v>
      </c>
      <c r="L67" s="66" t="s">
        <v>76</v>
      </c>
      <c r="M67" s="60" t="e" vm="7">
        <v>#VALUE!</v>
      </c>
      <c r="N67" s="66" t="s">
        <v>77</v>
      </c>
      <c r="O67" s="76" t="s">
        <v>50</v>
      </c>
      <c r="P67" s="77"/>
      <c r="Q67" s="77" t="s">
        <v>41</v>
      </c>
      <c r="R67" s="100">
        <v>3</v>
      </c>
      <c r="S67" s="32"/>
      <c r="T67" s="66"/>
    </row>
    <row r="68" spans="1:20" ht="58.5" customHeight="1" x14ac:dyDescent="0.35">
      <c r="A68" s="46"/>
      <c r="B68" s="54" t="str">
        <f>MID(E68,1,1)</f>
        <v>1</v>
      </c>
      <c r="C68" s="54" t="s">
        <v>134</v>
      </c>
      <c r="D68" s="54" t="str">
        <f>_xlfn.XLOOKUP(E:E,[2]Místnosti!$C:$C,[2]Místnosti!$K:$K)</f>
        <v>BF</v>
      </c>
      <c r="E68" s="55" t="str">
        <f t="shared" si="10"/>
        <v>1_229</v>
      </c>
      <c r="F68" s="56" t="s">
        <v>70</v>
      </c>
      <c r="G68" s="56" t="s">
        <v>128</v>
      </c>
      <c r="H68" s="75" t="s">
        <v>129</v>
      </c>
      <c r="I68" s="58" t="s">
        <v>130</v>
      </c>
      <c r="J68" s="66" t="s">
        <v>131</v>
      </c>
      <c r="K68" s="66" t="s">
        <v>90</v>
      </c>
      <c r="L68" s="66" t="s">
        <v>76</v>
      </c>
      <c r="M68" s="74" t="e" vm="14">
        <v>#VALUE!</v>
      </c>
      <c r="N68" s="66" t="s">
        <v>77</v>
      </c>
      <c r="O68" s="76" t="s">
        <v>50</v>
      </c>
      <c r="P68" s="77"/>
      <c r="Q68" s="77" t="s">
        <v>41</v>
      </c>
      <c r="R68" s="100">
        <v>1</v>
      </c>
      <c r="S68" s="31"/>
      <c r="T68" s="66">
        <f>R68*S68</f>
        <v>0</v>
      </c>
    </row>
    <row r="69" spans="1:20" ht="15.5" x14ac:dyDescent="0.35">
      <c r="A69" s="93"/>
      <c r="B69" s="47" t="str">
        <f t="shared" ref="B69:B74" si="12">MID(E69,1,1)</f>
        <v>2</v>
      </c>
      <c r="C69" s="47" t="s">
        <v>182</v>
      </c>
      <c r="D69" s="47" t="str">
        <f>_xlfn.XLOOKUP(E:E,[2]Místnosti!$C:$C,[2]Místnosti!$K:$K)</f>
        <v>CB</v>
      </c>
      <c r="E69" s="48" t="str">
        <f>$G69</f>
        <v>2_259</v>
      </c>
      <c r="F69" s="49"/>
      <c r="G69" s="49" t="s">
        <v>183</v>
      </c>
      <c r="H69" s="2" t="s">
        <v>133</v>
      </c>
      <c r="I69" s="50"/>
      <c r="J69" s="51"/>
      <c r="K69" s="51"/>
      <c r="L69" s="51"/>
      <c r="M69" s="52"/>
      <c r="N69" s="51"/>
      <c r="O69" s="51"/>
      <c r="P69" s="53"/>
      <c r="Q69" s="53"/>
      <c r="R69" s="216"/>
      <c r="S69" s="30"/>
      <c r="T69" s="148"/>
    </row>
    <row r="70" spans="1:20" ht="37.5" x14ac:dyDescent="0.35">
      <c r="A70" s="46"/>
      <c r="B70" s="54" t="str">
        <f t="shared" si="12"/>
        <v>2</v>
      </c>
      <c r="C70" s="54" t="s">
        <v>184</v>
      </c>
      <c r="D70" s="54" t="str">
        <f>_xlfn.XLOOKUP(E:E,[2]Místnosti!$C:$C,[2]Místnosti!$K:$K)</f>
        <v>CB</v>
      </c>
      <c r="E70" s="55" t="str">
        <f t="shared" ref="E70:E75" si="13">E69</f>
        <v>2_259</v>
      </c>
      <c r="F70" s="56" t="s">
        <v>35</v>
      </c>
      <c r="G70" s="56" t="s">
        <v>185</v>
      </c>
      <c r="H70" s="57" t="s">
        <v>136</v>
      </c>
      <c r="I70" s="58" t="s">
        <v>186</v>
      </c>
      <c r="J70" s="59"/>
      <c r="K70" s="59"/>
      <c r="L70" s="59"/>
      <c r="M70" s="60"/>
      <c r="N70" s="60" t="s">
        <v>126</v>
      </c>
      <c r="O70" s="61" t="s">
        <v>187</v>
      </c>
      <c r="P70" s="85"/>
      <c r="Q70" s="85" t="s">
        <v>41</v>
      </c>
      <c r="R70" s="100">
        <v>1</v>
      </c>
      <c r="S70" s="31"/>
      <c r="T70" s="66">
        <f>R70*S70</f>
        <v>0</v>
      </c>
    </row>
    <row r="71" spans="1:20" ht="37.5" x14ac:dyDescent="0.35">
      <c r="A71" s="46"/>
      <c r="B71" s="54" t="str">
        <f t="shared" si="12"/>
        <v>2</v>
      </c>
      <c r="C71" s="54" t="s">
        <v>182</v>
      </c>
      <c r="D71" s="54" t="str">
        <f>_xlfn.XLOOKUP(E:E,[2]Místnosti!$C:$C,[2]Místnosti!$K:$K)</f>
        <v>CB</v>
      </c>
      <c r="E71" s="55" t="str">
        <f t="shared" si="13"/>
        <v>2_259</v>
      </c>
      <c r="F71" s="56" t="s">
        <v>43</v>
      </c>
      <c r="G71" s="56" t="s">
        <v>56</v>
      </c>
      <c r="H71" s="57" t="s">
        <v>57</v>
      </c>
      <c r="I71" s="58" t="s">
        <v>58</v>
      </c>
      <c r="J71" s="59" t="s">
        <v>59</v>
      </c>
      <c r="K71" s="59" t="s">
        <v>60</v>
      </c>
      <c r="L71" s="59" t="s">
        <v>61</v>
      </c>
      <c r="M71" s="60" t="e" vm="3">
        <v>#VALUE!</v>
      </c>
      <c r="N71" s="60"/>
      <c r="O71" s="61" t="s">
        <v>55</v>
      </c>
      <c r="P71" s="62" t="s">
        <v>62</v>
      </c>
      <c r="Q71" s="62" t="s">
        <v>41</v>
      </c>
      <c r="R71" s="62">
        <v>1</v>
      </c>
      <c r="S71" s="31"/>
      <c r="T71" s="66">
        <f>R71*S71</f>
        <v>0</v>
      </c>
    </row>
    <row r="72" spans="1:20" ht="187.5" x14ac:dyDescent="0.35">
      <c r="A72" s="46"/>
      <c r="B72" s="54" t="str">
        <f t="shared" si="12"/>
        <v>2</v>
      </c>
      <c r="C72" s="54" t="s">
        <v>182</v>
      </c>
      <c r="D72" s="54" t="str">
        <f>_xlfn.XLOOKUP(E:E,[2]Místnosti!$C:$C,[2]Místnosti!$K:$K)</f>
        <v>CB</v>
      </c>
      <c r="E72" s="55" t="str">
        <f t="shared" si="13"/>
        <v>2_259</v>
      </c>
      <c r="F72" s="56" t="s">
        <v>43</v>
      </c>
      <c r="G72" s="56" t="s">
        <v>145</v>
      </c>
      <c r="H72" s="57" t="s">
        <v>146</v>
      </c>
      <c r="I72" s="58" t="s">
        <v>147</v>
      </c>
      <c r="J72" s="59" t="s">
        <v>148</v>
      </c>
      <c r="K72" s="59" t="s">
        <v>67</v>
      </c>
      <c r="L72" s="59" t="s">
        <v>61</v>
      </c>
      <c r="M72" s="60" t="e" vm="11">
        <v>#VALUE!</v>
      </c>
      <c r="N72" s="60"/>
      <c r="O72" s="61" t="s">
        <v>149</v>
      </c>
      <c r="P72" s="62" t="s">
        <v>150</v>
      </c>
      <c r="Q72" s="62" t="s">
        <v>41</v>
      </c>
      <c r="R72" s="62">
        <v>1</v>
      </c>
      <c r="S72" s="31"/>
      <c r="T72" s="66">
        <f>R72*S72</f>
        <v>0</v>
      </c>
    </row>
    <row r="73" spans="1:20" ht="62.5" x14ac:dyDescent="0.35">
      <c r="A73" s="46" t="s">
        <v>69</v>
      </c>
      <c r="B73" s="54" t="str">
        <f t="shared" si="12"/>
        <v>2</v>
      </c>
      <c r="C73" s="54" t="s">
        <v>182</v>
      </c>
      <c r="D73" s="54" t="str">
        <f>_xlfn.XLOOKUP(E:E,[2]Místnosti!$C:$C,[2]Místnosti!$K:$K)</f>
        <v>CB</v>
      </c>
      <c r="E73" s="55" t="str">
        <f>E70</f>
        <v>2_259</v>
      </c>
      <c r="F73" s="63" t="s">
        <v>70</v>
      </c>
      <c r="G73" s="63" t="s">
        <v>188</v>
      </c>
      <c r="H73" s="94" t="s">
        <v>189</v>
      </c>
      <c r="I73" s="75" t="s">
        <v>190</v>
      </c>
      <c r="J73" s="66" t="s">
        <v>191</v>
      </c>
      <c r="K73" s="66" t="s">
        <v>115</v>
      </c>
      <c r="L73" s="66" t="s">
        <v>76</v>
      </c>
      <c r="M73" s="77" t="e" vm="15">
        <v>#VALUE!</v>
      </c>
      <c r="N73" s="66" t="s">
        <v>77</v>
      </c>
      <c r="O73" s="95" t="s">
        <v>192</v>
      </c>
      <c r="P73" s="77"/>
      <c r="Q73" s="77" t="s">
        <v>41</v>
      </c>
      <c r="R73" s="100">
        <v>4</v>
      </c>
      <c r="S73" s="32"/>
      <c r="T73" s="66"/>
    </row>
    <row r="74" spans="1:20" ht="75" x14ac:dyDescent="0.35">
      <c r="A74" s="46"/>
      <c r="B74" s="54" t="str">
        <f t="shared" si="12"/>
        <v>2</v>
      </c>
      <c r="C74" s="54" t="s">
        <v>182</v>
      </c>
      <c r="D74" s="54" t="str">
        <f>_xlfn.XLOOKUP(E:E,[2]Místnosti!$C:$C,[2]Místnosti!$K:$K)</f>
        <v>CB</v>
      </c>
      <c r="E74" s="55" t="str">
        <f t="shared" si="13"/>
        <v>2_259</v>
      </c>
      <c r="F74" s="63" t="s">
        <v>35</v>
      </c>
      <c r="G74" s="63" t="s">
        <v>193</v>
      </c>
      <c r="H74" s="79" t="s">
        <v>194</v>
      </c>
      <c r="I74" s="83" t="s">
        <v>195</v>
      </c>
      <c r="J74" s="84" t="s">
        <v>196</v>
      </c>
      <c r="K74" s="81" t="s">
        <v>197</v>
      </c>
      <c r="L74" s="96" t="s">
        <v>198</v>
      </c>
      <c r="M74" s="82" t="s">
        <v>84</v>
      </c>
      <c r="N74" s="82" t="s">
        <v>199</v>
      </c>
      <c r="O74" s="97" t="s">
        <v>192</v>
      </c>
      <c r="P74" s="77"/>
      <c r="Q74" s="77" t="s">
        <v>41</v>
      </c>
      <c r="R74" s="100">
        <v>1</v>
      </c>
      <c r="S74" s="31"/>
      <c r="T74" s="66">
        <f>R74*S74</f>
        <v>0</v>
      </c>
    </row>
    <row r="75" spans="1:20" ht="37.5" x14ac:dyDescent="0.35">
      <c r="A75" s="46"/>
      <c r="B75" s="54" t="str">
        <f>MID(E75,1,1)</f>
        <v>2</v>
      </c>
      <c r="C75" s="54" t="s">
        <v>182</v>
      </c>
      <c r="D75" s="54" t="str">
        <f>_xlfn.XLOOKUP(E:E,[2]Místnosti!$C:$C,[2]Místnosti!$K:$K)</f>
        <v>CB</v>
      </c>
      <c r="E75" s="55" t="str">
        <f t="shared" si="13"/>
        <v>2_259</v>
      </c>
      <c r="F75" s="63" t="s">
        <v>35</v>
      </c>
      <c r="G75" s="63" t="s">
        <v>91</v>
      </c>
      <c r="H75" s="64" t="s">
        <v>92</v>
      </c>
      <c r="I75" s="65" t="s">
        <v>93</v>
      </c>
      <c r="J75" s="59" t="s">
        <v>94</v>
      </c>
      <c r="K75" s="59" t="s">
        <v>95</v>
      </c>
      <c r="L75" s="66" t="s">
        <v>96</v>
      </c>
      <c r="M75" s="60" t="s">
        <v>84</v>
      </c>
      <c r="N75" s="60" t="s">
        <v>97</v>
      </c>
      <c r="O75" s="61" t="s">
        <v>50</v>
      </c>
      <c r="P75" s="62" t="s">
        <v>98</v>
      </c>
      <c r="Q75" s="62" t="s">
        <v>41</v>
      </c>
      <c r="R75" s="100">
        <v>5</v>
      </c>
      <c r="S75" s="31"/>
      <c r="T75" s="66">
        <f>R75*S75</f>
        <v>0</v>
      </c>
    </row>
    <row r="76" spans="1:20" ht="15.5" x14ac:dyDescent="0.35">
      <c r="A76" s="46"/>
      <c r="B76" s="47" t="str">
        <f t="shared" ref="B76:B85" si="14">MID(E76,1,1)</f>
        <v>2</v>
      </c>
      <c r="C76" s="47" t="s">
        <v>182</v>
      </c>
      <c r="D76" s="47" t="str">
        <f>_xlfn.XLOOKUP(E:E,[2]Místnosti!$C:$C,[2]Místnosti!$K:$K)</f>
        <v>BF</v>
      </c>
      <c r="E76" s="48" t="str">
        <f>$G76</f>
        <v>2_048</v>
      </c>
      <c r="F76" s="49"/>
      <c r="G76" s="49" t="s">
        <v>200</v>
      </c>
      <c r="H76" s="2" t="s">
        <v>106</v>
      </c>
      <c r="I76" s="50"/>
      <c r="J76" s="51"/>
      <c r="K76" s="51"/>
      <c r="L76" s="51"/>
      <c r="M76" s="52"/>
      <c r="N76" s="51"/>
      <c r="O76" s="51"/>
      <c r="P76" s="53"/>
      <c r="Q76" s="53"/>
      <c r="R76" s="216"/>
      <c r="S76" s="30"/>
      <c r="T76" s="148"/>
    </row>
    <row r="77" spans="1:20" ht="37.5" x14ac:dyDescent="0.35">
      <c r="A77" s="46"/>
      <c r="B77" s="54" t="str">
        <f t="shared" si="14"/>
        <v>2</v>
      </c>
      <c r="C77" s="54" t="s">
        <v>182</v>
      </c>
      <c r="D77" s="54" t="str">
        <f>_xlfn.XLOOKUP(E:E,[2]Místnosti!$C:$C,[2]Místnosti!$K:$K)</f>
        <v>BF</v>
      </c>
      <c r="E77" s="55" t="str">
        <f t="shared" ref="E77:E86" si="15">E76</f>
        <v>2_048</v>
      </c>
      <c r="F77" s="56" t="s">
        <v>35</v>
      </c>
      <c r="G77" s="56" t="s">
        <v>201</v>
      </c>
      <c r="H77" s="57" t="s">
        <v>37</v>
      </c>
      <c r="I77" s="72" t="s">
        <v>202</v>
      </c>
      <c r="J77" s="59"/>
      <c r="K77" s="59"/>
      <c r="L77" s="59"/>
      <c r="M77" s="60"/>
      <c r="N77" s="60" t="s">
        <v>39</v>
      </c>
      <c r="O77" s="61" t="s">
        <v>203</v>
      </c>
      <c r="P77" s="62"/>
      <c r="Q77" s="62" t="s">
        <v>41</v>
      </c>
      <c r="R77" s="100">
        <v>1</v>
      </c>
      <c r="S77" s="31"/>
      <c r="T77" s="66">
        <f>R77*S77</f>
        <v>0</v>
      </c>
    </row>
    <row r="78" spans="1:20" ht="97" customHeight="1" x14ac:dyDescent="0.35">
      <c r="A78" s="46"/>
      <c r="B78" s="54" t="str">
        <f t="shared" si="14"/>
        <v>2</v>
      </c>
      <c r="C78" s="54" t="s">
        <v>182</v>
      </c>
      <c r="D78" s="54" t="str">
        <f>_xlfn.XLOOKUP(E:E,[2]Místnosti!$C:$C,[2]Místnosti!$K:$K)</f>
        <v>BF</v>
      </c>
      <c r="E78" s="55" t="str">
        <f t="shared" si="15"/>
        <v>2_048</v>
      </c>
      <c r="F78" s="56" t="s">
        <v>43</v>
      </c>
      <c r="G78" s="56" t="s">
        <v>140</v>
      </c>
      <c r="H78" s="87" t="s">
        <v>141</v>
      </c>
      <c r="I78" s="88" t="s">
        <v>142</v>
      </c>
      <c r="J78" s="89" t="s">
        <v>143</v>
      </c>
      <c r="K78" s="59"/>
      <c r="L78" s="59"/>
      <c r="M78" s="60" t="e" vm="10">
        <v>#VALUE!</v>
      </c>
      <c r="N78" s="60" t="s">
        <v>144</v>
      </c>
      <c r="O78" s="61" t="s">
        <v>55</v>
      </c>
      <c r="P78" s="62"/>
      <c r="Q78" s="62" t="s">
        <v>41</v>
      </c>
      <c r="R78" s="62">
        <v>2</v>
      </c>
      <c r="S78" s="31"/>
      <c r="T78" s="66">
        <f>R78*S78</f>
        <v>0</v>
      </c>
    </row>
    <row r="79" spans="1:20" ht="62.5" x14ac:dyDescent="0.35">
      <c r="A79" s="46"/>
      <c r="B79" s="54" t="str">
        <f t="shared" si="14"/>
        <v>2</v>
      </c>
      <c r="C79" s="54" t="s">
        <v>182</v>
      </c>
      <c r="D79" s="54" t="str">
        <f>_xlfn.XLOOKUP(E:E,[2]Místnosti!$C:$C,[2]Místnosti!$K:$K)</f>
        <v>BF</v>
      </c>
      <c r="E79" s="55" t="str">
        <f t="shared" si="15"/>
        <v>2_048</v>
      </c>
      <c r="F79" s="56" t="s">
        <v>43</v>
      </c>
      <c r="G79" s="56" t="s">
        <v>51</v>
      </c>
      <c r="H79" s="57" t="s">
        <v>52</v>
      </c>
      <c r="I79" s="58" t="s">
        <v>53</v>
      </c>
      <c r="J79" s="59" t="s">
        <v>54</v>
      </c>
      <c r="K79" s="59" t="s">
        <v>48</v>
      </c>
      <c r="L79" s="59" t="s">
        <v>48</v>
      </c>
      <c r="M79" s="60" t="e" vm="2">
        <v>#VALUE!</v>
      </c>
      <c r="N79" s="60" t="s">
        <v>49</v>
      </c>
      <c r="O79" s="61" t="s">
        <v>55</v>
      </c>
      <c r="P79" s="62" t="s">
        <v>48</v>
      </c>
      <c r="Q79" s="62" t="s">
        <v>41</v>
      </c>
      <c r="R79" s="62">
        <v>1</v>
      </c>
      <c r="S79" s="31"/>
      <c r="T79" s="66">
        <f>R79*S79</f>
        <v>0</v>
      </c>
    </row>
    <row r="80" spans="1:20" ht="37.5" x14ac:dyDescent="0.35">
      <c r="A80" s="93"/>
      <c r="B80" s="54" t="str">
        <f t="shared" si="14"/>
        <v>2</v>
      </c>
      <c r="C80" s="54" t="s">
        <v>182</v>
      </c>
      <c r="D80" s="54" t="str">
        <f>_xlfn.XLOOKUP(E:E,[2]Místnosti!$C:$C,[2]Místnosti!$K:$K)</f>
        <v>BF</v>
      </c>
      <c r="E80" s="55" t="str">
        <f t="shared" si="15"/>
        <v>2_048</v>
      </c>
      <c r="F80" s="56" t="s">
        <v>43</v>
      </c>
      <c r="G80" s="56" t="s">
        <v>56</v>
      </c>
      <c r="H80" s="57" t="s">
        <v>57</v>
      </c>
      <c r="I80" s="58" t="s">
        <v>58</v>
      </c>
      <c r="J80" s="59" t="s">
        <v>59</v>
      </c>
      <c r="K80" s="59" t="s">
        <v>60</v>
      </c>
      <c r="L80" s="59" t="s">
        <v>61</v>
      </c>
      <c r="M80" s="60" t="e" vm="3">
        <v>#VALUE!</v>
      </c>
      <c r="N80" s="60"/>
      <c r="O80" s="61" t="s">
        <v>55</v>
      </c>
      <c r="P80" s="62" t="s">
        <v>62</v>
      </c>
      <c r="Q80" s="62" t="s">
        <v>41</v>
      </c>
      <c r="R80" s="62">
        <v>1</v>
      </c>
      <c r="S80" s="31"/>
      <c r="T80" s="66">
        <f>R80*S80</f>
        <v>0</v>
      </c>
    </row>
    <row r="81" spans="1:20" ht="187.5" x14ac:dyDescent="0.35">
      <c r="A81" s="46"/>
      <c r="B81" s="54" t="str">
        <f t="shared" si="14"/>
        <v>2</v>
      </c>
      <c r="C81" s="54" t="s">
        <v>182</v>
      </c>
      <c r="D81" s="54" t="str">
        <f>_xlfn.XLOOKUP(E:E,[2]Místnosti!$C:$C,[2]Místnosti!$K:$K)</f>
        <v>BF</v>
      </c>
      <c r="E81" s="55" t="str">
        <f t="shared" si="15"/>
        <v>2_048</v>
      </c>
      <c r="F81" s="56" t="s">
        <v>43</v>
      </c>
      <c r="G81" s="56" t="s">
        <v>63</v>
      </c>
      <c r="H81" s="57" t="s">
        <v>64</v>
      </c>
      <c r="I81" s="58" t="s">
        <v>65</v>
      </c>
      <c r="J81" s="59" t="s">
        <v>66</v>
      </c>
      <c r="K81" s="59" t="s">
        <v>67</v>
      </c>
      <c r="L81" s="59" t="s">
        <v>61</v>
      </c>
      <c r="M81" s="60" t="e" vm="4">
        <v>#VALUE!</v>
      </c>
      <c r="N81" s="60"/>
      <c r="O81" s="61" t="s">
        <v>55</v>
      </c>
      <c r="P81" s="62" t="s">
        <v>68</v>
      </c>
      <c r="Q81" s="62" t="s">
        <v>41</v>
      </c>
      <c r="R81" s="62">
        <v>1</v>
      </c>
      <c r="S81" s="31"/>
      <c r="T81" s="66">
        <f>R81*S81</f>
        <v>0</v>
      </c>
    </row>
    <row r="82" spans="1:20" ht="60.5" customHeight="1" x14ac:dyDescent="0.35">
      <c r="A82" s="46" t="s">
        <v>69</v>
      </c>
      <c r="B82" s="54" t="str">
        <f t="shared" si="14"/>
        <v>2</v>
      </c>
      <c r="C82" s="54" t="s">
        <v>182</v>
      </c>
      <c r="D82" s="54" t="str">
        <f>_xlfn.XLOOKUP(E:E,[2]Místnosti!$C:$C,[2]Místnosti!$K:$K)</f>
        <v>BF</v>
      </c>
      <c r="E82" s="55" t="str">
        <f>E77</f>
        <v>2_048</v>
      </c>
      <c r="F82" s="63" t="s">
        <v>70</v>
      </c>
      <c r="G82" s="63" t="s">
        <v>71</v>
      </c>
      <c r="H82" s="74" t="s">
        <v>72</v>
      </c>
      <c r="I82" s="75" t="s">
        <v>73</v>
      </c>
      <c r="J82" s="66" t="s">
        <v>74</v>
      </c>
      <c r="K82" s="66" t="s">
        <v>75</v>
      </c>
      <c r="L82" s="66" t="s">
        <v>76</v>
      </c>
      <c r="M82" s="60" t="e" vm="7">
        <v>#VALUE!</v>
      </c>
      <c r="N82" s="66" t="s">
        <v>77</v>
      </c>
      <c r="O82" s="76" t="s">
        <v>50</v>
      </c>
      <c r="P82" s="77"/>
      <c r="Q82" s="77" t="s">
        <v>41</v>
      </c>
      <c r="R82" s="100">
        <v>3</v>
      </c>
      <c r="S82" s="32"/>
      <c r="T82" s="66"/>
    </row>
    <row r="83" spans="1:20" ht="74" customHeight="1" x14ac:dyDescent="0.35">
      <c r="A83" s="46" t="s">
        <v>69</v>
      </c>
      <c r="B83" s="54" t="str">
        <f t="shared" si="14"/>
        <v>2</v>
      </c>
      <c r="C83" s="54" t="s">
        <v>182</v>
      </c>
      <c r="D83" s="54" t="str">
        <f>_xlfn.XLOOKUP(E:E,[2]Místnosti!$C:$C,[2]Místnosti!$K:$K)</f>
        <v>BF</v>
      </c>
      <c r="E83" s="55" t="str">
        <f t="shared" si="15"/>
        <v>2_048</v>
      </c>
      <c r="F83" s="63" t="s">
        <v>70</v>
      </c>
      <c r="G83" s="63" t="s">
        <v>111</v>
      </c>
      <c r="H83" s="74" t="s">
        <v>112</v>
      </c>
      <c r="I83" s="75" t="s">
        <v>113</v>
      </c>
      <c r="J83" s="66" t="s">
        <v>114</v>
      </c>
      <c r="K83" s="66" t="s">
        <v>115</v>
      </c>
      <c r="L83" s="66" t="s">
        <v>76</v>
      </c>
      <c r="M83" s="77" t="e" vm="8">
        <v>#VALUE!</v>
      </c>
      <c r="N83" s="66" t="s">
        <v>77</v>
      </c>
      <c r="O83" s="76" t="s">
        <v>50</v>
      </c>
      <c r="P83" s="77"/>
      <c r="Q83" s="77" t="s">
        <v>41</v>
      </c>
      <c r="R83" s="100">
        <v>3</v>
      </c>
      <c r="S83" s="32"/>
      <c r="T83" s="66"/>
    </row>
    <row r="84" spans="1:20" ht="65" customHeight="1" x14ac:dyDescent="0.35">
      <c r="A84" s="46"/>
      <c r="B84" s="54" t="str">
        <f t="shared" si="14"/>
        <v>2</v>
      </c>
      <c r="C84" s="54" t="s">
        <v>182</v>
      </c>
      <c r="D84" s="54" t="str">
        <f>_xlfn.XLOOKUP(E:E,[2]Místnosti!$C:$C,[2]Místnosti!$K:$K)</f>
        <v>BF</v>
      </c>
      <c r="E84" s="55" t="str">
        <f t="shared" si="15"/>
        <v>2_048</v>
      </c>
      <c r="F84" s="56" t="s">
        <v>70</v>
      </c>
      <c r="G84" s="56" t="s">
        <v>128</v>
      </c>
      <c r="H84" s="75" t="s">
        <v>129</v>
      </c>
      <c r="I84" s="58" t="s">
        <v>130</v>
      </c>
      <c r="J84" s="66" t="s">
        <v>131</v>
      </c>
      <c r="K84" s="66" t="s">
        <v>90</v>
      </c>
      <c r="L84" s="66" t="s">
        <v>76</v>
      </c>
      <c r="M84" s="74" t="e" vm="16">
        <v>#VALUE!</v>
      </c>
      <c r="N84" s="66" t="s">
        <v>77</v>
      </c>
      <c r="O84" s="76" t="s">
        <v>50</v>
      </c>
      <c r="P84" s="77"/>
      <c r="Q84" s="77" t="s">
        <v>41</v>
      </c>
      <c r="R84" s="100">
        <v>1</v>
      </c>
      <c r="S84" s="31"/>
      <c r="T84" s="66">
        <f>R84*S84</f>
        <v>0</v>
      </c>
    </row>
    <row r="85" spans="1:20" ht="150" x14ac:dyDescent="0.35">
      <c r="A85" s="46"/>
      <c r="B85" s="54" t="str">
        <f t="shared" si="14"/>
        <v>2</v>
      </c>
      <c r="C85" s="54" t="s">
        <v>182</v>
      </c>
      <c r="D85" s="54" t="str">
        <f>_xlfn.XLOOKUP(E:E,[2]Místnosti!$C:$C,[2]Místnosti!$K:$K)</f>
        <v>BF</v>
      </c>
      <c r="E85" s="55" t="str">
        <f t="shared" si="15"/>
        <v>2_048</v>
      </c>
      <c r="F85" s="63" t="s">
        <v>35</v>
      </c>
      <c r="G85" s="63" t="s">
        <v>117</v>
      </c>
      <c r="H85" s="79" t="s">
        <v>118</v>
      </c>
      <c r="I85" s="83" t="s">
        <v>119</v>
      </c>
      <c r="J85" s="81" t="s">
        <v>204</v>
      </c>
      <c r="K85" s="81" t="s">
        <v>121</v>
      </c>
      <c r="L85" s="84" t="s">
        <v>76</v>
      </c>
      <c r="M85" s="82" t="s">
        <v>84</v>
      </c>
      <c r="N85" s="82" t="s">
        <v>122</v>
      </c>
      <c r="O85" s="61" t="s">
        <v>50</v>
      </c>
      <c r="P85" s="77"/>
      <c r="Q85" s="77" t="s">
        <v>41</v>
      </c>
      <c r="R85" s="100">
        <v>1</v>
      </c>
      <c r="S85" s="31"/>
      <c r="T85" s="66">
        <f>R85*S85</f>
        <v>0</v>
      </c>
    </row>
    <row r="86" spans="1:20" ht="37.5" x14ac:dyDescent="0.35">
      <c r="A86" s="46"/>
      <c r="B86" s="54" t="str">
        <f>MID(E86,1,1)</f>
        <v>2</v>
      </c>
      <c r="C86" s="54" t="s">
        <v>182</v>
      </c>
      <c r="D86" s="54" t="str">
        <f>_xlfn.XLOOKUP(E:E,[2]Místnosti!$C:$C,[2]Místnosti!$K:$K)</f>
        <v>BF</v>
      </c>
      <c r="E86" s="55" t="str">
        <f t="shared" si="15"/>
        <v>2_048</v>
      </c>
      <c r="F86" s="63" t="s">
        <v>35</v>
      </c>
      <c r="G86" s="63" t="s">
        <v>91</v>
      </c>
      <c r="H86" s="64" t="s">
        <v>92</v>
      </c>
      <c r="I86" s="65" t="s">
        <v>93</v>
      </c>
      <c r="J86" s="59" t="s">
        <v>94</v>
      </c>
      <c r="K86" s="59" t="s">
        <v>95</v>
      </c>
      <c r="L86" s="66" t="s">
        <v>96</v>
      </c>
      <c r="M86" s="60" t="s">
        <v>84</v>
      </c>
      <c r="N86" s="60" t="s">
        <v>97</v>
      </c>
      <c r="O86" s="61" t="s">
        <v>50</v>
      </c>
      <c r="P86" s="62" t="s">
        <v>98</v>
      </c>
      <c r="Q86" s="62" t="s">
        <v>41</v>
      </c>
      <c r="R86" s="100">
        <v>5</v>
      </c>
      <c r="S86" s="31"/>
      <c r="T86" s="66">
        <f>R86*S86</f>
        <v>0</v>
      </c>
    </row>
    <row r="87" spans="1:20" ht="15.5" x14ac:dyDescent="0.35">
      <c r="A87" s="46"/>
      <c r="B87" s="47" t="str">
        <f t="shared" ref="B87" si="16">MID(E87,1,1)</f>
        <v>2</v>
      </c>
      <c r="C87" s="47" t="s">
        <v>182</v>
      </c>
      <c r="D87" s="47" t="str">
        <f>_xlfn.XLOOKUP(E:E,[2]Místnosti!$C:$C,[2]Místnosti!$K:$K)</f>
        <v>BF</v>
      </c>
      <c r="E87" s="48" t="str">
        <f>$G87</f>
        <v>2_047</v>
      </c>
      <c r="F87" s="49"/>
      <c r="G87" s="49" t="s">
        <v>205</v>
      </c>
      <c r="H87" s="2" t="s">
        <v>106</v>
      </c>
      <c r="I87" s="50"/>
      <c r="J87" s="51"/>
      <c r="K87" s="51"/>
      <c r="L87" s="51"/>
      <c r="M87" s="52"/>
      <c r="N87" s="51"/>
      <c r="O87" s="51"/>
      <c r="P87" s="53"/>
      <c r="Q87" s="53"/>
      <c r="R87" s="216"/>
      <c r="S87" s="30"/>
      <c r="T87" s="148"/>
    </row>
    <row r="88" spans="1:20" ht="37.5" x14ac:dyDescent="0.35">
      <c r="A88" s="46"/>
      <c r="B88" s="54" t="str">
        <f>MID(E88,1,1)</f>
        <v>2</v>
      </c>
      <c r="C88" s="54" t="s">
        <v>182</v>
      </c>
      <c r="D88" s="54" t="str">
        <f>_xlfn.XLOOKUP(E:E,[2]Místnosti!$C:$C,[2]Místnosti!$K:$K)</f>
        <v>BF</v>
      </c>
      <c r="E88" s="55" t="str">
        <f t="shared" ref="E88:E92" si="17">E87</f>
        <v>2_047</v>
      </c>
      <c r="F88" s="56" t="s">
        <v>35</v>
      </c>
      <c r="G88" s="56" t="s">
        <v>206</v>
      </c>
      <c r="H88" s="57" t="s">
        <v>157</v>
      </c>
      <c r="I88" s="72" t="s">
        <v>207</v>
      </c>
      <c r="J88" s="59"/>
      <c r="K88" s="59"/>
      <c r="L88" s="59"/>
      <c r="M88" s="60"/>
      <c r="N88" s="60" t="s">
        <v>159</v>
      </c>
      <c r="O88" s="61" t="s">
        <v>208</v>
      </c>
      <c r="P88" s="62"/>
      <c r="Q88" s="62" t="s">
        <v>41</v>
      </c>
      <c r="R88" s="100">
        <v>1</v>
      </c>
      <c r="S88" s="31"/>
      <c r="T88" s="66">
        <f t="shared" ref="T88:T93" si="18">R88*S88</f>
        <v>0</v>
      </c>
    </row>
    <row r="89" spans="1:20" ht="90.5" customHeight="1" x14ac:dyDescent="0.35">
      <c r="A89" s="46"/>
      <c r="B89" s="54" t="str">
        <f t="shared" ref="B89:B92" si="19">MID(E89,1,1)</f>
        <v>2</v>
      </c>
      <c r="C89" s="54" t="s">
        <v>182</v>
      </c>
      <c r="D89" s="54" t="str">
        <f>_xlfn.XLOOKUP(E:E,[2]Místnosti!$C:$C,[2]Místnosti!$K:$K)</f>
        <v>BF</v>
      </c>
      <c r="E89" s="55" t="str">
        <f t="shared" si="17"/>
        <v>2_047</v>
      </c>
      <c r="F89" s="56" t="s">
        <v>43</v>
      </c>
      <c r="G89" s="56" t="s">
        <v>140</v>
      </c>
      <c r="H89" s="87" t="s">
        <v>141</v>
      </c>
      <c r="I89" s="88" t="s">
        <v>142</v>
      </c>
      <c r="J89" s="89" t="s">
        <v>143</v>
      </c>
      <c r="K89" s="59"/>
      <c r="L89" s="59"/>
      <c r="M89" s="60" t="e" vm="10">
        <v>#VALUE!</v>
      </c>
      <c r="N89" s="60" t="s">
        <v>144</v>
      </c>
      <c r="O89" s="61" t="s">
        <v>55</v>
      </c>
      <c r="P89" s="62"/>
      <c r="Q89" s="62" t="s">
        <v>41</v>
      </c>
      <c r="R89" s="62">
        <v>2</v>
      </c>
      <c r="S89" s="31"/>
      <c r="T89" s="66">
        <f t="shared" si="18"/>
        <v>0</v>
      </c>
    </row>
    <row r="90" spans="1:20" ht="76" customHeight="1" x14ac:dyDescent="0.35">
      <c r="A90" s="46"/>
      <c r="B90" s="54" t="str">
        <f t="shared" si="19"/>
        <v>2</v>
      </c>
      <c r="C90" s="54" t="s">
        <v>182</v>
      </c>
      <c r="D90" s="54" t="str">
        <f>_xlfn.XLOOKUP(E:E,[2]Místnosti!$C:$C,[2]Místnosti!$K:$K)</f>
        <v>BF</v>
      </c>
      <c r="E90" s="55" t="str">
        <f t="shared" si="17"/>
        <v>2_047</v>
      </c>
      <c r="F90" s="56" t="s">
        <v>43</v>
      </c>
      <c r="G90" s="56" t="s">
        <v>51</v>
      </c>
      <c r="H90" s="57" t="s">
        <v>52</v>
      </c>
      <c r="I90" s="58" t="s">
        <v>53</v>
      </c>
      <c r="J90" s="59" t="s">
        <v>54</v>
      </c>
      <c r="K90" s="59" t="s">
        <v>48</v>
      </c>
      <c r="L90" s="59" t="s">
        <v>48</v>
      </c>
      <c r="M90" s="60" t="e" vm="2">
        <v>#VALUE!</v>
      </c>
      <c r="N90" s="60" t="s">
        <v>49</v>
      </c>
      <c r="O90" s="61" t="s">
        <v>55</v>
      </c>
      <c r="P90" s="62" t="s">
        <v>48</v>
      </c>
      <c r="Q90" s="62" t="s">
        <v>41</v>
      </c>
      <c r="R90" s="62">
        <v>1</v>
      </c>
      <c r="S90" s="31"/>
      <c r="T90" s="66">
        <f t="shared" si="18"/>
        <v>0</v>
      </c>
    </row>
    <row r="91" spans="1:20" ht="37.5" x14ac:dyDescent="0.35">
      <c r="A91" s="46"/>
      <c r="B91" s="54" t="str">
        <f t="shared" si="19"/>
        <v>2</v>
      </c>
      <c r="C91" s="54" t="s">
        <v>182</v>
      </c>
      <c r="D91" s="54" t="str">
        <f>_xlfn.XLOOKUP(E:E,[2]Místnosti!$C:$C,[2]Místnosti!$K:$K)</f>
        <v>BF</v>
      </c>
      <c r="E91" s="55" t="str">
        <f t="shared" si="17"/>
        <v>2_047</v>
      </c>
      <c r="F91" s="56" t="s">
        <v>43</v>
      </c>
      <c r="G91" s="56" t="s">
        <v>56</v>
      </c>
      <c r="H91" s="57" t="s">
        <v>57</v>
      </c>
      <c r="I91" s="58" t="s">
        <v>58</v>
      </c>
      <c r="J91" s="59" t="s">
        <v>59</v>
      </c>
      <c r="K91" s="59" t="s">
        <v>60</v>
      </c>
      <c r="L91" s="59" t="s">
        <v>61</v>
      </c>
      <c r="M91" s="60" t="e" vm="3">
        <v>#VALUE!</v>
      </c>
      <c r="N91" s="60"/>
      <c r="O91" s="61" t="s">
        <v>55</v>
      </c>
      <c r="P91" s="62" t="s">
        <v>62</v>
      </c>
      <c r="Q91" s="62" t="s">
        <v>41</v>
      </c>
      <c r="R91" s="62">
        <v>1</v>
      </c>
      <c r="S91" s="31"/>
      <c r="T91" s="66">
        <f t="shared" si="18"/>
        <v>0</v>
      </c>
    </row>
    <row r="92" spans="1:20" ht="187.5" x14ac:dyDescent="0.35">
      <c r="A92" s="46"/>
      <c r="B92" s="54" t="str">
        <f t="shared" si="19"/>
        <v>2</v>
      </c>
      <c r="C92" s="54" t="s">
        <v>182</v>
      </c>
      <c r="D92" s="54" t="str">
        <f>_xlfn.XLOOKUP(E:E,[2]Místnosti!$C:$C,[2]Místnosti!$K:$K)</f>
        <v>BF</v>
      </c>
      <c r="E92" s="55" t="str">
        <f t="shared" si="17"/>
        <v>2_047</v>
      </c>
      <c r="F92" s="56" t="s">
        <v>43</v>
      </c>
      <c r="G92" s="56" t="s">
        <v>63</v>
      </c>
      <c r="H92" s="57" t="s">
        <v>64</v>
      </c>
      <c r="I92" s="58" t="s">
        <v>65</v>
      </c>
      <c r="J92" s="59" t="s">
        <v>66</v>
      </c>
      <c r="K92" s="59" t="s">
        <v>67</v>
      </c>
      <c r="L92" s="59" t="s">
        <v>61</v>
      </c>
      <c r="M92" s="60" t="e" vm="4">
        <v>#VALUE!</v>
      </c>
      <c r="N92" s="60"/>
      <c r="O92" s="61" t="s">
        <v>55</v>
      </c>
      <c r="P92" s="62" t="s">
        <v>68</v>
      </c>
      <c r="Q92" s="62" t="s">
        <v>41</v>
      </c>
      <c r="R92" s="62">
        <v>1</v>
      </c>
      <c r="S92" s="31"/>
      <c r="T92" s="66">
        <f t="shared" si="18"/>
        <v>0</v>
      </c>
    </row>
    <row r="93" spans="1:20" ht="37.5" x14ac:dyDescent="0.35">
      <c r="A93" s="46"/>
      <c r="B93" s="54" t="str">
        <f>MID(E93,1,1)</f>
        <v>2</v>
      </c>
      <c r="C93" s="54" t="s">
        <v>182</v>
      </c>
      <c r="D93" s="54" t="str">
        <f>_xlfn.XLOOKUP(E:E,[2]Místnosti!$C:$C,[2]Místnosti!$K:$K)</f>
        <v>BF</v>
      </c>
      <c r="E93" s="55" t="str">
        <f>E88</f>
        <v>2_047</v>
      </c>
      <c r="F93" s="63" t="s">
        <v>35</v>
      </c>
      <c r="G93" s="63" t="s">
        <v>91</v>
      </c>
      <c r="H93" s="64" t="s">
        <v>92</v>
      </c>
      <c r="I93" s="65" t="s">
        <v>93</v>
      </c>
      <c r="J93" s="59" t="s">
        <v>94</v>
      </c>
      <c r="K93" s="59" t="s">
        <v>95</v>
      </c>
      <c r="L93" s="66" t="s">
        <v>96</v>
      </c>
      <c r="M93" s="60" t="s">
        <v>84</v>
      </c>
      <c r="N93" s="60" t="s">
        <v>97</v>
      </c>
      <c r="O93" s="61" t="s">
        <v>50</v>
      </c>
      <c r="P93" s="62" t="s">
        <v>98</v>
      </c>
      <c r="Q93" s="62" t="s">
        <v>41</v>
      </c>
      <c r="R93" s="100">
        <v>5</v>
      </c>
      <c r="S93" s="31"/>
      <c r="T93" s="66">
        <f t="shared" si="18"/>
        <v>0</v>
      </c>
    </row>
    <row r="94" spans="1:20" ht="15.5" x14ac:dyDescent="0.35">
      <c r="A94" s="46"/>
      <c r="B94" s="47" t="str">
        <f t="shared" ref="B94:B116" si="20">MID(E94,1,1)</f>
        <v>2</v>
      </c>
      <c r="C94" s="47" t="s">
        <v>182</v>
      </c>
      <c r="D94" s="47" t="str">
        <f>_xlfn.XLOOKUP(E:E,[2]Místnosti!$C:$C,[2]Místnosti!$K:$K)</f>
        <v>BF</v>
      </c>
      <c r="E94" s="48" t="s">
        <v>209</v>
      </c>
      <c r="F94" s="49"/>
      <c r="G94" s="49" t="s">
        <v>209</v>
      </c>
      <c r="H94" s="2" t="s">
        <v>106</v>
      </c>
      <c r="I94" s="50"/>
      <c r="J94" s="51"/>
      <c r="K94" s="51"/>
      <c r="L94" s="51"/>
      <c r="M94" s="52"/>
      <c r="N94" s="51"/>
      <c r="O94" s="52"/>
      <c r="P94" s="53"/>
      <c r="Q94" s="53"/>
      <c r="R94" s="217"/>
      <c r="S94" s="30"/>
      <c r="T94" s="148"/>
    </row>
    <row r="95" spans="1:20" ht="53.5" customHeight="1" x14ac:dyDescent="0.35">
      <c r="A95" s="93"/>
      <c r="B95" s="54" t="str">
        <f t="shared" si="20"/>
        <v>2</v>
      </c>
      <c r="C95" s="54" t="s">
        <v>182</v>
      </c>
      <c r="D95" s="54" t="str">
        <f>_xlfn.XLOOKUP(E:E,[2]Místnosti!$C:$C,[2]Místnosti!$K:$K)</f>
        <v>BF</v>
      </c>
      <c r="E95" s="55" t="s">
        <v>209</v>
      </c>
      <c r="F95" s="63" t="s">
        <v>35</v>
      </c>
      <c r="G95" s="63">
        <v>914</v>
      </c>
      <c r="H95" s="73" t="s">
        <v>210</v>
      </c>
      <c r="I95" s="72" t="s">
        <v>211</v>
      </c>
      <c r="J95" s="98" t="s">
        <v>48</v>
      </c>
      <c r="K95" s="98" t="s">
        <v>48</v>
      </c>
      <c r="L95" s="98" t="s">
        <v>48</v>
      </c>
      <c r="M95" s="99" t="s">
        <v>48</v>
      </c>
      <c r="N95" s="99" t="s">
        <v>159</v>
      </c>
      <c r="O95" s="98" t="s">
        <v>48</v>
      </c>
      <c r="P95" s="100"/>
      <c r="Q95" s="100" t="s">
        <v>41</v>
      </c>
      <c r="R95" s="200">
        <v>1</v>
      </c>
      <c r="S95" s="31"/>
      <c r="T95" s="66">
        <f>R95*S95</f>
        <v>0</v>
      </c>
    </row>
    <row r="96" spans="1:20" ht="95" customHeight="1" x14ac:dyDescent="0.35">
      <c r="A96" s="46"/>
      <c r="B96" s="54" t="str">
        <f t="shared" si="20"/>
        <v>2</v>
      </c>
      <c r="C96" s="54" t="s">
        <v>182</v>
      </c>
      <c r="D96" s="54" t="str">
        <f>_xlfn.XLOOKUP(E:E,[2]Místnosti!$C:$C,[2]Místnosti!$K:$K)</f>
        <v>BF</v>
      </c>
      <c r="E96" s="55" t="str">
        <f t="shared" ref="E96:E99" si="21">E95</f>
        <v>2_091</v>
      </c>
      <c r="F96" s="56" t="s">
        <v>43</v>
      </c>
      <c r="G96" s="56" t="s">
        <v>140</v>
      </c>
      <c r="H96" s="87" t="s">
        <v>141</v>
      </c>
      <c r="I96" s="88" t="s">
        <v>142</v>
      </c>
      <c r="J96" s="89" t="s">
        <v>143</v>
      </c>
      <c r="K96" s="59"/>
      <c r="L96" s="59"/>
      <c r="M96" s="60" t="e" vm="10">
        <v>#VALUE!</v>
      </c>
      <c r="N96" s="60" t="s">
        <v>144</v>
      </c>
      <c r="O96" s="61" t="s">
        <v>55</v>
      </c>
      <c r="P96" s="62"/>
      <c r="Q96" s="62" t="s">
        <v>41</v>
      </c>
      <c r="R96" s="62">
        <v>2</v>
      </c>
      <c r="S96" s="31"/>
      <c r="T96" s="66">
        <f>R96*S96</f>
        <v>0</v>
      </c>
    </row>
    <row r="97" spans="1:20" ht="74.5" customHeight="1" x14ac:dyDescent="0.35">
      <c r="A97" s="46"/>
      <c r="B97" s="54" t="str">
        <f t="shared" si="20"/>
        <v>2</v>
      </c>
      <c r="C97" s="54" t="s">
        <v>182</v>
      </c>
      <c r="D97" s="54" t="str">
        <f>_xlfn.XLOOKUP(E:E,[2]Místnosti!$C:$C,[2]Místnosti!$K:$K)</f>
        <v>BF</v>
      </c>
      <c r="E97" s="55" t="str">
        <f t="shared" si="21"/>
        <v>2_091</v>
      </c>
      <c r="F97" s="56" t="s">
        <v>43</v>
      </c>
      <c r="G97" s="56" t="s">
        <v>51</v>
      </c>
      <c r="H97" s="57" t="s">
        <v>52</v>
      </c>
      <c r="I97" s="58" t="s">
        <v>53</v>
      </c>
      <c r="J97" s="59" t="s">
        <v>54</v>
      </c>
      <c r="K97" s="59" t="s">
        <v>48</v>
      </c>
      <c r="L97" s="59" t="s">
        <v>48</v>
      </c>
      <c r="M97" s="60" t="e" vm="2">
        <v>#VALUE!</v>
      </c>
      <c r="N97" s="60" t="s">
        <v>49</v>
      </c>
      <c r="O97" s="61" t="s">
        <v>55</v>
      </c>
      <c r="P97" s="62" t="s">
        <v>48</v>
      </c>
      <c r="Q97" s="62" t="s">
        <v>41</v>
      </c>
      <c r="R97" s="62">
        <v>1</v>
      </c>
      <c r="S97" s="31"/>
      <c r="T97" s="66">
        <f>R97*S97</f>
        <v>0</v>
      </c>
    </row>
    <row r="98" spans="1:20" ht="37.5" x14ac:dyDescent="0.35">
      <c r="A98" s="46"/>
      <c r="B98" s="54" t="str">
        <f t="shared" si="20"/>
        <v>2</v>
      </c>
      <c r="C98" s="54" t="s">
        <v>182</v>
      </c>
      <c r="D98" s="54" t="str">
        <f>_xlfn.XLOOKUP(E:E,[2]Místnosti!$C:$C,[2]Místnosti!$K:$K)</f>
        <v>BF</v>
      </c>
      <c r="E98" s="55" t="str">
        <f t="shared" si="21"/>
        <v>2_091</v>
      </c>
      <c r="F98" s="56" t="s">
        <v>43</v>
      </c>
      <c r="G98" s="56" t="s">
        <v>56</v>
      </c>
      <c r="H98" s="57" t="s">
        <v>57</v>
      </c>
      <c r="I98" s="58" t="s">
        <v>58</v>
      </c>
      <c r="J98" s="59" t="s">
        <v>59</v>
      </c>
      <c r="K98" s="59" t="s">
        <v>60</v>
      </c>
      <c r="L98" s="59" t="s">
        <v>61</v>
      </c>
      <c r="M98" s="60" t="e" vm="3">
        <v>#VALUE!</v>
      </c>
      <c r="N98" s="60"/>
      <c r="O98" s="61" t="s">
        <v>55</v>
      </c>
      <c r="P98" s="62" t="s">
        <v>62</v>
      </c>
      <c r="Q98" s="62" t="s">
        <v>41</v>
      </c>
      <c r="R98" s="62">
        <v>1</v>
      </c>
      <c r="S98" s="31"/>
      <c r="T98" s="66">
        <f>R98*S98</f>
        <v>0</v>
      </c>
    </row>
    <row r="99" spans="1:20" ht="187.5" x14ac:dyDescent="0.35">
      <c r="A99" s="46"/>
      <c r="B99" s="54" t="str">
        <f t="shared" si="20"/>
        <v>2</v>
      </c>
      <c r="C99" s="54" t="s">
        <v>182</v>
      </c>
      <c r="D99" s="54" t="str">
        <f>_xlfn.XLOOKUP(E:E,[2]Místnosti!$C:$C,[2]Místnosti!$K:$K)</f>
        <v>BF</v>
      </c>
      <c r="E99" s="55" t="str">
        <f t="shared" si="21"/>
        <v>2_091</v>
      </c>
      <c r="F99" s="56" t="s">
        <v>43</v>
      </c>
      <c r="G99" s="56" t="s">
        <v>63</v>
      </c>
      <c r="H99" s="57" t="s">
        <v>64</v>
      </c>
      <c r="I99" s="58" t="s">
        <v>65</v>
      </c>
      <c r="J99" s="59" t="s">
        <v>66</v>
      </c>
      <c r="K99" s="59" t="s">
        <v>67</v>
      </c>
      <c r="L99" s="59" t="s">
        <v>61</v>
      </c>
      <c r="M99" s="60" t="e" vm="4">
        <v>#VALUE!</v>
      </c>
      <c r="N99" s="60"/>
      <c r="O99" s="61" t="s">
        <v>55</v>
      </c>
      <c r="P99" s="62" t="s">
        <v>68</v>
      </c>
      <c r="Q99" s="62" t="s">
        <v>41</v>
      </c>
      <c r="R99" s="62">
        <v>1</v>
      </c>
      <c r="S99" s="31"/>
      <c r="T99" s="66">
        <f>R99*S99</f>
        <v>0</v>
      </c>
    </row>
    <row r="100" spans="1:20" ht="65" customHeight="1" x14ac:dyDescent="0.35">
      <c r="A100" s="46" t="s">
        <v>69</v>
      </c>
      <c r="B100" s="54" t="str">
        <f t="shared" si="20"/>
        <v>2</v>
      </c>
      <c r="C100" s="54" t="s">
        <v>182</v>
      </c>
      <c r="D100" s="54" t="str">
        <f>_xlfn.XLOOKUP(E:E,[2]Místnosti!$C:$C,[2]Místnosti!$K:$K)</f>
        <v>BF</v>
      </c>
      <c r="E100" s="55" t="s">
        <v>209</v>
      </c>
      <c r="F100" s="63" t="s">
        <v>70</v>
      </c>
      <c r="G100" s="63" t="s">
        <v>71</v>
      </c>
      <c r="H100" s="74" t="s">
        <v>72</v>
      </c>
      <c r="I100" s="75" t="s">
        <v>73</v>
      </c>
      <c r="J100" s="66" t="s">
        <v>74</v>
      </c>
      <c r="K100" s="66" t="s">
        <v>75</v>
      </c>
      <c r="L100" s="66" t="s">
        <v>76</v>
      </c>
      <c r="M100" s="60" t="e" vm="7">
        <v>#VALUE!</v>
      </c>
      <c r="N100" s="66" t="s">
        <v>77</v>
      </c>
      <c r="O100" s="66" t="s">
        <v>48</v>
      </c>
      <c r="P100" s="77"/>
      <c r="Q100" s="77" t="s">
        <v>41</v>
      </c>
      <c r="R100" s="100">
        <v>8</v>
      </c>
      <c r="S100" s="32"/>
      <c r="T100" s="66"/>
    </row>
    <row r="101" spans="1:20" ht="77.5" customHeight="1" x14ac:dyDescent="0.35">
      <c r="A101" s="46" t="s">
        <v>69</v>
      </c>
      <c r="B101" s="54" t="str">
        <f t="shared" si="20"/>
        <v>2</v>
      </c>
      <c r="C101" s="54" t="s">
        <v>182</v>
      </c>
      <c r="D101" s="54" t="str">
        <f>_xlfn.XLOOKUP(E:E,[2]Místnosti!$C:$C,[2]Místnosti!$K:$K)</f>
        <v>BF</v>
      </c>
      <c r="E101" s="55" t="s">
        <v>209</v>
      </c>
      <c r="F101" s="63" t="s">
        <v>70</v>
      </c>
      <c r="G101" s="63" t="s">
        <v>111</v>
      </c>
      <c r="H101" s="74" t="s">
        <v>112</v>
      </c>
      <c r="I101" s="75" t="s">
        <v>113</v>
      </c>
      <c r="J101" s="66" t="s">
        <v>114</v>
      </c>
      <c r="K101" s="66" t="s">
        <v>115</v>
      </c>
      <c r="L101" s="66" t="s">
        <v>76</v>
      </c>
      <c r="M101" s="77" t="e" vm="8">
        <v>#VALUE!</v>
      </c>
      <c r="N101" s="66" t="s">
        <v>77</v>
      </c>
      <c r="O101" s="101"/>
      <c r="P101" s="77"/>
      <c r="Q101" s="77" t="s">
        <v>41</v>
      </c>
      <c r="R101" s="100">
        <v>4</v>
      </c>
      <c r="S101" s="32"/>
      <c r="T101" s="66"/>
    </row>
    <row r="102" spans="1:20" ht="212.5" x14ac:dyDescent="0.35">
      <c r="A102" s="46"/>
      <c r="B102" s="54" t="str">
        <f t="shared" si="20"/>
        <v>2</v>
      </c>
      <c r="C102" s="54" t="s">
        <v>182</v>
      </c>
      <c r="D102" s="54" t="str">
        <f>_xlfn.XLOOKUP(E:E,[2]Místnosti!$C:$C,[2]Místnosti!$K:$K)</f>
        <v>BF</v>
      </c>
      <c r="E102" s="55" t="s">
        <v>209</v>
      </c>
      <c r="F102" s="63" t="s">
        <v>35</v>
      </c>
      <c r="G102" s="63" t="s">
        <v>161</v>
      </c>
      <c r="H102" s="74" t="s">
        <v>162</v>
      </c>
      <c r="I102" s="75" t="s">
        <v>163</v>
      </c>
      <c r="J102" s="66" t="s">
        <v>212</v>
      </c>
      <c r="K102" s="66" t="s">
        <v>165</v>
      </c>
      <c r="L102" s="66" t="s">
        <v>166</v>
      </c>
      <c r="M102" s="77" t="s">
        <v>84</v>
      </c>
      <c r="N102" s="66" t="s">
        <v>85</v>
      </c>
      <c r="O102" s="101"/>
      <c r="P102" s="77"/>
      <c r="Q102" s="77" t="s">
        <v>41</v>
      </c>
      <c r="R102" s="100">
        <v>1</v>
      </c>
      <c r="S102" s="31"/>
      <c r="T102" s="66">
        <f>R102*S102</f>
        <v>0</v>
      </c>
    </row>
    <row r="103" spans="1:20" ht="60.5" customHeight="1" x14ac:dyDescent="0.35">
      <c r="A103" s="46"/>
      <c r="B103" s="54" t="str">
        <f t="shared" si="20"/>
        <v>2</v>
      </c>
      <c r="C103" s="54" t="s">
        <v>182</v>
      </c>
      <c r="D103" s="54" t="str">
        <f>_xlfn.XLOOKUP(E:E,[2]Místnosti!$C:$C,[2]Místnosti!$K:$K)</f>
        <v>BF</v>
      </c>
      <c r="E103" s="55" t="s">
        <v>209</v>
      </c>
      <c r="F103" s="56" t="s">
        <v>70</v>
      </c>
      <c r="G103" s="56" t="s">
        <v>86</v>
      </c>
      <c r="H103" s="75" t="s">
        <v>87</v>
      </c>
      <c r="I103" s="58" t="s">
        <v>88</v>
      </c>
      <c r="J103" s="66" t="s">
        <v>89</v>
      </c>
      <c r="K103" s="66" t="s">
        <v>90</v>
      </c>
      <c r="L103" s="66" t="s">
        <v>76</v>
      </c>
      <c r="M103" s="74" t="e" vm="6">
        <v>#VALUE!</v>
      </c>
      <c r="N103" s="66" t="s">
        <v>77</v>
      </c>
      <c r="O103" s="66"/>
      <c r="P103" s="77"/>
      <c r="Q103" s="77" t="s">
        <v>41</v>
      </c>
      <c r="R103" s="100">
        <v>3</v>
      </c>
      <c r="S103" s="31"/>
      <c r="T103" s="66">
        <f>R103*S103</f>
        <v>0</v>
      </c>
    </row>
    <row r="104" spans="1:20" ht="60.5" customHeight="1" x14ac:dyDescent="0.35">
      <c r="A104" s="46"/>
      <c r="B104" s="54" t="str">
        <f t="shared" si="20"/>
        <v>2</v>
      </c>
      <c r="C104" s="54" t="s">
        <v>182</v>
      </c>
      <c r="D104" s="54" t="str">
        <f>_xlfn.XLOOKUP(E:E,[2]Místnosti!$C:$C,[2]Místnosti!$K:$K)</f>
        <v>BF</v>
      </c>
      <c r="E104" s="55" t="s">
        <v>209</v>
      </c>
      <c r="F104" s="56" t="s">
        <v>70</v>
      </c>
      <c r="G104" s="56" t="s">
        <v>167</v>
      </c>
      <c r="H104" s="75" t="s">
        <v>168</v>
      </c>
      <c r="I104" s="58" t="s">
        <v>130</v>
      </c>
      <c r="J104" s="59" t="s">
        <v>169</v>
      </c>
      <c r="K104" s="66" t="s">
        <v>90</v>
      </c>
      <c r="L104" s="66" t="s">
        <v>76</v>
      </c>
      <c r="M104" s="74" t="e" vm="13">
        <v>#VALUE!</v>
      </c>
      <c r="N104" s="66" t="s">
        <v>77</v>
      </c>
      <c r="O104" s="66"/>
      <c r="P104" s="77"/>
      <c r="Q104" s="77" t="s">
        <v>41</v>
      </c>
      <c r="R104" s="100">
        <v>1</v>
      </c>
      <c r="S104" s="31"/>
      <c r="T104" s="66">
        <f>R104*S104</f>
        <v>0</v>
      </c>
    </row>
    <row r="105" spans="1:20" ht="37.5" x14ac:dyDescent="0.35">
      <c r="A105" s="46"/>
      <c r="B105" s="54" t="str">
        <f t="shared" si="20"/>
        <v>2</v>
      </c>
      <c r="C105" s="54" t="s">
        <v>182</v>
      </c>
      <c r="D105" s="54" t="str">
        <f>_xlfn.XLOOKUP(E:E,[2]Místnosti!$C:$C,[2]Místnosti!$K:$K)</f>
        <v>BF</v>
      </c>
      <c r="E105" s="55" t="s">
        <v>209</v>
      </c>
      <c r="F105" s="63" t="s">
        <v>35</v>
      </c>
      <c r="G105" s="63" t="s">
        <v>91</v>
      </c>
      <c r="H105" s="64" t="s">
        <v>92</v>
      </c>
      <c r="I105" s="65" t="s">
        <v>93</v>
      </c>
      <c r="J105" s="59" t="s">
        <v>94</v>
      </c>
      <c r="K105" s="59" t="s">
        <v>95</v>
      </c>
      <c r="L105" s="66" t="s">
        <v>96</v>
      </c>
      <c r="M105" s="60" t="s">
        <v>84</v>
      </c>
      <c r="N105" s="60" t="s">
        <v>97</v>
      </c>
      <c r="O105" s="59" t="s">
        <v>98</v>
      </c>
      <c r="P105" s="62"/>
      <c r="Q105" s="62" t="s">
        <v>41</v>
      </c>
      <c r="R105" s="100">
        <v>5</v>
      </c>
      <c r="S105" s="31"/>
      <c r="T105" s="66">
        <f>R105*S105</f>
        <v>0</v>
      </c>
    </row>
    <row r="106" spans="1:20" ht="15.5" x14ac:dyDescent="0.35">
      <c r="A106" s="46"/>
      <c r="B106" s="47" t="str">
        <f t="shared" si="20"/>
        <v>2</v>
      </c>
      <c r="C106" s="47" t="s">
        <v>182</v>
      </c>
      <c r="D106" s="47" t="str">
        <f>_xlfn.XLOOKUP(E:E,[2]Místnosti!$C:$C,[2]Místnosti!$K:$K)</f>
        <v>BF</v>
      </c>
      <c r="E106" s="48" t="str">
        <f>$G106</f>
        <v>2_159</v>
      </c>
      <c r="F106" s="49"/>
      <c r="G106" s="49" t="s">
        <v>213</v>
      </c>
      <c r="H106" s="2" t="s">
        <v>106</v>
      </c>
      <c r="I106" s="50"/>
      <c r="J106" s="51"/>
      <c r="K106" s="51"/>
      <c r="L106" s="51"/>
      <c r="M106" s="52"/>
      <c r="N106" s="51"/>
      <c r="O106" s="51"/>
      <c r="P106" s="53"/>
      <c r="Q106" s="53"/>
      <c r="R106" s="216"/>
      <c r="S106" s="30"/>
      <c r="T106" s="148"/>
    </row>
    <row r="107" spans="1:20" ht="37.5" x14ac:dyDescent="0.35">
      <c r="A107" s="46"/>
      <c r="B107" s="54" t="str">
        <f t="shared" si="20"/>
        <v>2</v>
      </c>
      <c r="C107" s="54" t="s">
        <v>182</v>
      </c>
      <c r="D107" s="54" t="str">
        <f>_xlfn.XLOOKUP(E:E,[2]Místnosti!$C:$C,[2]Místnosti!$K:$K)</f>
        <v>BF</v>
      </c>
      <c r="E107" s="55" t="str">
        <f t="shared" ref="E107:E125" si="22">E106</f>
        <v>2_159</v>
      </c>
      <c r="F107" s="56" t="s">
        <v>35</v>
      </c>
      <c r="G107" s="56" t="s">
        <v>214</v>
      </c>
      <c r="H107" s="57" t="s">
        <v>37</v>
      </c>
      <c r="I107" s="72" t="s">
        <v>125</v>
      </c>
      <c r="J107" s="59"/>
      <c r="K107" s="59"/>
      <c r="L107" s="59"/>
      <c r="M107" s="60"/>
      <c r="N107" s="60" t="s">
        <v>39</v>
      </c>
      <c r="O107" s="61" t="s">
        <v>215</v>
      </c>
      <c r="P107" s="62"/>
      <c r="Q107" s="62" t="s">
        <v>41</v>
      </c>
      <c r="R107" s="100">
        <v>1</v>
      </c>
      <c r="S107" s="31"/>
      <c r="T107" s="66">
        <f t="shared" ref="T107:T112" si="23">R107*S107</f>
        <v>0</v>
      </c>
    </row>
    <row r="108" spans="1:20" ht="76" x14ac:dyDescent="0.35">
      <c r="A108" s="46"/>
      <c r="B108" s="54" t="str">
        <f t="shared" si="20"/>
        <v>2</v>
      </c>
      <c r="C108" s="54" t="s">
        <v>182</v>
      </c>
      <c r="D108" s="54" t="str">
        <f>_xlfn.XLOOKUP(E:E,[2]Místnosti!$C:$C,[2]Místnosti!$K:$K)</f>
        <v>BF</v>
      </c>
      <c r="E108" s="55" t="str">
        <f t="shared" si="22"/>
        <v>2_159</v>
      </c>
      <c r="F108" s="56" t="s">
        <v>43</v>
      </c>
      <c r="G108" s="56" t="s">
        <v>140</v>
      </c>
      <c r="H108" s="87" t="s">
        <v>141</v>
      </c>
      <c r="I108" s="88" t="s">
        <v>142</v>
      </c>
      <c r="J108" s="89" t="s">
        <v>143</v>
      </c>
      <c r="K108" s="59"/>
      <c r="L108" s="59"/>
      <c r="M108" s="60" t="e" vm="10">
        <v>#VALUE!</v>
      </c>
      <c r="N108" s="60" t="s">
        <v>144</v>
      </c>
      <c r="O108" s="61" t="s">
        <v>55</v>
      </c>
      <c r="P108" s="62"/>
      <c r="Q108" s="62" t="s">
        <v>41</v>
      </c>
      <c r="R108" s="62">
        <v>1</v>
      </c>
      <c r="S108" s="31"/>
      <c r="T108" s="66">
        <f t="shared" si="23"/>
        <v>0</v>
      </c>
    </row>
    <row r="109" spans="1:20" ht="95.25" customHeight="1" x14ac:dyDescent="0.35">
      <c r="A109" s="46"/>
      <c r="B109" s="54" t="str">
        <f t="shared" si="20"/>
        <v>2</v>
      </c>
      <c r="C109" s="54" t="s">
        <v>182</v>
      </c>
      <c r="D109" s="54" t="str">
        <f>_xlfn.XLOOKUP(E:E,[2]Místnosti!$C:$C,[2]Místnosti!$K:$K)</f>
        <v>BF</v>
      </c>
      <c r="E109" s="55" t="str">
        <f t="shared" si="22"/>
        <v>2_159</v>
      </c>
      <c r="F109" s="56" t="s">
        <v>43</v>
      </c>
      <c r="G109" s="56" t="s">
        <v>44</v>
      </c>
      <c r="H109" s="57" t="s">
        <v>45</v>
      </c>
      <c r="I109" s="58" t="s">
        <v>46</v>
      </c>
      <c r="J109" s="59" t="s">
        <v>47</v>
      </c>
      <c r="K109" s="59" t="s">
        <v>48</v>
      </c>
      <c r="L109" s="59" t="s">
        <v>48</v>
      </c>
      <c r="M109" s="60" t="e" vm="1">
        <v>#VALUE!</v>
      </c>
      <c r="N109" s="60" t="s">
        <v>49</v>
      </c>
      <c r="O109" s="61" t="s">
        <v>50</v>
      </c>
      <c r="P109" s="62"/>
      <c r="Q109" s="62" t="s">
        <v>41</v>
      </c>
      <c r="R109" s="62">
        <v>1</v>
      </c>
      <c r="S109" s="31"/>
      <c r="T109" s="66">
        <f t="shared" si="23"/>
        <v>0</v>
      </c>
    </row>
    <row r="110" spans="1:20" ht="74.5" customHeight="1" x14ac:dyDescent="0.35">
      <c r="A110" s="46"/>
      <c r="B110" s="54" t="str">
        <f t="shared" si="20"/>
        <v>2</v>
      </c>
      <c r="C110" s="54" t="s">
        <v>182</v>
      </c>
      <c r="D110" s="54" t="str">
        <f>_xlfn.XLOOKUP(E:E,[2]Místnosti!$C:$C,[2]Místnosti!$K:$K)</f>
        <v>BF</v>
      </c>
      <c r="E110" s="55" t="str">
        <f>E108</f>
        <v>2_159</v>
      </c>
      <c r="F110" s="56" t="s">
        <v>43</v>
      </c>
      <c r="G110" s="56" t="s">
        <v>51</v>
      </c>
      <c r="H110" s="57" t="s">
        <v>52</v>
      </c>
      <c r="I110" s="58" t="s">
        <v>53</v>
      </c>
      <c r="J110" s="59" t="s">
        <v>54</v>
      </c>
      <c r="K110" s="59" t="s">
        <v>48</v>
      </c>
      <c r="L110" s="59" t="s">
        <v>48</v>
      </c>
      <c r="M110" s="60" t="e" vm="2">
        <v>#VALUE!</v>
      </c>
      <c r="N110" s="60" t="s">
        <v>49</v>
      </c>
      <c r="O110" s="61" t="s">
        <v>55</v>
      </c>
      <c r="P110" s="62" t="s">
        <v>48</v>
      </c>
      <c r="Q110" s="62" t="s">
        <v>41</v>
      </c>
      <c r="R110" s="62">
        <v>1</v>
      </c>
      <c r="S110" s="31"/>
      <c r="T110" s="66">
        <f t="shared" si="23"/>
        <v>0</v>
      </c>
    </row>
    <row r="111" spans="1:20" ht="37.5" x14ac:dyDescent="0.35">
      <c r="A111" s="46"/>
      <c r="B111" s="54" t="str">
        <f t="shared" si="20"/>
        <v>2</v>
      </c>
      <c r="C111" s="54" t="s">
        <v>182</v>
      </c>
      <c r="D111" s="54" t="str">
        <f>_xlfn.XLOOKUP(E:E,[2]Místnosti!$C:$C,[2]Místnosti!$K:$K)</f>
        <v>BF</v>
      </c>
      <c r="E111" s="55" t="str">
        <f t="shared" si="22"/>
        <v>2_159</v>
      </c>
      <c r="F111" s="56" t="s">
        <v>43</v>
      </c>
      <c r="G111" s="56" t="s">
        <v>56</v>
      </c>
      <c r="H111" s="57" t="s">
        <v>57</v>
      </c>
      <c r="I111" s="58" t="s">
        <v>58</v>
      </c>
      <c r="J111" s="59" t="s">
        <v>59</v>
      </c>
      <c r="K111" s="59" t="s">
        <v>60</v>
      </c>
      <c r="L111" s="59" t="s">
        <v>61</v>
      </c>
      <c r="M111" s="60" t="e" vm="3">
        <v>#VALUE!</v>
      </c>
      <c r="N111" s="60"/>
      <c r="O111" s="61" t="s">
        <v>55</v>
      </c>
      <c r="P111" s="62" t="s">
        <v>62</v>
      </c>
      <c r="Q111" s="62" t="s">
        <v>41</v>
      </c>
      <c r="R111" s="62">
        <v>1</v>
      </c>
      <c r="S111" s="31"/>
      <c r="T111" s="66">
        <f t="shared" si="23"/>
        <v>0</v>
      </c>
    </row>
    <row r="112" spans="1:20" ht="187.5" x14ac:dyDescent="0.35">
      <c r="A112" s="46"/>
      <c r="B112" s="54" t="str">
        <f t="shared" si="20"/>
        <v>2</v>
      </c>
      <c r="C112" s="54" t="s">
        <v>182</v>
      </c>
      <c r="D112" s="54" t="str">
        <f>_xlfn.XLOOKUP(E:E,[2]Místnosti!$C:$C,[2]Místnosti!$K:$K)</f>
        <v>BF</v>
      </c>
      <c r="E112" s="55" t="str">
        <f t="shared" si="22"/>
        <v>2_159</v>
      </c>
      <c r="F112" s="56" t="s">
        <v>43</v>
      </c>
      <c r="G112" s="56" t="s">
        <v>63</v>
      </c>
      <c r="H112" s="57" t="s">
        <v>64</v>
      </c>
      <c r="I112" s="58" t="s">
        <v>65</v>
      </c>
      <c r="J112" s="59" t="s">
        <v>66</v>
      </c>
      <c r="K112" s="59" t="s">
        <v>67</v>
      </c>
      <c r="L112" s="59" t="s">
        <v>61</v>
      </c>
      <c r="M112" s="60" t="e" vm="4">
        <v>#VALUE!</v>
      </c>
      <c r="N112" s="60"/>
      <c r="O112" s="61" t="s">
        <v>55</v>
      </c>
      <c r="P112" s="62" t="s">
        <v>68</v>
      </c>
      <c r="Q112" s="62" t="s">
        <v>41</v>
      </c>
      <c r="R112" s="62">
        <v>1</v>
      </c>
      <c r="S112" s="31"/>
      <c r="T112" s="66">
        <f t="shared" si="23"/>
        <v>0</v>
      </c>
    </row>
    <row r="113" spans="1:20" ht="54.5" customHeight="1" x14ac:dyDescent="0.35">
      <c r="A113" s="46" t="s">
        <v>69</v>
      </c>
      <c r="B113" s="54" t="str">
        <f t="shared" si="20"/>
        <v>2</v>
      </c>
      <c r="C113" s="54" t="s">
        <v>182</v>
      </c>
      <c r="D113" s="54" t="str">
        <f>_xlfn.XLOOKUP(E:E,[2]Místnosti!$C:$C,[2]Místnosti!$K:$K)</f>
        <v>BF</v>
      </c>
      <c r="E113" s="55" t="str">
        <f>E107</f>
        <v>2_159</v>
      </c>
      <c r="F113" s="63" t="s">
        <v>70</v>
      </c>
      <c r="G113" s="63" t="s">
        <v>71</v>
      </c>
      <c r="H113" s="74" t="s">
        <v>72</v>
      </c>
      <c r="I113" s="75" t="s">
        <v>73</v>
      </c>
      <c r="J113" s="66" t="s">
        <v>74</v>
      </c>
      <c r="K113" s="66" t="s">
        <v>75</v>
      </c>
      <c r="L113" s="66" t="s">
        <v>76</v>
      </c>
      <c r="M113" s="60" t="e" vm="7">
        <v>#VALUE!</v>
      </c>
      <c r="N113" s="66" t="s">
        <v>77</v>
      </c>
      <c r="O113" s="76" t="s">
        <v>50</v>
      </c>
      <c r="P113" s="77"/>
      <c r="Q113" s="77" t="s">
        <v>41</v>
      </c>
      <c r="R113" s="100">
        <v>7</v>
      </c>
      <c r="S113" s="32"/>
      <c r="T113" s="66"/>
    </row>
    <row r="114" spans="1:20" ht="57" customHeight="1" x14ac:dyDescent="0.35">
      <c r="A114" s="46"/>
      <c r="B114" s="54" t="str">
        <f t="shared" si="20"/>
        <v>2</v>
      </c>
      <c r="C114" s="54" t="s">
        <v>182</v>
      </c>
      <c r="D114" s="54" t="str">
        <f>_xlfn.XLOOKUP(E:E,[2]Místnosti!$C:$C,[2]Místnosti!$K:$K)</f>
        <v>BF</v>
      </c>
      <c r="E114" s="55" t="str">
        <f>E113</f>
        <v>2_159</v>
      </c>
      <c r="F114" s="56" t="s">
        <v>70</v>
      </c>
      <c r="G114" s="56" t="s">
        <v>128</v>
      </c>
      <c r="H114" s="75" t="s">
        <v>129</v>
      </c>
      <c r="I114" s="58" t="s">
        <v>130</v>
      </c>
      <c r="J114" s="66" t="s">
        <v>131</v>
      </c>
      <c r="K114" s="66" t="s">
        <v>90</v>
      </c>
      <c r="L114" s="66" t="s">
        <v>76</v>
      </c>
      <c r="M114" s="74" t="e" vm="16">
        <v>#VALUE!</v>
      </c>
      <c r="N114" s="66" t="s">
        <v>77</v>
      </c>
      <c r="O114" s="76" t="s">
        <v>50</v>
      </c>
      <c r="P114" s="77"/>
      <c r="Q114" s="77" t="s">
        <v>41</v>
      </c>
      <c r="R114" s="100">
        <v>3</v>
      </c>
      <c r="S114" s="31"/>
      <c r="T114" s="66">
        <f>R114*S114</f>
        <v>0</v>
      </c>
    </row>
    <row r="115" spans="1:20" ht="150" x14ac:dyDescent="0.35">
      <c r="A115" s="46"/>
      <c r="B115" s="54" t="str">
        <f t="shared" si="20"/>
        <v>2</v>
      </c>
      <c r="C115" s="54" t="s">
        <v>182</v>
      </c>
      <c r="D115" s="54" t="str">
        <f>_xlfn.XLOOKUP(E:E,[2]Místnosti!$C:$C,[2]Místnosti!$K:$K)</f>
        <v>BF</v>
      </c>
      <c r="E115" s="55" t="str">
        <f t="shared" si="22"/>
        <v>2_159</v>
      </c>
      <c r="F115" s="63" t="s">
        <v>35</v>
      </c>
      <c r="G115" s="63" t="s">
        <v>117</v>
      </c>
      <c r="H115" s="79" t="s">
        <v>118</v>
      </c>
      <c r="I115" s="83" t="s">
        <v>119</v>
      </c>
      <c r="J115" s="81" t="s">
        <v>216</v>
      </c>
      <c r="K115" s="81" t="s">
        <v>121</v>
      </c>
      <c r="L115" s="84" t="s">
        <v>76</v>
      </c>
      <c r="M115" s="82" t="s">
        <v>84</v>
      </c>
      <c r="N115" s="82" t="s">
        <v>122</v>
      </c>
      <c r="O115" s="61" t="s">
        <v>50</v>
      </c>
      <c r="P115" s="77"/>
      <c r="Q115" s="77" t="s">
        <v>41</v>
      </c>
      <c r="R115" s="100">
        <v>1</v>
      </c>
      <c r="S115" s="31"/>
      <c r="T115" s="66">
        <f>R115*S115</f>
        <v>0</v>
      </c>
    </row>
    <row r="116" spans="1:20" ht="37.5" x14ac:dyDescent="0.35">
      <c r="A116" s="46"/>
      <c r="B116" s="54" t="str">
        <f t="shared" si="20"/>
        <v>2</v>
      </c>
      <c r="C116" s="54" t="s">
        <v>182</v>
      </c>
      <c r="D116" s="54" t="str">
        <f>_xlfn.XLOOKUP(E:E,[2]Místnosti!$C:$C,[2]Místnosti!$K:$K)</f>
        <v>BF</v>
      </c>
      <c r="E116" s="55" t="str">
        <f>E115</f>
        <v>2_159</v>
      </c>
      <c r="F116" s="63" t="s">
        <v>35</v>
      </c>
      <c r="G116" s="63" t="s">
        <v>91</v>
      </c>
      <c r="H116" s="64" t="s">
        <v>92</v>
      </c>
      <c r="I116" s="65" t="s">
        <v>93</v>
      </c>
      <c r="J116" s="59" t="s">
        <v>94</v>
      </c>
      <c r="K116" s="59" t="s">
        <v>95</v>
      </c>
      <c r="L116" s="66" t="s">
        <v>96</v>
      </c>
      <c r="M116" s="60" t="s">
        <v>84</v>
      </c>
      <c r="N116" s="60" t="s">
        <v>97</v>
      </c>
      <c r="O116" s="61" t="s">
        <v>50</v>
      </c>
      <c r="P116" s="62" t="s">
        <v>98</v>
      </c>
      <c r="Q116" s="62" t="s">
        <v>41</v>
      </c>
      <c r="R116" s="100">
        <v>5</v>
      </c>
      <c r="S116" s="31"/>
      <c r="T116" s="66">
        <f>R116*S116</f>
        <v>0</v>
      </c>
    </row>
    <row r="117" spans="1:20" ht="15.5" x14ac:dyDescent="0.35">
      <c r="A117" s="46"/>
      <c r="B117" s="47" t="s">
        <v>217</v>
      </c>
      <c r="C117" s="47" t="s">
        <v>182</v>
      </c>
      <c r="D117" s="47" t="str">
        <f>_xlfn.XLOOKUP(E:E,[2]Místnosti!$C:$C,[2]Místnosti!$K:$K)</f>
        <v>BF</v>
      </c>
      <c r="E117" s="48" t="str">
        <f>$G117</f>
        <v>3_026</v>
      </c>
      <c r="F117" s="49"/>
      <c r="G117" s="49" t="s">
        <v>218</v>
      </c>
      <c r="H117" s="2" t="s">
        <v>106</v>
      </c>
      <c r="I117" s="50"/>
      <c r="J117" s="51"/>
      <c r="K117" s="51"/>
      <c r="L117" s="51"/>
      <c r="M117" s="52"/>
      <c r="N117" s="51"/>
      <c r="O117" s="51"/>
      <c r="P117" s="53"/>
      <c r="Q117" s="53"/>
      <c r="R117" s="216"/>
      <c r="S117" s="30"/>
      <c r="T117" s="148"/>
    </row>
    <row r="118" spans="1:20" ht="37.5" x14ac:dyDescent="0.35">
      <c r="A118" s="46"/>
      <c r="B118" s="54" t="s">
        <v>217</v>
      </c>
      <c r="C118" s="54" t="s">
        <v>182</v>
      </c>
      <c r="D118" s="54" t="str">
        <f>_xlfn.XLOOKUP(E:E,[2]Místnosti!$C:$C,[2]Místnosti!$K:$K)</f>
        <v>BF</v>
      </c>
      <c r="E118" s="55" t="str">
        <f t="shared" si="22"/>
        <v>3_026</v>
      </c>
      <c r="F118" s="56" t="s">
        <v>35</v>
      </c>
      <c r="G118" s="56" t="s">
        <v>219</v>
      </c>
      <c r="H118" s="57" t="s">
        <v>157</v>
      </c>
      <c r="I118" s="58" t="s">
        <v>186</v>
      </c>
      <c r="J118" s="59"/>
      <c r="K118" s="59"/>
      <c r="L118" s="59"/>
      <c r="M118" s="60"/>
      <c r="N118" s="60" t="s">
        <v>159</v>
      </c>
      <c r="O118" s="61" t="s">
        <v>220</v>
      </c>
      <c r="P118" s="77"/>
      <c r="Q118" s="77" t="s">
        <v>41</v>
      </c>
      <c r="R118" s="100">
        <v>1</v>
      </c>
      <c r="S118" s="31"/>
      <c r="T118" s="66">
        <f>R118*S118</f>
        <v>0</v>
      </c>
    </row>
    <row r="119" spans="1:20" ht="96" customHeight="1" x14ac:dyDescent="0.35">
      <c r="A119" s="46"/>
      <c r="B119" s="54" t="str">
        <f t="shared" ref="B119:B122" si="24">MID(E119,1,1)</f>
        <v>3</v>
      </c>
      <c r="C119" s="54" t="s">
        <v>182</v>
      </c>
      <c r="D119" s="54" t="str">
        <f>_xlfn.XLOOKUP(E:E,[2]Místnosti!$C:$C,[2]Místnosti!$K:$K)</f>
        <v>BF</v>
      </c>
      <c r="E119" s="55" t="str">
        <f t="shared" si="22"/>
        <v>3_026</v>
      </c>
      <c r="F119" s="56" t="s">
        <v>43</v>
      </c>
      <c r="G119" s="56" t="s">
        <v>44</v>
      </c>
      <c r="H119" s="57" t="s">
        <v>45</v>
      </c>
      <c r="I119" s="58" t="s">
        <v>46</v>
      </c>
      <c r="J119" s="59" t="s">
        <v>47</v>
      </c>
      <c r="K119" s="59" t="s">
        <v>48</v>
      </c>
      <c r="L119" s="59" t="s">
        <v>48</v>
      </c>
      <c r="M119" s="60" t="e" vm="1">
        <v>#VALUE!</v>
      </c>
      <c r="N119" s="60" t="s">
        <v>49</v>
      </c>
      <c r="O119" s="61" t="s">
        <v>50</v>
      </c>
      <c r="P119" s="62"/>
      <c r="Q119" s="62" t="s">
        <v>41</v>
      </c>
      <c r="R119" s="62">
        <v>1</v>
      </c>
      <c r="S119" s="31"/>
      <c r="T119" s="66">
        <f>R119*S119</f>
        <v>0</v>
      </c>
    </row>
    <row r="120" spans="1:20" ht="62.5" x14ac:dyDescent="0.35">
      <c r="A120" s="46"/>
      <c r="B120" s="54" t="str">
        <f t="shared" si="24"/>
        <v>3</v>
      </c>
      <c r="C120" s="54" t="s">
        <v>182</v>
      </c>
      <c r="D120" s="54" t="str">
        <f>_xlfn.XLOOKUP(E:E,[2]Místnosti!$C:$C,[2]Místnosti!$K:$K)</f>
        <v>BF</v>
      </c>
      <c r="E120" s="55" t="str">
        <f>E118</f>
        <v>3_026</v>
      </c>
      <c r="F120" s="56" t="s">
        <v>43</v>
      </c>
      <c r="G120" s="56" t="s">
        <v>51</v>
      </c>
      <c r="H120" s="57" t="s">
        <v>52</v>
      </c>
      <c r="I120" s="58" t="s">
        <v>53</v>
      </c>
      <c r="J120" s="59" t="s">
        <v>54</v>
      </c>
      <c r="K120" s="59" t="s">
        <v>48</v>
      </c>
      <c r="L120" s="59" t="s">
        <v>48</v>
      </c>
      <c r="M120" s="60" t="e" vm="2">
        <v>#VALUE!</v>
      </c>
      <c r="N120" s="60" t="s">
        <v>49</v>
      </c>
      <c r="O120" s="61" t="s">
        <v>55</v>
      </c>
      <c r="P120" s="62" t="s">
        <v>48</v>
      </c>
      <c r="Q120" s="62" t="s">
        <v>41</v>
      </c>
      <c r="R120" s="62">
        <v>1</v>
      </c>
      <c r="S120" s="31"/>
      <c r="T120" s="66">
        <f>R120*S120</f>
        <v>0</v>
      </c>
    </row>
    <row r="121" spans="1:20" ht="37.5" x14ac:dyDescent="0.35">
      <c r="A121" s="46"/>
      <c r="B121" s="54" t="str">
        <f t="shared" si="24"/>
        <v>3</v>
      </c>
      <c r="C121" s="54" t="s">
        <v>182</v>
      </c>
      <c r="D121" s="54" t="str">
        <f>_xlfn.XLOOKUP(E:E,[2]Místnosti!$C:$C,[2]Místnosti!$K:$K)</f>
        <v>BF</v>
      </c>
      <c r="E121" s="55" t="str">
        <f t="shared" si="22"/>
        <v>3_026</v>
      </c>
      <c r="F121" s="56" t="s">
        <v>43</v>
      </c>
      <c r="G121" s="56" t="s">
        <v>56</v>
      </c>
      <c r="H121" s="57" t="s">
        <v>57</v>
      </c>
      <c r="I121" s="58" t="s">
        <v>58</v>
      </c>
      <c r="J121" s="59" t="s">
        <v>59</v>
      </c>
      <c r="K121" s="59" t="s">
        <v>60</v>
      </c>
      <c r="L121" s="59" t="s">
        <v>61</v>
      </c>
      <c r="M121" s="60" t="e" vm="3">
        <v>#VALUE!</v>
      </c>
      <c r="N121" s="60"/>
      <c r="O121" s="61" t="s">
        <v>55</v>
      </c>
      <c r="P121" s="62" t="s">
        <v>62</v>
      </c>
      <c r="Q121" s="62" t="s">
        <v>41</v>
      </c>
      <c r="R121" s="62">
        <v>1</v>
      </c>
      <c r="S121" s="31"/>
      <c r="T121" s="66">
        <f>R121*S121</f>
        <v>0</v>
      </c>
    </row>
    <row r="122" spans="1:20" ht="187.5" x14ac:dyDescent="0.35">
      <c r="A122" s="46"/>
      <c r="B122" s="54" t="str">
        <f t="shared" si="24"/>
        <v>3</v>
      </c>
      <c r="C122" s="54" t="s">
        <v>182</v>
      </c>
      <c r="D122" s="54" t="str">
        <f>_xlfn.XLOOKUP(E:E,[2]Místnosti!$C:$C,[2]Místnosti!$K:$K)</f>
        <v>BF</v>
      </c>
      <c r="E122" s="55" t="str">
        <f t="shared" si="22"/>
        <v>3_026</v>
      </c>
      <c r="F122" s="56" t="s">
        <v>43</v>
      </c>
      <c r="G122" s="56" t="s">
        <v>63</v>
      </c>
      <c r="H122" s="57" t="s">
        <v>64</v>
      </c>
      <c r="I122" s="58" t="s">
        <v>65</v>
      </c>
      <c r="J122" s="59" t="s">
        <v>66</v>
      </c>
      <c r="K122" s="59" t="s">
        <v>67</v>
      </c>
      <c r="L122" s="59" t="s">
        <v>61</v>
      </c>
      <c r="M122" s="60" t="e" vm="4">
        <v>#VALUE!</v>
      </c>
      <c r="N122" s="60"/>
      <c r="O122" s="61" t="s">
        <v>55</v>
      </c>
      <c r="P122" s="62" t="s">
        <v>68</v>
      </c>
      <c r="Q122" s="62" t="s">
        <v>41</v>
      </c>
      <c r="R122" s="62">
        <v>1</v>
      </c>
      <c r="S122" s="31"/>
      <c r="T122" s="66">
        <f>R122*S122</f>
        <v>0</v>
      </c>
    </row>
    <row r="123" spans="1:20" ht="60" customHeight="1" x14ac:dyDescent="0.35">
      <c r="A123" s="46" t="s">
        <v>69</v>
      </c>
      <c r="B123" s="54" t="s">
        <v>217</v>
      </c>
      <c r="C123" s="54" t="s">
        <v>182</v>
      </c>
      <c r="D123" s="54" t="str">
        <f>_xlfn.XLOOKUP(E:E,[2]Místnosti!$C:$C,[2]Místnosti!$K:$K)</f>
        <v>BF</v>
      </c>
      <c r="E123" s="55" t="str">
        <f>E118</f>
        <v>3_026</v>
      </c>
      <c r="F123" s="63" t="s">
        <v>70</v>
      </c>
      <c r="G123" s="63" t="s">
        <v>71</v>
      </c>
      <c r="H123" s="74" t="s">
        <v>72</v>
      </c>
      <c r="I123" s="75" t="s">
        <v>73</v>
      </c>
      <c r="J123" s="66" t="s">
        <v>74</v>
      </c>
      <c r="K123" s="66" t="s">
        <v>75</v>
      </c>
      <c r="L123" s="66" t="s">
        <v>76</v>
      </c>
      <c r="M123" s="60" t="e" vm="7">
        <v>#VALUE!</v>
      </c>
      <c r="N123" s="66" t="s">
        <v>77</v>
      </c>
      <c r="O123" s="66"/>
      <c r="P123" s="77"/>
      <c r="Q123" s="77" t="s">
        <v>41</v>
      </c>
      <c r="R123" s="100">
        <v>6</v>
      </c>
      <c r="S123" s="32"/>
      <c r="T123" s="66"/>
    </row>
    <row r="124" spans="1:20" ht="60" customHeight="1" x14ac:dyDescent="0.35">
      <c r="A124" s="46"/>
      <c r="B124" s="54" t="s">
        <v>217</v>
      </c>
      <c r="C124" s="54" t="s">
        <v>182</v>
      </c>
      <c r="D124" s="54" t="str">
        <f>_xlfn.XLOOKUP(E:E,[2]Místnosti!$C:$C,[2]Místnosti!$K:$K)</f>
        <v>BF</v>
      </c>
      <c r="E124" s="55" t="str">
        <f t="shared" si="22"/>
        <v>3_026</v>
      </c>
      <c r="F124" s="56" t="s">
        <v>70</v>
      </c>
      <c r="G124" s="56" t="s">
        <v>221</v>
      </c>
      <c r="H124" s="75" t="s">
        <v>222</v>
      </c>
      <c r="I124" s="58" t="s">
        <v>223</v>
      </c>
      <c r="J124" s="59" t="s">
        <v>224</v>
      </c>
      <c r="K124" s="66" t="s">
        <v>90</v>
      </c>
      <c r="L124" s="66" t="s">
        <v>76</v>
      </c>
      <c r="M124" s="77" t="e" vm="17">
        <v>#VALUE!</v>
      </c>
      <c r="N124" s="66" t="s">
        <v>77</v>
      </c>
      <c r="O124" s="76" t="s">
        <v>50</v>
      </c>
      <c r="P124" s="77"/>
      <c r="Q124" s="77" t="s">
        <v>41</v>
      </c>
      <c r="R124" s="100">
        <v>1</v>
      </c>
      <c r="S124" s="31"/>
      <c r="T124" s="66">
        <f>R124*S124</f>
        <v>0</v>
      </c>
    </row>
    <row r="125" spans="1:20" ht="37.5" x14ac:dyDescent="0.35">
      <c r="A125" s="46"/>
      <c r="B125" s="54" t="s">
        <v>217</v>
      </c>
      <c r="C125" s="54" t="s">
        <v>182</v>
      </c>
      <c r="D125" s="54" t="str">
        <f>_xlfn.XLOOKUP(E:E,[2]Místnosti!$C:$C,[2]Místnosti!$K:$K)</f>
        <v>BF</v>
      </c>
      <c r="E125" s="55" t="str">
        <f t="shared" si="22"/>
        <v>3_026</v>
      </c>
      <c r="F125" s="63" t="s">
        <v>35</v>
      </c>
      <c r="G125" s="63" t="s">
        <v>91</v>
      </c>
      <c r="H125" s="64" t="s">
        <v>92</v>
      </c>
      <c r="I125" s="65" t="s">
        <v>93</v>
      </c>
      <c r="J125" s="59" t="s">
        <v>94</v>
      </c>
      <c r="K125" s="59" t="s">
        <v>95</v>
      </c>
      <c r="L125" s="66" t="s">
        <v>96</v>
      </c>
      <c r="M125" s="60" t="s">
        <v>84</v>
      </c>
      <c r="N125" s="60" t="s">
        <v>97</v>
      </c>
      <c r="O125" s="59" t="s">
        <v>98</v>
      </c>
      <c r="P125" s="77"/>
      <c r="Q125" s="77" t="s">
        <v>41</v>
      </c>
      <c r="R125" s="100">
        <v>3</v>
      </c>
      <c r="S125" s="31"/>
      <c r="T125" s="66">
        <f>R125*S125</f>
        <v>0</v>
      </c>
    </row>
    <row r="126" spans="1:20" ht="15.5" x14ac:dyDescent="0.35">
      <c r="A126" s="46"/>
      <c r="B126" s="47" t="str">
        <f t="shared" ref="B126:B136" si="25">MID(E126,1,1)</f>
        <v>3</v>
      </c>
      <c r="C126" s="47" t="s">
        <v>182</v>
      </c>
      <c r="D126" s="47" t="str">
        <f>_xlfn.XLOOKUP(E:E,[2]Místnosti!$C:$C,[2]Místnosti!$K:$K)</f>
        <v>BF</v>
      </c>
      <c r="E126" s="48" t="str">
        <f>$G126</f>
        <v>3_077</v>
      </c>
      <c r="F126" s="49"/>
      <c r="G126" s="49" t="s">
        <v>225</v>
      </c>
      <c r="H126" s="2" t="s">
        <v>106</v>
      </c>
      <c r="I126" s="50"/>
      <c r="J126" s="51"/>
      <c r="K126" s="51"/>
      <c r="L126" s="51"/>
      <c r="M126" s="52"/>
      <c r="N126" s="51"/>
      <c r="O126" s="51"/>
      <c r="P126" s="53"/>
      <c r="Q126" s="53"/>
      <c r="R126" s="216"/>
      <c r="S126" s="30"/>
      <c r="T126" s="148"/>
    </row>
    <row r="127" spans="1:20" ht="49.5" customHeight="1" x14ac:dyDescent="0.35">
      <c r="A127" s="46"/>
      <c r="B127" s="54" t="str">
        <f t="shared" si="25"/>
        <v>3</v>
      </c>
      <c r="C127" s="54" t="s">
        <v>182</v>
      </c>
      <c r="D127" s="54" t="str">
        <f>_xlfn.XLOOKUP(E:E,[2]Místnosti!$C:$C,[2]Místnosti!$K:$K)</f>
        <v>BF</v>
      </c>
      <c r="E127" s="55" t="str">
        <f t="shared" ref="E127:E134" si="26">E126</f>
        <v>3_077</v>
      </c>
      <c r="F127" s="56" t="s">
        <v>35</v>
      </c>
      <c r="G127" s="56" t="s">
        <v>226</v>
      </c>
      <c r="H127" s="57" t="s">
        <v>157</v>
      </c>
      <c r="I127" s="72" t="s">
        <v>227</v>
      </c>
      <c r="J127" s="59"/>
      <c r="K127" s="59"/>
      <c r="L127" s="59"/>
      <c r="M127" s="60"/>
      <c r="N127" s="60" t="s">
        <v>159</v>
      </c>
      <c r="O127" s="61" t="s">
        <v>228</v>
      </c>
      <c r="P127" s="62"/>
      <c r="Q127" s="62" t="s">
        <v>41</v>
      </c>
      <c r="R127" s="100">
        <v>1</v>
      </c>
      <c r="S127" s="31"/>
      <c r="T127" s="66">
        <f>R127*S127</f>
        <v>0</v>
      </c>
    </row>
    <row r="128" spans="1:20" ht="91" customHeight="1" x14ac:dyDescent="0.35">
      <c r="A128" s="46"/>
      <c r="B128" s="54" t="str">
        <f t="shared" si="25"/>
        <v>3</v>
      </c>
      <c r="C128" s="54" t="s">
        <v>182</v>
      </c>
      <c r="D128" s="54" t="str">
        <f>_xlfn.XLOOKUP(E:E,[2]Místnosti!$C:$C,[2]Místnosti!$K:$K)</f>
        <v>BF</v>
      </c>
      <c r="E128" s="55" t="str">
        <f t="shared" si="26"/>
        <v>3_077</v>
      </c>
      <c r="F128" s="56" t="s">
        <v>43</v>
      </c>
      <c r="G128" s="56" t="s">
        <v>140</v>
      </c>
      <c r="H128" s="87" t="s">
        <v>141</v>
      </c>
      <c r="I128" s="88" t="s">
        <v>142</v>
      </c>
      <c r="J128" s="89" t="s">
        <v>143</v>
      </c>
      <c r="K128" s="59"/>
      <c r="L128" s="59"/>
      <c r="M128" s="60" t="e" vm="10">
        <v>#VALUE!</v>
      </c>
      <c r="N128" s="60" t="s">
        <v>144</v>
      </c>
      <c r="O128" s="61" t="s">
        <v>55</v>
      </c>
      <c r="P128" s="62"/>
      <c r="Q128" s="62" t="s">
        <v>41</v>
      </c>
      <c r="R128" s="62">
        <v>2</v>
      </c>
      <c r="S128" s="31"/>
      <c r="T128" s="66">
        <f>R128*S128</f>
        <v>0</v>
      </c>
    </row>
    <row r="129" spans="1:20" ht="74.5" customHeight="1" x14ac:dyDescent="0.35">
      <c r="A129" s="46"/>
      <c r="B129" s="54" t="str">
        <f t="shared" si="25"/>
        <v>3</v>
      </c>
      <c r="C129" s="54" t="s">
        <v>182</v>
      </c>
      <c r="D129" s="54" t="str">
        <f>_xlfn.XLOOKUP(E:E,[2]Místnosti!$C:$C,[2]Místnosti!$K:$K)</f>
        <v>BF</v>
      </c>
      <c r="E129" s="55" t="str">
        <f t="shared" si="26"/>
        <v>3_077</v>
      </c>
      <c r="F129" s="56" t="s">
        <v>43</v>
      </c>
      <c r="G129" s="56" t="s">
        <v>51</v>
      </c>
      <c r="H129" s="57" t="s">
        <v>52</v>
      </c>
      <c r="I129" s="58" t="s">
        <v>53</v>
      </c>
      <c r="J129" s="59" t="s">
        <v>54</v>
      </c>
      <c r="K129" s="59" t="s">
        <v>48</v>
      </c>
      <c r="L129" s="59" t="s">
        <v>48</v>
      </c>
      <c r="M129" s="60" t="e" vm="2">
        <v>#VALUE!</v>
      </c>
      <c r="N129" s="60" t="s">
        <v>49</v>
      </c>
      <c r="O129" s="61" t="s">
        <v>55</v>
      </c>
      <c r="P129" s="62" t="s">
        <v>48</v>
      </c>
      <c r="Q129" s="62" t="s">
        <v>41</v>
      </c>
      <c r="R129" s="62">
        <v>1</v>
      </c>
      <c r="S129" s="31"/>
      <c r="T129" s="66">
        <f>R129*S129</f>
        <v>0</v>
      </c>
    </row>
    <row r="130" spans="1:20" ht="37.5" x14ac:dyDescent="0.35">
      <c r="A130" s="46"/>
      <c r="B130" s="54" t="str">
        <f t="shared" si="25"/>
        <v>3</v>
      </c>
      <c r="C130" s="54" t="s">
        <v>182</v>
      </c>
      <c r="D130" s="54" t="str">
        <f>_xlfn.XLOOKUP(E:E,[2]Místnosti!$C:$C,[2]Místnosti!$K:$K)</f>
        <v>BF</v>
      </c>
      <c r="E130" s="55" t="str">
        <f t="shared" si="26"/>
        <v>3_077</v>
      </c>
      <c r="F130" s="56" t="s">
        <v>43</v>
      </c>
      <c r="G130" s="56" t="s">
        <v>56</v>
      </c>
      <c r="H130" s="57" t="s">
        <v>57</v>
      </c>
      <c r="I130" s="58" t="s">
        <v>58</v>
      </c>
      <c r="J130" s="59" t="s">
        <v>59</v>
      </c>
      <c r="K130" s="59" t="s">
        <v>60</v>
      </c>
      <c r="L130" s="59" t="s">
        <v>61</v>
      </c>
      <c r="M130" s="60" t="e" vm="3">
        <v>#VALUE!</v>
      </c>
      <c r="N130" s="60"/>
      <c r="O130" s="61" t="s">
        <v>55</v>
      </c>
      <c r="P130" s="62" t="s">
        <v>62</v>
      </c>
      <c r="Q130" s="62" t="s">
        <v>41</v>
      </c>
      <c r="R130" s="62">
        <v>1</v>
      </c>
      <c r="S130" s="31"/>
      <c r="T130" s="66">
        <f>R130*S130</f>
        <v>0</v>
      </c>
    </row>
    <row r="131" spans="1:20" ht="187.5" x14ac:dyDescent="0.35">
      <c r="A131" s="46"/>
      <c r="B131" s="54" t="str">
        <f t="shared" si="25"/>
        <v>3</v>
      </c>
      <c r="C131" s="54" t="s">
        <v>182</v>
      </c>
      <c r="D131" s="54" t="str">
        <f>_xlfn.XLOOKUP(E:E,[2]Místnosti!$C:$C,[2]Místnosti!$K:$K)</f>
        <v>BF</v>
      </c>
      <c r="E131" s="55" t="str">
        <f t="shared" si="26"/>
        <v>3_077</v>
      </c>
      <c r="F131" s="56" t="s">
        <v>43</v>
      </c>
      <c r="G131" s="56" t="s">
        <v>63</v>
      </c>
      <c r="H131" s="57" t="s">
        <v>64</v>
      </c>
      <c r="I131" s="58" t="s">
        <v>65</v>
      </c>
      <c r="J131" s="59" t="s">
        <v>66</v>
      </c>
      <c r="K131" s="59" t="s">
        <v>67</v>
      </c>
      <c r="L131" s="59" t="s">
        <v>61</v>
      </c>
      <c r="M131" s="60" t="e" vm="4">
        <v>#VALUE!</v>
      </c>
      <c r="N131" s="60"/>
      <c r="O131" s="61" t="s">
        <v>55</v>
      </c>
      <c r="P131" s="62" t="s">
        <v>68</v>
      </c>
      <c r="Q131" s="62" t="s">
        <v>41</v>
      </c>
      <c r="R131" s="62">
        <v>1</v>
      </c>
      <c r="S131" s="31"/>
      <c r="T131" s="66">
        <f>R131*S131</f>
        <v>0</v>
      </c>
    </row>
    <row r="132" spans="1:20" ht="67.5" customHeight="1" x14ac:dyDescent="0.35">
      <c r="A132" s="46" t="s">
        <v>69</v>
      </c>
      <c r="B132" s="54" t="str">
        <f t="shared" si="25"/>
        <v>3</v>
      </c>
      <c r="C132" s="54" t="s">
        <v>182</v>
      </c>
      <c r="D132" s="54" t="str">
        <f>_xlfn.XLOOKUP(E:E,[2]Místnosti!$C:$C,[2]Místnosti!$K:$K)</f>
        <v>BF</v>
      </c>
      <c r="E132" s="55" t="str">
        <f>E127</f>
        <v>3_077</v>
      </c>
      <c r="F132" s="63" t="s">
        <v>70</v>
      </c>
      <c r="G132" s="63" t="s">
        <v>71</v>
      </c>
      <c r="H132" s="74" t="s">
        <v>72</v>
      </c>
      <c r="I132" s="75" t="s">
        <v>73</v>
      </c>
      <c r="J132" s="66" t="s">
        <v>74</v>
      </c>
      <c r="K132" s="66" t="s">
        <v>75</v>
      </c>
      <c r="L132" s="66" t="s">
        <v>76</v>
      </c>
      <c r="M132" s="60" t="e" vm="7">
        <v>#VALUE!</v>
      </c>
      <c r="N132" s="66" t="s">
        <v>77</v>
      </c>
      <c r="O132" s="76" t="s">
        <v>50</v>
      </c>
      <c r="P132" s="77"/>
      <c r="Q132" s="77" t="s">
        <v>41</v>
      </c>
      <c r="R132" s="100">
        <v>8</v>
      </c>
      <c r="S132" s="32"/>
      <c r="T132" s="66"/>
    </row>
    <row r="133" spans="1:20" ht="77" customHeight="1" x14ac:dyDescent="0.35">
      <c r="A133" s="46" t="s">
        <v>69</v>
      </c>
      <c r="B133" s="54" t="str">
        <f t="shared" si="25"/>
        <v>3</v>
      </c>
      <c r="C133" s="54" t="s">
        <v>182</v>
      </c>
      <c r="D133" s="54" t="str">
        <f>_xlfn.XLOOKUP(E:E,[2]Místnosti!$C:$C,[2]Místnosti!$K:$K)</f>
        <v>BF</v>
      </c>
      <c r="E133" s="55" t="str">
        <f t="shared" si="26"/>
        <v>3_077</v>
      </c>
      <c r="F133" s="63" t="s">
        <v>70</v>
      </c>
      <c r="G133" s="63" t="s">
        <v>111</v>
      </c>
      <c r="H133" s="74" t="s">
        <v>112</v>
      </c>
      <c r="I133" s="75" t="s">
        <v>113</v>
      </c>
      <c r="J133" s="66" t="s">
        <v>114</v>
      </c>
      <c r="K133" s="66" t="s">
        <v>115</v>
      </c>
      <c r="L133" s="66" t="s">
        <v>76</v>
      </c>
      <c r="M133" s="77" t="e" vm="8">
        <v>#VALUE!</v>
      </c>
      <c r="N133" s="66" t="s">
        <v>77</v>
      </c>
      <c r="O133" s="76" t="s">
        <v>50</v>
      </c>
      <c r="P133" s="77"/>
      <c r="Q133" s="77" t="s">
        <v>41</v>
      </c>
      <c r="R133" s="100">
        <v>3</v>
      </c>
      <c r="S133" s="32"/>
      <c r="T133" s="66"/>
    </row>
    <row r="134" spans="1:20" ht="220" customHeight="1" x14ac:dyDescent="0.35">
      <c r="A134" s="46"/>
      <c r="B134" s="54" t="str">
        <f t="shared" si="25"/>
        <v>3</v>
      </c>
      <c r="C134" s="54" t="s">
        <v>182</v>
      </c>
      <c r="D134" s="54" t="str">
        <f>_xlfn.XLOOKUP(E:E,[2]Místnosti!$C:$C,[2]Místnosti!$K:$K)</f>
        <v>BF</v>
      </c>
      <c r="E134" s="55" t="str">
        <f t="shared" si="26"/>
        <v>3_077</v>
      </c>
      <c r="F134" s="78" t="s">
        <v>35</v>
      </c>
      <c r="G134" s="78" t="s">
        <v>161</v>
      </c>
      <c r="H134" s="79" t="s">
        <v>162</v>
      </c>
      <c r="I134" s="79" t="s">
        <v>163</v>
      </c>
      <c r="J134" s="84" t="s">
        <v>229</v>
      </c>
      <c r="K134" s="81" t="s">
        <v>165</v>
      </c>
      <c r="L134" s="81" t="s">
        <v>166</v>
      </c>
      <c r="M134" s="82" t="s">
        <v>84</v>
      </c>
      <c r="N134" s="82" t="s">
        <v>85</v>
      </c>
      <c r="O134" s="61" t="s">
        <v>50</v>
      </c>
      <c r="P134" s="77"/>
      <c r="Q134" s="77" t="s">
        <v>41</v>
      </c>
      <c r="R134" s="100">
        <v>1</v>
      </c>
      <c r="S134" s="31"/>
      <c r="T134" s="66">
        <f>R134*S134</f>
        <v>0</v>
      </c>
    </row>
    <row r="135" spans="1:20" ht="65" customHeight="1" x14ac:dyDescent="0.35">
      <c r="A135" s="46"/>
      <c r="B135" s="54" t="str">
        <f t="shared" si="25"/>
        <v>3</v>
      </c>
      <c r="C135" s="54" t="s">
        <v>182</v>
      </c>
      <c r="D135" s="54" t="str">
        <f>_xlfn.XLOOKUP(E:E,[2]Místnosti!$C:$C,[2]Místnosti!$K:$K)</f>
        <v>BF</v>
      </c>
      <c r="E135" s="55" t="str">
        <f>E133</f>
        <v>3_077</v>
      </c>
      <c r="F135" s="56" t="s">
        <v>70</v>
      </c>
      <c r="G135" s="56" t="s">
        <v>86</v>
      </c>
      <c r="H135" s="75" t="s">
        <v>87</v>
      </c>
      <c r="I135" s="58" t="s">
        <v>88</v>
      </c>
      <c r="J135" s="66" t="s">
        <v>89</v>
      </c>
      <c r="K135" s="66" t="s">
        <v>90</v>
      </c>
      <c r="L135" s="66" t="s">
        <v>76</v>
      </c>
      <c r="M135" s="74" t="e" vm="6">
        <v>#VALUE!</v>
      </c>
      <c r="N135" s="66" t="s">
        <v>77</v>
      </c>
      <c r="O135" s="76" t="s">
        <v>50</v>
      </c>
      <c r="P135" s="77"/>
      <c r="Q135" s="77" t="s">
        <v>41</v>
      </c>
      <c r="R135" s="100">
        <v>3</v>
      </c>
      <c r="S135" s="31"/>
      <c r="T135" s="66">
        <f>R135*S135</f>
        <v>0</v>
      </c>
    </row>
    <row r="136" spans="1:20" ht="65" customHeight="1" x14ac:dyDescent="0.35">
      <c r="A136" s="46"/>
      <c r="B136" s="54" t="str">
        <f t="shared" si="25"/>
        <v>3</v>
      </c>
      <c r="C136" s="54" t="s">
        <v>182</v>
      </c>
      <c r="D136" s="54" t="str">
        <f>_xlfn.XLOOKUP(E:E,[2]Místnosti!$C:$C,[2]Místnosti!$K:$K)</f>
        <v>BF</v>
      </c>
      <c r="E136" s="55" t="str">
        <f t="shared" ref="E136:E137" si="27">E135</f>
        <v>3_077</v>
      </c>
      <c r="F136" s="56" t="s">
        <v>70</v>
      </c>
      <c r="G136" s="56" t="s">
        <v>167</v>
      </c>
      <c r="H136" s="75" t="s">
        <v>168</v>
      </c>
      <c r="I136" s="58" t="s">
        <v>130</v>
      </c>
      <c r="J136" s="59" t="s">
        <v>169</v>
      </c>
      <c r="K136" s="66" t="s">
        <v>90</v>
      </c>
      <c r="L136" s="66" t="s">
        <v>76</v>
      </c>
      <c r="M136" s="74" t="e" vm="13">
        <v>#VALUE!</v>
      </c>
      <c r="N136" s="66" t="s">
        <v>77</v>
      </c>
      <c r="O136" s="76" t="s">
        <v>50</v>
      </c>
      <c r="P136" s="77"/>
      <c r="Q136" s="77" t="s">
        <v>41</v>
      </c>
      <c r="R136" s="100">
        <v>1</v>
      </c>
      <c r="S136" s="31"/>
      <c r="T136" s="66">
        <f>R136*S136</f>
        <v>0</v>
      </c>
    </row>
    <row r="137" spans="1:20" ht="37.5" x14ac:dyDescent="0.35">
      <c r="A137" s="46"/>
      <c r="B137" s="54" t="str">
        <f>MID(E137,1,1)</f>
        <v>3</v>
      </c>
      <c r="C137" s="54" t="s">
        <v>182</v>
      </c>
      <c r="D137" s="54" t="str">
        <f>_xlfn.XLOOKUP(E:E,[2]Místnosti!$C:$C,[2]Místnosti!$K:$K)</f>
        <v>BF</v>
      </c>
      <c r="E137" s="55" t="str">
        <f t="shared" si="27"/>
        <v>3_077</v>
      </c>
      <c r="F137" s="63" t="s">
        <v>35</v>
      </c>
      <c r="G137" s="63" t="s">
        <v>91</v>
      </c>
      <c r="H137" s="64" t="s">
        <v>92</v>
      </c>
      <c r="I137" s="65" t="s">
        <v>93</v>
      </c>
      <c r="J137" s="59" t="s">
        <v>94</v>
      </c>
      <c r="K137" s="59" t="s">
        <v>95</v>
      </c>
      <c r="L137" s="66" t="s">
        <v>96</v>
      </c>
      <c r="M137" s="60" t="s">
        <v>84</v>
      </c>
      <c r="N137" s="60" t="s">
        <v>97</v>
      </c>
      <c r="O137" s="61" t="s">
        <v>50</v>
      </c>
      <c r="P137" s="62" t="s">
        <v>98</v>
      </c>
      <c r="Q137" s="62" t="s">
        <v>41</v>
      </c>
      <c r="R137" s="100">
        <v>5</v>
      </c>
      <c r="S137" s="31"/>
      <c r="T137" s="66">
        <f>R137*S137</f>
        <v>0</v>
      </c>
    </row>
    <row r="138" spans="1:20" ht="15.5" x14ac:dyDescent="0.35">
      <c r="A138" s="46"/>
      <c r="B138" s="47" t="str">
        <f t="shared" ref="B138:B147" si="28">MID(E138,1,1)</f>
        <v>3</v>
      </c>
      <c r="C138" s="47" t="s">
        <v>182</v>
      </c>
      <c r="D138" s="47" t="str">
        <f>_xlfn.XLOOKUP(E:E,[2]Místnosti!$C:$C,[2]Místnosti!$K:$K)</f>
        <v>BF</v>
      </c>
      <c r="E138" s="48" t="str">
        <f>$G138</f>
        <v>3_113</v>
      </c>
      <c r="F138" s="49"/>
      <c r="G138" s="49" t="s">
        <v>230</v>
      </c>
      <c r="H138" s="2" t="s">
        <v>106</v>
      </c>
      <c r="I138" s="50"/>
      <c r="J138" s="51"/>
      <c r="K138" s="51"/>
      <c r="L138" s="51"/>
      <c r="M138" s="52"/>
      <c r="N138" s="51"/>
      <c r="O138" s="51"/>
      <c r="P138" s="53"/>
      <c r="Q138" s="53"/>
      <c r="R138" s="216"/>
      <c r="S138" s="30"/>
      <c r="T138" s="148"/>
    </row>
    <row r="139" spans="1:20" ht="37.5" x14ac:dyDescent="0.35">
      <c r="A139" s="46"/>
      <c r="B139" s="54" t="str">
        <f t="shared" si="28"/>
        <v>3</v>
      </c>
      <c r="C139" s="54" t="s">
        <v>182</v>
      </c>
      <c r="D139" s="54" t="str">
        <f>_xlfn.XLOOKUP(E:E,[2]Místnosti!$C:$C,[2]Místnosti!$K:$K)</f>
        <v>BF</v>
      </c>
      <c r="E139" s="55" t="str">
        <f t="shared" ref="E139:E145" si="29">E138</f>
        <v>3_113</v>
      </c>
      <c r="F139" s="56" t="s">
        <v>35</v>
      </c>
      <c r="G139" s="56" t="s">
        <v>231</v>
      </c>
      <c r="H139" s="57" t="s">
        <v>37</v>
      </c>
      <c r="I139" s="72" t="s">
        <v>232</v>
      </c>
      <c r="J139" s="59"/>
      <c r="K139" s="59"/>
      <c r="L139" s="59"/>
      <c r="M139" s="60"/>
      <c r="N139" s="60" t="s">
        <v>39</v>
      </c>
      <c r="O139" s="61" t="s">
        <v>233</v>
      </c>
      <c r="P139" s="62"/>
      <c r="Q139" s="62" t="s">
        <v>41</v>
      </c>
      <c r="R139" s="100">
        <v>1</v>
      </c>
      <c r="S139" s="31"/>
      <c r="T139" s="66">
        <f>R139*S139</f>
        <v>0</v>
      </c>
    </row>
    <row r="140" spans="1:20" ht="92" customHeight="1" x14ac:dyDescent="0.35">
      <c r="A140" s="46"/>
      <c r="B140" s="54" t="str">
        <f t="shared" si="28"/>
        <v>3</v>
      </c>
      <c r="C140" s="54" t="s">
        <v>182</v>
      </c>
      <c r="D140" s="54" t="str">
        <f>_xlfn.XLOOKUP(E:E,[2]Místnosti!$C:$C,[2]Místnosti!$K:$K)</f>
        <v>BF</v>
      </c>
      <c r="E140" s="55" t="str">
        <f t="shared" si="29"/>
        <v>3_113</v>
      </c>
      <c r="F140" s="56" t="s">
        <v>43</v>
      </c>
      <c r="G140" s="56" t="s">
        <v>140</v>
      </c>
      <c r="H140" s="87" t="s">
        <v>141</v>
      </c>
      <c r="I140" s="88" t="s">
        <v>142</v>
      </c>
      <c r="J140" s="89" t="s">
        <v>143</v>
      </c>
      <c r="K140" s="59"/>
      <c r="L140" s="59"/>
      <c r="M140" s="60" t="e" vm="10">
        <v>#VALUE!</v>
      </c>
      <c r="N140" s="60" t="s">
        <v>144</v>
      </c>
      <c r="O140" s="61" t="s">
        <v>55</v>
      </c>
      <c r="P140" s="62"/>
      <c r="Q140" s="62" t="s">
        <v>41</v>
      </c>
      <c r="R140" s="62">
        <v>2</v>
      </c>
      <c r="S140" s="31"/>
      <c r="T140" s="66">
        <f>R140*S140</f>
        <v>0</v>
      </c>
    </row>
    <row r="141" spans="1:20" ht="72.5" customHeight="1" x14ac:dyDescent="0.35">
      <c r="A141" s="46"/>
      <c r="B141" s="54" t="str">
        <f t="shared" si="28"/>
        <v>3</v>
      </c>
      <c r="C141" s="54" t="s">
        <v>182</v>
      </c>
      <c r="D141" s="54" t="str">
        <f>_xlfn.XLOOKUP(E:E,[2]Místnosti!$C:$C,[2]Místnosti!$K:$K)</f>
        <v>BF</v>
      </c>
      <c r="E141" s="55" t="str">
        <f t="shared" si="29"/>
        <v>3_113</v>
      </c>
      <c r="F141" s="56" t="s">
        <v>43</v>
      </c>
      <c r="G141" s="56" t="s">
        <v>51</v>
      </c>
      <c r="H141" s="57" t="s">
        <v>52</v>
      </c>
      <c r="I141" s="58" t="s">
        <v>53</v>
      </c>
      <c r="J141" s="59" t="s">
        <v>54</v>
      </c>
      <c r="K141" s="59" t="s">
        <v>48</v>
      </c>
      <c r="L141" s="59" t="s">
        <v>48</v>
      </c>
      <c r="M141" s="60" t="e" vm="2">
        <v>#VALUE!</v>
      </c>
      <c r="N141" s="60" t="s">
        <v>49</v>
      </c>
      <c r="O141" s="61" t="s">
        <v>55</v>
      </c>
      <c r="P141" s="62" t="s">
        <v>48</v>
      </c>
      <c r="Q141" s="62" t="s">
        <v>41</v>
      </c>
      <c r="R141" s="62">
        <v>1</v>
      </c>
      <c r="S141" s="31"/>
      <c r="T141" s="66">
        <f>R141*S141</f>
        <v>0</v>
      </c>
    </row>
    <row r="142" spans="1:20" ht="37.5" x14ac:dyDescent="0.35">
      <c r="A142" s="46"/>
      <c r="B142" s="54" t="str">
        <f t="shared" si="28"/>
        <v>3</v>
      </c>
      <c r="C142" s="54" t="s">
        <v>182</v>
      </c>
      <c r="D142" s="54" t="str">
        <f>_xlfn.XLOOKUP(E:E,[2]Místnosti!$C:$C,[2]Místnosti!$K:$K)</f>
        <v>BF</v>
      </c>
      <c r="E142" s="55" t="str">
        <f t="shared" si="29"/>
        <v>3_113</v>
      </c>
      <c r="F142" s="56" t="s">
        <v>43</v>
      </c>
      <c r="G142" s="56" t="s">
        <v>56</v>
      </c>
      <c r="H142" s="57" t="s">
        <v>57</v>
      </c>
      <c r="I142" s="58" t="s">
        <v>58</v>
      </c>
      <c r="J142" s="59" t="s">
        <v>59</v>
      </c>
      <c r="K142" s="59" t="s">
        <v>60</v>
      </c>
      <c r="L142" s="59" t="s">
        <v>61</v>
      </c>
      <c r="M142" s="60" t="e" vm="3">
        <v>#VALUE!</v>
      </c>
      <c r="N142" s="60"/>
      <c r="O142" s="61" t="s">
        <v>55</v>
      </c>
      <c r="P142" s="62" t="s">
        <v>62</v>
      </c>
      <c r="Q142" s="62" t="s">
        <v>41</v>
      </c>
      <c r="R142" s="62">
        <v>1</v>
      </c>
      <c r="S142" s="31"/>
      <c r="T142" s="66">
        <f>R142*S142</f>
        <v>0</v>
      </c>
    </row>
    <row r="143" spans="1:20" ht="187.5" x14ac:dyDescent="0.35">
      <c r="A143" s="46"/>
      <c r="B143" s="54" t="str">
        <f t="shared" si="28"/>
        <v>3</v>
      </c>
      <c r="C143" s="54" t="s">
        <v>182</v>
      </c>
      <c r="D143" s="54" t="str">
        <f>_xlfn.XLOOKUP(E:E,[2]Místnosti!$C:$C,[2]Místnosti!$K:$K)</f>
        <v>BF</v>
      </c>
      <c r="E143" s="55" t="str">
        <f t="shared" si="29"/>
        <v>3_113</v>
      </c>
      <c r="F143" s="56" t="s">
        <v>43</v>
      </c>
      <c r="G143" s="56" t="s">
        <v>63</v>
      </c>
      <c r="H143" s="57" t="s">
        <v>64</v>
      </c>
      <c r="I143" s="58" t="s">
        <v>65</v>
      </c>
      <c r="J143" s="59" t="s">
        <v>66</v>
      </c>
      <c r="K143" s="59" t="s">
        <v>67</v>
      </c>
      <c r="L143" s="59" t="s">
        <v>61</v>
      </c>
      <c r="M143" s="60" t="e" vm="4">
        <v>#VALUE!</v>
      </c>
      <c r="N143" s="60"/>
      <c r="O143" s="61" t="s">
        <v>55</v>
      </c>
      <c r="P143" s="62" t="s">
        <v>68</v>
      </c>
      <c r="Q143" s="62" t="s">
        <v>41</v>
      </c>
      <c r="R143" s="62">
        <v>1</v>
      </c>
      <c r="S143" s="31"/>
      <c r="T143" s="66">
        <f>R143*S143</f>
        <v>0</v>
      </c>
    </row>
    <row r="144" spans="1:20" ht="63.5" customHeight="1" x14ac:dyDescent="0.35">
      <c r="A144" s="46" t="s">
        <v>69</v>
      </c>
      <c r="B144" s="54" t="str">
        <f t="shared" si="28"/>
        <v>3</v>
      </c>
      <c r="C144" s="54" t="s">
        <v>182</v>
      </c>
      <c r="D144" s="54" t="str">
        <f>_xlfn.XLOOKUP(E:E,[2]Místnosti!$C:$C,[2]Místnosti!$K:$K)</f>
        <v>BF</v>
      </c>
      <c r="E144" s="55" t="str">
        <f>E139</f>
        <v>3_113</v>
      </c>
      <c r="F144" s="63" t="s">
        <v>70</v>
      </c>
      <c r="G144" s="63" t="s">
        <v>71</v>
      </c>
      <c r="H144" s="74" t="s">
        <v>72</v>
      </c>
      <c r="I144" s="75" t="s">
        <v>73</v>
      </c>
      <c r="J144" s="66" t="s">
        <v>74</v>
      </c>
      <c r="K144" s="66" t="s">
        <v>75</v>
      </c>
      <c r="L144" s="66" t="s">
        <v>76</v>
      </c>
      <c r="M144" s="60" t="e" vm="7">
        <v>#VALUE!</v>
      </c>
      <c r="N144" s="66" t="s">
        <v>77</v>
      </c>
      <c r="O144" s="76" t="s">
        <v>50</v>
      </c>
      <c r="P144" s="77"/>
      <c r="Q144" s="77" t="s">
        <v>41</v>
      </c>
      <c r="R144" s="100">
        <v>5</v>
      </c>
      <c r="S144" s="32"/>
      <c r="T144" s="66"/>
    </row>
    <row r="145" spans="1:20" ht="76" customHeight="1" x14ac:dyDescent="0.35">
      <c r="A145" s="46" t="s">
        <v>69</v>
      </c>
      <c r="B145" s="54" t="str">
        <f t="shared" si="28"/>
        <v>3</v>
      </c>
      <c r="C145" s="54" t="s">
        <v>182</v>
      </c>
      <c r="D145" s="54" t="str">
        <f>_xlfn.XLOOKUP(E:E,[2]Místnosti!$C:$C,[2]Místnosti!$K:$K)</f>
        <v>BF</v>
      </c>
      <c r="E145" s="55" t="str">
        <f t="shared" si="29"/>
        <v>3_113</v>
      </c>
      <c r="F145" s="63" t="s">
        <v>70</v>
      </c>
      <c r="G145" s="63" t="s">
        <v>111</v>
      </c>
      <c r="H145" s="74" t="s">
        <v>112</v>
      </c>
      <c r="I145" s="75" t="s">
        <v>113</v>
      </c>
      <c r="J145" s="66" t="s">
        <v>114</v>
      </c>
      <c r="K145" s="66" t="s">
        <v>115</v>
      </c>
      <c r="L145" s="66" t="s">
        <v>76</v>
      </c>
      <c r="M145" s="77" t="e" vm="8">
        <v>#VALUE!</v>
      </c>
      <c r="N145" s="66" t="s">
        <v>77</v>
      </c>
      <c r="O145" s="76" t="s">
        <v>50</v>
      </c>
      <c r="P145" s="77"/>
      <c r="Q145" s="77" t="s">
        <v>41</v>
      </c>
      <c r="R145" s="100">
        <v>5</v>
      </c>
      <c r="S145" s="32"/>
      <c r="T145" s="66"/>
    </row>
    <row r="146" spans="1:20" ht="65" customHeight="1" x14ac:dyDescent="0.35">
      <c r="A146" s="46"/>
      <c r="B146" s="54" t="str">
        <f t="shared" si="28"/>
        <v>3</v>
      </c>
      <c r="C146" s="54" t="s">
        <v>182</v>
      </c>
      <c r="D146" s="54" t="str">
        <f>_xlfn.XLOOKUP(E:E,[2]Místnosti!$C:$C,[2]Místnosti!$K:$K)</f>
        <v>BF</v>
      </c>
      <c r="E146" s="55" t="str">
        <f>E144</f>
        <v>3_113</v>
      </c>
      <c r="F146" s="56" t="s">
        <v>70</v>
      </c>
      <c r="G146" s="56" t="s">
        <v>128</v>
      </c>
      <c r="H146" s="75" t="s">
        <v>129</v>
      </c>
      <c r="I146" s="58" t="s">
        <v>130</v>
      </c>
      <c r="J146" s="66" t="s">
        <v>131</v>
      </c>
      <c r="K146" s="66" t="s">
        <v>90</v>
      </c>
      <c r="L146" s="66" t="s">
        <v>76</v>
      </c>
      <c r="M146" s="74" t="e" vm="16">
        <v>#VALUE!</v>
      </c>
      <c r="N146" s="66" t="s">
        <v>77</v>
      </c>
      <c r="O146" s="76" t="s">
        <v>50</v>
      </c>
      <c r="P146" s="77"/>
      <c r="Q146" s="77" t="s">
        <v>41</v>
      </c>
      <c r="R146" s="100">
        <v>2</v>
      </c>
      <c r="S146" s="31"/>
      <c r="T146" s="66">
        <f>R146*S146</f>
        <v>0</v>
      </c>
    </row>
    <row r="147" spans="1:20" ht="150" x14ac:dyDescent="0.35">
      <c r="A147" s="46"/>
      <c r="B147" s="54" t="str">
        <f t="shared" si="28"/>
        <v>3</v>
      </c>
      <c r="C147" s="54" t="s">
        <v>182</v>
      </c>
      <c r="D147" s="54" t="str">
        <f>_xlfn.XLOOKUP(E:E,[2]Místnosti!$C:$C,[2]Místnosti!$K:$K)</f>
        <v>BF</v>
      </c>
      <c r="E147" s="55" t="str">
        <f t="shared" ref="E147" si="30">E146</f>
        <v>3_113</v>
      </c>
      <c r="F147" s="63" t="s">
        <v>35</v>
      </c>
      <c r="G147" s="63" t="s">
        <v>117</v>
      </c>
      <c r="H147" s="79" t="s">
        <v>118</v>
      </c>
      <c r="I147" s="83" t="s">
        <v>119</v>
      </c>
      <c r="J147" s="81" t="s">
        <v>234</v>
      </c>
      <c r="K147" s="81" t="s">
        <v>121</v>
      </c>
      <c r="L147" s="84" t="s">
        <v>76</v>
      </c>
      <c r="M147" s="82" t="s">
        <v>84</v>
      </c>
      <c r="N147" s="82" t="s">
        <v>122</v>
      </c>
      <c r="O147" s="61" t="s">
        <v>50</v>
      </c>
      <c r="P147" s="77"/>
      <c r="Q147" s="77" t="s">
        <v>41</v>
      </c>
      <c r="R147" s="100">
        <v>1</v>
      </c>
      <c r="S147" s="31"/>
      <c r="T147" s="66">
        <f>R147*S147</f>
        <v>0</v>
      </c>
    </row>
    <row r="148" spans="1:20" ht="37.5" x14ac:dyDescent="0.35">
      <c r="A148" s="46"/>
      <c r="B148" s="54" t="str">
        <f>MID(E148,1,1)</f>
        <v>3</v>
      </c>
      <c r="C148" s="54" t="s">
        <v>182</v>
      </c>
      <c r="D148" s="54" t="str">
        <f>_xlfn.XLOOKUP(E:E,[2]Místnosti!$C:$C,[2]Místnosti!$K:$K)</f>
        <v>BF</v>
      </c>
      <c r="E148" s="55" t="str">
        <f>E147</f>
        <v>3_113</v>
      </c>
      <c r="F148" s="63" t="s">
        <v>35</v>
      </c>
      <c r="G148" s="63" t="s">
        <v>91</v>
      </c>
      <c r="H148" s="64" t="s">
        <v>92</v>
      </c>
      <c r="I148" s="65" t="s">
        <v>93</v>
      </c>
      <c r="J148" s="59" t="s">
        <v>94</v>
      </c>
      <c r="K148" s="59" t="s">
        <v>95</v>
      </c>
      <c r="L148" s="66" t="s">
        <v>96</v>
      </c>
      <c r="M148" s="60" t="s">
        <v>84</v>
      </c>
      <c r="N148" s="60" t="s">
        <v>97</v>
      </c>
      <c r="O148" s="61" t="s">
        <v>50</v>
      </c>
      <c r="P148" s="62" t="s">
        <v>98</v>
      </c>
      <c r="Q148" s="62" t="s">
        <v>41</v>
      </c>
      <c r="R148" s="100">
        <v>5</v>
      </c>
      <c r="S148" s="31"/>
      <c r="T148" s="66">
        <f>R148*S148</f>
        <v>0</v>
      </c>
    </row>
    <row r="149" spans="1:20" ht="15.5" x14ac:dyDescent="0.35">
      <c r="A149" s="46"/>
      <c r="B149" s="47" t="str">
        <f t="shared" ref="B149:B157" si="31">MID(E149,1,1)</f>
        <v>3</v>
      </c>
      <c r="C149" s="47" t="s">
        <v>182</v>
      </c>
      <c r="D149" s="47" t="str">
        <f>_xlfn.XLOOKUP(E:E,[2]Místnosti!$C:$C,[2]Místnosti!$K:$K)</f>
        <v>BF</v>
      </c>
      <c r="E149" s="48" t="str">
        <f>$G149</f>
        <v>3_189</v>
      </c>
      <c r="F149" s="49"/>
      <c r="G149" s="49" t="s">
        <v>235</v>
      </c>
      <c r="H149" s="2" t="s">
        <v>106</v>
      </c>
      <c r="I149" s="50"/>
      <c r="J149" s="51"/>
      <c r="K149" s="51"/>
      <c r="L149" s="51"/>
      <c r="M149" s="52"/>
      <c r="N149" s="51"/>
      <c r="O149" s="51"/>
      <c r="P149" s="53"/>
      <c r="Q149" s="53"/>
      <c r="R149" s="216"/>
      <c r="S149" s="30"/>
      <c r="T149" s="148"/>
    </row>
    <row r="150" spans="1:20" ht="37.5" x14ac:dyDescent="0.35">
      <c r="A150" s="46"/>
      <c r="B150" s="54" t="str">
        <f t="shared" si="31"/>
        <v>3</v>
      </c>
      <c r="C150" s="54" t="s">
        <v>182</v>
      </c>
      <c r="D150" s="54" t="str">
        <f>_xlfn.XLOOKUP(E:E,[2]Místnosti!$C:$C,[2]Místnosti!$K:$K)</f>
        <v>BF</v>
      </c>
      <c r="E150" s="55" t="str">
        <f t="shared" ref="E150:E156" si="32">E149</f>
        <v>3_189</v>
      </c>
      <c r="F150" s="56" t="s">
        <v>35</v>
      </c>
      <c r="G150" s="56" t="s">
        <v>236</v>
      </c>
      <c r="H150" s="57" t="s">
        <v>37</v>
      </c>
      <c r="I150" s="72" t="s">
        <v>202</v>
      </c>
      <c r="J150" s="59"/>
      <c r="K150" s="59"/>
      <c r="L150" s="59"/>
      <c r="M150" s="60"/>
      <c r="N150" s="60" t="s">
        <v>39</v>
      </c>
      <c r="O150" s="61" t="s">
        <v>237</v>
      </c>
      <c r="P150" s="62"/>
      <c r="Q150" s="62" t="s">
        <v>41</v>
      </c>
      <c r="R150" s="100">
        <v>1</v>
      </c>
      <c r="S150" s="31"/>
      <c r="T150" s="66">
        <f>R150*S150</f>
        <v>0</v>
      </c>
    </row>
    <row r="151" spans="1:20" ht="86.5" customHeight="1" x14ac:dyDescent="0.35">
      <c r="A151" s="46"/>
      <c r="B151" s="54" t="str">
        <f t="shared" si="31"/>
        <v>3</v>
      </c>
      <c r="C151" s="54" t="s">
        <v>182</v>
      </c>
      <c r="D151" s="54" t="str">
        <f>_xlfn.XLOOKUP(E:E,[2]Místnosti!$C:$C,[2]Místnosti!$K:$K)</f>
        <v>BF</v>
      </c>
      <c r="E151" s="55" t="str">
        <f t="shared" si="32"/>
        <v>3_189</v>
      </c>
      <c r="F151" s="56" t="s">
        <v>43</v>
      </c>
      <c r="G151" s="56" t="s">
        <v>140</v>
      </c>
      <c r="H151" s="87" t="s">
        <v>141</v>
      </c>
      <c r="I151" s="88" t="s">
        <v>142</v>
      </c>
      <c r="J151" s="89" t="s">
        <v>143</v>
      </c>
      <c r="K151" s="59"/>
      <c r="L151" s="59"/>
      <c r="M151" s="60" t="e" vm="10">
        <v>#VALUE!</v>
      </c>
      <c r="N151" s="60" t="s">
        <v>144</v>
      </c>
      <c r="O151" s="61" t="s">
        <v>55</v>
      </c>
      <c r="P151" s="62"/>
      <c r="Q151" s="62" t="s">
        <v>41</v>
      </c>
      <c r="R151" s="62">
        <v>2</v>
      </c>
      <c r="S151" s="31"/>
      <c r="T151" s="66">
        <f>R151*S151</f>
        <v>0</v>
      </c>
    </row>
    <row r="152" spans="1:20" ht="73" customHeight="1" x14ac:dyDescent="0.35">
      <c r="A152" s="46"/>
      <c r="B152" s="54" t="str">
        <f t="shared" si="31"/>
        <v>3</v>
      </c>
      <c r="C152" s="54" t="s">
        <v>182</v>
      </c>
      <c r="D152" s="54" t="str">
        <f>_xlfn.XLOOKUP(E:E,[2]Místnosti!$C:$C,[2]Místnosti!$K:$K)</f>
        <v>BF</v>
      </c>
      <c r="E152" s="55" t="str">
        <f t="shared" si="32"/>
        <v>3_189</v>
      </c>
      <c r="F152" s="56" t="s">
        <v>43</v>
      </c>
      <c r="G152" s="56" t="s">
        <v>51</v>
      </c>
      <c r="H152" s="57" t="s">
        <v>52</v>
      </c>
      <c r="I152" s="58" t="s">
        <v>53</v>
      </c>
      <c r="J152" s="59" t="s">
        <v>54</v>
      </c>
      <c r="K152" s="59" t="s">
        <v>48</v>
      </c>
      <c r="L152" s="59" t="s">
        <v>48</v>
      </c>
      <c r="M152" s="60" t="e" vm="2">
        <v>#VALUE!</v>
      </c>
      <c r="N152" s="60" t="s">
        <v>49</v>
      </c>
      <c r="O152" s="61" t="s">
        <v>55</v>
      </c>
      <c r="P152" s="62" t="s">
        <v>48</v>
      </c>
      <c r="Q152" s="62" t="s">
        <v>41</v>
      </c>
      <c r="R152" s="62">
        <v>1</v>
      </c>
      <c r="S152" s="31"/>
      <c r="T152" s="66">
        <f>R152*S152</f>
        <v>0</v>
      </c>
    </row>
    <row r="153" spans="1:20" ht="37.5" x14ac:dyDescent="0.35">
      <c r="A153" s="46"/>
      <c r="B153" s="54" t="str">
        <f t="shared" si="31"/>
        <v>3</v>
      </c>
      <c r="C153" s="54" t="s">
        <v>182</v>
      </c>
      <c r="D153" s="54" t="str">
        <f>_xlfn.XLOOKUP(E:E,[2]Místnosti!$C:$C,[2]Místnosti!$K:$K)</f>
        <v>BF</v>
      </c>
      <c r="E153" s="55" t="str">
        <f t="shared" si="32"/>
        <v>3_189</v>
      </c>
      <c r="F153" s="56" t="s">
        <v>43</v>
      </c>
      <c r="G153" s="56" t="s">
        <v>56</v>
      </c>
      <c r="H153" s="57" t="s">
        <v>57</v>
      </c>
      <c r="I153" s="58" t="s">
        <v>58</v>
      </c>
      <c r="J153" s="59" t="s">
        <v>59</v>
      </c>
      <c r="K153" s="59" t="s">
        <v>60</v>
      </c>
      <c r="L153" s="59" t="s">
        <v>61</v>
      </c>
      <c r="M153" s="60" t="e" vm="3">
        <v>#VALUE!</v>
      </c>
      <c r="N153" s="60"/>
      <c r="O153" s="61" t="s">
        <v>55</v>
      </c>
      <c r="P153" s="62" t="s">
        <v>62</v>
      </c>
      <c r="Q153" s="62" t="s">
        <v>41</v>
      </c>
      <c r="R153" s="62">
        <v>1</v>
      </c>
      <c r="S153" s="31"/>
      <c r="T153" s="66">
        <f>R153*S153</f>
        <v>0</v>
      </c>
    </row>
    <row r="154" spans="1:20" ht="187.5" x14ac:dyDescent="0.35">
      <c r="A154" s="46"/>
      <c r="B154" s="54" t="str">
        <f t="shared" si="31"/>
        <v>3</v>
      </c>
      <c r="C154" s="54" t="s">
        <v>182</v>
      </c>
      <c r="D154" s="54" t="str">
        <f>_xlfn.XLOOKUP(E:E,[2]Místnosti!$C:$C,[2]Místnosti!$K:$K)</f>
        <v>BF</v>
      </c>
      <c r="E154" s="55" t="str">
        <f t="shared" si="32"/>
        <v>3_189</v>
      </c>
      <c r="F154" s="56" t="s">
        <v>43</v>
      </c>
      <c r="G154" s="56" t="s">
        <v>63</v>
      </c>
      <c r="H154" s="57" t="s">
        <v>64</v>
      </c>
      <c r="I154" s="58" t="s">
        <v>65</v>
      </c>
      <c r="J154" s="59" t="s">
        <v>66</v>
      </c>
      <c r="K154" s="59" t="s">
        <v>67</v>
      </c>
      <c r="L154" s="59" t="s">
        <v>61</v>
      </c>
      <c r="M154" s="60" t="e" vm="4">
        <v>#VALUE!</v>
      </c>
      <c r="N154" s="60"/>
      <c r="O154" s="61" t="s">
        <v>55</v>
      </c>
      <c r="P154" s="62" t="s">
        <v>68</v>
      </c>
      <c r="Q154" s="62" t="s">
        <v>41</v>
      </c>
      <c r="R154" s="62">
        <v>1</v>
      </c>
      <c r="S154" s="31"/>
      <c r="T154" s="66">
        <f>R154*S154</f>
        <v>0</v>
      </c>
    </row>
    <row r="155" spans="1:20" ht="66" customHeight="1" x14ac:dyDescent="0.35">
      <c r="A155" s="46" t="s">
        <v>69</v>
      </c>
      <c r="B155" s="54" t="str">
        <f t="shared" si="31"/>
        <v>3</v>
      </c>
      <c r="C155" s="54" t="s">
        <v>182</v>
      </c>
      <c r="D155" s="54" t="str">
        <f>_xlfn.XLOOKUP(E:E,[2]Místnosti!$C:$C,[2]Místnosti!$K:$K)</f>
        <v>BF</v>
      </c>
      <c r="E155" s="55" t="str">
        <f>E150</f>
        <v>3_189</v>
      </c>
      <c r="F155" s="63" t="s">
        <v>70</v>
      </c>
      <c r="G155" s="63" t="s">
        <v>71</v>
      </c>
      <c r="H155" s="74" t="s">
        <v>72</v>
      </c>
      <c r="I155" s="75" t="s">
        <v>73</v>
      </c>
      <c r="J155" s="66" t="s">
        <v>74</v>
      </c>
      <c r="K155" s="66" t="s">
        <v>75</v>
      </c>
      <c r="L155" s="66" t="s">
        <v>76</v>
      </c>
      <c r="M155" s="60" t="e" vm="7">
        <v>#VALUE!</v>
      </c>
      <c r="N155" s="66" t="s">
        <v>77</v>
      </c>
      <c r="O155" s="76" t="s">
        <v>50</v>
      </c>
      <c r="P155" s="77"/>
      <c r="Q155" s="77" t="s">
        <v>41</v>
      </c>
      <c r="R155" s="100">
        <v>4</v>
      </c>
      <c r="S155" s="32"/>
      <c r="T155" s="66"/>
    </row>
    <row r="156" spans="1:20" ht="186" customHeight="1" x14ac:dyDescent="0.35">
      <c r="A156" s="46"/>
      <c r="B156" s="54" t="str">
        <f t="shared" si="31"/>
        <v>3</v>
      </c>
      <c r="C156" s="54" t="s">
        <v>182</v>
      </c>
      <c r="D156" s="54" t="str">
        <f>_xlfn.XLOOKUP(E:E,[2]Místnosti!$C:$C,[2]Místnosti!$K:$K)</f>
        <v>BF</v>
      </c>
      <c r="E156" s="55" t="str">
        <f t="shared" si="32"/>
        <v>3_189</v>
      </c>
      <c r="F156" s="78" t="s">
        <v>35</v>
      </c>
      <c r="G156" s="78" t="s">
        <v>78</v>
      </c>
      <c r="H156" s="79" t="s">
        <v>79</v>
      </c>
      <c r="I156" s="69" t="s">
        <v>238</v>
      </c>
      <c r="J156" s="80" t="s">
        <v>239</v>
      </c>
      <c r="K156" s="81" t="s">
        <v>82</v>
      </c>
      <c r="L156" s="81" t="s">
        <v>83</v>
      </c>
      <c r="M156" s="82" t="s">
        <v>84</v>
      </c>
      <c r="N156" s="82" t="s">
        <v>85</v>
      </c>
      <c r="O156" s="61" t="s">
        <v>50</v>
      </c>
      <c r="P156" s="62"/>
      <c r="Q156" s="62" t="s">
        <v>41</v>
      </c>
      <c r="R156" s="100">
        <v>1</v>
      </c>
      <c r="S156" s="31"/>
      <c r="T156" s="66">
        <f>R156*S156</f>
        <v>0</v>
      </c>
    </row>
    <row r="157" spans="1:20" ht="62" customHeight="1" x14ac:dyDescent="0.35">
      <c r="A157" s="46"/>
      <c r="B157" s="54" t="str">
        <f t="shared" si="31"/>
        <v>3</v>
      </c>
      <c r="C157" s="54" t="s">
        <v>182</v>
      </c>
      <c r="D157" s="54" t="str">
        <f>_xlfn.XLOOKUP(E:E,[2]Místnosti!$C:$C,[2]Místnosti!$K:$K)</f>
        <v>BF</v>
      </c>
      <c r="E157" s="55" t="str">
        <f>E155</f>
        <v>3_189</v>
      </c>
      <c r="F157" s="56" t="s">
        <v>70</v>
      </c>
      <c r="G157" s="56" t="s">
        <v>128</v>
      </c>
      <c r="H157" s="75" t="s">
        <v>129</v>
      </c>
      <c r="I157" s="58" t="s">
        <v>130</v>
      </c>
      <c r="J157" s="66" t="s">
        <v>131</v>
      </c>
      <c r="K157" s="66" t="s">
        <v>90</v>
      </c>
      <c r="L157" s="66" t="s">
        <v>76</v>
      </c>
      <c r="M157" s="74" t="e" vm="16">
        <v>#VALUE!</v>
      </c>
      <c r="N157" s="66" t="s">
        <v>77</v>
      </c>
      <c r="O157" s="76" t="s">
        <v>50</v>
      </c>
      <c r="P157" s="77"/>
      <c r="Q157" s="77" t="s">
        <v>41</v>
      </c>
      <c r="R157" s="100">
        <v>2</v>
      </c>
      <c r="S157" s="31"/>
      <c r="T157" s="66">
        <f>R157*S157</f>
        <v>0</v>
      </c>
    </row>
    <row r="158" spans="1:20" ht="37.5" x14ac:dyDescent="0.35">
      <c r="A158" s="46"/>
      <c r="B158" s="54" t="str">
        <f>MID(E158,1,1)</f>
        <v>3</v>
      </c>
      <c r="C158" s="54" t="s">
        <v>182</v>
      </c>
      <c r="D158" s="54" t="str">
        <f>_xlfn.XLOOKUP(E:E,[2]Místnosti!$C:$C,[2]Místnosti!$K:$K)</f>
        <v>BF</v>
      </c>
      <c r="E158" s="55" t="str">
        <f>E156</f>
        <v>3_189</v>
      </c>
      <c r="F158" s="63" t="s">
        <v>35</v>
      </c>
      <c r="G158" s="63" t="s">
        <v>91</v>
      </c>
      <c r="H158" s="64" t="s">
        <v>92</v>
      </c>
      <c r="I158" s="65" t="s">
        <v>93</v>
      </c>
      <c r="J158" s="59" t="s">
        <v>94</v>
      </c>
      <c r="K158" s="59" t="s">
        <v>95</v>
      </c>
      <c r="L158" s="66" t="s">
        <v>96</v>
      </c>
      <c r="M158" s="60" t="s">
        <v>84</v>
      </c>
      <c r="N158" s="60" t="s">
        <v>97</v>
      </c>
      <c r="O158" s="61" t="s">
        <v>50</v>
      </c>
      <c r="P158" s="62" t="s">
        <v>98</v>
      </c>
      <c r="Q158" s="62" t="s">
        <v>41</v>
      </c>
      <c r="R158" s="100">
        <v>5</v>
      </c>
      <c r="S158" s="31"/>
      <c r="T158" s="66">
        <f>R158*S158</f>
        <v>0</v>
      </c>
    </row>
    <row r="159" spans="1:20" ht="15.5" x14ac:dyDescent="0.35">
      <c r="A159" s="46"/>
      <c r="B159" s="47" t="str">
        <f t="shared" ref="B159:B168" si="33">MID(E159,1,1)</f>
        <v>3</v>
      </c>
      <c r="C159" s="47" t="s">
        <v>182</v>
      </c>
      <c r="D159" s="47" t="str">
        <f>_xlfn.XLOOKUP(E:E,[2]Místnosti!$C:$C,[2]Místnosti!$K:$K)</f>
        <v>BF</v>
      </c>
      <c r="E159" s="48" t="str">
        <f>$G159</f>
        <v>3_239</v>
      </c>
      <c r="F159" s="49"/>
      <c r="G159" s="49" t="s">
        <v>240</v>
      </c>
      <c r="H159" s="2" t="s">
        <v>106</v>
      </c>
      <c r="I159" s="50"/>
      <c r="J159" s="51"/>
      <c r="K159" s="51"/>
      <c r="L159" s="51"/>
      <c r="M159" s="52"/>
      <c r="N159" s="51"/>
      <c r="O159" s="51"/>
      <c r="P159" s="53"/>
      <c r="Q159" s="53"/>
      <c r="R159" s="216"/>
      <c r="S159" s="30"/>
      <c r="T159" s="148"/>
    </row>
    <row r="160" spans="1:20" ht="37.5" x14ac:dyDescent="0.35">
      <c r="A160" s="46"/>
      <c r="B160" s="54" t="str">
        <f t="shared" si="33"/>
        <v>3</v>
      </c>
      <c r="C160" s="54" t="s">
        <v>182</v>
      </c>
      <c r="D160" s="54" t="str">
        <f>_xlfn.XLOOKUP(E:E,[2]Místnosti!$C:$C,[2]Místnosti!$K:$K)</f>
        <v>BF</v>
      </c>
      <c r="E160" s="55" t="str">
        <f t="shared" ref="E160:E166" si="34">E159</f>
        <v>3_239</v>
      </c>
      <c r="F160" s="56" t="s">
        <v>35</v>
      </c>
      <c r="G160" s="56" t="s">
        <v>241</v>
      </c>
      <c r="H160" s="57" t="s">
        <v>37</v>
      </c>
      <c r="I160" s="58" t="s">
        <v>242</v>
      </c>
      <c r="J160" s="59"/>
      <c r="K160" s="59"/>
      <c r="L160" s="59"/>
      <c r="M160" s="60"/>
      <c r="N160" s="60" t="s">
        <v>39</v>
      </c>
      <c r="O160" s="61" t="s">
        <v>243</v>
      </c>
      <c r="P160" s="62"/>
      <c r="Q160" s="62" t="s">
        <v>41</v>
      </c>
      <c r="R160" s="100">
        <v>1</v>
      </c>
      <c r="S160" s="31"/>
      <c r="T160" s="66">
        <f>R160*S160</f>
        <v>0</v>
      </c>
    </row>
    <row r="161" spans="1:20" ht="96" customHeight="1" x14ac:dyDescent="0.35">
      <c r="A161" s="46"/>
      <c r="B161" s="54" t="str">
        <f t="shared" si="33"/>
        <v>3</v>
      </c>
      <c r="C161" s="54" t="s">
        <v>182</v>
      </c>
      <c r="D161" s="54" t="str">
        <f>_xlfn.XLOOKUP(E:E,[2]Místnosti!$C:$C,[2]Místnosti!$K:$K)</f>
        <v>BF</v>
      </c>
      <c r="E161" s="55" t="str">
        <f t="shared" si="34"/>
        <v>3_239</v>
      </c>
      <c r="F161" s="56" t="s">
        <v>43</v>
      </c>
      <c r="G161" s="56" t="s">
        <v>44</v>
      </c>
      <c r="H161" s="57" t="s">
        <v>45</v>
      </c>
      <c r="I161" s="58" t="s">
        <v>46</v>
      </c>
      <c r="J161" s="59" t="s">
        <v>47</v>
      </c>
      <c r="K161" s="59" t="s">
        <v>48</v>
      </c>
      <c r="L161" s="59" t="s">
        <v>48</v>
      </c>
      <c r="M161" s="60" t="e" vm="1">
        <v>#VALUE!</v>
      </c>
      <c r="N161" s="60" t="s">
        <v>49</v>
      </c>
      <c r="O161" s="61" t="s">
        <v>50</v>
      </c>
      <c r="P161" s="62"/>
      <c r="Q161" s="62" t="s">
        <v>41</v>
      </c>
      <c r="R161" s="62">
        <v>1</v>
      </c>
      <c r="S161" s="31"/>
      <c r="T161" s="66">
        <f>R161*S161</f>
        <v>0</v>
      </c>
    </row>
    <row r="162" spans="1:20" ht="74.5" customHeight="1" x14ac:dyDescent="0.35">
      <c r="A162" s="46"/>
      <c r="B162" s="54" t="str">
        <f t="shared" si="33"/>
        <v>3</v>
      </c>
      <c r="C162" s="54" t="s">
        <v>182</v>
      </c>
      <c r="D162" s="54" t="str">
        <f>_xlfn.XLOOKUP(E:E,[2]Místnosti!$C:$C,[2]Místnosti!$K:$K)</f>
        <v>BF</v>
      </c>
      <c r="E162" s="55" t="str">
        <f>E160</f>
        <v>3_239</v>
      </c>
      <c r="F162" s="56" t="s">
        <v>43</v>
      </c>
      <c r="G162" s="56" t="s">
        <v>51</v>
      </c>
      <c r="H162" s="57" t="s">
        <v>52</v>
      </c>
      <c r="I162" s="58" t="s">
        <v>53</v>
      </c>
      <c r="J162" s="59" t="s">
        <v>54</v>
      </c>
      <c r="K162" s="59" t="s">
        <v>48</v>
      </c>
      <c r="L162" s="59" t="s">
        <v>48</v>
      </c>
      <c r="M162" s="60" t="e" vm="2">
        <v>#VALUE!</v>
      </c>
      <c r="N162" s="60" t="s">
        <v>49</v>
      </c>
      <c r="O162" s="61" t="s">
        <v>55</v>
      </c>
      <c r="P162" s="62" t="s">
        <v>48</v>
      </c>
      <c r="Q162" s="62" t="s">
        <v>41</v>
      </c>
      <c r="R162" s="62">
        <v>1</v>
      </c>
      <c r="S162" s="31"/>
      <c r="T162" s="66">
        <f>R162*S162</f>
        <v>0</v>
      </c>
    </row>
    <row r="163" spans="1:20" ht="37.5" x14ac:dyDescent="0.35">
      <c r="A163" s="46"/>
      <c r="B163" s="54" t="str">
        <f t="shared" si="33"/>
        <v>3</v>
      </c>
      <c r="C163" s="54" t="s">
        <v>182</v>
      </c>
      <c r="D163" s="54" t="str">
        <f>_xlfn.XLOOKUP(E:E,[2]Místnosti!$C:$C,[2]Místnosti!$K:$K)</f>
        <v>BF</v>
      </c>
      <c r="E163" s="55" t="str">
        <f t="shared" si="34"/>
        <v>3_239</v>
      </c>
      <c r="F163" s="56" t="s">
        <v>43</v>
      </c>
      <c r="G163" s="56" t="s">
        <v>56</v>
      </c>
      <c r="H163" s="57" t="s">
        <v>57</v>
      </c>
      <c r="I163" s="58" t="s">
        <v>58</v>
      </c>
      <c r="J163" s="59" t="s">
        <v>59</v>
      </c>
      <c r="K163" s="59" t="s">
        <v>60</v>
      </c>
      <c r="L163" s="59" t="s">
        <v>61</v>
      </c>
      <c r="M163" s="60" t="e" vm="3">
        <v>#VALUE!</v>
      </c>
      <c r="N163" s="60"/>
      <c r="O163" s="61" t="s">
        <v>55</v>
      </c>
      <c r="P163" s="62" t="s">
        <v>62</v>
      </c>
      <c r="Q163" s="62" t="s">
        <v>41</v>
      </c>
      <c r="R163" s="62">
        <v>1</v>
      </c>
      <c r="S163" s="31"/>
      <c r="T163" s="66">
        <f>R163*S163</f>
        <v>0</v>
      </c>
    </row>
    <row r="164" spans="1:20" ht="187.5" x14ac:dyDescent="0.35">
      <c r="A164" s="46"/>
      <c r="B164" s="54" t="str">
        <f t="shared" si="33"/>
        <v>3</v>
      </c>
      <c r="C164" s="54" t="s">
        <v>182</v>
      </c>
      <c r="D164" s="54" t="str">
        <f>_xlfn.XLOOKUP(E:E,[2]Místnosti!$C:$C,[2]Místnosti!$K:$K)</f>
        <v>BF</v>
      </c>
      <c r="E164" s="55" t="str">
        <f t="shared" si="34"/>
        <v>3_239</v>
      </c>
      <c r="F164" s="56" t="s">
        <v>43</v>
      </c>
      <c r="G164" s="56" t="s">
        <v>63</v>
      </c>
      <c r="H164" s="57" t="s">
        <v>64</v>
      </c>
      <c r="I164" s="58" t="s">
        <v>65</v>
      </c>
      <c r="J164" s="59" t="s">
        <v>66</v>
      </c>
      <c r="K164" s="59" t="s">
        <v>67</v>
      </c>
      <c r="L164" s="59" t="s">
        <v>61</v>
      </c>
      <c r="M164" s="60" t="e" vm="4">
        <v>#VALUE!</v>
      </c>
      <c r="N164" s="60"/>
      <c r="O164" s="61" t="s">
        <v>55</v>
      </c>
      <c r="P164" s="62" t="s">
        <v>68</v>
      </c>
      <c r="Q164" s="62" t="s">
        <v>41</v>
      </c>
      <c r="R164" s="62">
        <v>1</v>
      </c>
      <c r="S164" s="31"/>
      <c r="T164" s="66">
        <f>R164*S164</f>
        <v>0</v>
      </c>
    </row>
    <row r="165" spans="1:20" ht="61.5" customHeight="1" x14ac:dyDescent="0.35">
      <c r="A165" s="46" t="s">
        <v>69</v>
      </c>
      <c r="B165" s="54" t="str">
        <f t="shared" si="33"/>
        <v>3</v>
      </c>
      <c r="C165" s="54" t="s">
        <v>182</v>
      </c>
      <c r="D165" s="54" t="str">
        <f>_xlfn.XLOOKUP(E:E,[2]Místnosti!$C:$C,[2]Místnosti!$K:$K)</f>
        <v>BF</v>
      </c>
      <c r="E165" s="55" t="str">
        <f>E160</f>
        <v>3_239</v>
      </c>
      <c r="F165" s="63" t="s">
        <v>70</v>
      </c>
      <c r="G165" s="63" t="s">
        <v>71</v>
      </c>
      <c r="H165" s="74" t="s">
        <v>72</v>
      </c>
      <c r="I165" s="75" t="s">
        <v>73</v>
      </c>
      <c r="J165" s="66" t="s">
        <v>74</v>
      </c>
      <c r="K165" s="66" t="s">
        <v>75</v>
      </c>
      <c r="L165" s="66" t="s">
        <v>76</v>
      </c>
      <c r="M165" s="60" t="e" vm="7">
        <v>#VALUE!</v>
      </c>
      <c r="N165" s="66" t="s">
        <v>77</v>
      </c>
      <c r="O165" s="76" t="s">
        <v>50</v>
      </c>
      <c r="P165" s="77"/>
      <c r="Q165" s="77" t="s">
        <v>41</v>
      </c>
      <c r="R165" s="100">
        <v>4</v>
      </c>
      <c r="S165" s="32"/>
      <c r="T165" s="66"/>
    </row>
    <row r="166" spans="1:20" ht="76" customHeight="1" x14ac:dyDescent="0.35">
      <c r="A166" s="46" t="s">
        <v>69</v>
      </c>
      <c r="B166" s="54" t="str">
        <f t="shared" si="33"/>
        <v>3</v>
      </c>
      <c r="C166" s="54" t="s">
        <v>182</v>
      </c>
      <c r="D166" s="54" t="str">
        <f>_xlfn.XLOOKUP(E:E,[2]Místnosti!$C:$C,[2]Místnosti!$K:$K)</f>
        <v>BF</v>
      </c>
      <c r="E166" s="55" t="str">
        <f t="shared" si="34"/>
        <v>3_239</v>
      </c>
      <c r="F166" s="63" t="s">
        <v>70</v>
      </c>
      <c r="G166" s="63" t="s">
        <v>111</v>
      </c>
      <c r="H166" s="74" t="s">
        <v>112</v>
      </c>
      <c r="I166" s="75" t="s">
        <v>113</v>
      </c>
      <c r="J166" s="66" t="s">
        <v>114</v>
      </c>
      <c r="K166" s="66" t="s">
        <v>115</v>
      </c>
      <c r="L166" s="66" t="s">
        <v>76</v>
      </c>
      <c r="M166" s="77" t="e" vm="8">
        <v>#VALUE!</v>
      </c>
      <c r="N166" s="66" t="s">
        <v>77</v>
      </c>
      <c r="O166" s="76" t="s">
        <v>50</v>
      </c>
      <c r="P166" s="77"/>
      <c r="Q166" s="77" t="s">
        <v>41</v>
      </c>
      <c r="R166" s="100">
        <v>3</v>
      </c>
      <c r="S166" s="32"/>
      <c r="T166" s="66"/>
    </row>
    <row r="167" spans="1:20" ht="60.5" customHeight="1" x14ac:dyDescent="0.35">
      <c r="A167" s="46"/>
      <c r="B167" s="54" t="str">
        <f t="shared" si="33"/>
        <v>3</v>
      </c>
      <c r="C167" s="54" t="s">
        <v>182</v>
      </c>
      <c r="D167" s="54" t="str">
        <f>_xlfn.XLOOKUP(E:E,[2]Místnosti!$C:$C,[2]Místnosti!$K:$K)</f>
        <v>BF</v>
      </c>
      <c r="E167" s="55" t="str">
        <f>E165</f>
        <v>3_239</v>
      </c>
      <c r="F167" s="56" t="s">
        <v>70</v>
      </c>
      <c r="G167" s="56" t="s">
        <v>128</v>
      </c>
      <c r="H167" s="75" t="s">
        <v>129</v>
      </c>
      <c r="I167" s="58" t="s">
        <v>130</v>
      </c>
      <c r="J167" s="66" t="s">
        <v>131</v>
      </c>
      <c r="K167" s="66" t="s">
        <v>90</v>
      </c>
      <c r="L167" s="66" t="s">
        <v>76</v>
      </c>
      <c r="M167" s="74" t="e" vm="16">
        <v>#VALUE!</v>
      </c>
      <c r="N167" s="66" t="s">
        <v>77</v>
      </c>
      <c r="O167" s="76" t="s">
        <v>50</v>
      </c>
      <c r="P167" s="77"/>
      <c r="Q167" s="77" t="s">
        <v>41</v>
      </c>
      <c r="R167" s="100">
        <v>2</v>
      </c>
      <c r="S167" s="31"/>
      <c r="T167" s="66">
        <f>R167*S167</f>
        <v>0</v>
      </c>
    </row>
    <row r="168" spans="1:20" ht="150" x14ac:dyDescent="0.35">
      <c r="A168" s="46"/>
      <c r="B168" s="54" t="str">
        <f t="shared" si="33"/>
        <v>3</v>
      </c>
      <c r="C168" s="54" t="s">
        <v>182</v>
      </c>
      <c r="D168" s="54" t="str">
        <f>_xlfn.XLOOKUP(E:E,[2]Místnosti!$C:$C,[2]Místnosti!$K:$K)</f>
        <v>BF</v>
      </c>
      <c r="E168" s="55" t="str">
        <f t="shared" ref="E168" si="35">E167</f>
        <v>3_239</v>
      </c>
      <c r="F168" s="63" t="s">
        <v>35</v>
      </c>
      <c r="G168" s="63" t="s">
        <v>117</v>
      </c>
      <c r="H168" s="79" t="s">
        <v>118</v>
      </c>
      <c r="I168" s="83" t="s">
        <v>119</v>
      </c>
      <c r="J168" s="81" t="s">
        <v>244</v>
      </c>
      <c r="K168" s="81" t="s">
        <v>121</v>
      </c>
      <c r="L168" s="84" t="s">
        <v>76</v>
      </c>
      <c r="M168" s="82" t="s">
        <v>84</v>
      </c>
      <c r="N168" s="82" t="s">
        <v>122</v>
      </c>
      <c r="O168" s="61" t="s">
        <v>50</v>
      </c>
      <c r="P168" s="77"/>
      <c r="Q168" s="77" t="s">
        <v>41</v>
      </c>
      <c r="R168" s="100">
        <v>1</v>
      </c>
      <c r="S168" s="31"/>
      <c r="T168" s="66">
        <f>R168*S168</f>
        <v>0</v>
      </c>
    </row>
    <row r="169" spans="1:20" ht="37.5" x14ac:dyDescent="0.35">
      <c r="A169" s="46"/>
      <c r="B169" s="54" t="str">
        <f>MID(E169,1,1)</f>
        <v>3</v>
      </c>
      <c r="C169" s="54" t="s">
        <v>182</v>
      </c>
      <c r="D169" s="54" t="str">
        <f>_xlfn.XLOOKUP(E:E,[2]Místnosti!$C:$C,[2]Místnosti!$K:$K)</f>
        <v>BF</v>
      </c>
      <c r="E169" s="55" t="str">
        <f>E166</f>
        <v>3_239</v>
      </c>
      <c r="F169" s="63" t="s">
        <v>35</v>
      </c>
      <c r="G169" s="63" t="s">
        <v>91</v>
      </c>
      <c r="H169" s="64" t="s">
        <v>92</v>
      </c>
      <c r="I169" s="65" t="s">
        <v>93</v>
      </c>
      <c r="J169" s="59" t="s">
        <v>94</v>
      </c>
      <c r="K169" s="59" t="s">
        <v>95</v>
      </c>
      <c r="L169" s="66" t="s">
        <v>96</v>
      </c>
      <c r="M169" s="60" t="s">
        <v>84</v>
      </c>
      <c r="N169" s="60" t="s">
        <v>97</v>
      </c>
      <c r="O169" s="61" t="s">
        <v>50</v>
      </c>
      <c r="P169" s="62" t="s">
        <v>98</v>
      </c>
      <c r="Q169" s="62" t="s">
        <v>41</v>
      </c>
      <c r="R169" s="100">
        <v>5</v>
      </c>
      <c r="S169" s="31"/>
      <c r="T169" s="66">
        <f>R169*S169</f>
        <v>0</v>
      </c>
    </row>
    <row r="170" spans="1:20" ht="15.5" x14ac:dyDescent="0.35">
      <c r="A170" s="46"/>
      <c r="B170" s="47" t="str">
        <f t="shared" ref="B170" si="36">MID(E170,1,1)</f>
        <v>3</v>
      </c>
      <c r="C170" s="47" t="s">
        <v>182</v>
      </c>
      <c r="D170" s="47" t="str">
        <f>_xlfn.XLOOKUP(E:E,[2]Místnosti!$C:$C,[2]Místnosti!$K:$K)</f>
        <v>CB</v>
      </c>
      <c r="E170" s="48" t="str">
        <f>$G170</f>
        <v>3_292</v>
      </c>
      <c r="F170" s="49"/>
      <c r="G170" s="49" t="s">
        <v>245</v>
      </c>
      <c r="H170" s="2" t="s">
        <v>106</v>
      </c>
      <c r="I170" s="50"/>
      <c r="J170" s="51"/>
      <c r="K170" s="51"/>
      <c r="L170" s="51"/>
      <c r="M170" s="52"/>
      <c r="N170" s="51"/>
      <c r="O170" s="51"/>
      <c r="P170" s="53"/>
      <c r="Q170" s="53"/>
      <c r="R170" s="216"/>
      <c r="S170" s="30"/>
      <c r="T170" s="148"/>
    </row>
    <row r="171" spans="1:20" ht="37.5" x14ac:dyDescent="0.35">
      <c r="A171" s="46"/>
      <c r="B171" s="54" t="str">
        <f>MID(E171,1,1)</f>
        <v>3</v>
      </c>
      <c r="C171" s="54" t="s">
        <v>182</v>
      </c>
      <c r="D171" s="54" t="str">
        <f>_xlfn.XLOOKUP(E:E,[2]Místnosti!$C:$C,[2]Místnosti!$K:$K)</f>
        <v>CB</v>
      </c>
      <c r="E171" s="55" t="str">
        <f t="shared" ref="E171:E180" si="37">E170</f>
        <v>3_292</v>
      </c>
      <c r="F171" s="56" t="s">
        <v>35</v>
      </c>
      <c r="G171" s="56" t="s">
        <v>246</v>
      </c>
      <c r="H171" s="57" t="s">
        <v>37</v>
      </c>
      <c r="I171" s="72" t="s">
        <v>125</v>
      </c>
      <c r="J171" s="59"/>
      <c r="K171" s="59"/>
      <c r="L171" s="59"/>
      <c r="M171" s="60"/>
      <c r="N171" s="60" t="s">
        <v>126</v>
      </c>
      <c r="O171" s="61" t="s">
        <v>247</v>
      </c>
      <c r="P171" s="77"/>
      <c r="Q171" s="77" t="s">
        <v>41</v>
      </c>
      <c r="R171" s="100">
        <v>1</v>
      </c>
      <c r="S171" s="31"/>
      <c r="T171" s="66">
        <f>R171*S171</f>
        <v>0</v>
      </c>
    </row>
    <row r="172" spans="1:20" ht="76" x14ac:dyDescent="0.35">
      <c r="A172" s="46"/>
      <c r="B172" s="54" t="str">
        <f t="shared" ref="B172:B216" si="38">MID(E172,1,1)</f>
        <v>3</v>
      </c>
      <c r="C172" s="54" t="s">
        <v>182</v>
      </c>
      <c r="D172" s="54" t="str">
        <f>_xlfn.XLOOKUP(E:E,[2]Místnosti!$C:$C,[2]Místnosti!$K:$K)</f>
        <v>CB</v>
      </c>
      <c r="E172" s="55" t="str">
        <f t="shared" si="37"/>
        <v>3_292</v>
      </c>
      <c r="F172" s="56" t="s">
        <v>43</v>
      </c>
      <c r="G172" s="56" t="s">
        <v>140</v>
      </c>
      <c r="H172" s="87" t="s">
        <v>141</v>
      </c>
      <c r="I172" s="88" t="s">
        <v>142</v>
      </c>
      <c r="J172" s="89" t="s">
        <v>143</v>
      </c>
      <c r="K172" s="59"/>
      <c r="L172" s="59"/>
      <c r="M172" s="60" t="e" vm="10">
        <v>#VALUE!</v>
      </c>
      <c r="N172" s="60" t="s">
        <v>144</v>
      </c>
      <c r="O172" s="61" t="s">
        <v>55</v>
      </c>
      <c r="P172" s="62"/>
      <c r="Q172" s="62" t="s">
        <v>41</v>
      </c>
      <c r="R172" s="62">
        <v>2</v>
      </c>
      <c r="S172" s="31"/>
      <c r="T172" s="66">
        <f>R172*S172</f>
        <v>0</v>
      </c>
    </row>
    <row r="173" spans="1:20" ht="76" customHeight="1" x14ac:dyDescent="0.35">
      <c r="A173" s="46"/>
      <c r="B173" s="54" t="str">
        <f t="shared" si="38"/>
        <v>3</v>
      </c>
      <c r="C173" s="54" t="s">
        <v>182</v>
      </c>
      <c r="D173" s="54" t="str">
        <f>_xlfn.XLOOKUP(E:E,[2]Místnosti!$C:$C,[2]Místnosti!$K:$K)</f>
        <v>CB</v>
      </c>
      <c r="E173" s="55" t="str">
        <f t="shared" si="37"/>
        <v>3_292</v>
      </c>
      <c r="F173" s="56" t="s">
        <v>43</v>
      </c>
      <c r="G173" s="56" t="s">
        <v>51</v>
      </c>
      <c r="H173" s="57" t="s">
        <v>52</v>
      </c>
      <c r="I173" s="58" t="s">
        <v>53</v>
      </c>
      <c r="J173" s="59" t="s">
        <v>54</v>
      </c>
      <c r="K173" s="59" t="s">
        <v>48</v>
      </c>
      <c r="L173" s="59" t="s">
        <v>48</v>
      </c>
      <c r="M173" s="60" t="e" vm="2">
        <v>#VALUE!</v>
      </c>
      <c r="N173" s="60" t="s">
        <v>49</v>
      </c>
      <c r="O173" s="61" t="s">
        <v>55</v>
      </c>
      <c r="P173" s="62" t="s">
        <v>48</v>
      </c>
      <c r="Q173" s="62" t="s">
        <v>41</v>
      </c>
      <c r="R173" s="62">
        <v>1</v>
      </c>
      <c r="S173" s="31"/>
      <c r="T173" s="66">
        <f>R173*S173</f>
        <v>0</v>
      </c>
    </row>
    <row r="174" spans="1:20" ht="37.5" x14ac:dyDescent="0.35">
      <c r="A174" s="46"/>
      <c r="B174" s="54" t="str">
        <f t="shared" si="38"/>
        <v>3</v>
      </c>
      <c r="C174" s="54" t="s">
        <v>182</v>
      </c>
      <c r="D174" s="54" t="str">
        <f>_xlfn.XLOOKUP(E:E,[2]Místnosti!$C:$C,[2]Místnosti!$K:$K)</f>
        <v>CB</v>
      </c>
      <c r="E174" s="55" t="str">
        <f t="shared" si="37"/>
        <v>3_292</v>
      </c>
      <c r="F174" s="56" t="s">
        <v>43</v>
      </c>
      <c r="G174" s="56" t="s">
        <v>56</v>
      </c>
      <c r="H174" s="57" t="s">
        <v>57</v>
      </c>
      <c r="I174" s="58" t="s">
        <v>58</v>
      </c>
      <c r="J174" s="59" t="s">
        <v>59</v>
      </c>
      <c r="K174" s="59" t="s">
        <v>60</v>
      </c>
      <c r="L174" s="59" t="s">
        <v>61</v>
      </c>
      <c r="M174" s="60" t="e" vm="3">
        <v>#VALUE!</v>
      </c>
      <c r="N174" s="60"/>
      <c r="O174" s="61" t="s">
        <v>55</v>
      </c>
      <c r="P174" s="62" t="s">
        <v>62</v>
      </c>
      <c r="Q174" s="62" t="s">
        <v>41</v>
      </c>
      <c r="R174" s="62">
        <v>1</v>
      </c>
      <c r="S174" s="31"/>
      <c r="T174" s="66">
        <f>R174*S174</f>
        <v>0</v>
      </c>
    </row>
    <row r="175" spans="1:20" ht="187.5" x14ac:dyDescent="0.35">
      <c r="A175" s="46"/>
      <c r="B175" s="54" t="str">
        <f t="shared" si="38"/>
        <v>3</v>
      </c>
      <c r="C175" s="54" t="s">
        <v>182</v>
      </c>
      <c r="D175" s="54" t="str">
        <f>_xlfn.XLOOKUP(E:E,[2]Místnosti!$C:$C,[2]Místnosti!$K:$K)</f>
        <v>CB</v>
      </c>
      <c r="E175" s="55" t="str">
        <f t="shared" si="37"/>
        <v>3_292</v>
      </c>
      <c r="F175" s="56" t="s">
        <v>43</v>
      </c>
      <c r="G175" s="56" t="s">
        <v>63</v>
      </c>
      <c r="H175" s="57" t="s">
        <v>64</v>
      </c>
      <c r="I175" s="58" t="s">
        <v>65</v>
      </c>
      <c r="J175" s="59" t="s">
        <v>66</v>
      </c>
      <c r="K175" s="59" t="s">
        <v>67</v>
      </c>
      <c r="L175" s="59" t="s">
        <v>61</v>
      </c>
      <c r="M175" s="60" t="e" vm="4">
        <v>#VALUE!</v>
      </c>
      <c r="N175" s="60"/>
      <c r="O175" s="61" t="s">
        <v>55</v>
      </c>
      <c r="P175" s="62" t="s">
        <v>68</v>
      </c>
      <c r="Q175" s="62" t="s">
        <v>41</v>
      </c>
      <c r="R175" s="62">
        <v>1</v>
      </c>
      <c r="S175" s="31"/>
      <c r="T175" s="66">
        <f>R175*S175</f>
        <v>0</v>
      </c>
    </row>
    <row r="176" spans="1:20" ht="50" x14ac:dyDescent="0.35">
      <c r="A176" s="46" t="s">
        <v>69</v>
      </c>
      <c r="B176" s="54" t="str">
        <f t="shared" si="38"/>
        <v>3</v>
      </c>
      <c r="C176" s="54" t="s">
        <v>182</v>
      </c>
      <c r="D176" s="54" t="str">
        <f>_xlfn.XLOOKUP(E:E,[2]Místnosti!$C:$C,[2]Místnosti!$K:$K)</f>
        <v>CB</v>
      </c>
      <c r="E176" s="55" t="str">
        <f>E171</f>
        <v>3_292</v>
      </c>
      <c r="F176" s="63" t="s">
        <v>70</v>
      </c>
      <c r="G176" s="63" t="s">
        <v>71</v>
      </c>
      <c r="H176" s="74" t="s">
        <v>72</v>
      </c>
      <c r="I176" s="75" t="s">
        <v>73</v>
      </c>
      <c r="J176" s="66" t="s">
        <v>74</v>
      </c>
      <c r="K176" s="66" t="s">
        <v>75</v>
      </c>
      <c r="L176" s="66" t="s">
        <v>76</v>
      </c>
      <c r="M176" s="60" t="e" vm="7">
        <v>#VALUE!</v>
      </c>
      <c r="N176" s="66" t="s">
        <v>77</v>
      </c>
      <c r="O176" s="66"/>
      <c r="P176" s="77"/>
      <c r="Q176" s="77" t="s">
        <v>41</v>
      </c>
      <c r="R176" s="100">
        <v>12</v>
      </c>
      <c r="S176" s="32"/>
      <c r="T176" s="66"/>
    </row>
    <row r="177" spans="1:20" ht="78.5" customHeight="1" x14ac:dyDescent="0.35">
      <c r="A177" s="46" t="s">
        <v>69</v>
      </c>
      <c r="B177" s="54" t="str">
        <f t="shared" si="38"/>
        <v>3</v>
      </c>
      <c r="C177" s="54" t="s">
        <v>182</v>
      </c>
      <c r="D177" s="54" t="str">
        <f>_xlfn.XLOOKUP(E:E,[2]Místnosti!$C:$C,[2]Místnosti!$K:$K)</f>
        <v>CB</v>
      </c>
      <c r="E177" s="55" t="str">
        <f t="shared" si="37"/>
        <v>3_292</v>
      </c>
      <c r="F177" s="63" t="s">
        <v>70</v>
      </c>
      <c r="G177" s="63" t="s">
        <v>111</v>
      </c>
      <c r="H177" s="74" t="s">
        <v>112</v>
      </c>
      <c r="I177" s="75" t="s">
        <v>113</v>
      </c>
      <c r="J177" s="66" t="s">
        <v>114</v>
      </c>
      <c r="K177" s="66" t="s">
        <v>115</v>
      </c>
      <c r="L177" s="66" t="s">
        <v>76</v>
      </c>
      <c r="M177" s="77" t="e" vm="8">
        <v>#VALUE!</v>
      </c>
      <c r="N177" s="66" t="s">
        <v>77</v>
      </c>
      <c r="O177" s="101"/>
      <c r="P177" s="77"/>
      <c r="Q177" s="77" t="s">
        <v>41</v>
      </c>
      <c r="R177" s="100">
        <v>5</v>
      </c>
      <c r="S177" s="32"/>
      <c r="T177" s="66"/>
    </row>
    <row r="178" spans="1:20" ht="50" x14ac:dyDescent="0.35">
      <c r="A178" s="46"/>
      <c r="B178" s="54" t="str">
        <f t="shared" si="38"/>
        <v>3</v>
      </c>
      <c r="C178" s="54" t="s">
        <v>182</v>
      </c>
      <c r="D178" s="54" t="str">
        <f>_xlfn.XLOOKUP(E:E,[2]Místnosti!$C:$C,[2]Místnosti!$K:$K)</f>
        <v>CB</v>
      </c>
      <c r="E178" s="55" t="str">
        <f t="shared" si="37"/>
        <v>3_292</v>
      </c>
      <c r="F178" s="56" t="s">
        <v>70</v>
      </c>
      <c r="G178" s="56" t="s">
        <v>221</v>
      </c>
      <c r="H178" s="75" t="s">
        <v>222</v>
      </c>
      <c r="I178" s="58" t="s">
        <v>223</v>
      </c>
      <c r="J178" s="59" t="s">
        <v>224</v>
      </c>
      <c r="K178" s="66" t="s">
        <v>90</v>
      </c>
      <c r="L178" s="66" t="s">
        <v>76</v>
      </c>
      <c r="M178" s="77" t="e" vm="17">
        <v>#VALUE!</v>
      </c>
      <c r="N178" s="66" t="s">
        <v>77</v>
      </c>
      <c r="O178" s="76" t="s">
        <v>50</v>
      </c>
      <c r="P178" s="77"/>
      <c r="Q178" s="77" t="s">
        <v>41</v>
      </c>
      <c r="R178" s="100">
        <v>2</v>
      </c>
      <c r="S178" s="31"/>
      <c r="T178" s="66">
        <f>R178*S178</f>
        <v>0</v>
      </c>
    </row>
    <row r="179" spans="1:20" ht="150" x14ac:dyDescent="0.35">
      <c r="A179" s="46"/>
      <c r="B179" s="54" t="str">
        <f t="shared" si="38"/>
        <v>3</v>
      </c>
      <c r="C179" s="54" t="s">
        <v>182</v>
      </c>
      <c r="D179" s="54" t="str">
        <f>_xlfn.XLOOKUP(E:E,[2]Místnosti!$C:$C,[2]Místnosti!$K:$K)</f>
        <v>CB</v>
      </c>
      <c r="E179" s="55" t="str">
        <f t="shared" si="37"/>
        <v>3_292</v>
      </c>
      <c r="F179" s="63" t="s">
        <v>35</v>
      </c>
      <c r="G179" s="63" t="s">
        <v>117</v>
      </c>
      <c r="H179" s="79" t="s">
        <v>118</v>
      </c>
      <c r="I179" s="83" t="s">
        <v>119</v>
      </c>
      <c r="J179" s="81" t="s">
        <v>204</v>
      </c>
      <c r="K179" s="81" t="s">
        <v>121</v>
      </c>
      <c r="L179" s="84" t="s">
        <v>76</v>
      </c>
      <c r="M179" s="82" t="s">
        <v>84</v>
      </c>
      <c r="N179" s="82" t="s">
        <v>122</v>
      </c>
      <c r="O179" s="81"/>
      <c r="P179" s="77"/>
      <c r="Q179" s="77" t="s">
        <v>41</v>
      </c>
      <c r="R179" s="100">
        <v>1</v>
      </c>
      <c r="S179" s="31"/>
      <c r="T179" s="66">
        <f>R179*S179</f>
        <v>0</v>
      </c>
    </row>
    <row r="180" spans="1:20" ht="37.5" x14ac:dyDescent="0.35">
      <c r="A180" s="46"/>
      <c r="B180" s="54" t="str">
        <f t="shared" si="38"/>
        <v>3</v>
      </c>
      <c r="C180" s="54" t="s">
        <v>182</v>
      </c>
      <c r="D180" s="54" t="str">
        <f>_xlfn.XLOOKUP(E:E,[2]Místnosti!$C:$C,[2]Místnosti!$K:$K)</f>
        <v>CB</v>
      </c>
      <c r="E180" s="55" t="str">
        <f t="shared" si="37"/>
        <v>3_292</v>
      </c>
      <c r="F180" s="63" t="s">
        <v>35</v>
      </c>
      <c r="G180" s="63" t="s">
        <v>91</v>
      </c>
      <c r="H180" s="64" t="s">
        <v>92</v>
      </c>
      <c r="I180" s="65" t="s">
        <v>93</v>
      </c>
      <c r="J180" s="59" t="s">
        <v>94</v>
      </c>
      <c r="K180" s="59" t="s">
        <v>95</v>
      </c>
      <c r="L180" s="66" t="s">
        <v>96</v>
      </c>
      <c r="M180" s="60" t="s">
        <v>84</v>
      </c>
      <c r="N180" s="60" t="s">
        <v>97</v>
      </c>
      <c r="O180" s="59" t="s">
        <v>98</v>
      </c>
      <c r="P180" s="77"/>
      <c r="Q180" s="77" t="s">
        <v>41</v>
      </c>
      <c r="R180" s="100">
        <v>5</v>
      </c>
      <c r="S180" s="31"/>
      <c r="T180" s="66">
        <f>R180*S180</f>
        <v>0</v>
      </c>
    </row>
    <row r="181" spans="1:20" ht="15.5" x14ac:dyDescent="0.35">
      <c r="A181" s="46"/>
      <c r="B181" s="47" t="str">
        <f t="shared" si="38"/>
        <v>3</v>
      </c>
      <c r="C181" s="47" t="s">
        <v>182</v>
      </c>
      <c r="D181" s="47" t="str">
        <f>_xlfn.XLOOKUP(E:E,[2]Místnosti!$C:$C,[2]Místnosti!$K:$K)</f>
        <v>CB</v>
      </c>
      <c r="E181" s="48" t="str">
        <f>$G181</f>
        <v>3_376</v>
      </c>
      <c r="F181" s="49"/>
      <c r="G181" s="49" t="s">
        <v>248</v>
      </c>
      <c r="H181" s="2" t="s">
        <v>249</v>
      </c>
      <c r="I181" s="50"/>
      <c r="J181" s="51"/>
      <c r="K181" s="51"/>
      <c r="L181" s="51"/>
      <c r="M181" s="52"/>
      <c r="N181" s="51"/>
      <c r="O181" s="51"/>
      <c r="P181" s="53"/>
      <c r="Q181" s="53"/>
      <c r="R181" s="216"/>
      <c r="S181" s="30"/>
      <c r="T181" s="148"/>
    </row>
    <row r="182" spans="1:20" ht="37.5" x14ac:dyDescent="0.35">
      <c r="A182" s="46"/>
      <c r="B182" s="54" t="str">
        <f t="shared" si="38"/>
        <v>3</v>
      </c>
      <c r="C182" s="54" t="s">
        <v>182</v>
      </c>
      <c r="D182" s="54" t="str">
        <f>_xlfn.XLOOKUP(E:E,[2]Místnosti!$C:$C,[2]Místnosti!$K:$K)</f>
        <v>CB</v>
      </c>
      <c r="E182" s="55" t="str">
        <f t="shared" ref="E182:E186" si="39">E181</f>
        <v>3_376</v>
      </c>
      <c r="F182" s="56" t="s">
        <v>35</v>
      </c>
      <c r="G182" s="56" t="s">
        <v>250</v>
      </c>
      <c r="H182" s="57" t="s">
        <v>37</v>
      </c>
      <c r="I182" s="72" t="s">
        <v>38</v>
      </c>
      <c r="J182" s="59"/>
      <c r="K182" s="59"/>
      <c r="L182" s="59"/>
      <c r="M182" s="60"/>
      <c r="N182" s="60" t="s">
        <v>126</v>
      </c>
      <c r="O182" s="61" t="s">
        <v>251</v>
      </c>
      <c r="P182" s="77"/>
      <c r="Q182" s="77" t="s">
        <v>41</v>
      </c>
      <c r="R182" s="100">
        <v>1</v>
      </c>
      <c r="S182" s="31"/>
      <c r="T182" s="66">
        <f>R182*S182</f>
        <v>0</v>
      </c>
    </row>
    <row r="183" spans="1:20" ht="86.5" customHeight="1" x14ac:dyDescent="0.35">
      <c r="A183" s="46"/>
      <c r="B183" s="54" t="str">
        <f t="shared" si="38"/>
        <v>3</v>
      </c>
      <c r="C183" s="54" t="s">
        <v>182</v>
      </c>
      <c r="D183" s="54" t="str">
        <f>_xlfn.XLOOKUP(E:E,[2]Místnosti!$C:$C,[2]Místnosti!$K:$K)</f>
        <v>CB</v>
      </c>
      <c r="E183" s="55" t="str">
        <f t="shared" si="39"/>
        <v>3_376</v>
      </c>
      <c r="F183" s="56" t="s">
        <v>43</v>
      </c>
      <c r="G183" s="56" t="s">
        <v>140</v>
      </c>
      <c r="H183" s="87" t="s">
        <v>141</v>
      </c>
      <c r="I183" s="88" t="s">
        <v>142</v>
      </c>
      <c r="J183" s="89" t="s">
        <v>143</v>
      </c>
      <c r="K183" s="59"/>
      <c r="L183" s="59"/>
      <c r="M183" s="60" t="e" vm="10">
        <v>#VALUE!</v>
      </c>
      <c r="N183" s="60" t="s">
        <v>144</v>
      </c>
      <c r="O183" s="61" t="s">
        <v>55</v>
      </c>
      <c r="P183" s="62"/>
      <c r="Q183" s="62" t="s">
        <v>41</v>
      </c>
      <c r="R183" s="62">
        <v>1</v>
      </c>
      <c r="S183" s="31"/>
      <c r="T183" s="66">
        <f>R183*S183</f>
        <v>0</v>
      </c>
    </row>
    <row r="184" spans="1:20" ht="79.5" customHeight="1" x14ac:dyDescent="0.35">
      <c r="A184" s="46"/>
      <c r="B184" s="54" t="str">
        <f t="shared" si="38"/>
        <v>3</v>
      </c>
      <c r="C184" s="54" t="s">
        <v>182</v>
      </c>
      <c r="D184" s="54" t="str">
        <f>_xlfn.XLOOKUP(E:E,[2]Místnosti!$C:$C,[2]Místnosti!$K:$K)</f>
        <v>CB</v>
      </c>
      <c r="E184" s="55" t="str">
        <f t="shared" si="39"/>
        <v>3_376</v>
      </c>
      <c r="F184" s="56" t="s">
        <v>43</v>
      </c>
      <c r="G184" s="56" t="s">
        <v>252</v>
      </c>
      <c r="H184" s="87" t="s">
        <v>253</v>
      </c>
      <c r="I184" s="102" t="s">
        <v>254</v>
      </c>
      <c r="J184" s="103" t="s">
        <v>255</v>
      </c>
      <c r="K184" s="89"/>
      <c r="L184" s="59"/>
      <c r="M184" s="60" t="e" vm="18">
        <v>#VALUE!</v>
      </c>
      <c r="N184" s="60" t="s">
        <v>49</v>
      </c>
      <c r="O184" s="61" t="s">
        <v>149</v>
      </c>
      <c r="P184" s="62"/>
      <c r="Q184" s="62" t="s">
        <v>41</v>
      </c>
      <c r="R184" s="62">
        <v>1</v>
      </c>
      <c r="S184" s="31"/>
      <c r="T184" s="66">
        <f>R184*S184</f>
        <v>0</v>
      </c>
    </row>
    <row r="185" spans="1:20" ht="37.5" x14ac:dyDescent="0.35">
      <c r="A185" s="46"/>
      <c r="B185" s="54" t="str">
        <f t="shared" si="38"/>
        <v>3</v>
      </c>
      <c r="C185" s="54" t="s">
        <v>182</v>
      </c>
      <c r="D185" s="54" t="str">
        <f>_xlfn.XLOOKUP(E:E,[2]Místnosti!$C:$C,[2]Místnosti!$K:$K)</f>
        <v>CB</v>
      </c>
      <c r="E185" s="55" t="str">
        <f t="shared" si="39"/>
        <v>3_376</v>
      </c>
      <c r="F185" s="56" t="s">
        <v>43</v>
      </c>
      <c r="G185" s="56" t="s">
        <v>56</v>
      </c>
      <c r="H185" s="57" t="s">
        <v>57</v>
      </c>
      <c r="I185" s="104" t="s">
        <v>58</v>
      </c>
      <c r="J185" s="105" t="s">
        <v>59</v>
      </c>
      <c r="K185" s="59" t="s">
        <v>60</v>
      </c>
      <c r="L185" s="59" t="s">
        <v>61</v>
      </c>
      <c r="M185" s="60" t="e" vm="3">
        <v>#VALUE!</v>
      </c>
      <c r="N185" s="60"/>
      <c r="O185" s="61" t="s">
        <v>55</v>
      </c>
      <c r="P185" s="62" t="s">
        <v>62</v>
      </c>
      <c r="Q185" s="62" t="s">
        <v>41</v>
      </c>
      <c r="R185" s="62">
        <v>1</v>
      </c>
      <c r="S185" s="31"/>
      <c r="T185" s="66">
        <f>R185*S185</f>
        <v>0</v>
      </c>
    </row>
    <row r="186" spans="1:20" ht="187.5" x14ac:dyDescent="0.35">
      <c r="A186" s="46"/>
      <c r="B186" s="54" t="str">
        <f t="shared" si="38"/>
        <v>3</v>
      </c>
      <c r="C186" s="54" t="s">
        <v>182</v>
      </c>
      <c r="D186" s="54" t="str">
        <f>_xlfn.XLOOKUP(E:E,[2]Místnosti!$C:$C,[2]Místnosti!$K:$K)</f>
        <v>CB</v>
      </c>
      <c r="E186" s="55" t="str">
        <f t="shared" si="39"/>
        <v>3_376</v>
      </c>
      <c r="F186" s="56" t="s">
        <v>43</v>
      </c>
      <c r="G186" s="56" t="s">
        <v>145</v>
      </c>
      <c r="H186" s="57" t="s">
        <v>146</v>
      </c>
      <c r="I186" s="58" t="s">
        <v>147</v>
      </c>
      <c r="J186" s="59" t="s">
        <v>148</v>
      </c>
      <c r="K186" s="59" t="s">
        <v>67</v>
      </c>
      <c r="L186" s="59" t="s">
        <v>61</v>
      </c>
      <c r="M186" s="60" t="e" vm="11">
        <v>#VALUE!</v>
      </c>
      <c r="N186" s="60"/>
      <c r="O186" s="61" t="s">
        <v>149</v>
      </c>
      <c r="P186" s="62" t="s">
        <v>150</v>
      </c>
      <c r="Q186" s="62" t="s">
        <v>41</v>
      </c>
      <c r="R186" s="62">
        <v>1</v>
      </c>
      <c r="S186" s="31"/>
      <c r="T186" s="66">
        <f>R186*S186</f>
        <v>0</v>
      </c>
    </row>
    <row r="187" spans="1:20" ht="15.5" x14ac:dyDescent="0.35">
      <c r="A187" s="46"/>
      <c r="B187" s="47" t="str">
        <f t="shared" si="38"/>
        <v>4</v>
      </c>
      <c r="C187" s="47" t="s">
        <v>182</v>
      </c>
      <c r="D187" s="47" t="str">
        <f>_xlfn.XLOOKUP(E:E,[2]Místnosti!$C:$C,[2]Místnosti!$K:$K)</f>
        <v>BF</v>
      </c>
      <c r="E187" s="48" t="str">
        <f>$G187</f>
        <v>4_041</v>
      </c>
      <c r="F187" s="49"/>
      <c r="G187" s="49" t="s">
        <v>256</v>
      </c>
      <c r="H187" s="2" t="s">
        <v>106</v>
      </c>
      <c r="I187" s="50"/>
      <c r="J187" s="51"/>
      <c r="K187" s="51"/>
      <c r="L187" s="51"/>
      <c r="M187" s="52"/>
      <c r="N187" s="51"/>
      <c r="O187" s="51"/>
      <c r="P187" s="53"/>
      <c r="Q187" s="53"/>
      <c r="R187" s="216"/>
      <c r="S187" s="30"/>
      <c r="T187" s="148"/>
    </row>
    <row r="188" spans="1:20" ht="37.5" x14ac:dyDescent="0.35">
      <c r="A188" s="46"/>
      <c r="B188" s="54" t="str">
        <f t="shared" si="38"/>
        <v>4</v>
      </c>
      <c r="C188" s="54" t="s">
        <v>182</v>
      </c>
      <c r="D188" s="54" t="str">
        <f>_xlfn.XLOOKUP(E:E,[2]Místnosti!$C:$C,[2]Místnosti!$K:$K)</f>
        <v>BF</v>
      </c>
      <c r="E188" s="55" t="str">
        <f t="shared" ref="E188:E195" si="40">E187</f>
        <v>4_041</v>
      </c>
      <c r="F188" s="56" t="s">
        <v>35</v>
      </c>
      <c r="G188" s="56" t="s">
        <v>257</v>
      </c>
      <c r="H188" s="57" t="s">
        <v>157</v>
      </c>
      <c r="I188" s="58" t="s">
        <v>186</v>
      </c>
      <c r="J188" s="59"/>
      <c r="K188" s="59"/>
      <c r="L188" s="59"/>
      <c r="M188" s="60"/>
      <c r="N188" s="60" t="s">
        <v>159</v>
      </c>
      <c r="O188" s="61" t="s">
        <v>258</v>
      </c>
      <c r="P188" s="77"/>
      <c r="Q188" s="77" t="s">
        <v>41</v>
      </c>
      <c r="R188" s="100">
        <v>1</v>
      </c>
      <c r="S188" s="31"/>
      <c r="T188" s="66">
        <f>R188*S188</f>
        <v>0</v>
      </c>
    </row>
    <row r="189" spans="1:20" ht="96" customHeight="1" x14ac:dyDescent="0.35">
      <c r="A189" s="46"/>
      <c r="B189" s="54" t="str">
        <f t="shared" si="38"/>
        <v>4</v>
      </c>
      <c r="C189" s="54" t="s">
        <v>182</v>
      </c>
      <c r="D189" s="54" t="str">
        <f>_xlfn.XLOOKUP(E:E,[2]Místnosti!$C:$C,[2]Místnosti!$K:$K)</f>
        <v>BF</v>
      </c>
      <c r="E189" s="55" t="str">
        <f t="shared" si="40"/>
        <v>4_041</v>
      </c>
      <c r="F189" s="56" t="s">
        <v>43</v>
      </c>
      <c r="G189" s="56" t="s">
        <v>44</v>
      </c>
      <c r="H189" s="57" t="s">
        <v>45</v>
      </c>
      <c r="I189" s="58" t="s">
        <v>46</v>
      </c>
      <c r="J189" s="59" t="s">
        <v>47</v>
      </c>
      <c r="K189" s="59" t="s">
        <v>48</v>
      </c>
      <c r="L189" s="59" t="s">
        <v>48</v>
      </c>
      <c r="M189" s="60" t="e" vm="1">
        <v>#VALUE!</v>
      </c>
      <c r="N189" s="60" t="s">
        <v>49</v>
      </c>
      <c r="O189" s="61" t="s">
        <v>50</v>
      </c>
      <c r="P189" s="62"/>
      <c r="Q189" s="62" t="s">
        <v>41</v>
      </c>
      <c r="R189" s="62">
        <v>1</v>
      </c>
      <c r="S189" s="31"/>
      <c r="T189" s="66">
        <f>R189*S189</f>
        <v>0</v>
      </c>
    </row>
    <row r="190" spans="1:20" ht="62.5" x14ac:dyDescent="0.35">
      <c r="A190" s="46"/>
      <c r="B190" s="54" t="str">
        <f t="shared" si="38"/>
        <v>4</v>
      </c>
      <c r="C190" s="54" t="s">
        <v>182</v>
      </c>
      <c r="D190" s="54" t="str">
        <f>_xlfn.XLOOKUP(E:E,[2]Místnosti!$C:$C,[2]Místnosti!$K:$K)</f>
        <v>BF</v>
      </c>
      <c r="E190" s="55" t="str">
        <f>E188</f>
        <v>4_041</v>
      </c>
      <c r="F190" s="56" t="s">
        <v>43</v>
      </c>
      <c r="G190" s="56" t="s">
        <v>51</v>
      </c>
      <c r="H190" s="57" t="s">
        <v>52</v>
      </c>
      <c r="I190" s="58" t="s">
        <v>53</v>
      </c>
      <c r="J190" s="59" t="s">
        <v>54</v>
      </c>
      <c r="K190" s="59" t="s">
        <v>48</v>
      </c>
      <c r="L190" s="59" t="s">
        <v>48</v>
      </c>
      <c r="M190" s="60" t="e" vm="2">
        <v>#VALUE!</v>
      </c>
      <c r="N190" s="60" t="s">
        <v>49</v>
      </c>
      <c r="O190" s="61" t="s">
        <v>55</v>
      </c>
      <c r="P190" s="62" t="s">
        <v>48</v>
      </c>
      <c r="Q190" s="62" t="s">
        <v>41</v>
      </c>
      <c r="R190" s="62">
        <v>1</v>
      </c>
      <c r="S190" s="31"/>
      <c r="T190" s="66">
        <f>R190*S190</f>
        <v>0</v>
      </c>
    </row>
    <row r="191" spans="1:20" ht="37.5" x14ac:dyDescent="0.35">
      <c r="A191" s="46"/>
      <c r="B191" s="54" t="str">
        <f t="shared" si="38"/>
        <v>4</v>
      </c>
      <c r="C191" s="54" t="s">
        <v>182</v>
      </c>
      <c r="D191" s="54" t="str">
        <f>_xlfn.XLOOKUP(E:E,[2]Místnosti!$C:$C,[2]Místnosti!$K:$K)</f>
        <v>BF</v>
      </c>
      <c r="E191" s="55" t="str">
        <f t="shared" si="40"/>
        <v>4_041</v>
      </c>
      <c r="F191" s="56" t="s">
        <v>43</v>
      </c>
      <c r="G191" s="56" t="s">
        <v>56</v>
      </c>
      <c r="H191" s="57" t="s">
        <v>57</v>
      </c>
      <c r="I191" s="58" t="s">
        <v>58</v>
      </c>
      <c r="J191" s="59" t="s">
        <v>59</v>
      </c>
      <c r="K191" s="59" t="s">
        <v>60</v>
      </c>
      <c r="L191" s="59" t="s">
        <v>61</v>
      </c>
      <c r="M191" s="60" t="e" vm="3">
        <v>#VALUE!</v>
      </c>
      <c r="N191" s="60"/>
      <c r="O191" s="61" t="s">
        <v>55</v>
      </c>
      <c r="P191" s="62" t="s">
        <v>62</v>
      </c>
      <c r="Q191" s="62" t="s">
        <v>41</v>
      </c>
      <c r="R191" s="62">
        <v>1</v>
      </c>
      <c r="S191" s="31"/>
      <c r="T191" s="66">
        <f>R191*S191</f>
        <v>0</v>
      </c>
    </row>
    <row r="192" spans="1:20" ht="187.5" x14ac:dyDescent="0.35">
      <c r="A192" s="46"/>
      <c r="B192" s="54" t="str">
        <f t="shared" si="38"/>
        <v>4</v>
      </c>
      <c r="C192" s="54" t="s">
        <v>182</v>
      </c>
      <c r="D192" s="54" t="str">
        <f>_xlfn.XLOOKUP(E:E,[2]Místnosti!$C:$C,[2]Místnosti!$K:$K)</f>
        <v>BF</v>
      </c>
      <c r="E192" s="55" t="str">
        <f t="shared" si="40"/>
        <v>4_041</v>
      </c>
      <c r="F192" s="56" t="s">
        <v>43</v>
      </c>
      <c r="G192" s="56" t="s">
        <v>63</v>
      </c>
      <c r="H192" s="57" t="s">
        <v>64</v>
      </c>
      <c r="I192" s="58" t="s">
        <v>65</v>
      </c>
      <c r="J192" s="59" t="s">
        <v>66</v>
      </c>
      <c r="K192" s="59" t="s">
        <v>67</v>
      </c>
      <c r="L192" s="59" t="s">
        <v>61</v>
      </c>
      <c r="M192" s="60" t="e" vm="4">
        <v>#VALUE!</v>
      </c>
      <c r="N192" s="60"/>
      <c r="O192" s="61" t="s">
        <v>55</v>
      </c>
      <c r="P192" s="62" t="s">
        <v>68</v>
      </c>
      <c r="Q192" s="62" t="s">
        <v>41</v>
      </c>
      <c r="R192" s="62">
        <v>1</v>
      </c>
      <c r="S192" s="31"/>
      <c r="T192" s="66">
        <f>R192*S192</f>
        <v>0</v>
      </c>
    </row>
    <row r="193" spans="1:20" ht="57" customHeight="1" x14ac:dyDescent="0.35">
      <c r="A193" s="46" t="s">
        <v>69</v>
      </c>
      <c r="B193" s="54" t="str">
        <f t="shared" si="38"/>
        <v>4</v>
      </c>
      <c r="C193" s="54" t="s">
        <v>182</v>
      </c>
      <c r="D193" s="54" t="str">
        <f>_xlfn.XLOOKUP(E:E,[2]Místnosti!$C:$C,[2]Místnosti!$K:$K)</f>
        <v>BF</v>
      </c>
      <c r="E193" s="55" t="str">
        <f>E188</f>
        <v>4_041</v>
      </c>
      <c r="F193" s="63" t="s">
        <v>70</v>
      </c>
      <c r="G193" s="63" t="s">
        <v>71</v>
      </c>
      <c r="H193" s="74" t="s">
        <v>72</v>
      </c>
      <c r="I193" s="75" t="s">
        <v>73</v>
      </c>
      <c r="J193" s="66" t="s">
        <v>74</v>
      </c>
      <c r="K193" s="66" t="s">
        <v>75</v>
      </c>
      <c r="L193" s="66" t="s">
        <v>76</v>
      </c>
      <c r="M193" s="60" t="e" vm="7">
        <v>#VALUE!</v>
      </c>
      <c r="N193" s="66" t="s">
        <v>77</v>
      </c>
      <c r="O193" s="66"/>
      <c r="P193" s="77"/>
      <c r="Q193" s="77" t="s">
        <v>41</v>
      </c>
      <c r="R193" s="100">
        <v>12</v>
      </c>
      <c r="S193" s="32"/>
      <c r="T193" s="66"/>
    </row>
    <row r="194" spans="1:20" ht="61.5" customHeight="1" x14ac:dyDescent="0.35">
      <c r="A194" s="46"/>
      <c r="B194" s="54" t="str">
        <f t="shared" si="38"/>
        <v>4</v>
      </c>
      <c r="C194" s="54" t="s">
        <v>182</v>
      </c>
      <c r="D194" s="54" t="str">
        <f>_xlfn.XLOOKUP(E:E,[2]Místnosti!$C:$C,[2]Místnosti!$K:$K)</f>
        <v>BF</v>
      </c>
      <c r="E194" s="55" t="str">
        <f t="shared" si="40"/>
        <v>4_041</v>
      </c>
      <c r="F194" s="56" t="s">
        <v>70</v>
      </c>
      <c r="G194" s="56" t="s">
        <v>221</v>
      </c>
      <c r="H194" s="75" t="s">
        <v>222</v>
      </c>
      <c r="I194" s="58" t="s">
        <v>223</v>
      </c>
      <c r="J194" s="59" t="s">
        <v>224</v>
      </c>
      <c r="K194" s="66" t="s">
        <v>90</v>
      </c>
      <c r="L194" s="66" t="s">
        <v>76</v>
      </c>
      <c r="M194" s="77" t="e" vm="17">
        <v>#VALUE!</v>
      </c>
      <c r="N194" s="66" t="s">
        <v>77</v>
      </c>
      <c r="O194" s="76" t="s">
        <v>50</v>
      </c>
      <c r="P194" s="77"/>
      <c r="Q194" s="77" t="s">
        <v>41</v>
      </c>
      <c r="R194" s="100">
        <v>2</v>
      </c>
      <c r="S194" s="31"/>
      <c r="T194" s="66">
        <f>R194*S194</f>
        <v>0</v>
      </c>
    </row>
    <row r="195" spans="1:20" ht="37.5" x14ac:dyDescent="0.35">
      <c r="A195" s="46"/>
      <c r="B195" s="54" t="str">
        <f t="shared" si="38"/>
        <v>4</v>
      </c>
      <c r="C195" s="54" t="s">
        <v>182</v>
      </c>
      <c r="D195" s="54" t="str">
        <f>_xlfn.XLOOKUP(E:E,[2]Místnosti!$C:$C,[2]Místnosti!$K:$K)</f>
        <v>BF</v>
      </c>
      <c r="E195" s="55" t="str">
        <f t="shared" si="40"/>
        <v>4_041</v>
      </c>
      <c r="F195" s="63" t="s">
        <v>35</v>
      </c>
      <c r="G195" s="63" t="s">
        <v>91</v>
      </c>
      <c r="H195" s="64" t="s">
        <v>92</v>
      </c>
      <c r="I195" s="65" t="s">
        <v>93</v>
      </c>
      <c r="J195" s="59" t="s">
        <v>94</v>
      </c>
      <c r="K195" s="59" t="s">
        <v>95</v>
      </c>
      <c r="L195" s="66" t="s">
        <v>96</v>
      </c>
      <c r="M195" s="60" t="s">
        <v>84</v>
      </c>
      <c r="N195" s="60" t="s">
        <v>97</v>
      </c>
      <c r="O195" s="59" t="s">
        <v>98</v>
      </c>
      <c r="P195" s="77"/>
      <c r="Q195" s="77" t="s">
        <v>41</v>
      </c>
      <c r="R195" s="100">
        <v>5</v>
      </c>
      <c r="S195" s="31"/>
      <c r="T195" s="66">
        <f>R195*S195</f>
        <v>0</v>
      </c>
    </row>
    <row r="196" spans="1:20" ht="15.5" x14ac:dyDescent="0.35">
      <c r="A196" s="46"/>
      <c r="B196" s="47" t="str">
        <f t="shared" si="38"/>
        <v>4</v>
      </c>
      <c r="C196" s="47" t="s">
        <v>182</v>
      </c>
      <c r="D196" s="47" t="str">
        <f>_xlfn.XLOOKUP(E:E,[2]Místnosti!$C:$C,[2]Místnosti!$K:$K)</f>
        <v>BF</v>
      </c>
      <c r="E196" s="48" t="str">
        <f>$G196</f>
        <v>4_070</v>
      </c>
      <c r="F196" s="49"/>
      <c r="G196" s="49" t="s">
        <v>259</v>
      </c>
      <c r="H196" s="2" t="s">
        <v>106</v>
      </c>
      <c r="I196" s="50"/>
      <c r="J196" s="51"/>
      <c r="K196" s="51"/>
      <c r="L196" s="51"/>
      <c r="M196" s="52"/>
      <c r="N196" s="51"/>
      <c r="O196" s="51"/>
      <c r="P196" s="53"/>
      <c r="Q196" s="53"/>
      <c r="R196" s="216"/>
      <c r="S196" s="30"/>
      <c r="T196" s="148"/>
    </row>
    <row r="197" spans="1:20" ht="37.5" x14ac:dyDescent="0.35">
      <c r="A197" s="46"/>
      <c r="B197" s="54" t="str">
        <f t="shared" si="38"/>
        <v>4</v>
      </c>
      <c r="C197" s="54" t="s">
        <v>182</v>
      </c>
      <c r="D197" s="54" t="str">
        <f>_xlfn.XLOOKUP(E:E,[2]Místnosti!$C:$C,[2]Místnosti!$K:$K)</f>
        <v>BF</v>
      </c>
      <c r="E197" s="55" t="str">
        <f t="shared" ref="E197:E201" si="41">E196</f>
        <v>4_070</v>
      </c>
      <c r="F197" s="56" t="s">
        <v>35</v>
      </c>
      <c r="G197" s="56" t="s">
        <v>260</v>
      </c>
      <c r="H197" s="57" t="s">
        <v>157</v>
      </c>
      <c r="I197" s="72" t="s">
        <v>207</v>
      </c>
      <c r="J197" s="59"/>
      <c r="K197" s="59"/>
      <c r="L197" s="59"/>
      <c r="M197" s="60"/>
      <c r="N197" s="60" t="s">
        <v>159</v>
      </c>
      <c r="O197" s="61" t="s">
        <v>261</v>
      </c>
      <c r="P197" s="77"/>
      <c r="Q197" s="77" t="s">
        <v>41</v>
      </c>
      <c r="R197" s="100">
        <v>1</v>
      </c>
      <c r="S197" s="31"/>
      <c r="T197" s="66">
        <f t="shared" ref="T197:T202" si="42">R197*S197</f>
        <v>0</v>
      </c>
    </row>
    <row r="198" spans="1:20" ht="89.5" customHeight="1" x14ac:dyDescent="0.35">
      <c r="A198" s="46"/>
      <c r="B198" s="54" t="str">
        <f t="shared" si="38"/>
        <v>4</v>
      </c>
      <c r="C198" s="54" t="s">
        <v>182</v>
      </c>
      <c r="D198" s="54" t="str">
        <f>_xlfn.XLOOKUP(E:E,[2]Místnosti!$C:$C,[2]Místnosti!$K:$K)</f>
        <v>BF</v>
      </c>
      <c r="E198" s="55" t="str">
        <f t="shared" si="41"/>
        <v>4_070</v>
      </c>
      <c r="F198" s="56" t="s">
        <v>43</v>
      </c>
      <c r="G198" s="56" t="s">
        <v>140</v>
      </c>
      <c r="H198" s="87" t="s">
        <v>141</v>
      </c>
      <c r="I198" s="88" t="s">
        <v>142</v>
      </c>
      <c r="J198" s="89" t="s">
        <v>143</v>
      </c>
      <c r="K198" s="59"/>
      <c r="L198" s="59"/>
      <c r="M198" s="60" t="e" vm="10">
        <v>#VALUE!</v>
      </c>
      <c r="N198" s="60" t="s">
        <v>144</v>
      </c>
      <c r="O198" s="61" t="s">
        <v>55</v>
      </c>
      <c r="P198" s="62"/>
      <c r="Q198" s="62" t="s">
        <v>41</v>
      </c>
      <c r="R198" s="62">
        <v>2</v>
      </c>
      <c r="S198" s="31"/>
      <c r="T198" s="66">
        <f t="shared" si="42"/>
        <v>0</v>
      </c>
    </row>
    <row r="199" spans="1:20" ht="73" customHeight="1" x14ac:dyDescent="0.35">
      <c r="A199" s="46"/>
      <c r="B199" s="54" t="str">
        <f t="shared" si="38"/>
        <v>4</v>
      </c>
      <c r="C199" s="54" t="s">
        <v>182</v>
      </c>
      <c r="D199" s="54" t="str">
        <f>_xlfn.XLOOKUP(E:E,[2]Místnosti!$C:$C,[2]Místnosti!$K:$K)</f>
        <v>BF</v>
      </c>
      <c r="E199" s="55" t="str">
        <f t="shared" si="41"/>
        <v>4_070</v>
      </c>
      <c r="F199" s="56" t="s">
        <v>43</v>
      </c>
      <c r="G199" s="56" t="s">
        <v>51</v>
      </c>
      <c r="H199" s="57" t="s">
        <v>52</v>
      </c>
      <c r="I199" s="58" t="s">
        <v>53</v>
      </c>
      <c r="J199" s="59" t="s">
        <v>54</v>
      </c>
      <c r="K199" s="59" t="s">
        <v>48</v>
      </c>
      <c r="L199" s="59" t="s">
        <v>48</v>
      </c>
      <c r="M199" s="60" t="e" vm="2">
        <v>#VALUE!</v>
      </c>
      <c r="N199" s="60" t="s">
        <v>49</v>
      </c>
      <c r="O199" s="61" t="s">
        <v>55</v>
      </c>
      <c r="P199" s="62" t="s">
        <v>48</v>
      </c>
      <c r="Q199" s="62" t="s">
        <v>41</v>
      </c>
      <c r="R199" s="62">
        <v>1</v>
      </c>
      <c r="S199" s="31"/>
      <c r="T199" s="66">
        <f t="shared" si="42"/>
        <v>0</v>
      </c>
    </row>
    <row r="200" spans="1:20" ht="37.5" x14ac:dyDescent="0.35">
      <c r="A200" s="46"/>
      <c r="B200" s="54" t="str">
        <f t="shared" si="38"/>
        <v>4</v>
      </c>
      <c r="C200" s="54" t="s">
        <v>182</v>
      </c>
      <c r="D200" s="54" t="str">
        <f>_xlfn.XLOOKUP(E:E,[2]Místnosti!$C:$C,[2]Místnosti!$K:$K)</f>
        <v>BF</v>
      </c>
      <c r="E200" s="55" t="str">
        <f t="shared" si="41"/>
        <v>4_070</v>
      </c>
      <c r="F200" s="56" t="s">
        <v>43</v>
      </c>
      <c r="G200" s="56" t="s">
        <v>56</v>
      </c>
      <c r="H200" s="57" t="s">
        <v>57</v>
      </c>
      <c r="I200" s="58" t="s">
        <v>58</v>
      </c>
      <c r="J200" s="59" t="s">
        <v>59</v>
      </c>
      <c r="K200" s="59" t="s">
        <v>60</v>
      </c>
      <c r="L200" s="59" t="s">
        <v>61</v>
      </c>
      <c r="M200" s="60" t="e" vm="3">
        <v>#VALUE!</v>
      </c>
      <c r="N200" s="60"/>
      <c r="O200" s="61" t="s">
        <v>55</v>
      </c>
      <c r="P200" s="62" t="s">
        <v>62</v>
      </c>
      <c r="Q200" s="62" t="s">
        <v>41</v>
      </c>
      <c r="R200" s="62">
        <v>1</v>
      </c>
      <c r="S200" s="31"/>
      <c r="T200" s="66">
        <f t="shared" si="42"/>
        <v>0</v>
      </c>
    </row>
    <row r="201" spans="1:20" ht="187.5" x14ac:dyDescent="0.35">
      <c r="A201" s="46"/>
      <c r="B201" s="54" t="str">
        <f t="shared" si="38"/>
        <v>4</v>
      </c>
      <c r="C201" s="54" t="s">
        <v>182</v>
      </c>
      <c r="D201" s="54" t="str">
        <f>_xlfn.XLOOKUP(E:E,[2]Místnosti!$C:$C,[2]Místnosti!$K:$K)</f>
        <v>BF</v>
      </c>
      <c r="E201" s="55" t="str">
        <f t="shared" si="41"/>
        <v>4_070</v>
      </c>
      <c r="F201" s="56" t="s">
        <v>43</v>
      </c>
      <c r="G201" s="56" t="s">
        <v>63</v>
      </c>
      <c r="H201" s="57" t="s">
        <v>64</v>
      </c>
      <c r="I201" s="58" t="s">
        <v>65</v>
      </c>
      <c r="J201" s="59" t="s">
        <v>66</v>
      </c>
      <c r="K201" s="59" t="s">
        <v>67</v>
      </c>
      <c r="L201" s="59" t="s">
        <v>61</v>
      </c>
      <c r="M201" s="60" t="e" vm="4">
        <v>#VALUE!</v>
      </c>
      <c r="N201" s="60"/>
      <c r="O201" s="61" t="s">
        <v>55</v>
      </c>
      <c r="P201" s="62" t="s">
        <v>68</v>
      </c>
      <c r="Q201" s="62" t="s">
        <v>41</v>
      </c>
      <c r="R201" s="62">
        <v>1</v>
      </c>
      <c r="S201" s="31"/>
      <c r="T201" s="66">
        <f t="shared" si="42"/>
        <v>0</v>
      </c>
    </row>
    <row r="202" spans="1:20" ht="37.5" x14ac:dyDescent="0.35">
      <c r="A202" s="46"/>
      <c r="B202" s="54" t="str">
        <f t="shared" si="38"/>
        <v>4</v>
      </c>
      <c r="C202" s="54" t="s">
        <v>182</v>
      </c>
      <c r="D202" s="54" t="str">
        <f>_xlfn.XLOOKUP(E:E,[2]Místnosti!$C:$C,[2]Místnosti!$K:$K)</f>
        <v>BF</v>
      </c>
      <c r="E202" s="55" t="str">
        <f>E205</f>
        <v>4_077</v>
      </c>
      <c r="F202" s="63" t="s">
        <v>35</v>
      </c>
      <c r="G202" s="63" t="s">
        <v>91</v>
      </c>
      <c r="H202" s="64" t="s">
        <v>92</v>
      </c>
      <c r="I202" s="65" t="s">
        <v>93</v>
      </c>
      <c r="J202" s="59" t="s">
        <v>94</v>
      </c>
      <c r="K202" s="59" t="s">
        <v>95</v>
      </c>
      <c r="L202" s="66" t="s">
        <v>96</v>
      </c>
      <c r="M202" s="60" t="s">
        <v>84</v>
      </c>
      <c r="N202" s="60" t="s">
        <v>97</v>
      </c>
      <c r="O202" s="61" t="s">
        <v>50</v>
      </c>
      <c r="P202" s="62" t="s">
        <v>98</v>
      </c>
      <c r="Q202" s="62" t="s">
        <v>41</v>
      </c>
      <c r="R202" s="100">
        <v>5</v>
      </c>
      <c r="S202" s="31"/>
      <c r="T202" s="66">
        <f t="shared" si="42"/>
        <v>0</v>
      </c>
    </row>
    <row r="203" spans="1:20" ht="15.5" x14ac:dyDescent="0.35">
      <c r="A203" s="46"/>
      <c r="B203" s="47" t="str">
        <f t="shared" si="38"/>
        <v>4</v>
      </c>
      <c r="C203" s="47" t="s">
        <v>182</v>
      </c>
      <c r="D203" s="47" t="str">
        <f>_xlfn.XLOOKUP(E:E,[2]Místnosti!$C:$C,[2]Místnosti!$K:$K)</f>
        <v>BF</v>
      </c>
      <c r="E203" s="48" t="str">
        <f>$G203</f>
        <v>4_077</v>
      </c>
      <c r="F203" s="49"/>
      <c r="G203" s="49" t="s">
        <v>262</v>
      </c>
      <c r="H203" s="2" t="s">
        <v>263</v>
      </c>
      <c r="I203" s="50"/>
      <c r="J203" s="51"/>
      <c r="K203" s="51"/>
      <c r="L203" s="51"/>
      <c r="M203" s="52"/>
      <c r="N203" s="51"/>
      <c r="O203" s="51"/>
      <c r="P203" s="53"/>
      <c r="Q203" s="53"/>
      <c r="R203" s="216"/>
      <c r="S203" s="30"/>
      <c r="T203" s="148"/>
    </row>
    <row r="204" spans="1:20" ht="63.5" customHeight="1" x14ac:dyDescent="0.35">
      <c r="A204" s="46" t="s">
        <v>69</v>
      </c>
      <c r="B204" s="54" t="str">
        <f t="shared" si="38"/>
        <v>4</v>
      </c>
      <c r="C204" s="54" t="s">
        <v>182</v>
      </c>
      <c r="D204" s="54" t="str">
        <f>_xlfn.XLOOKUP(E:E,[2]Místnosti!$C:$C,[2]Místnosti!$K:$K)</f>
        <v>BF</v>
      </c>
      <c r="E204" s="55" t="str">
        <f>E203</f>
        <v>4_077</v>
      </c>
      <c r="F204" s="63" t="s">
        <v>70</v>
      </c>
      <c r="G204" s="63" t="s">
        <v>71</v>
      </c>
      <c r="H204" s="74" t="s">
        <v>72</v>
      </c>
      <c r="I204" s="75" t="s">
        <v>73</v>
      </c>
      <c r="J204" s="66" t="s">
        <v>74</v>
      </c>
      <c r="K204" s="66" t="s">
        <v>75</v>
      </c>
      <c r="L204" s="66" t="s">
        <v>76</v>
      </c>
      <c r="M204" s="60" t="e" vm="7">
        <v>#VALUE!</v>
      </c>
      <c r="N204" s="66" t="s">
        <v>77</v>
      </c>
      <c r="O204" s="76" t="s">
        <v>50</v>
      </c>
      <c r="P204" s="77"/>
      <c r="Q204" s="77" t="s">
        <v>41</v>
      </c>
      <c r="R204" s="100">
        <v>18</v>
      </c>
      <c r="S204" s="32"/>
      <c r="T204" s="66"/>
    </row>
    <row r="205" spans="1:20" ht="77.5" customHeight="1" x14ac:dyDescent="0.35">
      <c r="A205" s="46" t="s">
        <v>69</v>
      </c>
      <c r="B205" s="54" t="str">
        <f t="shared" si="38"/>
        <v>4</v>
      </c>
      <c r="C205" s="54" t="s">
        <v>182</v>
      </c>
      <c r="D205" s="54" t="str">
        <f>_xlfn.XLOOKUP(E:E,[2]Místnosti!$C:$C,[2]Místnosti!$K:$K)</f>
        <v>BF</v>
      </c>
      <c r="E205" s="55" t="str">
        <f t="shared" ref="E205:E206" si="43">E204</f>
        <v>4_077</v>
      </c>
      <c r="F205" s="63" t="s">
        <v>70</v>
      </c>
      <c r="G205" s="63" t="s">
        <v>111</v>
      </c>
      <c r="H205" s="74" t="s">
        <v>112</v>
      </c>
      <c r="I205" s="75" t="s">
        <v>113</v>
      </c>
      <c r="J205" s="66" t="s">
        <v>114</v>
      </c>
      <c r="K205" s="66" t="s">
        <v>115</v>
      </c>
      <c r="L205" s="66" t="s">
        <v>76</v>
      </c>
      <c r="M205" s="77" t="e" vm="8">
        <v>#VALUE!</v>
      </c>
      <c r="N205" s="66" t="s">
        <v>77</v>
      </c>
      <c r="O205" s="76" t="s">
        <v>50</v>
      </c>
      <c r="P205" s="77"/>
      <c r="Q205" s="77" t="s">
        <v>41</v>
      </c>
      <c r="R205" s="100">
        <v>4</v>
      </c>
      <c r="S205" s="32"/>
      <c r="T205" s="66"/>
    </row>
    <row r="206" spans="1:20" ht="212.5" x14ac:dyDescent="0.35">
      <c r="A206" s="46"/>
      <c r="B206" s="54" t="str">
        <f t="shared" si="38"/>
        <v>4</v>
      </c>
      <c r="C206" s="54" t="s">
        <v>182</v>
      </c>
      <c r="D206" s="54" t="str">
        <f>_xlfn.XLOOKUP(E:E,[2]Místnosti!$C:$C,[2]Místnosti!$K:$K)</f>
        <v>BF</v>
      </c>
      <c r="E206" s="55" t="str">
        <f t="shared" si="43"/>
        <v>4_077</v>
      </c>
      <c r="F206" s="78" t="s">
        <v>35</v>
      </c>
      <c r="G206" s="78" t="s">
        <v>161</v>
      </c>
      <c r="H206" s="79" t="s">
        <v>162</v>
      </c>
      <c r="I206" s="79" t="s">
        <v>163</v>
      </c>
      <c r="J206" s="84" t="s">
        <v>264</v>
      </c>
      <c r="K206" s="81" t="s">
        <v>165</v>
      </c>
      <c r="L206" s="81" t="s">
        <v>166</v>
      </c>
      <c r="M206" s="82" t="s">
        <v>84</v>
      </c>
      <c r="N206" s="82" t="s">
        <v>85</v>
      </c>
      <c r="O206" s="61" t="s">
        <v>50</v>
      </c>
      <c r="P206" s="77"/>
      <c r="Q206" s="77" t="s">
        <v>41</v>
      </c>
      <c r="R206" s="100">
        <v>1</v>
      </c>
      <c r="S206" s="31"/>
      <c r="T206" s="66">
        <f>R206*S206</f>
        <v>0</v>
      </c>
    </row>
    <row r="207" spans="1:20" ht="63.5" customHeight="1" x14ac:dyDescent="0.35">
      <c r="A207" s="46"/>
      <c r="B207" s="54" t="str">
        <f t="shared" si="38"/>
        <v>4</v>
      </c>
      <c r="C207" s="54" t="s">
        <v>182</v>
      </c>
      <c r="D207" s="54" t="str">
        <f>_xlfn.XLOOKUP(E:E,[2]Místnosti!$C:$C,[2]Místnosti!$K:$K)</f>
        <v>BF</v>
      </c>
      <c r="E207" s="55" t="str">
        <f>E204</f>
        <v>4_077</v>
      </c>
      <c r="F207" s="56" t="s">
        <v>70</v>
      </c>
      <c r="G207" s="56" t="s">
        <v>86</v>
      </c>
      <c r="H207" s="75" t="s">
        <v>87</v>
      </c>
      <c r="I207" s="58" t="s">
        <v>88</v>
      </c>
      <c r="J207" s="66" t="s">
        <v>89</v>
      </c>
      <c r="K207" s="66" t="s">
        <v>90</v>
      </c>
      <c r="L207" s="66" t="s">
        <v>76</v>
      </c>
      <c r="M207" s="74" t="e" vm="6">
        <v>#VALUE!</v>
      </c>
      <c r="N207" s="66" t="s">
        <v>77</v>
      </c>
      <c r="O207" s="76" t="s">
        <v>50</v>
      </c>
      <c r="P207" s="77"/>
      <c r="Q207" s="77" t="s">
        <v>41</v>
      </c>
      <c r="R207" s="100">
        <v>6</v>
      </c>
      <c r="S207" s="31"/>
      <c r="T207" s="66">
        <f>R207*S207</f>
        <v>0</v>
      </c>
    </row>
    <row r="208" spans="1:20" ht="62" customHeight="1" x14ac:dyDescent="0.35">
      <c r="A208" s="46"/>
      <c r="B208" s="54" t="str">
        <f t="shared" si="38"/>
        <v>4</v>
      </c>
      <c r="C208" s="54" t="s">
        <v>182</v>
      </c>
      <c r="D208" s="54" t="str">
        <f>_xlfn.XLOOKUP(E:E,[2]Místnosti!$C:$C,[2]Místnosti!$K:$K)</f>
        <v>BF</v>
      </c>
      <c r="E208" s="55" t="str">
        <f t="shared" ref="E208" si="44">E207</f>
        <v>4_077</v>
      </c>
      <c r="F208" s="56" t="s">
        <v>70</v>
      </c>
      <c r="G208" s="56" t="s">
        <v>167</v>
      </c>
      <c r="H208" s="75" t="s">
        <v>168</v>
      </c>
      <c r="I208" s="58" t="s">
        <v>130</v>
      </c>
      <c r="J208" s="59" t="s">
        <v>169</v>
      </c>
      <c r="K208" s="66" t="s">
        <v>90</v>
      </c>
      <c r="L208" s="66" t="s">
        <v>76</v>
      </c>
      <c r="M208" s="74" t="e" vm="13">
        <v>#VALUE!</v>
      </c>
      <c r="N208" s="66" t="s">
        <v>77</v>
      </c>
      <c r="O208" s="76" t="s">
        <v>50</v>
      </c>
      <c r="P208" s="77"/>
      <c r="Q208" s="77" t="s">
        <v>41</v>
      </c>
      <c r="R208" s="100">
        <v>3</v>
      </c>
      <c r="S208" s="31"/>
      <c r="T208" s="66">
        <f>R208*S208</f>
        <v>0</v>
      </c>
    </row>
    <row r="209" spans="1:20" ht="15.5" x14ac:dyDescent="0.35">
      <c r="A209" s="46"/>
      <c r="B209" s="47" t="str">
        <f t="shared" si="38"/>
        <v>4</v>
      </c>
      <c r="C209" s="47" t="s">
        <v>182</v>
      </c>
      <c r="D209" s="47" t="str">
        <f>_xlfn.XLOOKUP(E:E,[2]Místnosti!$C:$C,[2]Místnosti!$K:$K)</f>
        <v>BF</v>
      </c>
      <c r="E209" s="48" t="str">
        <f>$G209</f>
        <v>4_097</v>
      </c>
      <c r="F209" s="49"/>
      <c r="G209" s="49" t="s">
        <v>265</v>
      </c>
      <c r="H209" s="2" t="s">
        <v>106</v>
      </c>
      <c r="I209" s="50"/>
      <c r="J209" s="51"/>
      <c r="K209" s="51"/>
      <c r="L209" s="51"/>
      <c r="M209" s="52"/>
      <c r="N209" s="51"/>
      <c r="O209" s="51"/>
      <c r="P209" s="53"/>
      <c r="Q209" s="53"/>
      <c r="R209" s="216"/>
      <c r="S209" s="30"/>
      <c r="T209" s="148"/>
    </row>
    <row r="210" spans="1:20" ht="37.5" x14ac:dyDescent="0.35">
      <c r="A210" s="46"/>
      <c r="B210" s="54" t="str">
        <f t="shared" si="38"/>
        <v>4</v>
      </c>
      <c r="C210" s="54" t="s">
        <v>182</v>
      </c>
      <c r="D210" s="54" t="str">
        <f>_xlfn.XLOOKUP(E:E,[2]Místnosti!$C:$C,[2]Místnosti!$K:$K)</f>
        <v>BF</v>
      </c>
      <c r="E210" s="55" t="str">
        <f t="shared" ref="E210:E214" si="45">E209</f>
        <v>4_097</v>
      </c>
      <c r="F210" s="56" t="s">
        <v>35</v>
      </c>
      <c r="G210" s="56" t="s">
        <v>266</v>
      </c>
      <c r="H210" s="57" t="s">
        <v>37</v>
      </c>
      <c r="I210" s="58" t="s">
        <v>186</v>
      </c>
      <c r="J210" s="59"/>
      <c r="K210" s="59"/>
      <c r="L210" s="59"/>
      <c r="M210" s="60"/>
      <c r="N210" s="60" t="s">
        <v>39</v>
      </c>
      <c r="O210" s="61" t="s">
        <v>267</v>
      </c>
      <c r="P210" s="62"/>
      <c r="Q210" s="62" t="s">
        <v>41</v>
      </c>
      <c r="R210" s="100">
        <v>1</v>
      </c>
      <c r="S210" s="31"/>
      <c r="T210" s="66">
        <f>R210*S210</f>
        <v>0</v>
      </c>
    </row>
    <row r="211" spans="1:20" ht="96.75" customHeight="1" x14ac:dyDescent="0.35">
      <c r="A211" s="46"/>
      <c r="B211" s="54" t="str">
        <f t="shared" si="38"/>
        <v>4</v>
      </c>
      <c r="C211" s="54" t="s">
        <v>182</v>
      </c>
      <c r="D211" s="54" t="str">
        <f>_xlfn.XLOOKUP(E:E,[2]Místnosti!$C:$C,[2]Místnosti!$K:$K)</f>
        <v>BF</v>
      </c>
      <c r="E211" s="55" t="str">
        <f t="shared" si="45"/>
        <v>4_097</v>
      </c>
      <c r="F211" s="56" t="s">
        <v>43</v>
      </c>
      <c r="G211" s="56" t="s">
        <v>44</v>
      </c>
      <c r="H211" s="57" t="s">
        <v>45</v>
      </c>
      <c r="I211" s="58" t="s">
        <v>46</v>
      </c>
      <c r="J211" s="59" t="s">
        <v>47</v>
      </c>
      <c r="K211" s="59" t="s">
        <v>48</v>
      </c>
      <c r="L211" s="59" t="s">
        <v>48</v>
      </c>
      <c r="M211" s="60" t="e" vm="1">
        <v>#VALUE!</v>
      </c>
      <c r="N211" s="60" t="s">
        <v>49</v>
      </c>
      <c r="O211" s="61" t="s">
        <v>50</v>
      </c>
      <c r="P211" s="62"/>
      <c r="Q211" s="62" t="s">
        <v>41</v>
      </c>
      <c r="R211" s="62">
        <v>1</v>
      </c>
      <c r="S211" s="31"/>
      <c r="T211" s="66">
        <f>R211*S211</f>
        <v>0</v>
      </c>
    </row>
    <row r="212" spans="1:20" ht="72.5" customHeight="1" x14ac:dyDescent="0.35">
      <c r="A212" s="46"/>
      <c r="B212" s="54" t="str">
        <f t="shared" si="38"/>
        <v>4</v>
      </c>
      <c r="C212" s="54" t="s">
        <v>182</v>
      </c>
      <c r="D212" s="54" t="str">
        <f>_xlfn.XLOOKUP(E:E,[2]Místnosti!$C:$C,[2]Místnosti!$K:$K)</f>
        <v>BF</v>
      </c>
      <c r="E212" s="55" t="str">
        <f>E210</f>
        <v>4_097</v>
      </c>
      <c r="F212" s="56" t="s">
        <v>43</v>
      </c>
      <c r="G212" s="56" t="s">
        <v>51</v>
      </c>
      <c r="H212" s="57" t="s">
        <v>52</v>
      </c>
      <c r="I212" s="58" t="s">
        <v>53</v>
      </c>
      <c r="J212" s="59" t="s">
        <v>54</v>
      </c>
      <c r="K212" s="59" t="s">
        <v>48</v>
      </c>
      <c r="L212" s="59" t="s">
        <v>48</v>
      </c>
      <c r="M212" s="60" t="e" vm="2">
        <v>#VALUE!</v>
      </c>
      <c r="N212" s="60" t="s">
        <v>49</v>
      </c>
      <c r="O212" s="61" t="s">
        <v>55</v>
      </c>
      <c r="P212" s="62" t="s">
        <v>48</v>
      </c>
      <c r="Q212" s="62" t="s">
        <v>41</v>
      </c>
      <c r="R212" s="62">
        <v>1</v>
      </c>
      <c r="S212" s="31"/>
      <c r="T212" s="66">
        <f>R212*S212</f>
        <v>0</v>
      </c>
    </row>
    <row r="213" spans="1:20" ht="37.5" x14ac:dyDescent="0.35">
      <c r="A213" s="46"/>
      <c r="B213" s="54" t="str">
        <f t="shared" si="38"/>
        <v>4</v>
      </c>
      <c r="C213" s="54" t="s">
        <v>182</v>
      </c>
      <c r="D213" s="54" t="str">
        <f>_xlfn.XLOOKUP(E:E,[2]Místnosti!$C:$C,[2]Místnosti!$K:$K)</f>
        <v>BF</v>
      </c>
      <c r="E213" s="55" t="str">
        <f t="shared" si="45"/>
        <v>4_097</v>
      </c>
      <c r="F213" s="56" t="s">
        <v>43</v>
      </c>
      <c r="G213" s="56" t="s">
        <v>56</v>
      </c>
      <c r="H213" s="57" t="s">
        <v>57</v>
      </c>
      <c r="I213" s="58" t="s">
        <v>58</v>
      </c>
      <c r="J213" s="59" t="s">
        <v>59</v>
      </c>
      <c r="K213" s="59" t="s">
        <v>60</v>
      </c>
      <c r="L213" s="59" t="s">
        <v>61</v>
      </c>
      <c r="M213" s="60" t="e" vm="3">
        <v>#VALUE!</v>
      </c>
      <c r="N213" s="60"/>
      <c r="O213" s="61" t="s">
        <v>55</v>
      </c>
      <c r="P213" s="62" t="s">
        <v>62</v>
      </c>
      <c r="Q213" s="62" t="s">
        <v>41</v>
      </c>
      <c r="R213" s="62">
        <v>1</v>
      </c>
      <c r="S213" s="31"/>
      <c r="T213" s="66">
        <f>R213*S213</f>
        <v>0</v>
      </c>
    </row>
    <row r="214" spans="1:20" ht="187.5" x14ac:dyDescent="0.35">
      <c r="A214" s="46"/>
      <c r="B214" s="54" t="str">
        <f t="shared" si="38"/>
        <v>4</v>
      </c>
      <c r="C214" s="54" t="s">
        <v>182</v>
      </c>
      <c r="D214" s="54" t="str">
        <f>_xlfn.XLOOKUP(E:E,[2]Místnosti!$C:$C,[2]Místnosti!$K:$K)</f>
        <v>BF</v>
      </c>
      <c r="E214" s="55" t="str">
        <f t="shared" si="45"/>
        <v>4_097</v>
      </c>
      <c r="F214" s="56" t="s">
        <v>43</v>
      </c>
      <c r="G214" s="56" t="s">
        <v>63</v>
      </c>
      <c r="H214" s="57" t="s">
        <v>64</v>
      </c>
      <c r="I214" s="58" t="s">
        <v>65</v>
      </c>
      <c r="J214" s="59" t="s">
        <v>66</v>
      </c>
      <c r="K214" s="59" t="s">
        <v>67</v>
      </c>
      <c r="L214" s="59" t="s">
        <v>61</v>
      </c>
      <c r="M214" s="60" t="e" vm="4">
        <v>#VALUE!</v>
      </c>
      <c r="N214" s="60"/>
      <c r="O214" s="61" t="s">
        <v>55</v>
      </c>
      <c r="P214" s="62" t="s">
        <v>68</v>
      </c>
      <c r="Q214" s="62" t="s">
        <v>41</v>
      </c>
      <c r="R214" s="62">
        <v>1</v>
      </c>
      <c r="S214" s="31"/>
      <c r="T214" s="66">
        <f>R214*S214</f>
        <v>0</v>
      </c>
    </row>
    <row r="215" spans="1:20" ht="67.5" customHeight="1" x14ac:dyDescent="0.35">
      <c r="A215" s="46" t="s">
        <v>69</v>
      </c>
      <c r="B215" s="54" t="str">
        <f t="shared" si="38"/>
        <v>4</v>
      </c>
      <c r="C215" s="54" t="s">
        <v>182</v>
      </c>
      <c r="D215" s="54" t="str">
        <f>_xlfn.XLOOKUP(E:E,[2]Místnosti!$C:$C,[2]Místnosti!$K:$K)</f>
        <v>BF</v>
      </c>
      <c r="E215" s="55" t="str">
        <f>E210</f>
        <v>4_097</v>
      </c>
      <c r="F215" s="63" t="s">
        <v>70</v>
      </c>
      <c r="G215" s="63" t="s">
        <v>71</v>
      </c>
      <c r="H215" s="74" t="s">
        <v>72</v>
      </c>
      <c r="I215" s="75" t="s">
        <v>73</v>
      </c>
      <c r="J215" s="66" t="s">
        <v>74</v>
      </c>
      <c r="K215" s="66" t="s">
        <v>75</v>
      </c>
      <c r="L215" s="66" t="s">
        <v>76</v>
      </c>
      <c r="M215" s="60" t="e" vm="7">
        <v>#VALUE!</v>
      </c>
      <c r="N215" s="66" t="s">
        <v>77</v>
      </c>
      <c r="O215" s="76" t="s">
        <v>50</v>
      </c>
      <c r="P215" s="77"/>
      <c r="Q215" s="77" t="s">
        <v>41</v>
      </c>
      <c r="R215" s="100">
        <v>6</v>
      </c>
      <c r="S215" s="32"/>
      <c r="T215" s="66"/>
    </row>
    <row r="216" spans="1:20" ht="60" customHeight="1" x14ac:dyDescent="0.35">
      <c r="A216" s="46"/>
      <c r="B216" s="54" t="str">
        <f t="shared" si="38"/>
        <v>4</v>
      </c>
      <c r="C216" s="54" t="s">
        <v>182</v>
      </c>
      <c r="D216" s="54" t="str">
        <f>_xlfn.XLOOKUP(E:E,[2]Místnosti!$C:$C,[2]Místnosti!$K:$K)</f>
        <v>BF</v>
      </c>
      <c r="E216" s="55" t="str">
        <f>E215</f>
        <v>4_097</v>
      </c>
      <c r="F216" s="56" t="s">
        <v>70</v>
      </c>
      <c r="G216" s="56" t="s">
        <v>128</v>
      </c>
      <c r="H216" s="75" t="s">
        <v>129</v>
      </c>
      <c r="I216" s="58" t="s">
        <v>130</v>
      </c>
      <c r="J216" s="66" t="s">
        <v>131</v>
      </c>
      <c r="K216" s="66" t="s">
        <v>90</v>
      </c>
      <c r="L216" s="66" t="s">
        <v>76</v>
      </c>
      <c r="M216" s="74" t="e" vm="16">
        <v>#VALUE!</v>
      </c>
      <c r="N216" s="66" t="s">
        <v>77</v>
      </c>
      <c r="O216" s="76" t="s">
        <v>50</v>
      </c>
      <c r="P216" s="77"/>
      <c r="Q216" s="77" t="s">
        <v>41</v>
      </c>
      <c r="R216" s="100">
        <v>3</v>
      </c>
      <c r="S216" s="31"/>
      <c r="T216" s="66">
        <f>R216*S216</f>
        <v>0</v>
      </c>
    </row>
    <row r="217" spans="1:20" ht="37.5" x14ac:dyDescent="0.35">
      <c r="A217" s="46"/>
      <c r="B217" s="54" t="str">
        <f>MID(E217,1,1)</f>
        <v>4</v>
      </c>
      <c r="C217" s="54" t="s">
        <v>182</v>
      </c>
      <c r="D217" s="54" t="str">
        <f>_xlfn.XLOOKUP(E:E,[2]Místnosti!$C:$C,[2]Místnosti!$K:$K)</f>
        <v>BF</v>
      </c>
      <c r="E217" s="55" t="str">
        <f>E216</f>
        <v>4_097</v>
      </c>
      <c r="F217" s="63" t="s">
        <v>35</v>
      </c>
      <c r="G217" s="63" t="s">
        <v>91</v>
      </c>
      <c r="H217" s="64" t="s">
        <v>92</v>
      </c>
      <c r="I217" s="65" t="s">
        <v>93</v>
      </c>
      <c r="J217" s="59" t="s">
        <v>94</v>
      </c>
      <c r="K217" s="59" t="s">
        <v>95</v>
      </c>
      <c r="L217" s="66" t="s">
        <v>96</v>
      </c>
      <c r="M217" s="60" t="s">
        <v>84</v>
      </c>
      <c r="N217" s="60" t="s">
        <v>97</v>
      </c>
      <c r="O217" s="61" t="s">
        <v>50</v>
      </c>
      <c r="P217" s="62" t="s">
        <v>98</v>
      </c>
      <c r="Q217" s="62" t="s">
        <v>41</v>
      </c>
      <c r="R217" s="100">
        <v>3</v>
      </c>
      <c r="S217" s="31"/>
      <c r="T217" s="66">
        <f>R217*S217</f>
        <v>0</v>
      </c>
    </row>
    <row r="218" spans="1:20" ht="15.5" x14ac:dyDescent="0.35">
      <c r="A218" s="46"/>
      <c r="B218" s="47" t="str">
        <f t="shared" ref="B218:B235" si="46">MID(E218,1,1)</f>
        <v>4</v>
      </c>
      <c r="C218" s="47" t="s">
        <v>182</v>
      </c>
      <c r="D218" s="47" t="str">
        <f>_xlfn.XLOOKUP(E:E,[2]Místnosti!$C:$C,[2]Místnosti!$K:$K)</f>
        <v>BF</v>
      </c>
      <c r="E218" s="48" t="str">
        <f>$G218</f>
        <v>4_171</v>
      </c>
      <c r="F218" s="49"/>
      <c r="G218" s="49" t="s">
        <v>268</v>
      </c>
      <c r="H218" s="2" t="s">
        <v>106</v>
      </c>
      <c r="I218" s="50"/>
      <c r="J218" s="51"/>
      <c r="K218" s="51"/>
      <c r="L218" s="51"/>
      <c r="M218" s="52"/>
      <c r="N218" s="51"/>
      <c r="O218" s="51"/>
      <c r="P218" s="53"/>
      <c r="Q218" s="53"/>
      <c r="R218" s="216"/>
      <c r="S218" s="30"/>
      <c r="T218" s="148"/>
    </row>
    <row r="219" spans="1:20" ht="37.5" x14ac:dyDescent="0.35">
      <c r="A219" s="46"/>
      <c r="B219" s="54" t="str">
        <f t="shared" si="46"/>
        <v>4</v>
      </c>
      <c r="C219" s="54" t="s">
        <v>182</v>
      </c>
      <c r="D219" s="54" t="str">
        <f>_xlfn.XLOOKUP(E:E,[2]Místnosti!$C:$C,[2]Místnosti!$K:$K)</f>
        <v>BF</v>
      </c>
      <c r="E219" s="55" t="str">
        <f t="shared" ref="E219:E225" si="47">E218</f>
        <v>4_171</v>
      </c>
      <c r="F219" s="56" t="s">
        <v>35</v>
      </c>
      <c r="G219" s="56" t="s">
        <v>269</v>
      </c>
      <c r="H219" s="57" t="s">
        <v>37</v>
      </c>
      <c r="I219" s="58" t="s">
        <v>242</v>
      </c>
      <c r="J219" s="59"/>
      <c r="K219" s="59"/>
      <c r="L219" s="59"/>
      <c r="M219" s="60"/>
      <c r="N219" s="60" t="s">
        <v>39</v>
      </c>
      <c r="O219" s="61" t="s">
        <v>270</v>
      </c>
      <c r="P219" s="62"/>
      <c r="Q219" s="62" t="s">
        <v>41</v>
      </c>
      <c r="R219" s="100">
        <v>1</v>
      </c>
      <c r="S219" s="31"/>
      <c r="T219" s="66">
        <f>R219*S219</f>
        <v>0</v>
      </c>
    </row>
    <row r="220" spans="1:20" ht="96.75" customHeight="1" x14ac:dyDescent="0.35">
      <c r="A220" s="46"/>
      <c r="B220" s="54" t="str">
        <f t="shared" si="46"/>
        <v>4</v>
      </c>
      <c r="C220" s="54" t="s">
        <v>182</v>
      </c>
      <c r="D220" s="54" t="str">
        <f>_xlfn.XLOOKUP(E:E,[2]Místnosti!$C:$C,[2]Místnosti!$K:$K)</f>
        <v>BF</v>
      </c>
      <c r="E220" s="55" t="str">
        <f t="shared" si="47"/>
        <v>4_171</v>
      </c>
      <c r="F220" s="56" t="s">
        <v>43</v>
      </c>
      <c r="G220" s="56" t="s">
        <v>44</v>
      </c>
      <c r="H220" s="57" t="s">
        <v>45</v>
      </c>
      <c r="I220" s="58" t="s">
        <v>46</v>
      </c>
      <c r="J220" s="59" t="s">
        <v>47</v>
      </c>
      <c r="K220" s="59" t="s">
        <v>48</v>
      </c>
      <c r="L220" s="59" t="s">
        <v>48</v>
      </c>
      <c r="M220" s="60" t="e" vm="1">
        <v>#VALUE!</v>
      </c>
      <c r="N220" s="60" t="s">
        <v>49</v>
      </c>
      <c r="O220" s="61" t="s">
        <v>50</v>
      </c>
      <c r="P220" s="62"/>
      <c r="Q220" s="62" t="s">
        <v>41</v>
      </c>
      <c r="R220" s="62">
        <v>1</v>
      </c>
      <c r="S220" s="31"/>
      <c r="T220" s="66">
        <f>R220*S220</f>
        <v>0</v>
      </c>
    </row>
    <row r="221" spans="1:20" ht="77.5" customHeight="1" x14ac:dyDescent="0.35">
      <c r="A221" s="46"/>
      <c r="B221" s="54" t="str">
        <f t="shared" si="46"/>
        <v>4</v>
      </c>
      <c r="C221" s="54" t="s">
        <v>182</v>
      </c>
      <c r="D221" s="54" t="str">
        <f>_xlfn.XLOOKUP(E:E,[2]Místnosti!$C:$C,[2]Místnosti!$K:$K)</f>
        <v>BF</v>
      </c>
      <c r="E221" s="55" t="str">
        <f>E219</f>
        <v>4_171</v>
      </c>
      <c r="F221" s="56" t="s">
        <v>43</v>
      </c>
      <c r="G221" s="56" t="s">
        <v>51</v>
      </c>
      <c r="H221" s="57" t="s">
        <v>52</v>
      </c>
      <c r="I221" s="58" t="s">
        <v>53</v>
      </c>
      <c r="J221" s="59" t="s">
        <v>54</v>
      </c>
      <c r="K221" s="59" t="s">
        <v>48</v>
      </c>
      <c r="L221" s="59" t="s">
        <v>48</v>
      </c>
      <c r="M221" s="60" t="e" vm="2">
        <v>#VALUE!</v>
      </c>
      <c r="N221" s="60" t="s">
        <v>49</v>
      </c>
      <c r="O221" s="61" t="s">
        <v>55</v>
      </c>
      <c r="P221" s="62" t="s">
        <v>48</v>
      </c>
      <c r="Q221" s="62" t="s">
        <v>41</v>
      </c>
      <c r="R221" s="62">
        <v>1</v>
      </c>
      <c r="S221" s="31"/>
      <c r="T221" s="66">
        <f>R221*S221</f>
        <v>0</v>
      </c>
    </row>
    <row r="222" spans="1:20" ht="37.5" x14ac:dyDescent="0.35">
      <c r="A222" s="46"/>
      <c r="B222" s="54" t="str">
        <f t="shared" si="46"/>
        <v>4</v>
      </c>
      <c r="C222" s="54" t="s">
        <v>182</v>
      </c>
      <c r="D222" s="54" t="str">
        <f>_xlfn.XLOOKUP(E:E,[2]Místnosti!$C:$C,[2]Místnosti!$K:$K)</f>
        <v>BF</v>
      </c>
      <c r="E222" s="55" t="str">
        <f t="shared" si="47"/>
        <v>4_171</v>
      </c>
      <c r="F222" s="56" t="s">
        <v>43</v>
      </c>
      <c r="G222" s="56" t="s">
        <v>56</v>
      </c>
      <c r="H222" s="57" t="s">
        <v>57</v>
      </c>
      <c r="I222" s="58" t="s">
        <v>58</v>
      </c>
      <c r="J222" s="59" t="s">
        <v>59</v>
      </c>
      <c r="K222" s="59" t="s">
        <v>60</v>
      </c>
      <c r="L222" s="59" t="s">
        <v>61</v>
      </c>
      <c r="M222" s="60" t="e" vm="3">
        <v>#VALUE!</v>
      </c>
      <c r="N222" s="60"/>
      <c r="O222" s="61" t="s">
        <v>55</v>
      </c>
      <c r="P222" s="62" t="s">
        <v>62</v>
      </c>
      <c r="Q222" s="62" t="s">
        <v>41</v>
      </c>
      <c r="R222" s="62">
        <v>1</v>
      </c>
      <c r="S222" s="31"/>
      <c r="T222" s="66">
        <f>R222*S222</f>
        <v>0</v>
      </c>
    </row>
    <row r="223" spans="1:20" ht="187.5" x14ac:dyDescent="0.35">
      <c r="A223" s="46"/>
      <c r="B223" s="54" t="str">
        <f t="shared" si="46"/>
        <v>4</v>
      </c>
      <c r="C223" s="54" t="s">
        <v>182</v>
      </c>
      <c r="D223" s="54" t="str">
        <f>_xlfn.XLOOKUP(E:E,[2]Místnosti!$C:$C,[2]Místnosti!$K:$K)</f>
        <v>BF</v>
      </c>
      <c r="E223" s="55" t="str">
        <f t="shared" si="47"/>
        <v>4_171</v>
      </c>
      <c r="F223" s="56" t="s">
        <v>43</v>
      </c>
      <c r="G223" s="56" t="s">
        <v>63</v>
      </c>
      <c r="H223" s="57" t="s">
        <v>64</v>
      </c>
      <c r="I223" s="58" t="s">
        <v>65</v>
      </c>
      <c r="J223" s="59" t="s">
        <v>66</v>
      </c>
      <c r="K223" s="59" t="s">
        <v>67</v>
      </c>
      <c r="L223" s="59" t="s">
        <v>61</v>
      </c>
      <c r="M223" s="60" t="e" vm="4">
        <v>#VALUE!</v>
      </c>
      <c r="N223" s="60"/>
      <c r="O223" s="61" t="s">
        <v>55</v>
      </c>
      <c r="P223" s="62" t="s">
        <v>68</v>
      </c>
      <c r="Q223" s="62" t="s">
        <v>41</v>
      </c>
      <c r="R223" s="62">
        <v>1</v>
      </c>
      <c r="S223" s="31"/>
      <c r="T223" s="66">
        <f>R223*S223</f>
        <v>0</v>
      </c>
    </row>
    <row r="224" spans="1:20" ht="61.5" customHeight="1" x14ac:dyDescent="0.35">
      <c r="A224" s="46" t="s">
        <v>69</v>
      </c>
      <c r="B224" s="54" t="str">
        <f t="shared" si="46"/>
        <v>4</v>
      </c>
      <c r="C224" s="54" t="s">
        <v>182</v>
      </c>
      <c r="D224" s="54" t="str">
        <f>_xlfn.XLOOKUP(E:E,[2]Místnosti!$C:$C,[2]Místnosti!$K:$K)</f>
        <v>BF</v>
      </c>
      <c r="E224" s="55" t="str">
        <f>E219</f>
        <v>4_171</v>
      </c>
      <c r="F224" s="63" t="s">
        <v>70</v>
      </c>
      <c r="G224" s="63" t="s">
        <v>71</v>
      </c>
      <c r="H224" s="74" t="s">
        <v>72</v>
      </c>
      <c r="I224" s="75" t="s">
        <v>73</v>
      </c>
      <c r="J224" s="66" t="s">
        <v>74</v>
      </c>
      <c r="K224" s="66" t="s">
        <v>75</v>
      </c>
      <c r="L224" s="66" t="s">
        <v>76</v>
      </c>
      <c r="M224" s="60" t="e" vm="7">
        <v>#VALUE!</v>
      </c>
      <c r="N224" s="66" t="s">
        <v>77</v>
      </c>
      <c r="O224" s="76" t="s">
        <v>50</v>
      </c>
      <c r="P224" s="77"/>
      <c r="Q224" s="77" t="s">
        <v>41</v>
      </c>
      <c r="R224" s="100">
        <v>4</v>
      </c>
      <c r="S224" s="32"/>
      <c r="T224" s="66"/>
    </row>
    <row r="225" spans="1:20" ht="74.5" customHeight="1" x14ac:dyDescent="0.35">
      <c r="A225" s="46" t="s">
        <v>69</v>
      </c>
      <c r="B225" s="54" t="str">
        <f t="shared" si="46"/>
        <v>4</v>
      </c>
      <c r="C225" s="54" t="s">
        <v>182</v>
      </c>
      <c r="D225" s="54" t="str">
        <f>_xlfn.XLOOKUP(E:E,[2]Místnosti!$C:$C,[2]Místnosti!$K:$K)</f>
        <v>BF</v>
      </c>
      <c r="E225" s="55" t="str">
        <f t="shared" si="47"/>
        <v>4_171</v>
      </c>
      <c r="F225" s="63" t="s">
        <v>70</v>
      </c>
      <c r="G225" s="63" t="s">
        <v>111</v>
      </c>
      <c r="H225" s="74" t="s">
        <v>112</v>
      </c>
      <c r="I225" s="75" t="s">
        <v>113</v>
      </c>
      <c r="J225" s="66" t="s">
        <v>114</v>
      </c>
      <c r="K225" s="66" t="s">
        <v>115</v>
      </c>
      <c r="L225" s="66" t="s">
        <v>76</v>
      </c>
      <c r="M225" s="77" t="e" vm="8">
        <v>#VALUE!</v>
      </c>
      <c r="N225" s="66" t="s">
        <v>77</v>
      </c>
      <c r="O225" s="76" t="s">
        <v>50</v>
      </c>
      <c r="P225" s="77"/>
      <c r="Q225" s="77" t="s">
        <v>41</v>
      </c>
      <c r="R225" s="100">
        <v>3</v>
      </c>
      <c r="S225" s="32"/>
      <c r="T225" s="66"/>
    </row>
    <row r="226" spans="1:20" ht="72" customHeight="1" x14ac:dyDescent="0.35">
      <c r="A226" s="46"/>
      <c r="B226" s="54" t="str">
        <f t="shared" si="46"/>
        <v>4</v>
      </c>
      <c r="C226" s="54" t="s">
        <v>182</v>
      </c>
      <c r="D226" s="54" t="str">
        <f>_xlfn.XLOOKUP(E:E,[2]Místnosti!$C:$C,[2]Místnosti!$K:$K)</f>
        <v>BF</v>
      </c>
      <c r="E226" s="55" t="str">
        <f>E224</f>
        <v>4_171</v>
      </c>
      <c r="F226" s="56" t="s">
        <v>70</v>
      </c>
      <c r="G226" s="56" t="s">
        <v>128</v>
      </c>
      <c r="H226" s="75" t="s">
        <v>129</v>
      </c>
      <c r="I226" s="58" t="s">
        <v>130</v>
      </c>
      <c r="J226" s="66" t="s">
        <v>131</v>
      </c>
      <c r="K226" s="66" t="s">
        <v>90</v>
      </c>
      <c r="L226" s="66" t="s">
        <v>76</v>
      </c>
      <c r="M226" s="74" t="e" vm="16">
        <v>#VALUE!</v>
      </c>
      <c r="N226" s="66" t="s">
        <v>77</v>
      </c>
      <c r="O226" s="76" t="s">
        <v>50</v>
      </c>
      <c r="P226" s="77"/>
      <c r="Q226" s="77" t="s">
        <v>41</v>
      </c>
      <c r="R226" s="100">
        <v>2</v>
      </c>
      <c r="S226" s="31"/>
      <c r="T226" s="66">
        <f>R226*S226</f>
        <v>0</v>
      </c>
    </row>
    <row r="227" spans="1:20" ht="150" x14ac:dyDescent="0.35">
      <c r="A227" s="46"/>
      <c r="B227" s="54" t="str">
        <f t="shared" si="46"/>
        <v>4</v>
      </c>
      <c r="C227" s="54" t="s">
        <v>182</v>
      </c>
      <c r="D227" s="54" t="str">
        <f>_xlfn.XLOOKUP(E:E,[2]Místnosti!$C:$C,[2]Místnosti!$K:$K)</f>
        <v>BF</v>
      </c>
      <c r="E227" s="55" t="str">
        <f t="shared" ref="E227" si="48">E226</f>
        <v>4_171</v>
      </c>
      <c r="F227" s="63" t="s">
        <v>35</v>
      </c>
      <c r="G227" s="63" t="s">
        <v>117</v>
      </c>
      <c r="H227" s="79" t="s">
        <v>118</v>
      </c>
      <c r="I227" s="83" t="s">
        <v>119</v>
      </c>
      <c r="J227" s="81" t="s">
        <v>244</v>
      </c>
      <c r="K227" s="81" t="s">
        <v>121</v>
      </c>
      <c r="L227" s="84" t="s">
        <v>76</v>
      </c>
      <c r="M227" s="82" t="s">
        <v>84</v>
      </c>
      <c r="N227" s="82" t="s">
        <v>122</v>
      </c>
      <c r="O227" s="61" t="s">
        <v>50</v>
      </c>
      <c r="P227" s="77"/>
      <c r="Q227" s="77" t="s">
        <v>41</v>
      </c>
      <c r="R227" s="100">
        <v>1</v>
      </c>
      <c r="S227" s="31"/>
      <c r="T227" s="66">
        <f>R227*S227</f>
        <v>0</v>
      </c>
    </row>
    <row r="228" spans="1:20" ht="37.5" x14ac:dyDescent="0.35">
      <c r="A228" s="46"/>
      <c r="B228" s="54" t="str">
        <f>MID(E228,1,1)</f>
        <v>4</v>
      </c>
      <c r="C228" s="54" t="s">
        <v>182</v>
      </c>
      <c r="D228" s="54" t="str">
        <f>_xlfn.XLOOKUP(E:E,[2]Místnosti!$C:$C,[2]Místnosti!$K:$K)</f>
        <v>BF</v>
      </c>
      <c r="E228" s="55" t="str">
        <f>E225</f>
        <v>4_171</v>
      </c>
      <c r="F228" s="63" t="s">
        <v>35</v>
      </c>
      <c r="G228" s="63" t="s">
        <v>91</v>
      </c>
      <c r="H228" s="64" t="s">
        <v>92</v>
      </c>
      <c r="I228" s="65" t="s">
        <v>93</v>
      </c>
      <c r="J228" s="59" t="s">
        <v>94</v>
      </c>
      <c r="K228" s="59" t="s">
        <v>95</v>
      </c>
      <c r="L228" s="66" t="s">
        <v>96</v>
      </c>
      <c r="M228" s="60" t="s">
        <v>84</v>
      </c>
      <c r="N228" s="60" t="s">
        <v>97</v>
      </c>
      <c r="O228" s="61" t="s">
        <v>50</v>
      </c>
      <c r="P228" s="62" t="s">
        <v>98</v>
      </c>
      <c r="Q228" s="62" t="s">
        <v>41</v>
      </c>
      <c r="R228" s="100">
        <v>3</v>
      </c>
      <c r="S228" s="31"/>
      <c r="T228" s="66">
        <f>R228*S228</f>
        <v>0</v>
      </c>
    </row>
    <row r="229" spans="1:20" ht="15.5" x14ac:dyDescent="0.35">
      <c r="A229" s="46"/>
      <c r="B229" s="47" t="str">
        <f t="shared" si="46"/>
        <v>4</v>
      </c>
      <c r="C229" s="47" t="s">
        <v>182</v>
      </c>
      <c r="D229" s="47" t="str">
        <f>_xlfn.XLOOKUP(E:E,[2]Místnosti!$C:$C,[2]Místnosti!$K:$K)</f>
        <v>BF</v>
      </c>
      <c r="E229" s="48" t="str">
        <f>$G229</f>
        <v>4_257</v>
      </c>
      <c r="F229" s="49"/>
      <c r="G229" s="49" t="s">
        <v>271</v>
      </c>
      <c r="H229" s="2" t="s">
        <v>106</v>
      </c>
      <c r="I229" s="50"/>
      <c r="J229" s="51"/>
      <c r="K229" s="51"/>
      <c r="L229" s="51"/>
      <c r="M229" s="52"/>
      <c r="N229" s="51"/>
      <c r="O229" s="51"/>
      <c r="P229" s="53"/>
      <c r="Q229" s="53"/>
      <c r="R229" s="216"/>
      <c r="S229" s="30"/>
      <c r="T229" s="148"/>
    </row>
    <row r="230" spans="1:20" ht="37.5" x14ac:dyDescent="0.35">
      <c r="A230" s="46"/>
      <c r="B230" s="54" t="str">
        <f t="shared" si="46"/>
        <v>4</v>
      </c>
      <c r="C230" s="54" t="s">
        <v>182</v>
      </c>
      <c r="D230" s="54" t="str">
        <f>_xlfn.XLOOKUP(E:E,[2]Místnosti!$C:$C,[2]Místnosti!$K:$K)</f>
        <v>BF</v>
      </c>
      <c r="E230" s="55" t="str">
        <f t="shared" ref="E230:E234" si="49">E229</f>
        <v>4_257</v>
      </c>
      <c r="F230" s="56" t="s">
        <v>35</v>
      </c>
      <c r="G230" s="56" t="s">
        <v>272</v>
      </c>
      <c r="H230" s="57" t="s">
        <v>157</v>
      </c>
      <c r="I230" s="72" t="s">
        <v>273</v>
      </c>
      <c r="J230" s="59"/>
      <c r="K230" s="59"/>
      <c r="L230" s="59"/>
      <c r="M230" s="60"/>
      <c r="N230" s="60" t="s">
        <v>159</v>
      </c>
      <c r="O230" s="61" t="s">
        <v>274</v>
      </c>
      <c r="P230" s="77"/>
      <c r="Q230" s="77" t="s">
        <v>41</v>
      </c>
      <c r="R230" s="100">
        <v>1</v>
      </c>
      <c r="S230" s="31"/>
      <c r="T230" s="66">
        <f>R230*S230</f>
        <v>0</v>
      </c>
    </row>
    <row r="231" spans="1:20" ht="92" customHeight="1" x14ac:dyDescent="0.35">
      <c r="A231" s="46"/>
      <c r="B231" s="54" t="str">
        <f t="shared" si="46"/>
        <v>4</v>
      </c>
      <c r="C231" s="54" t="s">
        <v>182</v>
      </c>
      <c r="D231" s="54" t="str">
        <f>_xlfn.XLOOKUP(E:E,[2]Místnosti!$C:$C,[2]Místnosti!$K:$K)</f>
        <v>BF</v>
      </c>
      <c r="E231" s="55" t="str">
        <f t="shared" si="49"/>
        <v>4_257</v>
      </c>
      <c r="F231" s="56" t="s">
        <v>43</v>
      </c>
      <c r="G231" s="56" t="s">
        <v>140</v>
      </c>
      <c r="H231" s="87" t="s">
        <v>141</v>
      </c>
      <c r="I231" s="88" t="s">
        <v>142</v>
      </c>
      <c r="J231" s="89" t="s">
        <v>143</v>
      </c>
      <c r="K231" s="59"/>
      <c r="L231" s="59"/>
      <c r="M231" s="60" t="e" vm="10">
        <v>#VALUE!</v>
      </c>
      <c r="N231" s="60" t="s">
        <v>144</v>
      </c>
      <c r="O231" s="61" t="s">
        <v>55</v>
      </c>
      <c r="P231" s="62"/>
      <c r="Q231" s="62" t="s">
        <v>41</v>
      </c>
      <c r="R231" s="62">
        <v>2</v>
      </c>
      <c r="S231" s="31"/>
      <c r="T231" s="66">
        <f>R231*S231</f>
        <v>0</v>
      </c>
    </row>
    <row r="232" spans="1:20" ht="77.5" customHeight="1" x14ac:dyDescent="0.35">
      <c r="A232" s="46"/>
      <c r="B232" s="54" t="str">
        <f t="shared" si="46"/>
        <v>4</v>
      </c>
      <c r="C232" s="54" t="s">
        <v>182</v>
      </c>
      <c r="D232" s="54" t="str">
        <f>_xlfn.XLOOKUP(E:E,[2]Místnosti!$C:$C,[2]Místnosti!$K:$K)</f>
        <v>BF</v>
      </c>
      <c r="E232" s="55" t="str">
        <f t="shared" si="49"/>
        <v>4_257</v>
      </c>
      <c r="F232" s="56" t="s">
        <v>43</v>
      </c>
      <c r="G232" s="56" t="s">
        <v>51</v>
      </c>
      <c r="H232" s="57" t="s">
        <v>52</v>
      </c>
      <c r="I232" s="58" t="s">
        <v>53</v>
      </c>
      <c r="J232" s="59" t="s">
        <v>54</v>
      </c>
      <c r="K232" s="59" t="s">
        <v>48</v>
      </c>
      <c r="L232" s="59" t="s">
        <v>48</v>
      </c>
      <c r="M232" s="60" t="e" vm="2">
        <v>#VALUE!</v>
      </c>
      <c r="N232" s="60" t="s">
        <v>49</v>
      </c>
      <c r="O232" s="61" t="s">
        <v>55</v>
      </c>
      <c r="P232" s="62" t="s">
        <v>48</v>
      </c>
      <c r="Q232" s="62" t="s">
        <v>41</v>
      </c>
      <c r="R232" s="62">
        <v>1</v>
      </c>
      <c r="S232" s="31"/>
      <c r="T232" s="66">
        <f>R232*S232</f>
        <v>0</v>
      </c>
    </row>
    <row r="233" spans="1:20" ht="37.5" x14ac:dyDescent="0.35">
      <c r="A233" s="46"/>
      <c r="B233" s="54" t="str">
        <f t="shared" si="46"/>
        <v>4</v>
      </c>
      <c r="C233" s="54" t="s">
        <v>182</v>
      </c>
      <c r="D233" s="54" t="str">
        <f>_xlfn.XLOOKUP(E:E,[2]Místnosti!$C:$C,[2]Místnosti!$K:$K)</f>
        <v>BF</v>
      </c>
      <c r="E233" s="55" t="str">
        <f t="shared" si="49"/>
        <v>4_257</v>
      </c>
      <c r="F233" s="56" t="s">
        <v>43</v>
      </c>
      <c r="G233" s="56" t="s">
        <v>56</v>
      </c>
      <c r="H233" s="57" t="s">
        <v>57</v>
      </c>
      <c r="I233" s="58" t="s">
        <v>58</v>
      </c>
      <c r="J233" s="59" t="s">
        <v>59</v>
      </c>
      <c r="K233" s="59" t="s">
        <v>60</v>
      </c>
      <c r="L233" s="59" t="s">
        <v>61</v>
      </c>
      <c r="M233" s="60" t="e" vm="3">
        <v>#VALUE!</v>
      </c>
      <c r="N233" s="60"/>
      <c r="O233" s="61" t="s">
        <v>55</v>
      </c>
      <c r="P233" s="62" t="s">
        <v>62</v>
      </c>
      <c r="Q233" s="62" t="s">
        <v>41</v>
      </c>
      <c r="R233" s="62">
        <v>1</v>
      </c>
      <c r="S233" s="31"/>
      <c r="T233" s="66">
        <f>R233*S233</f>
        <v>0</v>
      </c>
    </row>
    <row r="234" spans="1:20" ht="187.5" x14ac:dyDescent="0.35">
      <c r="A234" s="46"/>
      <c r="B234" s="54" t="str">
        <f t="shared" si="46"/>
        <v>4</v>
      </c>
      <c r="C234" s="54" t="s">
        <v>182</v>
      </c>
      <c r="D234" s="54" t="str">
        <f>_xlfn.XLOOKUP(E:E,[2]Místnosti!$C:$C,[2]Místnosti!$K:$K)</f>
        <v>BF</v>
      </c>
      <c r="E234" s="55" t="str">
        <f t="shared" si="49"/>
        <v>4_257</v>
      </c>
      <c r="F234" s="56" t="s">
        <v>43</v>
      </c>
      <c r="G234" s="56" t="s">
        <v>63</v>
      </c>
      <c r="H234" s="57" t="s">
        <v>64</v>
      </c>
      <c r="I234" s="58" t="s">
        <v>65</v>
      </c>
      <c r="J234" s="59" t="s">
        <v>66</v>
      </c>
      <c r="K234" s="59" t="s">
        <v>67</v>
      </c>
      <c r="L234" s="59" t="s">
        <v>61</v>
      </c>
      <c r="M234" s="60" t="e" vm="4">
        <v>#VALUE!</v>
      </c>
      <c r="N234" s="60"/>
      <c r="O234" s="61" t="s">
        <v>55</v>
      </c>
      <c r="P234" s="62" t="s">
        <v>68</v>
      </c>
      <c r="Q234" s="62" t="s">
        <v>41</v>
      </c>
      <c r="R234" s="62">
        <v>1</v>
      </c>
      <c r="S234" s="31"/>
      <c r="T234" s="66">
        <f>R234*S234</f>
        <v>0</v>
      </c>
    </row>
    <row r="235" spans="1:20" ht="74.5" customHeight="1" x14ac:dyDescent="0.35">
      <c r="A235" s="46" t="s">
        <v>69</v>
      </c>
      <c r="B235" s="54" t="str">
        <f t="shared" si="46"/>
        <v>4</v>
      </c>
      <c r="C235" s="54" t="s">
        <v>182</v>
      </c>
      <c r="D235" s="54" t="str">
        <f>_xlfn.XLOOKUP(E:E,[2]Místnosti!$C:$C,[2]Místnosti!$K:$K)</f>
        <v>BF</v>
      </c>
      <c r="E235" s="55" t="str">
        <f>E230</f>
        <v>4_257</v>
      </c>
      <c r="F235" s="63" t="s">
        <v>70</v>
      </c>
      <c r="G235" s="63" t="s">
        <v>111</v>
      </c>
      <c r="H235" s="74" t="s">
        <v>112</v>
      </c>
      <c r="I235" s="75" t="s">
        <v>113</v>
      </c>
      <c r="J235" s="66" t="s">
        <v>114</v>
      </c>
      <c r="K235" s="66" t="s">
        <v>115</v>
      </c>
      <c r="L235" s="66" t="s">
        <v>76</v>
      </c>
      <c r="M235" s="77" t="e" vm="8">
        <v>#VALUE!</v>
      </c>
      <c r="N235" s="66" t="s">
        <v>77</v>
      </c>
      <c r="O235" s="76" t="s">
        <v>50</v>
      </c>
      <c r="P235" s="77"/>
      <c r="Q235" s="77" t="s">
        <v>41</v>
      </c>
      <c r="R235" s="100">
        <v>5</v>
      </c>
      <c r="S235" s="32"/>
      <c r="T235" s="66"/>
    </row>
    <row r="236" spans="1:20" ht="37.5" x14ac:dyDescent="0.35">
      <c r="A236" s="46"/>
      <c r="B236" s="54" t="str">
        <f>MID(E236,1,1)</f>
        <v>4</v>
      </c>
      <c r="C236" s="54" t="s">
        <v>182</v>
      </c>
      <c r="D236" s="54" t="str">
        <f>_xlfn.XLOOKUP(E:E,[2]Místnosti!$C:$C,[2]Místnosti!$K:$K)</f>
        <v>BF</v>
      </c>
      <c r="E236" s="55" t="str">
        <f>E239</f>
        <v>4_166</v>
      </c>
      <c r="F236" s="63" t="s">
        <v>35</v>
      </c>
      <c r="G236" s="63" t="s">
        <v>91</v>
      </c>
      <c r="H236" s="64" t="s">
        <v>92</v>
      </c>
      <c r="I236" s="65" t="s">
        <v>93</v>
      </c>
      <c r="J236" s="59" t="s">
        <v>94</v>
      </c>
      <c r="K236" s="59" t="s">
        <v>95</v>
      </c>
      <c r="L236" s="66" t="s">
        <v>96</v>
      </c>
      <c r="M236" s="60" t="s">
        <v>84</v>
      </c>
      <c r="N236" s="60" t="s">
        <v>97</v>
      </c>
      <c r="O236" s="61" t="s">
        <v>50</v>
      </c>
      <c r="P236" s="62" t="s">
        <v>98</v>
      </c>
      <c r="Q236" s="62" t="s">
        <v>41</v>
      </c>
      <c r="R236" s="100">
        <v>5</v>
      </c>
      <c r="S236" s="31"/>
      <c r="T236" s="66">
        <f>R236*S236</f>
        <v>0</v>
      </c>
    </row>
    <row r="237" spans="1:20" ht="15.5" x14ac:dyDescent="0.35">
      <c r="A237" s="46"/>
      <c r="B237" s="47" t="str">
        <f t="shared" ref="B237:B254" si="50">MID(E237,1,1)</f>
        <v>4</v>
      </c>
      <c r="C237" s="47" t="s">
        <v>182</v>
      </c>
      <c r="D237" s="47" t="str">
        <f>_xlfn.XLOOKUP(E:E,[2]Místnosti!$C:$C,[2]Místnosti!$K:$K)</f>
        <v>BF</v>
      </c>
      <c r="E237" s="48" t="str">
        <f>$G237</f>
        <v>4_166</v>
      </c>
      <c r="F237" s="49"/>
      <c r="G237" s="49" t="s">
        <v>275</v>
      </c>
      <c r="H237" s="2" t="s">
        <v>263</v>
      </c>
      <c r="I237" s="50"/>
      <c r="J237" s="51"/>
      <c r="K237" s="51"/>
      <c r="L237" s="51"/>
      <c r="M237" s="52"/>
      <c r="N237" s="51"/>
      <c r="O237" s="51"/>
      <c r="P237" s="53"/>
      <c r="Q237" s="53"/>
      <c r="R237" s="216"/>
      <c r="S237" s="30"/>
      <c r="T237" s="148"/>
    </row>
    <row r="238" spans="1:20" ht="69" customHeight="1" x14ac:dyDescent="0.35">
      <c r="A238" s="46" t="s">
        <v>69</v>
      </c>
      <c r="B238" s="54" t="str">
        <f t="shared" si="50"/>
        <v>4</v>
      </c>
      <c r="C238" s="54" t="s">
        <v>182</v>
      </c>
      <c r="D238" s="54" t="str">
        <f>_xlfn.XLOOKUP(E:E,[2]Místnosti!$C:$C,[2]Místnosti!$K:$K)</f>
        <v>BF</v>
      </c>
      <c r="E238" s="55" t="str">
        <f t="shared" ref="E238:E240" si="51">E237</f>
        <v>4_166</v>
      </c>
      <c r="F238" s="63" t="s">
        <v>70</v>
      </c>
      <c r="G238" s="63" t="s">
        <v>71</v>
      </c>
      <c r="H238" s="74" t="s">
        <v>72</v>
      </c>
      <c r="I238" s="75" t="s">
        <v>73</v>
      </c>
      <c r="J238" s="66" t="s">
        <v>74</v>
      </c>
      <c r="K238" s="66" t="s">
        <v>75</v>
      </c>
      <c r="L238" s="66" t="s">
        <v>76</v>
      </c>
      <c r="M238" s="60" t="e" vm="7">
        <v>#VALUE!</v>
      </c>
      <c r="N238" s="66" t="s">
        <v>77</v>
      </c>
      <c r="O238" s="76" t="s">
        <v>50</v>
      </c>
      <c r="P238" s="77"/>
      <c r="Q238" s="77" t="s">
        <v>41</v>
      </c>
      <c r="R238" s="100">
        <v>12</v>
      </c>
      <c r="S238" s="32"/>
      <c r="T238" s="66"/>
    </row>
    <row r="239" spans="1:20" ht="91" customHeight="1" x14ac:dyDescent="0.35">
      <c r="A239" s="46" t="s">
        <v>276</v>
      </c>
      <c r="B239" s="54" t="str">
        <f t="shared" si="50"/>
        <v>4</v>
      </c>
      <c r="C239" s="54" t="s">
        <v>182</v>
      </c>
      <c r="D239" s="54" t="str">
        <f>_xlfn.XLOOKUP(E:E,[2]Místnosti!$C:$C,[2]Místnosti!$K:$K)</f>
        <v>BF</v>
      </c>
      <c r="E239" s="55" t="str">
        <f t="shared" si="51"/>
        <v>4_166</v>
      </c>
      <c r="F239" s="63" t="s">
        <v>70</v>
      </c>
      <c r="G239" s="63" t="s">
        <v>277</v>
      </c>
      <c r="H239" s="94" t="s">
        <v>278</v>
      </c>
      <c r="I239" s="75" t="s">
        <v>279</v>
      </c>
      <c r="J239" s="66" t="s">
        <v>280</v>
      </c>
      <c r="K239" s="66" t="s">
        <v>281</v>
      </c>
      <c r="L239" s="66" t="s">
        <v>76</v>
      </c>
      <c r="M239" s="77" t="e" vm="19">
        <v>#VALUE!</v>
      </c>
      <c r="N239" s="66" t="s">
        <v>77</v>
      </c>
      <c r="O239" s="95" t="s">
        <v>192</v>
      </c>
      <c r="P239" s="77"/>
      <c r="Q239" s="77" t="s">
        <v>41</v>
      </c>
      <c r="R239" s="100">
        <v>2</v>
      </c>
      <c r="S239" s="32"/>
      <c r="T239" s="66"/>
    </row>
    <row r="240" spans="1:20" ht="107" customHeight="1" x14ac:dyDescent="0.35">
      <c r="A240" s="46" t="s">
        <v>276</v>
      </c>
      <c r="B240" s="54" t="str">
        <f t="shared" si="50"/>
        <v>4</v>
      </c>
      <c r="C240" s="54" t="s">
        <v>182</v>
      </c>
      <c r="D240" s="54" t="str">
        <f>_xlfn.XLOOKUP(E:E,[2]Místnosti!$C:$C,[2]Místnosti!$K:$K)</f>
        <v>BF</v>
      </c>
      <c r="E240" s="55" t="str">
        <f t="shared" si="51"/>
        <v>4_166</v>
      </c>
      <c r="F240" s="63" t="s">
        <v>70</v>
      </c>
      <c r="G240" s="63" t="s">
        <v>282</v>
      </c>
      <c r="H240" s="94" t="s">
        <v>283</v>
      </c>
      <c r="I240" s="75" t="s">
        <v>284</v>
      </c>
      <c r="J240" s="66" t="s">
        <v>285</v>
      </c>
      <c r="K240" s="66" t="s">
        <v>286</v>
      </c>
      <c r="L240" s="66" t="s">
        <v>76</v>
      </c>
      <c r="M240" s="74" t="e" vm="20">
        <v>#VALUE!</v>
      </c>
      <c r="N240" s="66" t="s">
        <v>77</v>
      </c>
      <c r="O240" s="95" t="s">
        <v>192</v>
      </c>
      <c r="P240" s="77"/>
      <c r="Q240" s="77" t="s">
        <v>41</v>
      </c>
      <c r="R240" s="100">
        <v>1</v>
      </c>
      <c r="S240" s="32"/>
      <c r="T240" s="66"/>
    </row>
    <row r="241" spans="1:20" ht="53.25" customHeight="1" x14ac:dyDescent="0.35">
      <c r="A241" s="46" t="s">
        <v>276</v>
      </c>
      <c r="B241" s="54" t="str">
        <f t="shared" si="50"/>
        <v>4</v>
      </c>
      <c r="C241" s="54" t="s">
        <v>182</v>
      </c>
      <c r="D241" s="54" t="str">
        <f>_xlfn.XLOOKUP(E:E,[2]Místnosti!$C:$C,[2]Místnosti!$K:$K)</f>
        <v>BF</v>
      </c>
      <c r="E241" s="55" t="str">
        <f>E237</f>
        <v>4_166</v>
      </c>
      <c r="F241" s="63" t="s">
        <v>70</v>
      </c>
      <c r="G241" s="63" t="s">
        <v>287</v>
      </c>
      <c r="H241" s="106" t="s">
        <v>288</v>
      </c>
      <c r="I241" s="75" t="s">
        <v>289</v>
      </c>
      <c r="J241" s="66" t="s">
        <v>290</v>
      </c>
      <c r="K241" s="66" t="s">
        <v>291</v>
      </c>
      <c r="L241" s="66" t="s">
        <v>76</v>
      </c>
      <c r="M241" s="77" t="e" vm="21">
        <v>#VALUE!</v>
      </c>
      <c r="N241" s="66" t="s">
        <v>77</v>
      </c>
      <c r="O241" s="59" t="s">
        <v>292</v>
      </c>
      <c r="P241" s="77"/>
      <c r="Q241" s="77" t="s">
        <v>41</v>
      </c>
      <c r="R241" s="100">
        <v>1</v>
      </c>
      <c r="S241" s="32"/>
      <c r="T241" s="66"/>
    </row>
    <row r="242" spans="1:20" ht="61.5" customHeight="1" x14ac:dyDescent="0.35">
      <c r="A242" s="46"/>
      <c r="B242" s="54" t="str">
        <f t="shared" si="50"/>
        <v>4</v>
      </c>
      <c r="C242" s="54" t="s">
        <v>182</v>
      </c>
      <c r="D242" s="54" t="str">
        <f>_xlfn.XLOOKUP(E:E,[2]Místnosti!$C:$C,[2]Místnosti!$K:$K)</f>
        <v>BF</v>
      </c>
      <c r="E242" s="55" t="str">
        <f>E238</f>
        <v>4_166</v>
      </c>
      <c r="F242" s="56" t="s">
        <v>70</v>
      </c>
      <c r="G242" s="56" t="s">
        <v>221</v>
      </c>
      <c r="H242" s="75" t="s">
        <v>222</v>
      </c>
      <c r="I242" s="58" t="s">
        <v>223</v>
      </c>
      <c r="J242" s="59" t="s">
        <v>224</v>
      </c>
      <c r="K242" s="66" t="s">
        <v>90</v>
      </c>
      <c r="L242" s="66" t="s">
        <v>76</v>
      </c>
      <c r="M242" s="77" t="e" vm="22">
        <v>#VALUE!</v>
      </c>
      <c r="N242" s="66" t="s">
        <v>77</v>
      </c>
      <c r="O242" s="76" t="s">
        <v>50</v>
      </c>
      <c r="P242" s="77"/>
      <c r="Q242" s="77" t="s">
        <v>41</v>
      </c>
      <c r="R242" s="100">
        <v>2</v>
      </c>
      <c r="S242" s="31"/>
      <c r="T242" s="66">
        <f>R242*S242</f>
        <v>0</v>
      </c>
    </row>
    <row r="243" spans="1:20" s="33" customFormat="1" ht="50" x14ac:dyDescent="0.35">
      <c r="A243" s="46"/>
      <c r="B243" s="107" t="str">
        <f t="shared" si="50"/>
        <v>4</v>
      </c>
      <c r="C243" s="107" t="s">
        <v>182</v>
      </c>
      <c r="D243" s="54" t="str">
        <f>_xlfn.XLOOKUP(E:E,[2]Místnosti!$C:$C,[2]Místnosti!$K:$K)</f>
        <v>BF</v>
      </c>
      <c r="E243" s="108" t="str">
        <f t="shared" ref="E243" si="52">$E242</f>
        <v>4_166</v>
      </c>
      <c r="F243" s="109" t="s">
        <v>70</v>
      </c>
      <c r="G243" s="109" t="s">
        <v>293</v>
      </c>
      <c r="H243" s="110" t="s">
        <v>294</v>
      </c>
      <c r="I243" s="111" t="s">
        <v>295</v>
      </c>
      <c r="J243" s="112" t="s">
        <v>131</v>
      </c>
      <c r="K243" s="113" t="s">
        <v>296</v>
      </c>
      <c r="L243" s="112" t="s">
        <v>76</v>
      </c>
      <c r="M243" s="114" t="e" vm="23">
        <v>#VALUE!</v>
      </c>
      <c r="N243" s="114" t="s">
        <v>77</v>
      </c>
      <c r="O243" s="115" t="s">
        <v>192</v>
      </c>
      <c r="P243" s="113"/>
      <c r="Q243" s="116" t="s">
        <v>41</v>
      </c>
      <c r="R243" s="116">
        <v>2</v>
      </c>
      <c r="S243" s="31"/>
      <c r="T243" s="66">
        <f>R243*S243</f>
        <v>0</v>
      </c>
    </row>
    <row r="244" spans="1:20" ht="71" customHeight="1" x14ac:dyDescent="0.35">
      <c r="A244" s="46" t="s">
        <v>276</v>
      </c>
      <c r="B244" s="54" t="str">
        <f t="shared" si="50"/>
        <v>4</v>
      </c>
      <c r="C244" s="54" t="s">
        <v>182</v>
      </c>
      <c r="D244" s="54" t="str">
        <f>_xlfn.XLOOKUP(E:E,[2]Místnosti!$C:$C,[2]Místnosti!$K:$K)</f>
        <v>BF</v>
      </c>
      <c r="E244" s="55" t="str">
        <f t="shared" ref="E244" si="53">E242</f>
        <v>4_166</v>
      </c>
      <c r="F244" s="56" t="s">
        <v>70</v>
      </c>
      <c r="G244" s="56" t="s">
        <v>297</v>
      </c>
      <c r="H244" s="75" t="s">
        <v>298</v>
      </c>
      <c r="I244" s="75" t="s">
        <v>299</v>
      </c>
      <c r="J244" s="66" t="s">
        <v>300</v>
      </c>
      <c r="K244" s="66" t="s">
        <v>296</v>
      </c>
      <c r="L244" s="66" t="s">
        <v>76</v>
      </c>
      <c r="M244" s="77" t="e" vm="24">
        <v>#VALUE!</v>
      </c>
      <c r="N244" s="66" t="s">
        <v>77</v>
      </c>
      <c r="O244" s="95" t="s">
        <v>192</v>
      </c>
      <c r="P244" s="77"/>
      <c r="Q244" s="77" t="s">
        <v>41</v>
      </c>
      <c r="R244" s="100">
        <v>2</v>
      </c>
      <c r="S244" s="32"/>
      <c r="T244" s="66"/>
    </row>
    <row r="245" spans="1:20" ht="15.5" x14ac:dyDescent="0.35">
      <c r="A245" s="46"/>
      <c r="B245" s="47" t="str">
        <f t="shared" si="50"/>
        <v>4</v>
      </c>
      <c r="C245" s="47" t="s">
        <v>182</v>
      </c>
      <c r="D245" s="47" t="str">
        <f>_xlfn.XLOOKUP(E:E,[2]Místnosti!$C:$C,[2]Místnosti!$K:$K)</f>
        <v>CB</v>
      </c>
      <c r="E245" s="48" t="str">
        <f>$G245</f>
        <v>4_260</v>
      </c>
      <c r="F245" s="49"/>
      <c r="G245" s="49" t="s">
        <v>301</v>
      </c>
      <c r="H245" s="2" t="s">
        <v>106</v>
      </c>
      <c r="I245" s="50"/>
      <c r="J245" s="51"/>
      <c r="K245" s="51"/>
      <c r="L245" s="51"/>
      <c r="M245" s="52"/>
      <c r="N245" s="51"/>
      <c r="O245" s="51"/>
      <c r="P245" s="53"/>
      <c r="Q245" s="53"/>
      <c r="R245" s="216"/>
      <c r="S245" s="30"/>
      <c r="T245" s="148"/>
    </row>
    <row r="246" spans="1:20" ht="37.5" x14ac:dyDescent="0.35">
      <c r="A246" s="46"/>
      <c r="B246" s="54" t="str">
        <f t="shared" si="50"/>
        <v>4</v>
      </c>
      <c r="C246" s="54" t="s">
        <v>182</v>
      </c>
      <c r="D246" s="54" t="str">
        <f>_xlfn.XLOOKUP(E:E,[2]Místnosti!$C:$C,[2]Místnosti!$K:$K)</f>
        <v>CB</v>
      </c>
      <c r="E246" s="55" t="str">
        <f t="shared" ref="E246:E252" si="54">E245</f>
        <v>4_260</v>
      </c>
      <c r="F246" s="56" t="s">
        <v>35</v>
      </c>
      <c r="G246" s="56" t="s">
        <v>302</v>
      </c>
      <c r="H246" s="57" t="s">
        <v>37</v>
      </c>
      <c r="I246" s="58" t="s">
        <v>242</v>
      </c>
      <c r="J246" s="59"/>
      <c r="K246" s="59"/>
      <c r="L246" s="59"/>
      <c r="M246" s="60"/>
      <c r="N246" s="60" t="s">
        <v>126</v>
      </c>
      <c r="O246" s="61" t="s">
        <v>303</v>
      </c>
      <c r="P246" s="62"/>
      <c r="Q246" s="62" t="s">
        <v>41</v>
      </c>
      <c r="R246" s="100">
        <v>1</v>
      </c>
      <c r="S246" s="31"/>
      <c r="T246" s="66">
        <f>R246*S246</f>
        <v>0</v>
      </c>
    </row>
    <row r="247" spans="1:20" ht="96" customHeight="1" x14ac:dyDescent="0.35">
      <c r="A247" s="46"/>
      <c r="B247" s="54" t="str">
        <f t="shared" si="50"/>
        <v>4</v>
      </c>
      <c r="C247" s="54" t="s">
        <v>182</v>
      </c>
      <c r="D247" s="54" t="str">
        <f>_xlfn.XLOOKUP(E:E,[2]Místnosti!$C:$C,[2]Místnosti!$K:$K)</f>
        <v>CB</v>
      </c>
      <c r="E247" s="55" t="str">
        <f t="shared" si="54"/>
        <v>4_260</v>
      </c>
      <c r="F247" s="56" t="s">
        <v>43</v>
      </c>
      <c r="G247" s="56" t="s">
        <v>44</v>
      </c>
      <c r="H247" s="57" t="s">
        <v>45</v>
      </c>
      <c r="I247" s="58" t="s">
        <v>46</v>
      </c>
      <c r="J247" s="59" t="s">
        <v>47</v>
      </c>
      <c r="K247" s="59" t="s">
        <v>48</v>
      </c>
      <c r="L247" s="59" t="s">
        <v>48</v>
      </c>
      <c r="M247" s="60" t="e" vm="1">
        <v>#VALUE!</v>
      </c>
      <c r="N247" s="60" t="s">
        <v>49</v>
      </c>
      <c r="O247" s="61" t="s">
        <v>50</v>
      </c>
      <c r="P247" s="62"/>
      <c r="Q247" s="62" t="s">
        <v>41</v>
      </c>
      <c r="R247" s="62">
        <v>1</v>
      </c>
      <c r="S247" s="31"/>
      <c r="T247" s="66">
        <f>R247*S247</f>
        <v>0</v>
      </c>
    </row>
    <row r="248" spans="1:20" ht="85.5" customHeight="1" x14ac:dyDescent="0.35">
      <c r="A248" s="46"/>
      <c r="B248" s="54" t="str">
        <f t="shared" si="50"/>
        <v>4</v>
      </c>
      <c r="C248" s="54" t="s">
        <v>182</v>
      </c>
      <c r="D248" s="54" t="str">
        <f>_xlfn.XLOOKUP(E:E,[2]Místnosti!$C:$C,[2]Místnosti!$K:$K)</f>
        <v>CB</v>
      </c>
      <c r="E248" s="55" t="str">
        <f>E246</f>
        <v>4_260</v>
      </c>
      <c r="F248" s="56" t="s">
        <v>43</v>
      </c>
      <c r="G248" s="56" t="s">
        <v>51</v>
      </c>
      <c r="H248" s="57" t="s">
        <v>52</v>
      </c>
      <c r="I248" s="58" t="s">
        <v>53</v>
      </c>
      <c r="J248" s="59" t="s">
        <v>54</v>
      </c>
      <c r="K248" s="59" t="s">
        <v>48</v>
      </c>
      <c r="L248" s="59" t="s">
        <v>48</v>
      </c>
      <c r="M248" s="60" t="e" vm="2">
        <v>#VALUE!</v>
      </c>
      <c r="N248" s="60" t="s">
        <v>49</v>
      </c>
      <c r="O248" s="61" t="s">
        <v>55</v>
      </c>
      <c r="P248" s="62" t="s">
        <v>48</v>
      </c>
      <c r="Q248" s="62" t="s">
        <v>41</v>
      </c>
      <c r="R248" s="62">
        <v>1</v>
      </c>
      <c r="S248" s="31"/>
      <c r="T248" s="66">
        <f>R248*S248</f>
        <v>0</v>
      </c>
    </row>
    <row r="249" spans="1:20" ht="37.5" x14ac:dyDescent="0.35">
      <c r="A249" s="46"/>
      <c r="B249" s="54" t="str">
        <f t="shared" si="50"/>
        <v>4</v>
      </c>
      <c r="C249" s="54" t="s">
        <v>182</v>
      </c>
      <c r="D249" s="54" t="str">
        <f>_xlfn.XLOOKUP(E:E,[2]Místnosti!$C:$C,[2]Místnosti!$K:$K)</f>
        <v>CB</v>
      </c>
      <c r="E249" s="55" t="str">
        <f t="shared" si="54"/>
        <v>4_260</v>
      </c>
      <c r="F249" s="56" t="s">
        <v>43</v>
      </c>
      <c r="G249" s="56" t="s">
        <v>56</v>
      </c>
      <c r="H249" s="57" t="s">
        <v>57</v>
      </c>
      <c r="I249" s="58" t="s">
        <v>58</v>
      </c>
      <c r="J249" s="59" t="s">
        <v>59</v>
      </c>
      <c r="K249" s="59" t="s">
        <v>60</v>
      </c>
      <c r="L249" s="59" t="s">
        <v>61</v>
      </c>
      <c r="M249" s="60" t="e" vm="3">
        <v>#VALUE!</v>
      </c>
      <c r="N249" s="60"/>
      <c r="O249" s="61" t="s">
        <v>55</v>
      </c>
      <c r="P249" s="62" t="s">
        <v>62</v>
      </c>
      <c r="Q249" s="62" t="s">
        <v>41</v>
      </c>
      <c r="R249" s="62">
        <v>1</v>
      </c>
      <c r="S249" s="31"/>
      <c r="T249" s="66">
        <f>R249*S249</f>
        <v>0</v>
      </c>
    </row>
    <row r="250" spans="1:20" ht="187.5" x14ac:dyDescent="0.35">
      <c r="A250" s="46"/>
      <c r="B250" s="54" t="str">
        <f t="shared" si="50"/>
        <v>4</v>
      </c>
      <c r="C250" s="54" t="s">
        <v>182</v>
      </c>
      <c r="D250" s="54" t="str">
        <f>_xlfn.XLOOKUP(E:E,[2]Místnosti!$C:$C,[2]Místnosti!$K:$K)</f>
        <v>CB</v>
      </c>
      <c r="E250" s="55" t="str">
        <f t="shared" si="54"/>
        <v>4_260</v>
      </c>
      <c r="F250" s="56" t="s">
        <v>43</v>
      </c>
      <c r="G250" s="56" t="s">
        <v>63</v>
      </c>
      <c r="H250" s="57" t="s">
        <v>64</v>
      </c>
      <c r="I250" s="58" t="s">
        <v>65</v>
      </c>
      <c r="J250" s="59" t="s">
        <v>66</v>
      </c>
      <c r="K250" s="59" t="s">
        <v>67</v>
      </c>
      <c r="L250" s="59" t="s">
        <v>61</v>
      </c>
      <c r="M250" s="60" t="e" vm="4">
        <v>#VALUE!</v>
      </c>
      <c r="N250" s="60"/>
      <c r="O250" s="61" t="s">
        <v>55</v>
      </c>
      <c r="P250" s="62" t="s">
        <v>68</v>
      </c>
      <c r="Q250" s="62" t="s">
        <v>41</v>
      </c>
      <c r="R250" s="62">
        <v>1</v>
      </c>
      <c r="S250" s="31"/>
      <c r="T250" s="66">
        <f>R250*S250</f>
        <v>0</v>
      </c>
    </row>
    <row r="251" spans="1:20" ht="61.5" customHeight="1" x14ac:dyDescent="0.35">
      <c r="A251" s="46" t="s">
        <v>69</v>
      </c>
      <c r="B251" s="54" t="str">
        <f t="shared" si="50"/>
        <v>4</v>
      </c>
      <c r="C251" s="54" t="s">
        <v>182</v>
      </c>
      <c r="D251" s="54" t="str">
        <f>_xlfn.XLOOKUP(E:E,[2]Místnosti!$C:$C,[2]Místnosti!$K:$K)</f>
        <v>CB</v>
      </c>
      <c r="E251" s="55" t="str">
        <f>E246</f>
        <v>4_260</v>
      </c>
      <c r="F251" s="63" t="s">
        <v>70</v>
      </c>
      <c r="G251" s="63" t="s">
        <v>71</v>
      </c>
      <c r="H251" s="74" t="s">
        <v>72</v>
      </c>
      <c r="I251" s="75" t="s">
        <v>73</v>
      </c>
      <c r="J251" s="66" t="s">
        <v>74</v>
      </c>
      <c r="K251" s="66" t="s">
        <v>75</v>
      </c>
      <c r="L251" s="66" t="s">
        <v>76</v>
      </c>
      <c r="M251" s="60" t="e" vm="7">
        <v>#VALUE!</v>
      </c>
      <c r="N251" s="66" t="s">
        <v>77</v>
      </c>
      <c r="O251" s="76" t="s">
        <v>50</v>
      </c>
      <c r="P251" s="77"/>
      <c r="Q251" s="77" t="s">
        <v>41</v>
      </c>
      <c r="R251" s="100">
        <v>6</v>
      </c>
      <c r="S251" s="32"/>
      <c r="T251" s="66"/>
    </row>
    <row r="252" spans="1:20" ht="74.5" customHeight="1" x14ac:dyDescent="0.35">
      <c r="A252" s="46" t="s">
        <v>69</v>
      </c>
      <c r="B252" s="54" t="str">
        <f t="shared" si="50"/>
        <v>4</v>
      </c>
      <c r="C252" s="54" t="s">
        <v>182</v>
      </c>
      <c r="D252" s="54" t="str">
        <f>_xlfn.XLOOKUP(E:E,[2]Místnosti!$C:$C,[2]Místnosti!$K:$K)</f>
        <v>CB</v>
      </c>
      <c r="E252" s="55" t="str">
        <f t="shared" si="54"/>
        <v>4_260</v>
      </c>
      <c r="F252" s="63" t="s">
        <v>70</v>
      </c>
      <c r="G252" s="63" t="s">
        <v>111</v>
      </c>
      <c r="H252" s="74" t="s">
        <v>112</v>
      </c>
      <c r="I252" s="75" t="s">
        <v>113</v>
      </c>
      <c r="J252" s="66" t="s">
        <v>114</v>
      </c>
      <c r="K252" s="66" t="s">
        <v>115</v>
      </c>
      <c r="L252" s="66" t="s">
        <v>76</v>
      </c>
      <c r="M252" s="77" t="e" vm="8">
        <v>#VALUE!</v>
      </c>
      <c r="N252" s="66" t="s">
        <v>77</v>
      </c>
      <c r="O252" s="76" t="s">
        <v>50</v>
      </c>
      <c r="P252" s="77"/>
      <c r="Q252" s="77" t="s">
        <v>41</v>
      </c>
      <c r="R252" s="100">
        <v>4</v>
      </c>
      <c r="S252" s="32"/>
      <c r="T252" s="66"/>
    </row>
    <row r="253" spans="1:20" ht="68" customHeight="1" x14ac:dyDescent="0.35">
      <c r="A253" s="46"/>
      <c r="B253" s="54" t="str">
        <f t="shared" si="50"/>
        <v>4</v>
      </c>
      <c r="C253" s="54" t="s">
        <v>182</v>
      </c>
      <c r="D253" s="54" t="str">
        <f>_xlfn.XLOOKUP(E:E,[2]Místnosti!$C:$C,[2]Místnosti!$K:$K)</f>
        <v>CB</v>
      </c>
      <c r="E253" s="55" t="str">
        <f>E245</f>
        <v>4_260</v>
      </c>
      <c r="F253" s="56" t="s">
        <v>70</v>
      </c>
      <c r="G253" s="56" t="s">
        <v>221</v>
      </c>
      <c r="H253" s="75" t="s">
        <v>222</v>
      </c>
      <c r="I253" s="58" t="s">
        <v>223</v>
      </c>
      <c r="J253" s="59" t="s">
        <v>224</v>
      </c>
      <c r="K253" s="66" t="s">
        <v>90</v>
      </c>
      <c r="L253" s="66" t="s">
        <v>76</v>
      </c>
      <c r="M253" s="77" t="e" vm="22">
        <v>#VALUE!</v>
      </c>
      <c r="N253" s="66" t="s">
        <v>77</v>
      </c>
      <c r="O253" s="76" t="s">
        <v>50</v>
      </c>
      <c r="P253" s="77"/>
      <c r="Q253" s="77" t="s">
        <v>41</v>
      </c>
      <c r="R253" s="100">
        <v>1</v>
      </c>
      <c r="S253" s="31"/>
      <c r="T253" s="66">
        <f>R253*S253</f>
        <v>0</v>
      </c>
    </row>
    <row r="254" spans="1:20" ht="150" x14ac:dyDescent="0.35">
      <c r="A254" s="46"/>
      <c r="B254" s="54" t="str">
        <f t="shared" si="50"/>
        <v>4</v>
      </c>
      <c r="C254" s="54" t="s">
        <v>182</v>
      </c>
      <c r="D254" s="54" t="str">
        <f>_xlfn.XLOOKUP(E:E,[2]Místnosti!$C:$C,[2]Místnosti!$K:$K)</f>
        <v>CB</v>
      </c>
      <c r="E254" s="55" t="str">
        <f t="shared" ref="E254" si="55">E253</f>
        <v>4_260</v>
      </c>
      <c r="F254" s="63" t="s">
        <v>35</v>
      </c>
      <c r="G254" s="63" t="s">
        <v>117</v>
      </c>
      <c r="H254" s="79" t="s">
        <v>118</v>
      </c>
      <c r="I254" s="83" t="s">
        <v>119</v>
      </c>
      <c r="J254" s="81" t="s">
        <v>304</v>
      </c>
      <c r="K254" s="81" t="s">
        <v>121</v>
      </c>
      <c r="L254" s="84" t="s">
        <v>76</v>
      </c>
      <c r="M254" s="82" t="s">
        <v>84</v>
      </c>
      <c r="N254" s="82" t="s">
        <v>122</v>
      </c>
      <c r="O254" s="61" t="s">
        <v>50</v>
      </c>
      <c r="P254" s="77"/>
      <c r="Q254" s="77" t="s">
        <v>41</v>
      </c>
      <c r="R254" s="100">
        <v>1</v>
      </c>
      <c r="S254" s="31"/>
      <c r="T254" s="66">
        <f>R254*S254</f>
        <v>0</v>
      </c>
    </row>
    <row r="255" spans="1:20" ht="37.5" x14ac:dyDescent="0.35">
      <c r="A255" s="46"/>
      <c r="B255" s="54" t="str">
        <f>MID(E255,1,1)</f>
        <v>4</v>
      </c>
      <c r="C255" s="54" t="s">
        <v>182</v>
      </c>
      <c r="D255" s="54" t="str">
        <f>_xlfn.XLOOKUP(E:E,[2]Místnosti!$C:$C,[2]Místnosti!$K:$K)</f>
        <v>CB</v>
      </c>
      <c r="E255" s="55" t="str">
        <f>E252</f>
        <v>4_260</v>
      </c>
      <c r="F255" s="63" t="s">
        <v>35</v>
      </c>
      <c r="G255" s="63" t="s">
        <v>91</v>
      </c>
      <c r="H255" s="64" t="s">
        <v>92</v>
      </c>
      <c r="I255" s="65" t="s">
        <v>93</v>
      </c>
      <c r="J255" s="59" t="s">
        <v>94</v>
      </c>
      <c r="K255" s="59" t="s">
        <v>95</v>
      </c>
      <c r="L255" s="66" t="s">
        <v>96</v>
      </c>
      <c r="M255" s="60" t="s">
        <v>84</v>
      </c>
      <c r="N255" s="60" t="s">
        <v>97</v>
      </c>
      <c r="O255" s="61" t="s">
        <v>50</v>
      </c>
      <c r="P255" s="62" t="s">
        <v>98</v>
      </c>
      <c r="Q255" s="62" t="s">
        <v>41</v>
      </c>
      <c r="R255" s="100">
        <v>5</v>
      </c>
      <c r="S255" s="31"/>
      <c r="T255" s="66">
        <f>R255*S255</f>
        <v>0</v>
      </c>
    </row>
    <row r="256" spans="1:20" ht="15.5" x14ac:dyDescent="0.35">
      <c r="A256" s="46"/>
      <c r="B256" s="47" t="str">
        <f t="shared" ref="B256:B261" si="56">MID(E256,1,1)</f>
        <v>4</v>
      </c>
      <c r="C256" s="47" t="s">
        <v>182</v>
      </c>
      <c r="D256" s="47" t="str">
        <f>_xlfn.XLOOKUP(E:E,[2]Místnosti!$C:$C,[2]Místnosti!$K:$K)</f>
        <v>CB</v>
      </c>
      <c r="E256" s="48" t="str">
        <f>$G256</f>
        <v>4_359</v>
      </c>
      <c r="F256" s="49"/>
      <c r="G256" s="49" t="s">
        <v>305</v>
      </c>
      <c r="H256" s="2" t="s">
        <v>306</v>
      </c>
      <c r="I256" s="50"/>
      <c r="J256" s="51"/>
      <c r="K256" s="51"/>
      <c r="L256" s="51"/>
      <c r="M256" s="52"/>
      <c r="N256" s="51"/>
      <c r="O256" s="51"/>
      <c r="P256" s="53"/>
      <c r="Q256" s="53"/>
      <c r="R256" s="216"/>
      <c r="S256" s="30"/>
      <c r="T256" s="148"/>
    </row>
    <row r="257" spans="1:20" ht="37.5" x14ac:dyDescent="0.35">
      <c r="A257" s="46"/>
      <c r="B257" s="54" t="str">
        <f t="shared" si="56"/>
        <v>4</v>
      </c>
      <c r="C257" s="54" t="s">
        <v>182</v>
      </c>
      <c r="D257" s="54" t="str">
        <f>_xlfn.XLOOKUP(E:E,[2]Místnosti!$C:$C,[2]Místnosti!$K:$K)</f>
        <v>CB</v>
      </c>
      <c r="E257" s="55" t="str">
        <f t="shared" ref="E257:E261" si="57">E256</f>
        <v>4_359</v>
      </c>
      <c r="F257" s="56" t="s">
        <v>35</v>
      </c>
      <c r="G257" s="56" t="s">
        <v>307</v>
      </c>
      <c r="H257" s="57" t="s">
        <v>37</v>
      </c>
      <c r="I257" s="72" t="s">
        <v>308</v>
      </c>
      <c r="J257" s="59"/>
      <c r="K257" s="59"/>
      <c r="L257" s="59"/>
      <c r="M257" s="60"/>
      <c r="N257" s="60" t="s">
        <v>126</v>
      </c>
      <c r="O257" s="61" t="s">
        <v>309</v>
      </c>
      <c r="P257" s="77"/>
      <c r="Q257" s="77" t="s">
        <v>41</v>
      </c>
      <c r="R257" s="100">
        <v>1</v>
      </c>
      <c r="S257" s="31"/>
      <c r="T257" s="66">
        <f>R257*S257</f>
        <v>0</v>
      </c>
    </row>
    <row r="258" spans="1:20" ht="92" customHeight="1" x14ac:dyDescent="0.35">
      <c r="A258" s="46"/>
      <c r="B258" s="54" t="str">
        <f t="shared" si="56"/>
        <v>4</v>
      </c>
      <c r="C258" s="54" t="s">
        <v>182</v>
      </c>
      <c r="D258" s="54" t="str">
        <f>_xlfn.XLOOKUP(E:E,[2]Místnosti!$C:$C,[2]Místnosti!$K:$K)</f>
        <v>CB</v>
      </c>
      <c r="E258" s="55" t="str">
        <f t="shared" si="57"/>
        <v>4_359</v>
      </c>
      <c r="F258" s="56" t="s">
        <v>43</v>
      </c>
      <c r="G258" s="56" t="s">
        <v>140</v>
      </c>
      <c r="H258" s="87" t="s">
        <v>141</v>
      </c>
      <c r="I258" s="88" t="s">
        <v>142</v>
      </c>
      <c r="J258" s="89" t="s">
        <v>143</v>
      </c>
      <c r="K258" s="59"/>
      <c r="L258" s="59"/>
      <c r="M258" s="60" t="e" vm="10">
        <v>#VALUE!</v>
      </c>
      <c r="N258" s="60" t="s">
        <v>144</v>
      </c>
      <c r="O258" s="61" t="s">
        <v>55</v>
      </c>
      <c r="P258" s="62"/>
      <c r="Q258" s="62" t="s">
        <v>41</v>
      </c>
      <c r="R258" s="62">
        <v>1</v>
      </c>
      <c r="S258" s="31"/>
      <c r="T258" s="66">
        <f>R258*S258</f>
        <v>0</v>
      </c>
    </row>
    <row r="259" spans="1:20" ht="85.5" customHeight="1" x14ac:dyDescent="0.35">
      <c r="A259" s="46"/>
      <c r="B259" s="54" t="str">
        <f t="shared" si="56"/>
        <v>4</v>
      </c>
      <c r="C259" s="54" t="s">
        <v>182</v>
      </c>
      <c r="D259" s="54" t="str">
        <f>_xlfn.XLOOKUP(E:E,[2]Místnosti!$C:$C,[2]Místnosti!$K:$K)</f>
        <v>CB</v>
      </c>
      <c r="E259" s="55" t="str">
        <f t="shared" si="57"/>
        <v>4_359</v>
      </c>
      <c r="F259" s="56" t="s">
        <v>43</v>
      </c>
      <c r="G259" s="56" t="s">
        <v>252</v>
      </c>
      <c r="H259" s="87" t="s">
        <v>253</v>
      </c>
      <c r="I259" s="102" t="s">
        <v>254</v>
      </c>
      <c r="J259" s="103" t="s">
        <v>255</v>
      </c>
      <c r="K259" s="89"/>
      <c r="L259" s="59"/>
      <c r="M259" s="60" t="e" vm="18">
        <v>#VALUE!</v>
      </c>
      <c r="N259" s="60" t="s">
        <v>49</v>
      </c>
      <c r="O259" s="61" t="s">
        <v>149</v>
      </c>
      <c r="P259" s="62"/>
      <c r="Q259" s="62" t="s">
        <v>41</v>
      </c>
      <c r="R259" s="62">
        <v>1</v>
      </c>
      <c r="S259" s="31"/>
      <c r="T259" s="66">
        <f>R259*S259</f>
        <v>0</v>
      </c>
    </row>
    <row r="260" spans="1:20" ht="37.5" x14ac:dyDescent="0.35">
      <c r="A260" s="46"/>
      <c r="B260" s="54" t="str">
        <f t="shared" si="56"/>
        <v>4</v>
      </c>
      <c r="C260" s="54" t="s">
        <v>182</v>
      </c>
      <c r="D260" s="54" t="str">
        <f>_xlfn.XLOOKUP(E:E,[2]Místnosti!$C:$C,[2]Místnosti!$K:$K)</f>
        <v>CB</v>
      </c>
      <c r="E260" s="55" t="str">
        <f t="shared" si="57"/>
        <v>4_359</v>
      </c>
      <c r="F260" s="56" t="s">
        <v>43</v>
      </c>
      <c r="G260" s="56" t="s">
        <v>56</v>
      </c>
      <c r="H260" s="57" t="s">
        <v>57</v>
      </c>
      <c r="I260" s="104" t="s">
        <v>58</v>
      </c>
      <c r="J260" s="105" t="s">
        <v>59</v>
      </c>
      <c r="K260" s="59" t="s">
        <v>60</v>
      </c>
      <c r="L260" s="59" t="s">
        <v>61</v>
      </c>
      <c r="M260" s="60" t="e" vm="3">
        <v>#VALUE!</v>
      </c>
      <c r="N260" s="60"/>
      <c r="O260" s="61" t="s">
        <v>55</v>
      </c>
      <c r="P260" s="62" t="s">
        <v>62</v>
      </c>
      <c r="Q260" s="62" t="s">
        <v>41</v>
      </c>
      <c r="R260" s="62">
        <v>1</v>
      </c>
      <c r="S260" s="31"/>
      <c r="T260" s="66">
        <f>R260*S260</f>
        <v>0</v>
      </c>
    </row>
    <row r="261" spans="1:20" ht="187.5" x14ac:dyDescent="0.35">
      <c r="A261" s="46"/>
      <c r="B261" s="54" t="str">
        <f t="shared" si="56"/>
        <v>4</v>
      </c>
      <c r="C261" s="54" t="s">
        <v>182</v>
      </c>
      <c r="D261" s="54" t="str">
        <f>_xlfn.XLOOKUP(E:E,[2]Místnosti!$C:$C,[2]Místnosti!$K:$K)</f>
        <v>CB</v>
      </c>
      <c r="E261" s="55" t="str">
        <f t="shared" si="57"/>
        <v>4_359</v>
      </c>
      <c r="F261" s="56" t="s">
        <v>43</v>
      </c>
      <c r="G261" s="56" t="s">
        <v>145</v>
      </c>
      <c r="H261" s="57" t="s">
        <v>146</v>
      </c>
      <c r="I261" s="58" t="s">
        <v>147</v>
      </c>
      <c r="J261" s="59" t="s">
        <v>148</v>
      </c>
      <c r="K261" s="59" t="s">
        <v>67</v>
      </c>
      <c r="L261" s="59" t="s">
        <v>61</v>
      </c>
      <c r="M261" s="60" t="e" vm="11">
        <v>#VALUE!</v>
      </c>
      <c r="N261" s="60"/>
      <c r="O261" s="61" t="s">
        <v>149</v>
      </c>
      <c r="P261" s="62" t="s">
        <v>150</v>
      </c>
      <c r="Q261" s="62" t="s">
        <v>41</v>
      </c>
      <c r="R261" s="62">
        <v>1</v>
      </c>
      <c r="S261" s="31"/>
      <c r="T261" s="66">
        <f>R261*S261</f>
        <v>0</v>
      </c>
    </row>
    <row r="262" spans="1:20" ht="15.5" x14ac:dyDescent="0.35">
      <c r="A262" s="46"/>
      <c r="B262" s="47">
        <v>0</v>
      </c>
      <c r="C262" s="47" t="s">
        <v>182</v>
      </c>
      <c r="D262" s="47" t="str">
        <f>_xlfn.XLOOKUP(E:E,[2]Místnosti!$C:$C,[2]Místnosti!$K:$K)</f>
        <v>BF</v>
      </c>
      <c r="E262" s="48" t="s">
        <v>310</v>
      </c>
      <c r="F262" s="49"/>
      <c r="G262" s="49" t="s">
        <v>310</v>
      </c>
      <c r="H262" s="2" t="s">
        <v>106</v>
      </c>
      <c r="I262" s="50"/>
      <c r="J262" s="51"/>
      <c r="K262" s="51"/>
      <c r="L262" s="51"/>
      <c r="M262" s="52"/>
      <c r="N262" s="51"/>
      <c r="O262" s="52"/>
      <c r="P262" s="53"/>
      <c r="Q262" s="53"/>
      <c r="R262" s="217"/>
      <c r="S262" s="30"/>
      <c r="T262" s="148"/>
    </row>
    <row r="263" spans="1:20" ht="25" x14ac:dyDescent="0.35">
      <c r="A263" s="46"/>
      <c r="B263" s="54">
        <v>0</v>
      </c>
      <c r="C263" s="54" t="s">
        <v>182</v>
      </c>
      <c r="D263" s="54" t="str">
        <f>_xlfn.XLOOKUP(E:E,[2]Místnosti!$C:$C,[2]Místnosti!$K:$K)</f>
        <v>BF</v>
      </c>
      <c r="E263" s="55" t="s">
        <v>310</v>
      </c>
      <c r="F263" s="56" t="s">
        <v>35</v>
      </c>
      <c r="G263" s="56" t="s">
        <v>311</v>
      </c>
      <c r="H263" s="57" t="s">
        <v>37</v>
      </c>
      <c r="I263" s="58" t="s">
        <v>38</v>
      </c>
      <c r="J263" s="59"/>
      <c r="K263" s="59"/>
      <c r="L263" s="59"/>
      <c r="M263" s="60"/>
      <c r="N263" s="60" t="s">
        <v>39</v>
      </c>
      <c r="O263" s="59"/>
      <c r="P263" s="62"/>
      <c r="Q263" s="62" t="s">
        <v>41</v>
      </c>
      <c r="R263" s="100">
        <v>1</v>
      </c>
      <c r="S263" s="31"/>
      <c r="T263" s="66">
        <f>R263*S263</f>
        <v>0</v>
      </c>
    </row>
    <row r="264" spans="1:20" ht="110.5" customHeight="1" x14ac:dyDescent="0.35">
      <c r="A264" s="46"/>
      <c r="B264" s="54" t="str">
        <f t="shared" ref="B264:B267" si="58">MID(E264,1,1)</f>
        <v>B</v>
      </c>
      <c r="C264" s="54" t="s">
        <v>182</v>
      </c>
      <c r="D264" s="54" t="str">
        <f>_xlfn.XLOOKUP(E:E,[2]Místnosti!$C:$C,[2]Místnosti!$K:$K)</f>
        <v>BF</v>
      </c>
      <c r="E264" s="55" t="str">
        <f t="shared" ref="E264:E267" si="59">E263</f>
        <v>B_044</v>
      </c>
      <c r="F264" s="56" t="s">
        <v>43</v>
      </c>
      <c r="G264" s="56" t="s">
        <v>44</v>
      </c>
      <c r="H264" s="57" t="s">
        <v>45</v>
      </c>
      <c r="I264" s="58" t="s">
        <v>46</v>
      </c>
      <c r="J264" s="59" t="s">
        <v>47</v>
      </c>
      <c r="K264" s="59" t="s">
        <v>48</v>
      </c>
      <c r="L264" s="59" t="s">
        <v>48</v>
      </c>
      <c r="M264" s="60" t="e" vm="1">
        <v>#VALUE!</v>
      </c>
      <c r="N264" s="60" t="s">
        <v>49</v>
      </c>
      <c r="O264" s="61" t="s">
        <v>50</v>
      </c>
      <c r="P264" s="62"/>
      <c r="Q264" s="62" t="s">
        <v>41</v>
      </c>
      <c r="R264" s="100">
        <v>1</v>
      </c>
      <c r="S264" s="31"/>
      <c r="T264" s="66">
        <f>R264*S264</f>
        <v>0</v>
      </c>
    </row>
    <row r="265" spans="1:20" ht="80" customHeight="1" x14ac:dyDescent="0.35">
      <c r="A265" s="46"/>
      <c r="B265" s="54" t="str">
        <f t="shared" si="58"/>
        <v>B</v>
      </c>
      <c r="C265" s="54" t="s">
        <v>182</v>
      </c>
      <c r="D265" s="54" t="str">
        <f>_xlfn.XLOOKUP(E:E,[2]Místnosti!$C:$C,[2]Místnosti!$K:$K)</f>
        <v>BF</v>
      </c>
      <c r="E265" s="55" t="str">
        <f>E263</f>
        <v>B_044</v>
      </c>
      <c r="F265" s="56" t="s">
        <v>43</v>
      </c>
      <c r="G265" s="56" t="s">
        <v>51</v>
      </c>
      <c r="H265" s="57" t="s">
        <v>52</v>
      </c>
      <c r="I265" s="58" t="s">
        <v>53</v>
      </c>
      <c r="J265" s="59" t="s">
        <v>54</v>
      </c>
      <c r="K265" s="59" t="s">
        <v>48</v>
      </c>
      <c r="L265" s="59" t="s">
        <v>48</v>
      </c>
      <c r="M265" s="60" t="e" vm="2">
        <v>#VALUE!</v>
      </c>
      <c r="N265" s="60" t="s">
        <v>49</v>
      </c>
      <c r="O265" s="61" t="s">
        <v>55</v>
      </c>
      <c r="P265" s="62" t="s">
        <v>48</v>
      </c>
      <c r="Q265" s="62" t="s">
        <v>41</v>
      </c>
      <c r="R265" s="100">
        <v>1</v>
      </c>
      <c r="S265" s="31"/>
      <c r="T265" s="66">
        <f>R265*S265</f>
        <v>0</v>
      </c>
    </row>
    <row r="266" spans="1:20" ht="37.5" x14ac:dyDescent="0.35">
      <c r="A266" s="46"/>
      <c r="B266" s="54" t="str">
        <f t="shared" si="58"/>
        <v>B</v>
      </c>
      <c r="C266" s="54" t="s">
        <v>182</v>
      </c>
      <c r="D266" s="54" t="str">
        <f>_xlfn.XLOOKUP(E:E,[2]Místnosti!$C:$C,[2]Místnosti!$K:$K)</f>
        <v>BF</v>
      </c>
      <c r="E266" s="55" t="str">
        <f t="shared" si="59"/>
        <v>B_044</v>
      </c>
      <c r="F266" s="56" t="s">
        <v>43</v>
      </c>
      <c r="G266" s="56" t="s">
        <v>56</v>
      </c>
      <c r="H266" s="57" t="s">
        <v>57</v>
      </c>
      <c r="I266" s="58" t="s">
        <v>58</v>
      </c>
      <c r="J266" s="59" t="s">
        <v>59</v>
      </c>
      <c r="K266" s="59" t="s">
        <v>60</v>
      </c>
      <c r="L266" s="59" t="s">
        <v>61</v>
      </c>
      <c r="M266" s="60" t="e" vm="3">
        <v>#VALUE!</v>
      </c>
      <c r="N266" s="60"/>
      <c r="O266" s="61" t="s">
        <v>55</v>
      </c>
      <c r="P266" s="62" t="s">
        <v>62</v>
      </c>
      <c r="Q266" s="62" t="s">
        <v>41</v>
      </c>
      <c r="R266" s="100">
        <v>1</v>
      </c>
      <c r="S266" s="31"/>
      <c r="T266" s="66">
        <f>R266*S266</f>
        <v>0</v>
      </c>
    </row>
    <row r="267" spans="1:20" ht="187.5" x14ac:dyDescent="0.35">
      <c r="A267" s="46"/>
      <c r="B267" s="54" t="str">
        <f t="shared" si="58"/>
        <v>B</v>
      </c>
      <c r="C267" s="54" t="s">
        <v>182</v>
      </c>
      <c r="D267" s="54" t="str">
        <f>_xlfn.XLOOKUP(E:E,[2]Místnosti!$C:$C,[2]Místnosti!$K:$K)</f>
        <v>BF</v>
      </c>
      <c r="E267" s="55" t="str">
        <f t="shared" si="59"/>
        <v>B_044</v>
      </c>
      <c r="F267" s="56" t="s">
        <v>43</v>
      </c>
      <c r="G267" s="56" t="s">
        <v>63</v>
      </c>
      <c r="H267" s="57" t="s">
        <v>64</v>
      </c>
      <c r="I267" s="58" t="s">
        <v>65</v>
      </c>
      <c r="J267" s="59" t="s">
        <v>66</v>
      </c>
      <c r="K267" s="59" t="s">
        <v>67</v>
      </c>
      <c r="L267" s="59" t="s">
        <v>61</v>
      </c>
      <c r="M267" s="60" t="e" vm="4">
        <v>#VALUE!</v>
      </c>
      <c r="N267" s="60"/>
      <c r="O267" s="61" t="s">
        <v>55</v>
      </c>
      <c r="P267" s="62" t="s">
        <v>68</v>
      </c>
      <c r="Q267" s="62" t="s">
        <v>41</v>
      </c>
      <c r="R267" s="100">
        <v>1</v>
      </c>
      <c r="S267" s="31"/>
      <c r="T267" s="66">
        <f>R267*S267</f>
        <v>0</v>
      </c>
    </row>
    <row r="268" spans="1:20" ht="69" customHeight="1" x14ac:dyDescent="0.35">
      <c r="A268" s="46" t="s">
        <v>69</v>
      </c>
      <c r="B268" s="54">
        <v>0</v>
      </c>
      <c r="C268" s="54" t="s">
        <v>182</v>
      </c>
      <c r="D268" s="54" t="str">
        <f>_xlfn.XLOOKUP(E:E,[2]Místnosti!$C:$C,[2]Místnosti!$K:$K)</f>
        <v>BF</v>
      </c>
      <c r="E268" s="55" t="s">
        <v>310</v>
      </c>
      <c r="F268" s="63" t="s">
        <v>70</v>
      </c>
      <c r="G268" s="63" t="s">
        <v>71</v>
      </c>
      <c r="H268" s="74" t="s">
        <v>72</v>
      </c>
      <c r="I268" s="75" t="s">
        <v>73</v>
      </c>
      <c r="J268" s="66" t="s">
        <v>74</v>
      </c>
      <c r="K268" s="66" t="s">
        <v>75</v>
      </c>
      <c r="L268" s="66" t="s">
        <v>76</v>
      </c>
      <c r="M268" s="60" t="e" vm="7">
        <v>#VALUE!</v>
      </c>
      <c r="N268" s="66" t="s">
        <v>77</v>
      </c>
      <c r="O268" s="66"/>
      <c r="P268" s="77"/>
      <c r="Q268" s="77" t="s">
        <v>41</v>
      </c>
      <c r="R268" s="100">
        <v>4</v>
      </c>
      <c r="S268" s="32"/>
      <c r="T268" s="66"/>
    </row>
    <row r="269" spans="1:20" ht="187.5" x14ac:dyDescent="0.35">
      <c r="A269" s="46"/>
      <c r="B269" s="54">
        <v>0</v>
      </c>
      <c r="C269" s="54" t="s">
        <v>182</v>
      </c>
      <c r="D269" s="54" t="str">
        <f>_xlfn.XLOOKUP(E:E,[2]Místnosti!$C:$C,[2]Místnosti!$K:$K)</f>
        <v>BF</v>
      </c>
      <c r="E269" s="55" t="s">
        <v>310</v>
      </c>
      <c r="F269" s="78" t="s">
        <v>35</v>
      </c>
      <c r="G269" s="78" t="s">
        <v>78</v>
      </c>
      <c r="H269" s="79" t="s">
        <v>79</v>
      </c>
      <c r="I269" s="69" t="s">
        <v>238</v>
      </c>
      <c r="J269" s="80" t="s">
        <v>312</v>
      </c>
      <c r="K269" s="81" t="s">
        <v>82</v>
      </c>
      <c r="L269" s="81" t="s">
        <v>83</v>
      </c>
      <c r="M269" s="82" t="s">
        <v>84</v>
      </c>
      <c r="N269" s="82" t="s">
        <v>85</v>
      </c>
      <c r="O269" s="81"/>
      <c r="P269" s="62"/>
      <c r="Q269" s="62" t="s">
        <v>41</v>
      </c>
      <c r="R269" s="100">
        <v>1</v>
      </c>
      <c r="S269" s="31"/>
      <c r="T269" s="66">
        <f>R269*S269</f>
        <v>0</v>
      </c>
    </row>
    <row r="270" spans="1:20" ht="60.5" customHeight="1" x14ac:dyDescent="0.35">
      <c r="A270" s="46"/>
      <c r="B270" s="54">
        <v>0</v>
      </c>
      <c r="C270" s="54" t="s">
        <v>182</v>
      </c>
      <c r="D270" s="54" t="str">
        <f>_xlfn.XLOOKUP(E:E,[2]Místnosti!$C:$C,[2]Místnosti!$K:$K)</f>
        <v>BF</v>
      </c>
      <c r="E270" s="55" t="s">
        <v>310</v>
      </c>
      <c r="F270" s="56" t="s">
        <v>70</v>
      </c>
      <c r="G270" s="56" t="s">
        <v>128</v>
      </c>
      <c r="H270" s="75" t="s">
        <v>129</v>
      </c>
      <c r="I270" s="58" t="s">
        <v>130</v>
      </c>
      <c r="J270" s="66" t="s">
        <v>131</v>
      </c>
      <c r="K270" s="66" t="s">
        <v>90</v>
      </c>
      <c r="L270" s="66" t="s">
        <v>76</v>
      </c>
      <c r="M270" s="74" t="e" vm="16">
        <v>#VALUE!</v>
      </c>
      <c r="N270" s="66" t="s">
        <v>77</v>
      </c>
      <c r="O270" s="66"/>
      <c r="P270" s="77"/>
      <c r="Q270" s="77" t="s">
        <v>41</v>
      </c>
      <c r="R270" s="100">
        <v>3</v>
      </c>
      <c r="S270" s="31"/>
      <c r="T270" s="66">
        <f>R270*S270</f>
        <v>0</v>
      </c>
    </row>
    <row r="271" spans="1:20" ht="37.5" x14ac:dyDescent="0.35">
      <c r="A271" s="46"/>
      <c r="B271" s="54">
        <v>0</v>
      </c>
      <c r="C271" s="54" t="s">
        <v>182</v>
      </c>
      <c r="D271" s="54" t="str">
        <f>_xlfn.XLOOKUP(E:E,[2]Místnosti!$C:$C,[2]Místnosti!$K:$K)</f>
        <v>BF</v>
      </c>
      <c r="E271" s="55" t="s">
        <v>310</v>
      </c>
      <c r="F271" s="63" t="s">
        <v>35</v>
      </c>
      <c r="G271" s="63" t="s">
        <v>91</v>
      </c>
      <c r="H271" s="64" t="s">
        <v>92</v>
      </c>
      <c r="I271" s="65" t="s">
        <v>93</v>
      </c>
      <c r="J271" s="59" t="s">
        <v>94</v>
      </c>
      <c r="K271" s="59" t="s">
        <v>95</v>
      </c>
      <c r="L271" s="66" t="s">
        <v>96</v>
      </c>
      <c r="M271" s="60" t="s">
        <v>84</v>
      </c>
      <c r="N271" s="60" t="s">
        <v>97</v>
      </c>
      <c r="O271" s="59" t="s">
        <v>98</v>
      </c>
      <c r="P271" s="62"/>
      <c r="Q271" s="62" t="s">
        <v>41</v>
      </c>
      <c r="R271" s="100">
        <v>5</v>
      </c>
      <c r="S271" s="31"/>
      <c r="T271" s="66">
        <f>R271*S271</f>
        <v>0</v>
      </c>
    </row>
    <row r="272" spans="1:20" ht="162.5" x14ac:dyDescent="0.35">
      <c r="A272" s="46"/>
      <c r="B272" s="54">
        <v>0</v>
      </c>
      <c r="C272" s="54" t="s">
        <v>182</v>
      </c>
      <c r="D272" s="54" t="str">
        <f>_xlfn.XLOOKUP(E:E,[2]Místnosti!$C:$C,[2]Místnosti!$K:$K)</f>
        <v>BF</v>
      </c>
      <c r="E272" s="55" t="s">
        <v>310</v>
      </c>
      <c r="F272" s="63" t="s">
        <v>35</v>
      </c>
      <c r="G272" s="63" t="s">
        <v>99</v>
      </c>
      <c r="H272" s="64" t="s">
        <v>100</v>
      </c>
      <c r="I272" s="65" t="s">
        <v>101</v>
      </c>
      <c r="J272" s="59" t="s">
        <v>102</v>
      </c>
      <c r="K272" s="59" t="s">
        <v>103</v>
      </c>
      <c r="L272" s="66" t="s">
        <v>76</v>
      </c>
      <c r="M272" s="60" t="s">
        <v>84</v>
      </c>
      <c r="N272" s="60" t="s">
        <v>104</v>
      </c>
      <c r="O272" s="59"/>
      <c r="P272" s="62"/>
      <c r="Q272" s="62" t="s">
        <v>41</v>
      </c>
      <c r="R272" s="100">
        <v>2</v>
      </c>
      <c r="S272" s="31"/>
      <c r="T272" s="66">
        <f>R272*S272</f>
        <v>0</v>
      </c>
    </row>
    <row r="273" spans="1:20" ht="15.5" x14ac:dyDescent="0.35">
      <c r="A273" s="46"/>
      <c r="B273" s="47">
        <v>0</v>
      </c>
      <c r="C273" s="47" t="s">
        <v>182</v>
      </c>
      <c r="D273" s="47" t="str">
        <f>_xlfn.XLOOKUP(E:E,[2]Místnosti!$C:$C,[2]Místnosti!$K:$K)</f>
        <v>BF</v>
      </c>
      <c r="E273" s="48" t="s">
        <v>313</v>
      </c>
      <c r="F273" s="49"/>
      <c r="G273" s="49" t="s">
        <v>313</v>
      </c>
      <c r="H273" s="2" t="s">
        <v>106</v>
      </c>
      <c r="I273" s="50"/>
      <c r="J273" s="51"/>
      <c r="K273" s="51"/>
      <c r="L273" s="51"/>
      <c r="M273" s="52"/>
      <c r="N273" s="51"/>
      <c r="O273" s="52"/>
      <c r="P273" s="53"/>
      <c r="Q273" s="53"/>
      <c r="R273" s="216"/>
      <c r="S273" s="30"/>
      <c r="T273" s="148"/>
    </row>
    <row r="274" spans="1:20" ht="25" x14ac:dyDescent="0.35">
      <c r="A274" s="46"/>
      <c r="B274" s="54">
        <v>0</v>
      </c>
      <c r="C274" s="54" t="s">
        <v>182</v>
      </c>
      <c r="D274" s="54" t="str">
        <f>_xlfn.XLOOKUP(E:E,[2]Místnosti!$C:$C,[2]Místnosti!$K:$K)</f>
        <v>BF</v>
      </c>
      <c r="E274" s="55" t="s">
        <v>313</v>
      </c>
      <c r="F274" s="56" t="s">
        <v>35</v>
      </c>
      <c r="G274" s="56" t="s">
        <v>314</v>
      </c>
      <c r="H274" s="57" t="s">
        <v>37</v>
      </c>
      <c r="I274" s="58" t="s">
        <v>38</v>
      </c>
      <c r="J274" s="59"/>
      <c r="K274" s="59"/>
      <c r="L274" s="59"/>
      <c r="M274" s="60"/>
      <c r="N274" s="60" t="s">
        <v>39</v>
      </c>
      <c r="O274" s="59"/>
      <c r="P274" s="62"/>
      <c r="Q274" s="62" t="s">
        <v>41</v>
      </c>
      <c r="R274" s="100">
        <v>1</v>
      </c>
      <c r="S274" s="31"/>
      <c r="T274" s="66">
        <f>R274*S274</f>
        <v>0</v>
      </c>
    </row>
    <row r="275" spans="1:20" ht="96.75" customHeight="1" x14ac:dyDescent="0.35">
      <c r="A275" s="46"/>
      <c r="B275" s="54" t="str">
        <f t="shared" ref="B275:B278" si="60">MID(E275,1,1)</f>
        <v>B</v>
      </c>
      <c r="C275" s="54" t="s">
        <v>182</v>
      </c>
      <c r="D275" s="54" t="str">
        <f>_xlfn.XLOOKUP(E:E,[2]Místnosti!$C:$C,[2]Místnosti!$K:$K)</f>
        <v>BF</v>
      </c>
      <c r="E275" s="55" t="str">
        <f t="shared" ref="E275:E278" si="61">E274</f>
        <v>B_067</v>
      </c>
      <c r="F275" s="56" t="s">
        <v>43</v>
      </c>
      <c r="G275" s="56" t="s">
        <v>44</v>
      </c>
      <c r="H275" s="57" t="s">
        <v>45</v>
      </c>
      <c r="I275" s="58" t="s">
        <v>46</v>
      </c>
      <c r="J275" s="59" t="s">
        <v>47</v>
      </c>
      <c r="K275" s="59" t="s">
        <v>48</v>
      </c>
      <c r="L275" s="59" t="s">
        <v>48</v>
      </c>
      <c r="M275" s="60" t="e" vm="1">
        <v>#VALUE!</v>
      </c>
      <c r="N275" s="60" t="s">
        <v>49</v>
      </c>
      <c r="O275" s="61" t="s">
        <v>50</v>
      </c>
      <c r="P275" s="62"/>
      <c r="Q275" s="62" t="s">
        <v>41</v>
      </c>
      <c r="R275" s="100">
        <v>1</v>
      </c>
      <c r="S275" s="31"/>
      <c r="T275" s="66">
        <f>R275*S275</f>
        <v>0</v>
      </c>
    </row>
    <row r="276" spans="1:20" ht="80.5" customHeight="1" x14ac:dyDescent="0.35">
      <c r="A276" s="46"/>
      <c r="B276" s="54" t="str">
        <f t="shared" si="60"/>
        <v>B</v>
      </c>
      <c r="C276" s="54" t="s">
        <v>182</v>
      </c>
      <c r="D276" s="54" t="str">
        <f>_xlfn.XLOOKUP(E:E,[2]Místnosti!$C:$C,[2]Místnosti!$K:$K)</f>
        <v>BF</v>
      </c>
      <c r="E276" s="55" t="str">
        <f>E274</f>
        <v>B_067</v>
      </c>
      <c r="F276" s="56" t="s">
        <v>43</v>
      </c>
      <c r="G276" s="56" t="s">
        <v>51</v>
      </c>
      <c r="H276" s="57" t="s">
        <v>52</v>
      </c>
      <c r="I276" s="58" t="s">
        <v>53</v>
      </c>
      <c r="J276" s="59" t="s">
        <v>54</v>
      </c>
      <c r="K276" s="59" t="s">
        <v>48</v>
      </c>
      <c r="L276" s="59" t="s">
        <v>48</v>
      </c>
      <c r="M276" s="60" t="e" vm="2">
        <v>#VALUE!</v>
      </c>
      <c r="N276" s="60" t="s">
        <v>49</v>
      </c>
      <c r="O276" s="61" t="s">
        <v>55</v>
      </c>
      <c r="P276" s="62" t="s">
        <v>48</v>
      </c>
      <c r="Q276" s="62" t="s">
        <v>41</v>
      </c>
      <c r="R276" s="100">
        <v>1</v>
      </c>
      <c r="S276" s="31"/>
      <c r="T276" s="66">
        <f>R276*S276</f>
        <v>0</v>
      </c>
    </row>
    <row r="277" spans="1:20" ht="37.5" x14ac:dyDescent="0.35">
      <c r="A277" s="46"/>
      <c r="B277" s="54" t="str">
        <f t="shared" si="60"/>
        <v>B</v>
      </c>
      <c r="C277" s="54" t="s">
        <v>182</v>
      </c>
      <c r="D277" s="54" t="str">
        <f>_xlfn.XLOOKUP(E:E,[2]Místnosti!$C:$C,[2]Místnosti!$K:$K)</f>
        <v>BF</v>
      </c>
      <c r="E277" s="55" t="str">
        <f t="shared" si="61"/>
        <v>B_067</v>
      </c>
      <c r="F277" s="56" t="s">
        <v>43</v>
      </c>
      <c r="G277" s="56" t="s">
        <v>56</v>
      </c>
      <c r="H277" s="57" t="s">
        <v>57</v>
      </c>
      <c r="I277" s="58" t="s">
        <v>58</v>
      </c>
      <c r="J277" s="59" t="s">
        <v>59</v>
      </c>
      <c r="K277" s="59" t="s">
        <v>60</v>
      </c>
      <c r="L277" s="59" t="s">
        <v>61</v>
      </c>
      <c r="M277" s="60" t="e" vm="3">
        <v>#VALUE!</v>
      </c>
      <c r="N277" s="60"/>
      <c r="O277" s="61" t="s">
        <v>55</v>
      </c>
      <c r="P277" s="62" t="s">
        <v>62</v>
      </c>
      <c r="Q277" s="62" t="s">
        <v>41</v>
      </c>
      <c r="R277" s="100">
        <v>1</v>
      </c>
      <c r="S277" s="31"/>
      <c r="T277" s="66">
        <f>R277*S277</f>
        <v>0</v>
      </c>
    </row>
    <row r="278" spans="1:20" ht="187.5" x14ac:dyDescent="0.35">
      <c r="A278" s="46"/>
      <c r="B278" s="54" t="str">
        <f t="shared" si="60"/>
        <v>B</v>
      </c>
      <c r="C278" s="54" t="s">
        <v>182</v>
      </c>
      <c r="D278" s="54" t="str">
        <f>_xlfn.XLOOKUP(E:E,[2]Místnosti!$C:$C,[2]Místnosti!$K:$K)</f>
        <v>BF</v>
      </c>
      <c r="E278" s="55" t="str">
        <f t="shared" si="61"/>
        <v>B_067</v>
      </c>
      <c r="F278" s="56" t="s">
        <v>43</v>
      </c>
      <c r="G278" s="56" t="s">
        <v>63</v>
      </c>
      <c r="H278" s="57" t="s">
        <v>64</v>
      </c>
      <c r="I278" s="58" t="s">
        <v>65</v>
      </c>
      <c r="J278" s="59" t="s">
        <v>66</v>
      </c>
      <c r="K278" s="59" t="s">
        <v>67</v>
      </c>
      <c r="L278" s="59" t="s">
        <v>61</v>
      </c>
      <c r="M278" s="60" t="e" vm="4">
        <v>#VALUE!</v>
      </c>
      <c r="N278" s="60"/>
      <c r="O278" s="61" t="s">
        <v>55</v>
      </c>
      <c r="P278" s="62" t="s">
        <v>68</v>
      </c>
      <c r="Q278" s="62" t="s">
        <v>41</v>
      </c>
      <c r="R278" s="100">
        <v>1</v>
      </c>
      <c r="S278" s="31"/>
      <c r="T278" s="66">
        <f>R278*S278</f>
        <v>0</v>
      </c>
    </row>
    <row r="279" spans="1:20" ht="64.5" customHeight="1" x14ac:dyDescent="0.35">
      <c r="A279" s="46" t="s">
        <v>69</v>
      </c>
      <c r="B279" s="54">
        <v>0</v>
      </c>
      <c r="C279" s="54" t="s">
        <v>182</v>
      </c>
      <c r="D279" s="54" t="str">
        <f>_xlfn.XLOOKUP(E:E,[2]Místnosti!$C:$C,[2]Místnosti!$K:$K)</f>
        <v>BF</v>
      </c>
      <c r="E279" s="55" t="s">
        <v>313</v>
      </c>
      <c r="F279" s="63" t="s">
        <v>70</v>
      </c>
      <c r="G279" s="63" t="s">
        <v>71</v>
      </c>
      <c r="H279" s="74" t="s">
        <v>72</v>
      </c>
      <c r="I279" s="75" t="s">
        <v>73</v>
      </c>
      <c r="J279" s="66" t="s">
        <v>74</v>
      </c>
      <c r="K279" s="66" t="s">
        <v>75</v>
      </c>
      <c r="L279" s="66" t="s">
        <v>76</v>
      </c>
      <c r="M279" s="60" t="e" vm="7">
        <v>#VALUE!</v>
      </c>
      <c r="N279" s="66" t="s">
        <v>77</v>
      </c>
      <c r="O279" s="66"/>
      <c r="P279" s="77"/>
      <c r="Q279" s="77" t="s">
        <v>41</v>
      </c>
      <c r="R279" s="100">
        <v>4</v>
      </c>
      <c r="S279" s="32"/>
      <c r="T279" s="66"/>
    </row>
    <row r="280" spans="1:20" ht="187.5" x14ac:dyDescent="0.35">
      <c r="A280" s="46"/>
      <c r="B280" s="54">
        <v>0</v>
      </c>
      <c r="C280" s="54" t="s">
        <v>182</v>
      </c>
      <c r="D280" s="54" t="str">
        <f>_xlfn.XLOOKUP(E:E,[2]Místnosti!$C:$C,[2]Místnosti!$K:$K)</f>
        <v>BF</v>
      </c>
      <c r="E280" s="55" t="s">
        <v>313</v>
      </c>
      <c r="F280" s="78" t="s">
        <v>35</v>
      </c>
      <c r="G280" s="78" t="s">
        <v>78</v>
      </c>
      <c r="H280" s="79" t="s">
        <v>79</v>
      </c>
      <c r="I280" s="69" t="s">
        <v>238</v>
      </c>
      <c r="J280" s="80" t="s">
        <v>315</v>
      </c>
      <c r="K280" s="81" t="s">
        <v>82</v>
      </c>
      <c r="L280" s="81" t="s">
        <v>83</v>
      </c>
      <c r="M280" s="82" t="s">
        <v>84</v>
      </c>
      <c r="N280" s="82" t="s">
        <v>85</v>
      </c>
      <c r="O280" s="81"/>
      <c r="P280" s="62"/>
      <c r="Q280" s="62" t="s">
        <v>41</v>
      </c>
      <c r="R280" s="100">
        <v>1</v>
      </c>
      <c r="S280" s="31"/>
      <c r="T280" s="66">
        <f>R280*S280</f>
        <v>0</v>
      </c>
    </row>
    <row r="281" spans="1:20" ht="65" customHeight="1" x14ac:dyDescent="0.35">
      <c r="A281" s="46"/>
      <c r="B281" s="54">
        <v>0</v>
      </c>
      <c r="C281" s="54" t="s">
        <v>182</v>
      </c>
      <c r="D281" s="54" t="str">
        <f>_xlfn.XLOOKUP(E:E,[2]Místnosti!$C:$C,[2]Místnosti!$K:$K)</f>
        <v>BF</v>
      </c>
      <c r="E281" s="55" t="s">
        <v>313</v>
      </c>
      <c r="F281" s="56" t="s">
        <v>70</v>
      </c>
      <c r="G281" s="56" t="s">
        <v>128</v>
      </c>
      <c r="H281" s="75" t="s">
        <v>129</v>
      </c>
      <c r="I281" s="58" t="s">
        <v>130</v>
      </c>
      <c r="J281" s="66" t="s">
        <v>131</v>
      </c>
      <c r="K281" s="66" t="s">
        <v>90</v>
      </c>
      <c r="L281" s="66" t="s">
        <v>76</v>
      </c>
      <c r="M281" s="74" t="e" vm="16">
        <v>#VALUE!</v>
      </c>
      <c r="N281" s="66" t="s">
        <v>77</v>
      </c>
      <c r="O281" s="66"/>
      <c r="P281" s="77"/>
      <c r="Q281" s="77" t="s">
        <v>41</v>
      </c>
      <c r="R281" s="100">
        <v>3</v>
      </c>
      <c r="S281" s="31"/>
      <c r="T281" s="66">
        <f>R281*S281</f>
        <v>0</v>
      </c>
    </row>
    <row r="282" spans="1:20" ht="37.5" x14ac:dyDescent="0.35">
      <c r="A282" s="46"/>
      <c r="B282" s="54">
        <v>0</v>
      </c>
      <c r="C282" s="54" t="s">
        <v>182</v>
      </c>
      <c r="D282" s="54" t="str">
        <f>_xlfn.XLOOKUP(E:E,[2]Místnosti!$C:$C,[2]Místnosti!$K:$K)</f>
        <v>BF</v>
      </c>
      <c r="E282" s="55" t="s">
        <v>313</v>
      </c>
      <c r="F282" s="63" t="s">
        <v>35</v>
      </c>
      <c r="G282" s="63" t="s">
        <v>91</v>
      </c>
      <c r="H282" s="64" t="s">
        <v>92</v>
      </c>
      <c r="I282" s="65" t="s">
        <v>93</v>
      </c>
      <c r="J282" s="59" t="s">
        <v>94</v>
      </c>
      <c r="K282" s="59" t="s">
        <v>95</v>
      </c>
      <c r="L282" s="66" t="s">
        <v>96</v>
      </c>
      <c r="M282" s="60" t="s">
        <v>84</v>
      </c>
      <c r="N282" s="60" t="s">
        <v>97</v>
      </c>
      <c r="O282" s="59" t="s">
        <v>98</v>
      </c>
      <c r="P282" s="62"/>
      <c r="Q282" s="62" t="s">
        <v>41</v>
      </c>
      <c r="R282" s="100">
        <v>3</v>
      </c>
      <c r="S282" s="31"/>
      <c r="T282" s="66">
        <f>R282*S282</f>
        <v>0</v>
      </c>
    </row>
    <row r="283" spans="1:20" ht="162.5" x14ac:dyDescent="0.35">
      <c r="A283" s="46"/>
      <c r="B283" s="54">
        <v>0</v>
      </c>
      <c r="C283" s="54" t="s">
        <v>182</v>
      </c>
      <c r="D283" s="54" t="str">
        <f>_xlfn.XLOOKUP(E:E,[2]Místnosti!$C:$C,[2]Místnosti!$K:$K)</f>
        <v>BF</v>
      </c>
      <c r="E283" s="55" t="s">
        <v>313</v>
      </c>
      <c r="F283" s="63" t="s">
        <v>35</v>
      </c>
      <c r="G283" s="63" t="s">
        <v>99</v>
      </c>
      <c r="H283" s="64" t="s">
        <v>100</v>
      </c>
      <c r="I283" s="65" t="s">
        <v>101</v>
      </c>
      <c r="J283" s="59" t="s">
        <v>102</v>
      </c>
      <c r="K283" s="59" t="s">
        <v>103</v>
      </c>
      <c r="L283" s="66" t="s">
        <v>76</v>
      </c>
      <c r="M283" s="60" t="s">
        <v>84</v>
      </c>
      <c r="N283" s="60" t="s">
        <v>104</v>
      </c>
      <c r="O283" s="59"/>
      <c r="P283" s="62"/>
      <c r="Q283" s="62" t="s">
        <v>41</v>
      </c>
      <c r="R283" s="100">
        <v>2</v>
      </c>
      <c r="S283" s="31"/>
      <c r="T283" s="66">
        <f>R283*S283</f>
        <v>0</v>
      </c>
    </row>
    <row r="284" spans="1:20" ht="15.5" x14ac:dyDescent="0.35">
      <c r="A284" s="46"/>
      <c r="B284" s="47">
        <v>0</v>
      </c>
      <c r="C284" s="47" t="s">
        <v>182</v>
      </c>
      <c r="D284" s="47" t="str">
        <f>_xlfn.XLOOKUP(E:E,[2]Místnosti!$C:$C,[2]Místnosti!$K:$K)</f>
        <v>BF</v>
      </c>
      <c r="E284" s="48" t="s">
        <v>316</v>
      </c>
      <c r="F284" s="49"/>
      <c r="G284" s="49" t="s">
        <v>316</v>
      </c>
      <c r="H284" s="2" t="s">
        <v>106</v>
      </c>
      <c r="I284" s="50"/>
      <c r="J284" s="51"/>
      <c r="K284" s="51"/>
      <c r="L284" s="51"/>
      <c r="M284" s="52"/>
      <c r="N284" s="51"/>
      <c r="O284" s="52"/>
      <c r="P284" s="53"/>
      <c r="Q284" s="53"/>
      <c r="R284" s="216"/>
      <c r="S284" s="30"/>
      <c r="T284" s="148"/>
    </row>
    <row r="285" spans="1:20" ht="25" x14ac:dyDescent="0.35">
      <c r="A285" s="46"/>
      <c r="B285" s="54">
        <v>0</v>
      </c>
      <c r="C285" s="54" t="s">
        <v>182</v>
      </c>
      <c r="D285" s="54" t="str">
        <f>_xlfn.XLOOKUP(E:E,[2]Místnosti!$C:$C,[2]Místnosti!$K:$K)</f>
        <v>BF</v>
      </c>
      <c r="E285" s="55" t="s">
        <v>316</v>
      </c>
      <c r="F285" s="56" t="s">
        <v>35</v>
      </c>
      <c r="G285" s="56" t="s">
        <v>317</v>
      </c>
      <c r="H285" s="57" t="s">
        <v>37</v>
      </c>
      <c r="I285" s="58" t="s">
        <v>38</v>
      </c>
      <c r="J285" s="59"/>
      <c r="K285" s="59"/>
      <c r="L285" s="59"/>
      <c r="M285" s="60"/>
      <c r="N285" s="60" t="s">
        <v>39</v>
      </c>
      <c r="O285" s="59"/>
      <c r="P285" s="62"/>
      <c r="Q285" s="62" t="s">
        <v>41</v>
      </c>
      <c r="R285" s="100">
        <v>1</v>
      </c>
      <c r="S285" s="31"/>
      <c r="T285" s="66">
        <f>R285*S285</f>
        <v>0</v>
      </c>
    </row>
    <row r="286" spans="1:20" ht="96" customHeight="1" x14ac:dyDescent="0.35">
      <c r="A286" s="46"/>
      <c r="B286" s="54" t="str">
        <f t="shared" ref="B286:B289" si="62">MID(E286,1,1)</f>
        <v>B</v>
      </c>
      <c r="C286" s="54" t="s">
        <v>182</v>
      </c>
      <c r="D286" s="54" t="str">
        <f>_xlfn.XLOOKUP(E:E,[2]Místnosti!$C:$C,[2]Místnosti!$K:$K)</f>
        <v>BF</v>
      </c>
      <c r="E286" s="55" t="str">
        <f t="shared" ref="E286:E289" si="63">E285</f>
        <v>B_099</v>
      </c>
      <c r="F286" s="56" t="s">
        <v>43</v>
      </c>
      <c r="G286" s="56" t="s">
        <v>44</v>
      </c>
      <c r="H286" s="57" t="s">
        <v>45</v>
      </c>
      <c r="I286" s="58" t="s">
        <v>46</v>
      </c>
      <c r="J286" s="59" t="s">
        <v>47</v>
      </c>
      <c r="K286" s="59" t="s">
        <v>48</v>
      </c>
      <c r="L286" s="59" t="s">
        <v>48</v>
      </c>
      <c r="M286" s="60" t="e" vm="1">
        <v>#VALUE!</v>
      </c>
      <c r="N286" s="60" t="s">
        <v>49</v>
      </c>
      <c r="O286" s="61" t="s">
        <v>50</v>
      </c>
      <c r="P286" s="62"/>
      <c r="Q286" s="62" t="s">
        <v>41</v>
      </c>
      <c r="R286" s="100">
        <v>1</v>
      </c>
      <c r="S286" s="31"/>
      <c r="T286" s="66">
        <f>R286*S286</f>
        <v>0</v>
      </c>
    </row>
    <row r="287" spans="1:20" ht="77" customHeight="1" x14ac:dyDescent="0.35">
      <c r="A287" s="46"/>
      <c r="B287" s="54" t="str">
        <f t="shared" si="62"/>
        <v>B</v>
      </c>
      <c r="C287" s="54" t="s">
        <v>182</v>
      </c>
      <c r="D287" s="54" t="str">
        <f>_xlfn.XLOOKUP(E:E,[2]Místnosti!$C:$C,[2]Místnosti!$K:$K)</f>
        <v>BF</v>
      </c>
      <c r="E287" s="55" t="str">
        <f>E285</f>
        <v>B_099</v>
      </c>
      <c r="F287" s="56" t="s">
        <v>43</v>
      </c>
      <c r="G287" s="56" t="s">
        <v>51</v>
      </c>
      <c r="H287" s="57" t="s">
        <v>52</v>
      </c>
      <c r="I287" s="58" t="s">
        <v>53</v>
      </c>
      <c r="J287" s="59" t="s">
        <v>54</v>
      </c>
      <c r="K287" s="59" t="s">
        <v>48</v>
      </c>
      <c r="L287" s="59" t="s">
        <v>48</v>
      </c>
      <c r="M287" s="60" t="e" vm="2">
        <v>#VALUE!</v>
      </c>
      <c r="N287" s="60" t="s">
        <v>49</v>
      </c>
      <c r="O287" s="61" t="s">
        <v>55</v>
      </c>
      <c r="P287" s="62" t="s">
        <v>48</v>
      </c>
      <c r="Q287" s="62" t="s">
        <v>41</v>
      </c>
      <c r="R287" s="100">
        <v>1</v>
      </c>
      <c r="S287" s="31"/>
      <c r="T287" s="66">
        <f>R287*S287</f>
        <v>0</v>
      </c>
    </row>
    <row r="288" spans="1:20" ht="37.5" x14ac:dyDescent="0.35">
      <c r="A288" s="46"/>
      <c r="B288" s="54" t="str">
        <f t="shared" si="62"/>
        <v>B</v>
      </c>
      <c r="C288" s="54" t="s">
        <v>182</v>
      </c>
      <c r="D288" s="54" t="str">
        <f>_xlfn.XLOOKUP(E:E,[2]Místnosti!$C:$C,[2]Místnosti!$K:$K)</f>
        <v>BF</v>
      </c>
      <c r="E288" s="55" t="str">
        <f t="shared" si="63"/>
        <v>B_099</v>
      </c>
      <c r="F288" s="56" t="s">
        <v>43</v>
      </c>
      <c r="G288" s="56" t="s">
        <v>56</v>
      </c>
      <c r="H288" s="57" t="s">
        <v>57</v>
      </c>
      <c r="I288" s="58" t="s">
        <v>58</v>
      </c>
      <c r="J288" s="59" t="s">
        <v>59</v>
      </c>
      <c r="K288" s="59" t="s">
        <v>60</v>
      </c>
      <c r="L288" s="59" t="s">
        <v>61</v>
      </c>
      <c r="M288" s="60" t="e" vm="3">
        <v>#VALUE!</v>
      </c>
      <c r="N288" s="60"/>
      <c r="O288" s="61" t="s">
        <v>55</v>
      </c>
      <c r="P288" s="62" t="s">
        <v>62</v>
      </c>
      <c r="Q288" s="62" t="s">
        <v>41</v>
      </c>
      <c r="R288" s="100">
        <v>1</v>
      </c>
      <c r="S288" s="31"/>
      <c r="T288" s="66">
        <f>R288*S288</f>
        <v>0</v>
      </c>
    </row>
    <row r="289" spans="1:20" ht="187.5" x14ac:dyDescent="0.35">
      <c r="A289" s="46"/>
      <c r="B289" s="54" t="str">
        <f t="shared" si="62"/>
        <v>B</v>
      </c>
      <c r="C289" s="54" t="s">
        <v>182</v>
      </c>
      <c r="D289" s="54" t="str">
        <f>_xlfn.XLOOKUP(E:E,[2]Místnosti!$C:$C,[2]Místnosti!$K:$K)</f>
        <v>BF</v>
      </c>
      <c r="E289" s="55" t="str">
        <f t="shared" si="63"/>
        <v>B_099</v>
      </c>
      <c r="F289" s="56" t="s">
        <v>43</v>
      </c>
      <c r="G289" s="56" t="s">
        <v>63</v>
      </c>
      <c r="H289" s="57" t="s">
        <v>64</v>
      </c>
      <c r="I289" s="58" t="s">
        <v>65</v>
      </c>
      <c r="J289" s="59" t="s">
        <v>66</v>
      </c>
      <c r="K289" s="59" t="s">
        <v>67</v>
      </c>
      <c r="L289" s="59" t="s">
        <v>61</v>
      </c>
      <c r="M289" s="60" t="e" vm="4">
        <v>#VALUE!</v>
      </c>
      <c r="N289" s="60"/>
      <c r="O289" s="61" t="s">
        <v>55</v>
      </c>
      <c r="P289" s="62" t="s">
        <v>68</v>
      </c>
      <c r="Q289" s="62" t="s">
        <v>41</v>
      </c>
      <c r="R289" s="100">
        <v>1</v>
      </c>
      <c r="S289" s="31"/>
      <c r="T289" s="66">
        <f>R289*S289</f>
        <v>0</v>
      </c>
    </row>
    <row r="290" spans="1:20" ht="65" customHeight="1" x14ac:dyDescent="0.35">
      <c r="A290" s="46" t="s">
        <v>69</v>
      </c>
      <c r="B290" s="54">
        <v>0</v>
      </c>
      <c r="C290" s="54" t="s">
        <v>182</v>
      </c>
      <c r="D290" s="54" t="str">
        <f>_xlfn.XLOOKUP(E:E,[2]Místnosti!$C:$C,[2]Místnosti!$K:$K)</f>
        <v>BF</v>
      </c>
      <c r="E290" s="55" t="s">
        <v>316</v>
      </c>
      <c r="F290" s="63" t="s">
        <v>70</v>
      </c>
      <c r="G290" s="63" t="s">
        <v>71</v>
      </c>
      <c r="H290" s="74" t="s">
        <v>72</v>
      </c>
      <c r="I290" s="75" t="s">
        <v>73</v>
      </c>
      <c r="J290" s="66" t="s">
        <v>74</v>
      </c>
      <c r="K290" s="66" t="s">
        <v>75</v>
      </c>
      <c r="L290" s="66" t="s">
        <v>76</v>
      </c>
      <c r="M290" s="60" t="e" vm="7">
        <v>#VALUE!</v>
      </c>
      <c r="N290" s="66" t="s">
        <v>77</v>
      </c>
      <c r="O290" s="66"/>
      <c r="P290" s="77"/>
      <c r="Q290" s="77" t="s">
        <v>41</v>
      </c>
      <c r="R290" s="100">
        <v>2</v>
      </c>
      <c r="S290" s="32"/>
      <c r="T290" s="66"/>
    </row>
    <row r="291" spans="1:20" ht="187.5" x14ac:dyDescent="0.35">
      <c r="A291" s="46"/>
      <c r="B291" s="54">
        <v>0</v>
      </c>
      <c r="C291" s="54" t="s">
        <v>182</v>
      </c>
      <c r="D291" s="54" t="str">
        <f>_xlfn.XLOOKUP(E:E,[2]Místnosti!$C:$C,[2]Místnosti!$K:$K)</f>
        <v>BF</v>
      </c>
      <c r="E291" s="55" t="s">
        <v>316</v>
      </c>
      <c r="F291" s="78" t="s">
        <v>35</v>
      </c>
      <c r="G291" s="78" t="s">
        <v>78</v>
      </c>
      <c r="H291" s="79" t="s">
        <v>79</v>
      </c>
      <c r="I291" s="69" t="s">
        <v>238</v>
      </c>
      <c r="J291" s="80" t="s">
        <v>318</v>
      </c>
      <c r="K291" s="81" t="s">
        <v>82</v>
      </c>
      <c r="L291" s="81" t="s">
        <v>83</v>
      </c>
      <c r="M291" s="82" t="s">
        <v>84</v>
      </c>
      <c r="N291" s="82" t="s">
        <v>85</v>
      </c>
      <c r="O291" s="81"/>
      <c r="P291" s="62"/>
      <c r="Q291" s="62" t="s">
        <v>41</v>
      </c>
      <c r="R291" s="100">
        <v>1</v>
      </c>
      <c r="S291" s="31"/>
      <c r="T291" s="66">
        <f>R291*S291</f>
        <v>0</v>
      </c>
    </row>
    <row r="292" spans="1:20" ht="66" customHeight="1" x14ac:dyDescent="0.35">
      <c r="A292" s="46"/>
      <c r="B292" s="54">
        <v>0</v>
      </c>
      <c r="C292" s="54" t="s">
        <v>182</v>
      </c>
      <c r="D292" s="54" t="str">
        <f>_xlfn.XLOOKUP(E:E,[2]Místnosti!$C:$C,[2]Místnosti!$K:$K)</f>
        <v>BF</v>
      </c>
      <c r="E292" s="55" t="s">
        <v>316</v>
      </c>
      <c r="F292" s="56" t="s">
        <v>70</v>
      </c>
      <c r="G292" s="56" t="s">
        <v>128</v>
      </c>
      <c r="H292" s="75" t="s">
        <v>129</v>
      </c>
      <c r="I292" s="58" t="s">
        <v>130</v>
      </c>
      <c r="J292" s="66" t="s">
        <v>131</v>
      </c>
      <c r="K292" s="66" t="s">
        <v>90</v>
      </c>
      <c r="L292" s="66" t="s">
        <v>76</v>
      </c>
      <c r="M292" s="74" t="e" vm="16">
        <v>#VALUE!</v>
      </c>
      <c r="N292" s="66" t="s">
        <v>77</v>
      </c>
      <c r="O292" s="66"/>
      <c r="P292" s="77"/>
      <c r="Q292" s="77" t="s">
        <v>41</v>
      </c>
      <c r="R292" s="100">
        <v>2</v>
      </c>
      <c r="S292" s="31"/>
      <c r="T292" s="66">
        <f>R292*S292</f>
        <v>0</v>
      </c>
    </row>
    <row r="293" spans="1:20" ht="37.5" x14ac:dyDescent="0.35">
      <c r="A293" s="46"/>
      <c r="B293" s="54">
        <v>0</v>
      </c>
      <c r="C293" s="54" t="s">
        <v>182</v>
      </c>
      <c r="D293" s="54" t="str">
        <f>_xlfn.XLOOKUP(E:E,[2]Místnosti!$C:$C,[2]Místnosti!$K:$K)</f>
        <v>BF</v>
      </c>
      <c r="E293" s="55" t="s">
        <v>316</v>
      </c>
      <c r="F293" s="63" t="s">
        <v>35</v>
      </c>
      <c r="G293" s="63" t="s">
        <v>91</v>
      </c>
      <c r="H293" s="64" t="s">
        <v>92</v>
      </c>
      <c r="I293" s="65" t="s">
        <v>93</v>
      </c>
      <c r="J293" s="59" t="s">
        <v>94</v>
      </c>
      <c r="K293" s="59" t="s">
        <v>95</v>
      </c>
      <c r="L293" s="66" t="s">
        <v>96</v>
      </c>
      <c r="M293" s="60" t="s">
        <v>84</v>
      </c>
      <c r="N293" s="60" t="s">
        <v>97</v>
      </c>
      <c r="O293" s="59" t="s">
        <v>98</v>
      </c>
      <c r="P293" s="62"/>
      <c r="Q293" s="62" t="s">
        <v>41</v>
      </c>
      <c r="R293" s="100">
        <v>3</v>
      </c>
      <c r="S293" s="31"/>
      <c r="T293" s="66">
        <f>R293*S293</f>
        <v>0</v>
      </c>
    </row>
    <row r="294" spans="1:20" ht="15.5" x14ac:dyDescent="0.35">
      <c r="A294" s="46"/>
      <c r="B294" s="47">
        <v>0</v>
      </c>
      <c r="C294" s="47" t="s">
        <v>182</v>
      </c>
      <c r="D294" s="47" t="str">
        <f>_xlfn.XLOOKUP(E:E,[2]Místnosti!$C:$C,[2]Místnosti!$K:$K)</f>
        <v>CB</v>
      </c>
      <c r="E294" s="48" t="s">
        <v>319</v>
      </c>
      <c r="F294" s="49"/>
      <c r="G294" s="49" t="s">
        <v>319</v>
      </c>
      <c r="H294" s="2" t="s">
        <v>106</v>
      </c>
      <c r="I294" s="50"/>
      <c r="J294" s="51"/>
      <c r="K294" s="51"/>
      <c r="L294" s="51"/>
      <c r="M294" s="52"/>
      <c r="N294" s="51"/>
      <c r="O294" s="52"/>
      <c r="P294" s="53"/>
      <c r="Q294" s="53"/>
      <c r="R294" s="216"/>
      <c r="S294" s="30"/>
      <c r="T294" s="148"/>
    </row>
    <row r="295" spans="1:20" ht="25" x14ac:dyDescent="0.35">
      <c r="A295" s="46"/>
      <c r="B295" s="54">
        <v>0</v>
      </c>
      <c r="C295" s="54" t="s">
        <v>182</v>
      </c>
      <c r="D295" s="54" t="str">
        <f>_xlfn.XLOOKUP(E:E,[2]Místnosti!$C:$C,[2]Místnosti!$K:$K)</f>
        <v>CB</v>
      </c>
      <c r="E295" s="55" t="s">
        <v>319</v>
      </c>
      <c r="F295" s="56" t="s">
        <v>35</v>
      </c>
      <c r="G295" s="56" t="s">
        <v>320</v>
      </c>
      <c r="H295" s="57" t="s">
        <v>157</v>
      </c>
      <c r="I295" s="58" t="s">
        <v>186</v>
      </c>
      <c r="J295" s="59"/>
      <c r="K295" s="59"/>
      <c r="L295" s="59"/>
      <c r="M295" s="60"/>
      <c r="N295" s="60" t="s">
        <v>126</v>
      </c>
      <c r="O295" s="59"/>
      <c r="P295" s="62"/>
      <c r="Q295" s="62" t="s">
        <v>41</v>
      </c>
      <c r="R295" s="100">
        <v>1</v>
      </c>
      <c r="S295" s="31"/>
      <c r="T295" s="66">
        <f>R295*S295</f>
        <v>0</v>
      </c>
    </row>
    <row r="296" spans="1:20" ht="97.5" customHeight="1" x14ac:dyDescent="0.35">
      <c r="A296" s="46"/>
      <c r="B296" s="54" t="str">
        <f t="shared" ref="B296:B299" si="64">MID(E296,1,1)</f>
        <v>B</v>
      </c>
      <c r="C296" s="54" t="s">
        <v>182</v>
      </c>
      <c r="D296" s="54" t="str">
        <f>_xlfn.XLOOKUP(E:E,[2]Místnosti!$C:$C,[2]Místnosti!$K:$K)</f>
        <v>CB</v>
      </c>
      <c r="E296" s="55" t="str">
        <f t="shared" ref="E296:E299" si="65">E295</f>
        <v>B_144</v>
      </c>
      <c r="F296" s="56" t="s">
        <v>43</v>
      </c>
      <c r="G296" s="56" t="s">
        <v>44</v>
      </c>
      <c r="H296" s="57" t="s">
        <v>45</v>
      </c>
      <c r="I296" s="58" t="s">
        <v>46</v>
      </c>
      <c r="J296" s="59" t="s">
        <v>47</v>
      </c>
      <c r="K296" s="59" t="s">
        <v>48</v>
      </c>
      <c r="L296" s="59" t="s">
        <v>48</v>
      </c>
      <c r="M296" s="60" t="e" vm="1">
        <v>#VALUE!</v>
      </c>
      <c r="N296" s="60" t="s">
        <v>49</v>
      </c>
      <c r="O296" s="61" t="s">
        <v>50</v>
      </c>
      <c r="P296" s="62"/>
      <c r="Q296" s="62" t="s">
        <v>41</v>
      </c>
      <c r="R296" s="100">
        <v>1</v>
      </c>
      <c r="S296" s="31"/>
      <c r="T296" s="66">
        <f>R296*S296</f>
        <v>0</v>
      </c>
    </row>
    <row r="297" spans="1:20" ht="76" customHeight="1" x14ac:dyDescent="0.35">
      <c r="A297" s="46"/>
      <c r="B297" s="54" t="str">
        <f t="shared" si="64"/>
        <v>B</v>
      </c>
      <c r="C297" s="54" t="s">
        <v>182</v>
      </c>
      <c r="D297" s="54" t="str">
        <f>_xlfn.XLOOKUP(E:E,[2]Místnosti!$C:$C,[2]Místnosti!$K:$K)</f>
        <v>CB</v>
      </c>
      <c r="E297" s="55" t="str">
        <f>E295</f>
        <v>B_144</v>
      </c>
      <c r="F297" s="56" t="s">
        <v>43</v>
      </c>
      <c r="G297" s="56" t="s">
        <v>51</v>
      </c>
      <c r="H297" s="57" t="s">
        <v>52</v>
      </c>
      <c r="I297" s="58" t="s">
        <v>53</v>
      </c>
      <c r="J297" s="59" t="s">
        <v>54</v>
      </c>
      <c r="K297" s="59" t="s">
        <v>48</v>
      </c>
      <c r="L297" s="59" t="s">
        <v>48</v>
      </c>
      <c r="M297" s="60" t="e" vm="2">
        <v>#VALUE!</v>
      </c>
      <c r="N297" s="60" t="s">
        <v>49</v>
      </c>
      <c r="O297" s="61" t="s">
        <v>55</v>
      </c>
      <c r="P297" s="62" t="s">
        <v>48</v>
      </c>
      <c r="Q297" s="62" t="s">
        <v>41</v>
      </c>
      <c r="R297" s="100">
        <v>1</v>
      </c>
      <c r="S297" s="31"/>
      <c r="T297" s="66">
        <f>R297*S297</f>
        <v>0</v>
      </c>
    </row>
    <row r="298" spans="1:20" ht="37.5" x14ac:dyDescent="0.35">
      <c r="A298" s="46"/>
      <c r="B298" s="54" t="str">
        <f t="shared" si="64"/>
        <v>B</v>
      </c>
      <c r="C298" s="54" t="s">
        <v>182</v>
      </c>
      <c r="D298" s="54" t="str">
        <f>_xlfn.XLOOKUP(E:E,[2]Místnosti!$C:$C,[2]Místnosti!$K:$K)</f>
        <v>CB</v>
      </c>
      <c r="E298" s="55" t="str">
        <f t="shared" si="65"/>
        <v>B_144</v>
      </c>
      <c r="F298" s="56" t="s">
        <v>43</v>
      </c>
      <c r="G298" s="56" t="s">
        <v>56</v>
      </c>
      <c r="H298" s="57" t="s">
        <v>57</v>
      </c>
      <c r="I298" s="58" t="s">
        <v>58</v>
      </c>
      <c r="J298" s="59" t="s">
        <v>59</v>
      </c>
      <c r="K298" s="59" t="s">
        <v>60</v>
      </c>
      <c r="L298" s="59" t="s">
        <v>61</v>
      </c>
      <c r="M298" s="60" t="e" vm="3">
        <v>#VALUE!</v>
      </c>
      <c r="N298" s="60"/>
      <c r="O298" s="61" t="s">
        <v>55</v>
      </c>
      <c r="P298" s="62" t="s">
        <v>62</v>
      </c>
      <c r="Q298" s="62" t="s">
        <v>41</v>
      </c>
      <c r="R298" s="100">
        <v>1</v>
      </c>
      <c r="S298" s="31"/>
      <c r="T298" s="66">
        <f>R298*S298</f>
        <v>0</v>
      </c>
    </row>
    <row r="299" spans="1:20" ht="187.5" x14ac:dyDescent="0.35">
      <c r="A299" s="46"/>
      <c r="B299" s="54" t="str">
        <f t="shared" si="64"/>
        <v>B</v>
      </c>
      <c r="C299" s="54" t="s">
        <v>182</v>
      </c>
      <c r="D299" s="54" t="str">
        <f>_xlfn.XLOOKUP(E:E,[2]Místnosti!$C:$C,[2]Místnosti!$K:$K)</f>
        <v>CB</v>
      </c>
      <c r="E299" s="55" t="str">
        <f t="shared" si="65"/>
        <v>B_144</v>
      </c>
      <c r="F299" s="56" t="s">
        <v>43</v>
      </c>
      <c r="G299" s="56" t="s">
        <v>63</v>
      </c>
      <c r="H299" s="57" t="s">
        <v>64</v>
      </c>
      <c r="I299" s="58" t="s">
        <v>65</v>
      </c>
      <c r="J299" s="59" t="s">
        <v>66</v>
      </c>
      <c r="K299" s="59" t="s">
        <v>67</v>
      </c>
      <c r="L299" s="59" t="s">
        <v>61</v>
      </c>
      <c r="M299" s="60" t="e" vm="4">
        <v>#VALUE!</v>
      </c>
      <c r="N299" s="60"/>
      <c r="O299" s="61" t="s">
        <v>55</v>
      </c>
      <c r="P299" s="62" t="s">
        <v>68</v>
      </c>
      <c r="Q299" s="62" t="s">
        <v>41</v>
      </c>
      <c r="R299" s="100">
        <v>1</v>
      </c>
      <c r="S299" s="31"/>
      <c r="T299" s="66">
        <f>R299*S299</f>
        <v>0</v>
      </c>
    </row>
    <row r="300" spans="1:20" ht="69" customHeight="1" x14ac:dyDescent="0.35">
      <c r="A300" s="46" t="s">
        <v>69</v>
      </c>
      <c r="B300" s="54">
        <v>0</v>
      </c>
      <c r="C300" s="54" t="s">
        <v>182</v>
      </c>
      <c r="D300" s="54" t="str">
        <f>_xlfn.XLOOKUP(E:E,[2]Místnosti!$C:$C,[2]Místnosti!$K:$K)</f>
        <v>CB</v>
      </c>
      <c r="E300" s="55" t="s">
        <v>319</v>
      </c>
      <c r="F300" s="63" t="s">
        <v>70</v>
      </c>
      <c r="G300" s="63" t="s">
        <v>71</v>
      </c>
      <c r="H300" s="74" t="s">
        <v>72</v>
      </c>
      <c r="I300" s="75" t="s">
        <v>73</v>
      </c>
      <c r="J300" s="66" t="s">
        <v>74</v>
      </c>
      <c r="K300" s="66" t="s">
        <v>75</v>
      </c>
      <c r="L300" s="66" t="s">
        <v>76</v>
      </c>
      <c r="M300" s="60" t="e" vm="7">
        <v>#VALUE!</v>
      </c>
      <c r="N300" s="66" t="s">
        <v>77</v>
      </c>
      <c r="O300" s="66"/>
      <c r="P300" s="77"/>
      <c r="Q300" s="77" t="s">
        <v>41</v>
      </c>
      <c r="R300" s="100">
        <v>3</v>
      </c>
      <c r="S300" s="32"/>
      <c r="T300" s="66"/>
    </row>
    <row r="301" spans="1:20" ht="187.5" x14ac:dyDescent="0.35">
      <c r="A301" s="46"/>
      <c r="B301" s="54">
        <v>0</v>
      </c>
      <c r="C301" s="54" t="s">
        <v>182</v>
      </c>
      <c r="D301" s="54" t="str">
        <f>_xlfn.XLOOKUP(E:E,[2]Místnosti!$C:$C,[2]Místnosti!$K:$K)</f>
        <v>CB</v>
      </c>
      <c r="E301" s="55" t="s">
        <v>319</v>
      </c>
      <c r="F301" s="78" t="s">
        <v>35</v>
      </c>
      <c r="G301" s="78" t="s">
        <v>78</v>
      </c>
      <c r="H301" s="79" t="s">
        <v>79</v>
      </c>
      <c r="I301" s="69" t="s">
        <v>238</v>
      </c>
      <c r="J301" s="80" t="s">
        <v>321</v>
      </c>
      <c r="K301" s="81" t="s">
        <v>82</v>
      </c>
      <c r="L301" s="81" t="s">
        <v>83</v>
      </c>
      <c r="M301" s="82" t="s">
        <v>84</v>
      </c>
      <c r="N301" s="82" t="s">
        <v>85</v>
      </c>
      <c r="O301" s="81"/>
      <c r="P301" s="62"/>
      <c r="Q301" s="62" t="s">
        <v>41</v>
      </c>
      <c r="R301" s="100">
        <v>1</v>
      </c>
      <c r="S301" s="31"/>
      <c r="T301" s="66">
        <f>R301*S301</f>
        <v>0</v>
      </c>
    </row>
    <row r="302" spans="1:20" ht="66" customHeight="1" x14ac:dyDescent="0.35">
      <c r="A302" s="46"/>
      <c r="B302" s="54">
        <v>0</v>
      </c>
      <c r="C302" s="54" t="s">
        <v>182</v>
      </c>
      <c r="D302" s="54" t="str">
        <f>_xlfn.XLOOKUP(E:E,[2]Místnosti!$C:$C,[2]Místnosti!$K:$K)</f>
        <v>CB</v>
      </c>
      <c r="E302" s="55" t="s">
        <v>319</v>
      </c>
      <c r="F302" s="56" t="s">
        <v>70</v>
      </c>
      <c r="G302" s="56" t="s">
        <v>86</v>
      </c>
      <c r="H302" s="75" t="s">
        <v>87</v>
      </c>
      <c r="I302" s="58" t="s">
        <v>88</v>
      </c>
      <c r="J302" s="66" t="s">
        <v>89</v>
      </c>
      <c r="K302" s="66" t="s">
        <v>90</v>
      </c>
      <c r="L302" s="66" t="s">
        <v>76</v>
      </c>
      <c r="M302" s="74" t="e" vm="6">
        <v>#VALUE!</v>
      </c>
      <c r="N302" s="66" t="s">
        <v>77</v>
      </c>
      <c r="O302" s="66"/>
      <c r="P302" s="77"/>
      <c r="Q302" s="77" t="s">
        <v>41</v>
      </c>
      <c r="R302" s="100">
        <v>3</v>
      </c>
      <c r="S302" s="31"/>
      <c r="T302" s="66">
        <f>R302*S302</f>
        <v>0</v>
      </c>
    </row>
    <row r="303" spans="1:20" ht="15.5" x14ac:dyDescent="0.35">
      <c r="A303" s="46"/>
      <c r="B303" s="47">
        <v>0</v>
      </c>
      <c r="C303" s="47" t="s">
        <v>182</v>
      </c>
      <c r="D303" s="47" t="str">
        <f>_xlfn.XLOOKUP(E:E,[2]Místnosti!$C:$C,[2]Místnosti!$K:$K)</f>
        <v>BF</v>
      </c>
      <c r="E303" s="48" t="s">
        <v>322</v>
      </c>
      <c r="F303" s="49"/>
      <c r="G303" s="49" t="s">
        <v>322</v>
      </c>
      <c r="H303" s="2" t="s">
        <v>106</v>
      </c>
      <c r="I303" s="50"/>
      <c r="J303" s="51"/>
      <c r="K303" s="51"/>
      <c r="L303" s="51"/>
      <c r="M303" s="52"/>
      <c r="N303" s="51"/>
      <c r="O303" s="52"/>
      <c r="P303" s="53"/>
      <c r="Q303" s="53"/>
      <c r="R303" s="216"/>
      <c r="S303" s="30"/>
      <c r="T303" s="148"/>
    </row>
    <row r="304" spans="1:20" ht="25" x14ac:dyDescent="0.35">
      <c r="A304" s="46"/>
      <c r="B304" s="54">
        <v>0</v>
      </c>
      <c r="C304" s="54" t="s">
        <v>182</v>
      </c>
      <c r="D304" s="54" t="str">
        <f>_xlfn.XLOOKUP(E:E,[2]Místnosti!$C:$C,[2]Místnosti!$K:$K)</f>
        <v>BF</v>
      </c>
      <c r="E304" s="55" t="s">
        <v>322</v>
      </c>
      <c r="F304" s="56" t="s">
        <v>35</v>
      </c>
      <c r="G304" s="56" t="s">
        <v>323</v>
      </c>
      <c r="H304" s="57" t="s">
        <v>37</v>
      </c>
      <c r="I304" s="58" t="s">
        <v>38</v>
      </c>
      <c r="J304" s="59"/>
      <c r="K304" s="59"/>
      <c r="L304" s="59"/>
      <c r="M304" s="60"/>
      <c r="N304" s="60" t="s">
        <v>39</v>
      </c>
      <c r="O304" s="59"/>
      <c r="P304" s="62"/>
      <c r="Q304" s="62" t="s">
        <v>41</v>
      </c>
      <c r="R304" s="100">
        <v>1</v>
      </c>
      <c r="S304" s="31"/>
      <c r="T304" s="66">
        <f>R304*S304</f>
        <v>0</v>
      </c>
    </row>
    <row r="305" spans="1:20" ht="96.75" customHeight="1" x14ac:dyDescent="0.35">
      <c r="A305" s="46"/>
      <c r="B305" s="54" t="str">
        <f t="shared" ref="B305:B308" si="66">MID(E305,1,1)</f>
        <v>B</v>
      </c>
      <c r="C305" s="54" t="s">
        <v>182</v>
      </c>
      <c r="D305" s="54" t="str">
        <f>_xlfn.XLOOKUP(E:E,[2]Místnosti!$C:$C,[2]Místnosti!$K:$K)</f>
        <v>BF</v>
      </c>
      <c r="E305" s="55" t="str">
        <f t="shared" ref="E305:E308" si="67">E304</f>
        <v>B_169</v>
      </c>
      <c r="F305" s="56" t="s">
        <v>43</v>
      </c>
      <c r="G305" s="56" t="s">
        <v>44</v>
      </c>
      <c r="H305" s="57" t="s">
        <v>45</v>
      </c>
      <c r="I305" s="58" t="s">
        <v>46</v>
      </c>
      <c r="J305" s="59" t="s">
        <v>47</v>
      </c>
      <c r="K305" s="59" t="s">
        <v>48</v>
      </c>
      <c r="L305" s="59" t="s">
        <v>48</v>
      </c>
      <c r="M305" s="60" t="e" vm="1">
        <v>#VALUE!</v>
      </c>
      <c r="N305" s="60" t="s">
        <v>49</v>
      </c>
      <c r="O305" s="61" t="s">
        <v>50</v>
      </c>
      <c r="P305" s="62"/>
      <c r="Q305" s="62" t="s">
        <v>41</v>
      </c>
      <c r="R305" s="100">
        <v>1</v>
      </c>
      <c r="S305" s="31"/>
      <c r="T305" s="66">
        <f>R305*S305</f>
        <v>0</v>
      </c>
    </row>
    <row r="306" spans="1:20" ht="62.5" x14ac:dyDescent="0.35">
      <c r="A306" s="46"/>
      <c r="B306" s="54" t="str">
        <f t="shared" si="66"/>
        <v>B</v>
      </c>
      <c r="C306" s="54" t="s">
        <v>182</v>
      </c>
      <c r="D306" s="54" t="str">
        <f>_xlfn.XLOOKUP(E:E,[2]Místnosti!$C:$C,[2]Místnosti!$K:$K)</f>
        <v>BF</v>
      </c>
      <c r="E306" s="55" t="str">
        <f>E304</f>
        <v>B_169</v>
      </c>
      <c r="F306" s="56" t="s">
        <v>43</v>
      </c>
      <c r="G306" s="56" t="s">
        <v>51</v>
      </c>
      <c r="H306" s="57" t="s">
        <v>52</v>
      </c>
      <c r="I306" s="58" t="s">
        <v>53</v>
      </c>
      <c r="J306" s="59" t="s">
        <v>54</v>
      </c>
      <c r="K306" s="59" t="s">
        <v>48</v>
      </c>
      <c r="L306" s="59" t="s">
        <v>48</v>
      </c>
      <c r="M306" s="60" t="e" vm="2">
        <v>#VALUE!</v>
      </c>
      <c r="N306" s="60" t="s">
        <v>49</v>
      </c>
      <c r="O306" s="61" t="s">
        <v>55</v>
      </c>
      <c r="P306" s="62" t="s">
        <v>48</v>
      </c>
      <c r="Q306" s="62" t="s">
        <v>41</v>
      </c>
      <c r="R306" s="100">
        <v>1</v>
      </c>
      <c r="S306" s="31"/>
      <c r="T306" s="66">
        <f>R306*S306</f>
        <v>0</v>
      </c>
    </row>
    <row r="307" spans="1:20" ht="37.5" x14ac:dyDescent="0.35">
      <c r="A307" s="46"/>
      <c r="B307" s="54" t="str">
        <f t="shared" si="66"/>
        <v>B</v>
      </c>
      <c r="C307" s="54" t="s">
        <v>182</v>
      </c>
      <c r="D307" s="54" t="str">
        <f>_xlfn.XLOOKUP(E:E,[2]Místnosti!$C:$C,[2]Místnosti!$K:$K)</f>
        <v>BF</v>
      </c>
      <c r="E307" s="55" t="str">
        <f t="shared" si="67"/>
        <v>B_169</v>
      </c>
      <c r="F307" s="56" t="s">
        <v>43</v>
      </c>
      <c r="G307" s="56" t="s">
        <v>56</v>
      </c>
      <c r="H307" s="57" t="s">
        <v>57</v>
      </c>
      <c r="I307" s="58" t="s">
        <v>58</v>
      </c>
      <c r="J307" s="59" t="s">
        <v>59</v>
      </c>
      <c r="K307" s="59" t="s">
        <v>60</v>
      </c>
      <c r="L307" s="59" t="s">
        <v>61</v>
      </c>
      <c r="M307" s="60" t="e" vm="3">
        <v>#VALUE!</v>
      </c>
      <c r="N307" s="60"/>
      <c r="O307" s="61" t="s">
        <v>55</v>
      </c>
      <c r="P307" s="62" t="s">
        <v>62</v>
      </c>
      <c r="Q307" s="62" t="s">
        <v>41</v>
      </c>
      <c r="R307" s="100">
        <v>1</v>
      </c>
      <c r="S307" s="31"/>
      <c r="T307" s="66">
        <f>R307*S307</f>
        <v>0</v>
      </c>
    </row>
    <row r="308" spans="1:20" ht="187.5" x14ac:dyDescent="0.35">
      <c r="A308" s="46"/>
      <c r="B308" s="54" t="str">
        <f t="shared" si="66"/>
        <v>B</v>
      </c>
      <c r="C308" s="54" t="s">
        <v>182</v>
      </c>
      <c r="D308" s="54" t="str">
        <f>_xlfn.XLOOKUP(E:E,[2]Místnosti!$C:$C,[2]Místnosti!$K:$K)</f>
        <v>BF</v>
      </c>
      <c r="E308" s="55" t="str">
        <f t="shared" si="67"/>
        <v>B_169</v>
      </c>
      <c r="F308" s="56" t="s">
        <v>43</v>
      </c>
      <c r="G308" s="56" t="s">
        <v>63</v>
      </c>
      <c r="H308" s="57" t="s">
        <v>64</v>
      </c>
      <c r="I308" s="58" t="s">
        <v>65</v>
      </c>
      <c r="J308" s="59" t="s">
        <v>66</v>
      </c>
      <c r="K308" s="59" t="s">
        <v>67</v>
      </c>
      <c r="L308" s="59" t="s">
        <v>61</v>
      </c>
      <c r="M308" s="60" t="e" vm="4">
        <v>#VALUE!</v>
      </c>
      <c r="N308" s="60"/>
      <c r="O308" s="61" t="s">
        <v>55</v>
      </c>
      <c r="P308" s="62" t="s">
        <v>68</v>
      </c>
      <c r="Q308" s="62" t="s">
        <v>41</v>
      </c>
      <c r="R308" s="100">
        <v>1</v>
      </c>
      <c r="S308" s="31"/>
      <c r="T308" s="66">
        <f>R308*S308</f>
        <v>0</v>
      </c>
    </row>
    <row r="309" spans="1:20" ht="50" x14ac:dyDescent="0.35">
      <c r="A309" s="46" t="s">
        <v>69</v>
      </c>
      <c r="B309" s="54">
        <v>0</v>
      </c>
      <c r="C309" s="54" t="s">
        <v>182</v>
      </c>
      <c r="D309" s="54" t="str">
        <f>_xlfn.XLOOKUP(E:E,[2]Místnosti!$C:$C,[2]Místnosti!$K:$K)</f>
        <v>BF</v>
      </c>
      <c r="E309" s="55" t="s">
        <v>322</v>
      </c>
      <c r="F309" s="63" t="s">
        <v>70</v>
      </c>
      <c r="G309" s="63" t="s">
        <v>71</v>
      </c>
      <c r="H309" s="74" t="s">
        <v>72</v>
      </c>
      <c r="I309" s="75" t="s">
        <v>73</v>
      </c>
      <c r="J309" s="66" t="s">
        <v>74</v>
      </c>
      <c r="K309" s="66" t="s">
        <v>75</v>
      </c>
      <c r="L309" s="66" t="s">
        <v>76</v>
      </c>
      <c r="M309" s="60" t="e" vm="7">
        <v>#VALUE!</v>
      </c>
      <c r="N309" s="66" t="s">
        <v>77</v>
      </c>
      <c r="O309" s="66"/>
      <c r="P309" s="77"/>
      <c r="Q309" s="77" t="s">
        <v>41</v>
      </c>
      <c r="R309" s="100">
        <v>4</v>
      </c>
      <c r="S309" s="32"/>
      <c r="T309" s="66"/>
    </row>
    <row r="310" spans="1:20" ht="187.5" x14ac:dyDescent="0.35">
      <c r="A310" s="46"/>
      <c r="B310" s="54">
        <v>0</v>
      </c>
      <c r="C310" s="54" t="s">
        <v>182</v>
      </c>
      <c r="D310" s="54" t="str">
        <f>_xlfn.XLOOKUP(E:E,[2]Místnosti!$C:$C,[2]Místnosti!$K:$K)</f>
        <v>BF</v>
      </c>
      <c r="E310" s="55" t="s">
        <v>322</v>
      </c>
      <c r="F310" s="78" t="s">
        <v>35</v>
      </c>
      <c r="G310" s="78" t="s">
        <v>78</v>
      </c>
      <c r="H310" s="79" t="s">
        <v>79</v>
      </c>
      <c r="I310" s="69" t="s">
        <v>238</v>
      </c>
      <c r="J310" s="80" t="s">
        <v>315</v>
      </c>
      <c r="K310" s="81" t="s">
        <v>82</v>
      </c>
      <c r="L310" s="81" t="s">
        <v>83</v>
      </c>
      <c r="M310" s="82" t="s">
        <v>84</v>
      </c>
      <c r="N310" s="82" t="s">
        <v>85</v>
      </c>
      <c r="O310" s="81"/>
      <c r="P310" s="62"/>
      <c r="Q310" s="62" t="s">
        <v>41</v>
      </c>
      <c r="R310" s="100">
        <v>1</v>
      </c>
      <c r="S310" s="31"/>
      <c r="T310" s="66">
        <f>R310*S310</f>
        <v>0</v>
      </c>
    </row>
    <row r="311" spans="1:20" ht="63.5" customHeight="1" x14ac:dyDescent="0.35">
      <c r="A311" s="46"/>
      <c r="B311" s="54">
        <v>0</v>
      </c>
      <c r="C311" s="54" t="s">
        <v>182</v>
      </c>
      <c r="D311" s="54" t="str">
        <f>_xlfn.XLOOKUP(E:E,[2]Místnosti!$C:$C,[2]Místnosti!$K:$K)</f>
        <v>BF</v>
      </c>
      <c r="E311" s="55" t="s">
        <v>322</v>
      </c>
      <c r="F311" s="56" t="s">
        <v>70</v>
      </c>
      <c r="G311" s="56" t="s">
        <v>128</v>
      </c>
      <c r="H311" s="75" t="s">
        <v>129</v>
      </c>
      <c r="I311" s="58" t="s">
        <v>130</v>
      </c>
      <c r="J311" s="66" t="s">
        <v>131</v>
      </c>
      <c r="K311" s="66" t="s">
        <v>90</v>
      </c>
      <c r="L311" s="66" t="s">
        <v>76</v>
      </c>
      <c r="M311" s="74" t="e" vm="16">
        <v>#VALUE!</v>
      </c>
      <c r="N311" s="66" t="s">
        <v>77</v>
      </c>
      <c r="O311" s="66"/>
      <c r="P311" s="77"/>
      <c r="Q311" s="77" t="s">
        <v>41</v>
      </c>
      <c r="R311" s="100">
        <v>3</v>
      </c>
      <c r="S311" s="31"/>
      <c r="T311" s="66">
        <f>R311*S311</f>
        <v>0</v>
      </c>
    </row>
    <row r="312" spans="1:20" ht="162.5" x14ac:dyDescent="0.35">
      <c r="A312" s="46"/>
      <c r="B312" s="54">
        <v>0</v>
      </c>
      <c r="C312" s="54" t="s">
        <v>182</v>
      </c>
      <c r="D312" s="54" t="str">
        <f>_xlfn.XLOOKUP(E:E,[2]Místnosti!$C:$C,[2]Místnosti!$K:$K)</f>
        <v>BF</v>
      </c>
      <c r="E312" s="55" t="s">
        <v>322</v>
      </c>
      <c r="F312" s="63" t="s">
        <v>35</v>
      </c>
      <c r="G312" s="63" t="s">
        <v>99</v>
      </c>
      <c r="H312" s="64" t="s">
        <v>100</v>
      </c>
      <c r="I312" s="65" t="s">
        <v>101</v>
      </c>
      <c r="J312" s="59" t="s">
        <v>102</v>
      </c>
      <c r="K312" s="59" t="s">
        <v>103</v>
      </c>
      <c r="L312" s="66" t="s">
        <v>76</v>
      </c>
      <c r="M312" s="60" t="s">
        <v>84</v>
      </c>
      <c r="N312" s="60" t="s">
        <v>104</v>
      </c>
      <c r="O312" s="59"/>
      <c r="P312" s="62"/>
      <c r="Q312" s="62" t="s">
        <v>41</v>
      </c>
      <c r="R312" s="100">
        <v>2</v>
      </c>
      <c r="S312" s="31"/>
      <c r="T312" s="66">
        <f>R312*S312</f>
        <v>0</v>
      </c>
    </row>
    <row r="313" spans="1:20" ht="15.5" x14ac:dyDescent="0.35">
      <c r="A313" s="46"/>
      <c r="B313" s="47">
        <v>0</v>
      </c>
      <c r="C313" s="47" t="s">
        <v>182</v>
      </c>
      <c r="D313" s="47" t="str">
        <f>_xlfn.XLOOKUP(E:E,[2]Místnosti!$C:$C,[2]Místnosti!$K:$K)</f>
        <v>BF</v>
      </c>
      <c r="E313" s="48" t="s">
        <v>324</v>
      </c>
      <c r="F313" s="49"/>
      <c r="G313" s="49" t="s">
        <v>324</v>
      </c>
      <c r="H313" s="2" t="s">
        <v>106</v>
      </c>
      <c r="I313" s="50"/>
      <c r="J313" s="51"/>
      <c r="K313" s="51"/>
      <c r="L313" s="51"/>
      <c r="M313" s="52"/>
      <c r="N313" s="51"/>
      <c r="O313" s="52"/>
      <c r="P313" s="53"/>
      <c r="Q313" s="53"/>
      <c r="R313" s="216"/>
      <c r="S313" s="30"/>
      <c r="T313" s="148"/>
    </row>
    <row r="314" spans="1:20" ht="25" x14ac:dyDescent="0.35">
      <c r="A314" s="46"/>
      <c r="B314" s="54">
        <v>0</v>
      </c>
      <c r="C314" s="54" t="s">
        <v>182</v>
      </c>
      <c r="D314" s="54" t="str">
        <f>_xlfn.XLOOKUP(E:E,[2]Místnosti!$C:$C,[2]Místnosti!$K:$K)</f>
        <v>BF</v>
      </c>
      <c r="E314" s="55" t="s">
        <v>324</v>
      </c>
      <c r="F314" s="56" t="s">
        <v>35</v>
      </c>
      <c r="G314" s="56" t="s">
        <v>325</v>
      </c>
      <c r="H314" s="57" t="s">
        <v>37</v>
      </c>
      <c r="I314" s="58" t="s">
        <v>38</v>
      </c>
      <c r="J314" s="59"/>
      <c r="K314" s="59"/>
      <c r="L314" s="59"/>
      <c r="M314" s="60"/>
      <c r="N314" s="60" t="s">
        <v>39</v>
      </c>
      <c r="O314" s="59"/>
      <c r="P314" s="62"/>
      <c r="Q314" s="62" t="s">
        <v>41</v>
      </c>
      <c r="R314" s="100">
        <v>1</v>
      </c>
      <c r="S314" s="31"/>
      <c r="T314" s="66">
        <f>R314*S314</f>
        <v>0</v>
      </c>
    </row>
    <row r="315" spans="1:20" ht="99.75" customHeight="1" x14ac:dyDescent="0.35">
      <c r="A315" s="46"/>
      <c r="B315" s="54" t="str">
        <f t="shared" ref="B315:B318" si="68">MID(E315,1,1)</f>
        <v>B</v>
      </c>
      <c r="C315" s="54" t="s">
        <v>182</v>
      </c>
      <c r="D315" s="54" t="str">
        <f>_xlfn.XLOOKUP(E:E,[2]Místnosti!$C:$C,[2]Místnosti!$K:$K)</f>
        <v>BF</v>
      </c>
      <c r="E315" s="55" t="str">
        <f t="shared" ref="E315:E318" si="69">E314</f>
        <v>B_170</v>
      </c>
      <c r="F315" s="56" t="s">
        <v>43</v>
      </c>
      <c r="G315" s="56" t="s">
        <v>44</v>
      </c>
      <c r="H315" s="57" t="s">
        <v>45</v>
      </c>
      <c r="I315" s="58" t="s">
        <v>46</v>
      </c>
      <c r="J315" s="59" t="s">
        <v>47</v>
      </c>
      <c r="K315" s="59" t="s">
        <v>48</v>
      </c>
      <c r="L315" s="59" t="s">
        <v>48</v>
      </c>
      <c r="M315" s="60" t="e" vm="1">
        <v>#VALUE!</v>
      </c>
      <c r="N315" s="60" t="s">
        <v>49</v>
      </c>
      <c r="O315" s="61" t="s">
        <v>50</v>
      </c>
      <c r="P315" s="62"/>
      <c r="Q315" s="62" t="s">
        <v>41</v>
      </c>
      <c r="R315" s="100">
        <v>1</v>
      </c>
      <c r="S315" s="31"/>
      <c r="T315" s="66">
        <f>R315*S315</f>
        <v>0</v>
      </c>
    </row>
    <row r="316" spans="1:20" ht="74.5" customHeight="1" x14ac:dyDescent="0.35">
      <c r="A316" s="46"/>
      <c r="B316" s="54" t="str">
        <f t="shared" si="68"/>
        <v>B</v>
      </c>
      <c r="C316" s="54" t="s">
        <v>182</v>
      </c>
      <c r="D316" s="54" t="str">
        <f>_xlfn.XLOOKUP(E:E,[2]Místnosti!$C:$C,[2]Místnosti!$K:$K)</f>
        <v>BF</v>
      </c>
      <c r="E316" s="55" t="str">
        <f>E314</f>
        <v>B_170</v>
      </c>
      <c r="F316" s="56" t="s">
        <v>43</v>
      </c>
      <c r="G316" s="56" t="s">
        <v>51</v>
      </c>
      <c r="H316" s="57" t="s">
        <v>52</v>
      </c>
      <c r="I316" s="58" t="s">
        <v>53</v>
      </c>
      <c r="J316" s="59" t="s">
        <v>54</v>
      </c>
      <c r="K316" s="59" t="s">
        <v>48</v>
      </c>
      <c r="L316" s="59" t="s">
        <v>48</v>
      </c>
      <c r="M316" s="60" t="e" vm="2">
        <v>#VALUE!</v>
      </c>
      <c r="N316" s="60" t="s">
        <v>49</v>
      </c>
      <c r="O316" s="61" t="s">
        <v>55</v>
      </c>
      <c r="P316" s="62" t="s">
        <v>48</v>
      </c>
      <c r="Q316" s="62" t="s">
        <v>41</v>
      </c>
      <c r="R316" s="100">
        <v>1</v>
      </c>
      <c r="S316" s="31"/>
      <c r="T316" s="66">
        <f>R316*S316</f>
        <v>0</v>
      </c>
    </row>
    <row r="317" spans="1:20" ht="37.5" x14ac:dyDescent="0.35">
      <c r="A317" s="46"/>
      <c r="B317" s="54" t="str">
        <f t="shared" si="68"/>
        <v>B</v>
      </c>
      <c r="C317" s="54" t="s">
        <v>182</v>
      </c>
      <c r="D317" s="54" t="str">
        <f>_xlfn.XLOOKUP(E:E,[2]Místnosti!$C:$C,[2]Místnosti!$K:$K)</f>
        <v>BF</v>
      </c>
      <c r="E317" s="55" t="str">
        <f t="shared" si="69"/>
        <v>B_170</v>
      </c>
      <c r="F317" s="56" t="s">
        <v>43</v>
      </c>
      <c r="G317" s="56" t="s">
        <v>56</v>
      </c>
      <c r="H317" s="57" t="s">
        <v>57</v>
      </c>
      <c r="I317" s="58" t="s">
        <v>58</v>
      </c>
      <c r="J317" s="59" t="s">
        <v>59</v>
      </c>
      <c r="K317" s="59" t="s">
        <v>60</v>
      </c>
      <c r="L317" s="59" t="s">
        <v>61</v>
      </c>
      <c r="M317" s="60" t="e" vm="3">
        <v>#VALUE!</v>
      </c>
      <c r="N317" s="60"/>
      <c r="O317" s="61" t="s">
        <v>55</v>
      </c>
      <c r="P317" s="62" t="s">
        <v>62</v>
      </c>
      <c r="Q317" s="62" t="s">
        <v>41</v>
      </c>
      <c r="R317" s="100">
        <v>1</v>
      </c>
      <c r="S317" s="31"/>
      <c r="T317" s="66">
        <f>R317*S317</f>
        <v>0</v>
      </c>
    </row>
    <row r="318" spans="1:20" ht="187.5" x14ac:dyDescent="0.35">
      <c r="A318" s="46"/>
      <c r="B318" s="54" t="str">
        <f t="shared" si="68"/>
        <v>B</v>
      </c>
      <c r="C318" s="54" t="s">
        <v>182</v>
      </c>
      <c r="D318" s="54" t="str">
        <f>_xlfn.XLOOKUP(E:E,[2]Místnosti!$C:$C,[2]Místnosti!$K:$K)</f>
        <v>BF</v>
      </c>
      <c r="E318" s="55" t="str">
        <f t="shared" si="69"/>
        <v>B_170</v>
      </c>
      <c r="F318" s="56" t="s">
        <v>43</v>
      </c>
      <c r="G318" s="56" t="s">
        <v>63</v>
      </c>
      <c r="H318" s="57" t="s">
        <v>64</v>
      </c>
      <c r="I318" s="58" t="s">
        <v>65</v>
      </c>
      <c r="J318" s="59" t="s">
        <v>66</v>
      </c>
      <c r="K318" s="59" t="s">
        <v>67</v>
      </c>
      <c r="L318" s="59" t="s">
        <v>61</v>
      </c>
      <c r="M318" s="60" t="e" vm="4">
        <v>#VALUE!</v>
      </c>
      <c r="N318" s="60"/>
      <c r="O318" s="61" t="s">
        <v>55</v>
      </c>
      <c r="P318" s="62" t="s">
        <v>68</v>
      </c>
      <c r="Q318" s="62" t="s">
        <v>41</v>
      </c>
      <c r="R318" s="100">
        <v>1</v>
      </c>
      <c r="S318" s="31"/>
      <c r="T318" s="66">
        <f>R318*S318</f>
        <v>0</v>
      </c>
    </row>
    <row r="319" spans="1:20" ht="65" customHeight="1" x14ac:dyDescent="0.35">
      <c r="A319" s="46" t="s">
        <v>69</v>
      </c>
      <c r="B319" s="54">
        <v>0</v>
      </c>
      <c r="C319" s="54" t="s">
        <v>182</v>
      </c>
      <c r="D319" s="54" t="str">
        <f>_xlfn.XLOOKUP(E:E,[2]Místnosti!$C:$C,[2]Místnosti!$K:$K)</f>
        <v>BF</v>
      </c>
      <c r="E319" s="55" t="s">
        <v>324</v>
      </c>
      <c r="F319" s="63" t="s">
        <v>70</v>
      </c>
      <c r="G319" s="63" t="s">
        <v>71</v>
      </c>
      <c r="H319" s="74" t="s">
        <v>72</v>
      </c>
      <c r="I319" s="75" t="s">
        <v>73</v>
      </c>
      <c r="J319" s="66" t="s">
        <v>74</v>
      </c>
      <c r="K319" s="66" t="s">
        <v>75</v>
      </c>
      <c r="L319" s="66" t="s">
        <v>76</v>
      </c>
      <c r="M319" s="60" t="e" vm="7">
        <v>#VALUE!</v>
      </c>
      <c r="N319" s="66" t="s">
        <v>77</v>
      </c>
      <c r="O319" s="66"/>
      <c r="P319" s="77"/>
      <c r="Q319" s="77" t="s">
        <v>41</v>
      </c>
      <c r="R319" s="100">
        <v>4</v>
      </c>
      <c r="S319" s="32"/>
      <c r="T319" s="66"/>
    </row>
    <row r="320" spans="1:20" ht="187.5" x14ac:dyDescent="0.35">
      <c r="A320" s="46"/>
      <c r="B320" s="54">
        <v>0</v>
      </c>
      <c r="C320" s="54" t="s">
        <v>182</v>
      </c>
      <c r="D320" s="54" t="str">
        <f>_xlfn.XLOOKUP(E:E,[2]Místnosti!$C:$C,[2]Místnosti!$K:$K)</f>
        <v>BF</v>
      </c>
      <c r="E320" s="55" t="s">
        <v>324</v>
      </c>
      <c r="F320" s="78" t="s">
        <v>35</v>
      </c>
      <c r="G320" s="78" t="s">
        <v>78</v>
      </c>
      <c r="H320" s="79" t="s">
        <v>79</v>
      </c>
      <c r="I320" s="69" t="s">
        <v>238</v>
      </c>
      <c r="J320" s="80" t="s">
        <v>315</v>
      </c>
      <c r="K320" s="81" t="s">
        <v>82</v>
      </c>
      <c r="L320" s="81" t="s">
        <v>83</v>
      </c>
      <c r="M320" s="82" t="s">
        <v>84</v>
      </c>
      <c r="N320" s="82" t="s">
        <v>85</v>
      </c>
      <c r="O320" s="81"/>
      <c r="P320" s="62"/>
      <c r="Q320" s="62" t="s">
        <v>41</v>
      </c>
      <c r="R320" s="100">
        <v>1</v>
      </c>
      <c r="S320" s="31"/>
      <c r="T320" s="66">
        <f>R320*S320</f>
        <v>0</v>
      </c>
    </row>
    <row r="321" spans="1:20" ht="61.5" customHeight="1" x14ac:dyDescent="0.35">
      <c r="A321" s="46"/>
      <c r="B321" s="54">
        <v>0</v>
      </c>
      <c r="C321" s="54" t="s">
        <v>182</v>
      </c>
      <c r="D321" s="54" t="str">
        <f>_xlfn.XLOOKUP(E:E,[2]Místnosti!$C:$C,[2]Místnosti!$K:$K)</f>
        <v>BF</v>
      </c>
      <c r="E321" s="55" t="s">
        <v>324</v>
      </c>
      <c r="F321" s="56" t="s">
        <v>70</v>
      </c>
      <c r="G321" s="56" t="s">
        <v>128</v>
      </c>
      <c r="H321" s="75" t="s">
        <v>129</v>
      </c>
      <c r="I321" s="58" t="s">
        <v>130</v>
      </c>
      <c r="J321" s="66" t="s">
        <v>131</v>
      </c>
      <c r="K321" s="66" t="s">
        <v>90</v>
      </c>
      <c r="L321" s="66" t="s">
        <v>76</v>
      </c>
      <c r="M321" s="74" t="e" vm="16">
        <v>#VALUE!</v>
      </c>
      <c r="N321" s="66" t="s">
        <v>77</v>
      </c>
      <c r="O321" s="66"/>
      <c r="P321" s="77"/>
      <c r="Q321" s="77" t="s">
        <v>41</v>
      </c>
      <c r="R321" s="100">
        <v>3</v>
      </c>
      <c r="S321" s="31"/>
      <c r="T321" s="66">
        <f>R321*S321</f>
        <v>0</v>
      </c>
    </row>
    <row r="322" spans="1:20" ht="37.5" x14ac:dyDescent="0.35">
      <c r="A322" s="46"/>
      <c r="B322" s="54">
        <v>0</v>
      </c>
      <c r="C322" s="54" t="s">
        <v>182</v>
      </c>
      <c r="D322" s="54" t="str">
        <f>_xlfn.XLOOKUP(E:E,[2]Místnosti!$C:$C,[2]Místnosti!$K:$K)</f>
        <v>BF</v>
      </c>
      <c r="E322" s="55" t="s">
        <v>324</v>
      </c>
      <c r="F322" s="63" t="s">
        <v>35</v>
      </c>
      <c r="G322" s="63" t="s">
        <v>91</v>
      </c>
      <c r="H322" s="64" t="s">
        <v>92</v>
      </c>
      <c r="I322" s="65" t="s">
        <v>93</v>
      </c>
      <c r="J322" s="59" t="s">
        <v>94</v>
      </c>
      <c r="K322" s="59" t="s">
        <v>95</v>
      </c>
      <c r="L322" s="66" t="s">
        <v>96</v>
      </c>
      <c r="M322" s="60" t="s">
        <v>84</v>
      </c>
      <c r="N322" s="60" t="s">
        <v>97</v>
      </c>
      <c r="O322" s="59" t="s">
        <v>98</v>
      </c>
      <c r="P322" s="62"/>
      <c r="Q322" s="62" t="s">
        <v>41</v>
      </c>
      <c r="R322" s="100">
        <v>3</v>
      </c>
      <c r="S322" s="31"/>
      <c r="T322" s="66">
        <f>R322*S322</f>
        <v>0</v>
      </c>
    </row>
    <row r="323" spans="1:20" ht="162.5" x14ac:dyDescent="0.35">
      <c r="A323" s="46"/>
      <c r="B323" s="54">
        <v>0</v>
      </c>
      <c r="C323" s="54" t="s">
        <v>182</v>
      </c>
      <c r="D323" s="54" t="str">
        <f>_xlfn.XLOOKUP(E:E,[2]Místnosti!$C:$C,[2]Místnosti!$K:$K)</f>
        <v>BF</v>
      </c>
      <c r="E323" s="55" t="s">
        <v>324</v>
      </c>
      <c r="F323" s="63" t="s">
        <v>35</v>
      </c>
      <c r="G323" s="63" t="s">
        <v>99</v>
      </c>
      <c r="H323" s="64" t="s">
        <v>100</v>
      </c>
      <c r="I323" s="65" t="s">
        <v>101</v>
      </c>
      <c r="J323" s="59" t="s">
        <v>102</v>
      </c>
      <c r="K323" s="59" t="s">
        <v>103</v>
      </c>
      <c r="L323" s="66" t="s">
        <v>76</v>
      </c>
      <c r="M323" s="60" t="s">
        <v>84</v>
      </c>
      <c r="N323" s="60" t="s">
        <v>104</v>
      </c>
      <c r="O323" s="59"/>
      <c r="P323" s="62"/>
      <c r="Q323" s="62" t="s">
        <v>41</v>
      </c>
      <c r="R323" s="100">
        <v>2</v>
      </c>
      <c r="S323" s="31"/>
      <c r="T323" s="66">
        <f>R323*S323</f>
        <v>0</v>
      </c>
    </row>
    <row r="324" spans="1:20" ht="15.5" x14ac:dyDescent="0.35">
      <c r="A324" s="46"/>
      <c r="B324" s="47">
        <v>0</v>
      </c>
      <c r="C324" s="47" t="s">
        <v>182</v>
      </c>
      <c r="D324" s="47" t="str">
        <f>_xlfn.XLOOKUP(E:E,[2]Místnosti!$C:$C,[2]Místnosti!$K:$K)</f>
        <v>BF</v>
      </c>
      <c r="E324" s="48" t="s">
        <v>326</v>
      </c>
      <c r="F324" s="49"/>
      <c r="G324" s="49" t="s">
        <v>326</v>
      </c>
      <c r="H324" s="2" t="s">
        <v>106</v>
      </c>
      <c r="I324" s="50"/>
      <c r="J324" s="51"/>
      <c r="K324" s="51"/>
      <c r="L324" s="51"/>
      <c r="M324" s="52"/>
      <c r="N324" s="51"/>
      <c r="O324" s="52"/>
      <c r="P324" s="53"/>
      <c r="Q324" s="53"/>
      <c r="R324" s="216"/>
      <c r="S324" s="30"/>
      <c r="T324" s="148"/>
    </row>
    <row r="325" spans="1:20" ht="25" x14ac:dyDescent="0.35">
      <c r="A325" s="46"/>
      <c r="B325" s="54">
        <v>0</v>
      </c>
      <c r="C325" s="54" t="s">
        <v>182</v>
      </c>
      <c r="D325" s="54" t="str">
        <f>_xlfn.XLOOKUP(E:E,[2]Místnosti!$C:$C,[2]Místnosti!$K:$K)</f>
        <v>BF</v>
      </c>
      <c r="E325" s="55" t="s">
        <v>326</v>
      </c>
      <c r="F325" s="56" t="s">
        <v>35</v>
      </c>
      <c r="G325" s="56" t="s">
        <v>327</v>
      </c>
      <c r="H325" s="57" t="s">
        <v>37</v>
      </c>
      <c r="I325" s="58" t="s">
        <v>38</v>
      </c>
      <c r="J325" s="59"/>
      <c r="K325" s="59"/>
      <c r="L325" s="59"/>
      <c r="M325" s="60"/>
      <c r="N325" s="60" t="s">
        <v>39</v>
      </c>
      <c r="O325" s="59"/>
      <c r="P325" s="62"/>
      <c r="Q325" s="62" t="s">
        <v>41</v>
      </c>
      <c r="R325" s="100">
        <v>1</v>
      </c>
      <c r="S325" s="31"/>
      <c r="T325" s="66">
        <f>R325*S325</f>
        <v>0</v>
      </c>
    </row>
    <row r="326" spans="1:20" ht="96" customHeight="1" x14ac:dyDescent="0.35">
      <c r="A326" s="46"/>
      <c r="B326" s="54" t="str">
        <f t="shared" ref="B326:B329" si="70">MID(E326,1,1)</f>
        <v>B</v>
      </c>
      <c r="C326" s="54" t="s">
        <v>182</v>
      </c>
      <c r="D326" s="54" t="str">
        <f>_xlfn.XLOOKUP(E:E,[2]Místnosti!$C:$C,[2]Místnosti!$K:$K)</f>
        <v>BF</v>
      </c>
      <c r="E326" s="55" t="str">
        <f t="shared" ref="E326:E329" si="71">E325</f>
        <v>B_302</v>
      </c>
      <c r="F326" s="56" t="s">
        <v>43</v>
      </c>
      <c r="G326" s="56" t="s">
        <v>44</v>
      </c>
      <c r="H326" s="57" t="s">
        <v>45</v>
      </c>
      <c r="I326" s="58" t="s">
        <v>46</v>
      </c>
      <c r="J326" s="59" t="s">
        <v>47</v>
      </c>
      <c r="K326" s="59" t="s">
        <v>48</v>
      </c>
      <c r="L326" s="59" t="s">
        <v>48</v>
      </c>
      <c r="M326" s="60" t="e" vm="1">
        <v>#VALUE!</v>
      </c>
      <c r="N326" s="60" t="s">
        <v>49</v>
      </c>
      <c r="O326" s="61" t="s">
        <v>50</v>
      </c>
      <c r="P326" s="62"/>
      <c r="Q326" s="62" t="s">
        <v>41</v>
      </c>
      <c r="R326" s="100">
        <v>1</v>
      </c>
      <c r="S326" s="31"/>
      <c r="T326" s="66">
        <f>R326*S326</f>
        <v>0</v>
      </c>
    </row>
    <row r="327" spans="1:20" ht="62.5" x14ac:dyDescent="0.35">
      <c r="A327" s="46"/>
      <c r="B327" s="54" t="str">
        <f t="shared" si="70"/>
        <v>B</v>
      </c>
      <c r="C327" s="54" t="s">
        <v>182</v>
      </c>
      <c r="D327" s="54" t="str">
        <f>_xlfn.XLOOKUP(E:E,[2]Místnosti!$C:$C,[2]Místnosti!$K:$K)</f>
        <v>BF</v>
      </c>
      <c r="E327" s="55" t="str">
        <f>E325</f>
        <v>B_302</v>
      </c>
      <c r="F327" s="56" t="s">
        <v>43</v>
      </c>
      <c r="G327" s="56" t="s">
        <v>51</v>
      </c>
      <c r="H327" s="57" t="s">
        <v>52</v>
      </c>
      <c r="I327" s="58" t="s">
        <v>53</v>
      </c>
      <c r="J327" s="59" t="s">
        <v>54</v>
      </c>
      <c r="K327" s="59" t="s">
        <v>48</v>
      </c>
      <c r="L327" s="59" t="s">
        <v>48</v>
      </c>
      <c r="M327" s="60" t="e" vm="2">
        <v>#VALUE!</v>
      </c>
      <c r="N327" s="60" t="s">
        <v>49</v>
      </c>
      <c r="O327" s="61" t="s">
        <v>55</v>
      </c>
      <c r="P327" s="62" t="s">
        <v>48</v>
      </c>
      <c r="Q327" s="62" t="s">
        <v>41</v>
      </c>
      <c r="R327" s="100">
        <v>1</v>
      </c>
      <c r="S327" s="31"/>
      <c r="T327" s="66">
        <f>R327*S327</f>
        <v>0</v>
      </c>
    </row>
    <row r="328" spans="1:20" ht="37.5" x14ac:dyDescent="0.35">
      <c r="A328" s="46"/>
      <c r="B328" s="54" t="str">
        <f t="shared" si="70"/>
        <v>B</v>
      </c>
      <c r="C328" s="54" t="s">
        <v>182</v>
      </c>
      <c r="D328" s="54" t="str">
        <f>_xlfn.XLOOKUP(E:E,[2]Místnosti!$C:$C,[2]Místnosti!$K:$K)</f>
        <v>BF</v>
      </c>
      <c r="E328" s="55" t="str">
        <f t="shared" si="71"/>
        <v>B_302</v>
      </c>
      <c r="F328" s="56" t="s">
        <v>43</v>
      </c>
      <c r="G328" s="56" t="s">
        <v>56</v>
      </c>
      <c r="H328" s="57" t="s">
        <v>57</v>
      </c>
      <c r="I328" s="58" t="s">
        <v>58</v>
      </c>
      <c r="J328" s="59" t="s">
        <v>59</v>
      </c>
      <c r="K328" s="59" t="s">
        <v>60</v>
      </c>
      <c r="L328" s="59" t="s">
        <v>61</v>
      </c>
      <c r="M328" s="60" t="e" vm="3">
        <v>#VALUE!</v>
      </c>
      <c r="N328" s="60"/>
      <c r="O328" s="61" t="s">
        <v>55</v>
      </c>
      <c r="P328" s="62" t="s">
        <v>62</v>
      </c>
      <c r="Q328" s="62" t="s">
        <v>41</v>
      </c>
      <c r="R328" s="100">
        <v>1</v>
      </c>
      <c r="S328" s="31"/>
      <c r="T328" s="66">
        <f>R328*S328</f>
        <v>0</v>
      </c>
    </row>
    <row r="329" spans="1:20" ht="187.5" x14ac:dyDescent="0.35">
      <c r="A329" s="46"/>
      <c r="B329" s="54" t="str">
        <f t="shared" si="70"/>
        <v>B</v>
      </c>
      <c r="C329" s="54" t="s">
        <v>182</v>
      </c>
      <c r="D329" s="54" t="str">
        <f>_xlfn.XLOOKUP(E:E,[2]Místnosti!$C:$C,[2]Místnosti!$K:$K)</f>
        <v>BF</v>
      </c>
      <c r="E329" s="55" t="str">
        <f t="shared" si="71"/>
        <v>B_302</v>
      </c>
      <c r="F329" s="56" t="s">
        <v>43</v>
      </c>
      <c r="G329" s="56" t="s">
        <v>63</v>
      </c>
      <c r="H329" s="57" t="s">
        <v>64</v>
      </c>
      <c r="I329" s="58" t="s">
        <v>65</v>
      </c>
      <c r="J329" s="59" t="s">
        <v>66</v>
      </c>
      <c r="K329" s="59" t="s">
        <v>67</v>
      </c>
      <c r="L329" s="59" t="s">
        <v>61</v>
      </c>
      <c r="M329" s="60" t="e" vm="4">
        <v>#VALUE!</v>
      </c>
      <c r="N329" s="60"/>
      <c r="O329" s="61" t="s">
        <v>55</v>
      </c>
      <c r="P329" s="62" t="s">
        <v>68</v>
      </c>
      <c r="Q329" s="62" t="s">
        <v>41</v>
      </c>
      <c r="R329" s="100">
        <v>1</v>
      </c>
      <c r="S329" s="31"/>
      <c r="T329" s="66">
        <f>R329*S329</f>
        <v>0</v>
      </c>
    </row>
    <row r="330" spans="1:20" ht="50" x14ac:dyDescent="0.35">
      <c r="A330" s="46" t="s">
        <v>69</v>
      </c>
      <c r="B330" s="54">
        <v>0</v>
      </c>
      <c r="C330" s="54" t="s">
        <v>134</v>
      </c>
      <c r="D330" s="54" t="str">
        <f>_xlfn.XLOOKUP(E:E,[2]Místnosti!$C:$C,[2]Místnosti!$K:$K)</f>
        <v>BF</v>
      </c>
      <c r="E330" s="55" t="s">
        <v>326</v>
      </c>
      <c r="F330" s="63" t="s">
        <v>70</v>
      </c>
      <c r="G330" s="63" t="s">
        <v>71</v>
      </c>
      <c r="H330" s="74" t="s">
        <v>72</v>
      </c>
      <c r="I330" s="75" t="s">
        <v>73</v>
      </c>
      <c r="J330" s="66" t="s">
        <v>74</v>
      </c>
      <c r="K330" s="66" t="s">
        <v>75</v>
      </c>
      <c r="L330" s="66" t="s">
        <v>76</v>
      </c>
      <c r="M330" s="60" t="e" vm="7">
        <v>#VALUE!</v>
      </c>
      <c r="N330" s="66" t="s">
        <v>77</v>
      </c>
      <c r="O330" s="66"/>
      <c r="P330" s="77"/>
      <c r="Q330" s="77" t="s">
        <v>41</v>
      </c>
      <c r="R330" s="100">
        <v>2</v>
      </c>
      <c r="S330" s="32"/>
      <c r="T330" s="66"/>
    </row>
    <row r="331" spans="1:20" ht="187.5" x14ac:dyDescent="0.35">
      <c r="A331" s="46"/>
      <c r="B331" s="54">
        <v>0</v>
      </c>
      <c r="C331" s="54" t="s">
        <v>134</v>
      </c>
      <c r="D331" s="54" t="str">
        <f>_xlfn.XLOOKUP(E:E,[2]Místnosti!$C:$C,[2]Místnosti!$K:$K)</f>
        <v>BF</v>
      </c>
      <c r="E331" s="55" t="s">
        <v>326</v>
      </c>
      <c r="F331" s="78" t="s">
        <v>35</v>
      </c>
      <c r="G331" s="78" t="s">
        <v>78</v>
      </c>
      <c r="H331" s="79" t="s">
        <v>79</v>
      </c>
      <c r="I331" s="69" t="s">
        <v>238</v>
      </c>
      <c r="J331" s="80" t="s">
        <v>315</v>
      </c>
      <c r="K331" s="81" t="s">
        <v>82</v>
      </c>
      <c r="L331" s="81" t="s">
        <v>83</v>
      </c>
      <c r="M331" s="82" t="s">
        <v>84</v>
      </c>
      <c r="N331" s="82" t="s">
        <v>85</v>
      </c>
      <c r="O331" s="81"/>
      <c r="P331" s="62"/>
      <c r="Q331" s="62" t="s">
        <v>41</v>
      </c>
      <c r="R331" s="100">
        <v>1</v>
      </c>
      <c r="S331" s="31"/>
      <c r="T331" s="66">
        <f>R331*S331</f>
        <v>0</v>
      </c>
    </row>
    <row r="332" spans="1:20" ht="62" customHeight="1" x14ac:dyDescent="0.35">
      <c r="A332" s="46"/>
      <c r="B332" s="54">
        <v>0</v>
      </c>
      <c r="C332" s="54" t="s">
        <v>134</v>
      </c>
      <c r="D332" s="54" t="str">
        <f>_xlfn.XLOOKUP(E:E,[2]Místnosti!$C:$C,[2]Místnosti!$K:$K)</f>
        <v>BF</v>
      </c>
      <c r="E332" s="55" t="s">
        <v>326</v>
      </c>
      <c r="F332" s="56" t="s">
        <v>70</v>
      </c>
      <c r="G332" s="56" t="s">
        <v>128</v>
      </c>
      <c r="H332" s="75" t="s">
        <v>129</v>
      </c>
      <c r="I332" s="58" t="s">
        <v>130</v>
      </c>
      <c r="J332" s="66" t="s">
        <v>131</v>
      </c>
      <c r="K332" s="66" t="s">
        <v>90</v>
      </c>
      <c r="L332" s="66" t="s">
        <v>76</v>
      </c>
      <c r="M332" s="74" t="e" vm="16">
        <v>#VALUE!</v>
      </c>
      <c r="N332" s="66" t="s">
        <v>77</v>
      </c>
      <c r="O332" s="66"/>
      <c r="P332" s="77"/>
      <c r="Q332" s="77" t="s">
        <v>41</v>
      </c>
      <c r="R332" s="100">
        <v>2</v>
      </c>
      <c r="S332" s="31"/>
      <c r="T332" s="66">
        <f>R332*S332</f>
        <v>0</v>
      </c>
    </row>
    <row r="333" spans="1:20" ht="37.5" x14ac:dyDescent="0.35">
      <c r="A333" s="46"/>
      <c r="B333" s="54">
        <v>0</v>
      </c>
      <c r="C333" s="54" t="s">
        <v>134</v>
      </c>
      <c r="D333" s="54" t="str">
        <f>_xlfn.XLOOKUP(E:E,[2]Místnosti!$C:$C,[2]Místnosti!$K:$K)</f>
        <v>BF</v>
      </c>
      <c r="E333" s="55" t="s">
        <v>326</v>
      </c>
      <c r="F333" s="63" t="s">
        <v>35</v>
      </c>
      <c r="G333" s="63" t="s">
        <v>91</v>
      </c>
      <c r="H333" s="64" t="s">
        <v>92</v>
      </c>
      <c r="I333" s="65" t="s">
        <v>93</v>
      </c>
      <c r="J333" s="59" t="s">
        <v>94</v>
      </c>
      <c r="K333" s="59" t="s">
        <v>95</v>
      </c>
      <c r="L333" s="66" t="s">
        <v>96</v>
      </c>
      <c r="M333" s="60" t="s">
        <v>84</v>
      </c>
      <c r="N333" s="60" t="s">
        <v>97</v>
      </c>
      <c r="O333" s="59" t="s">
        <v>98</v>
      </c>
      <c r="P333" s="62"/>
      <c r="Q333" s="62" t="s">
        <v>41</v>
      </c>
      <c r="R333" s="100">
        <v>3</v>
      </c>
      <c r="S333" s="31"/>
      <c r="T333" s="66">
        <f>R333*S333</f>
        <v>0</v>
      </c>
    </row>
    <row r="334" spans="1:20" ht="162.5" x14ac:dyDescent="0.35">
      <c r="A334" s="117"/>
      <c r="B334" s="118">
        <v>0</v>
      </c>
      <c r="C334" s="118" t="s">
        <v>134</v>
      </c>
      <c r="D334" s="118" t="str">
        <f>_xlfn.XLOOKUP(E:E,[2]Místnosti!$C:$C,[2]Místnosti!$K:$K)</f>
        <v>BF</v>
      </c>
      <c r="E334" s="119" t="s">
        <v>326</v>
      </c>
      <c r="F334" s="120" t="s">
        <v>35</v>
      </c>
      <c r="G334" s="120" t="s">
        <v>99</v>
      </c>
      <c r="H334" s="121" t="s">
        <v>100</v>
      </c>
      <c r="I334" s="122" t="s">
        <v>101</v>
      </c>
      <c r="J334" s="70" t="s">
        <v>102</v>
      </c>
      <c r="K334" s="70" t="s">
        <v>103</v>
      </c>
      <c r="L334" s="123" t="s">
        <v>76</v>
      </c>
      <c r="M334" s="71" t="s">
        <v>84</v>
      </c>
      <c r="N334" s="71" t="s">
        <v>104</v>
      </c>
      <c r="O334" s="70"/>
      <c r="P334" s="124"/>
      <c r="Q334" s="124" t="s">
        <v>41</v>
      </c>
      <c r="R334" s="218">
        <v>2</v>
      </c>
      <c r="S334" s="34"/>
      <c r="T334" s="123">
        <f>R334*S334</f>
        <v>0</v>
      </c>
    </row>
    <row r="335" spans="1:20" s="36" customFormat="1" ht="78" x14ac:dyDescent="0.35">
      <c r="A335" s="125"/>
      <c r="B335" s="126"/>
      <c r="C335" s="126"/>
      <c r="D335" s="54" t="s">
        <v>328</v>
      </c>
      <c r="E335" s="126"/>
      <c r="F335" s="127"/>
      <c r="G335" s="127"/>
      <c r="H335" s="128"/>
      <c r="I335" s="129" t="s">
        <v>329</v>
      </c>
      <c r="J335" s="128"/>
      <c r="K335" s="130"/>
      <c r="L335" s="131" t="s">
        <v>76</v>
      </c>
      <c r="M335" s="130"/>
      <c r="N335" s="128"/>
      <c r="O335" s="132"/>
      <c r="P335" s="133" t="s">
        <v>330</v>
      </c>
      <c r="Q335" s="134" t="s">
        <v>41</v>
      </c>
      <c r="R335" s="219">
        <v>8</v>
      </c>
      <c r="S335" s="35"/>
      <c r="T335" s="149">
        <f>S335*R335</f>
        <v>0</v>
      </c>
    </row>
    <row r="336" spans="1:20" s="36" customFormat="1" ht="78" x14ac:dyDescent="0.35">
      <c r="A336" s="125"/>
      <c r="B336" s="126"/>
      <c r="C336" s="126"/>
      <c r="D336" s="118" t="s">
        <v>331</v>
      </c>
      <c r="E336" s="126"/>
      <c r="F336" s="127"/>
      <c r="G336" s="127"/>
      <c r="H336" s="128"/>
      <c r="I336" s="129" t="s">
        <v>332</v>
      </c>
      <c r="J336" s="128"/>
      <c r="K336" s="130"/>
      <c r="L336" s="131" t="s">
        <v>76</v>
      </c>
      <c r="M336" s="130"/>
      <c r="N336" s="128"/>
      <c r="O336" s="132"/>
      <c r="P336" s="133" t="s">
        <v>330</v>
      </c>
      <c r="Q336" s="135" t="s">
        <v>41</v>
      </c>
      <c r="R336" s="220">
        <v>27</v>
      </c>
      <c r="S336" s="37"/>
      <c r="T336" s="150">
        <f>S336*R336</f>
        <v>0</v>
      </c>
    </row>
    <row r="337" spans="1:20" x14ac:dyDescent="0.35">
      <c r="S337" s="142" t="s">
        <v>333</v>
      </c>
      <c r="T337" s="143">
        <f>SUM(T2:T336)</f>
        <v>0</v>
      </c>
    </row>
    <row r="338" spans="1:20" x14ac:dyDescent="0.35">
      <c r="S338" s="19"/>
      <c r="T338" s="144"/>
    </row>
    <row r="339" spans="1:20" x14ac:dyDescent="0.35">
      <c r="S339" s="19" t="s">
        <v>8</v>
      </c>
      <c r="T339" s="144">
        <f>SUMIFS(T2:T334,C2:C334,"FAF")+SUMIFS(T2:T334,C2:C334,"FAF50")</f>
        <v>0</v>
      </c>
    </row>
    <row r="340" spans="1:20" x14ac:dyDescent="0.35">
      <c r="S340" s="19" t="s">
        <v>9</v>
      </c>
      <c r="T340" s="144">
        <f>SUMIFS(T2:T334,C2:C334,"LF")+SUMIFS(T2:T334,C2:C334,"LF50")</f>
        <v>0</v>
      </c>
    </row>
    <row r="341" spans="1:20" hidden="1" x14ac:dyDescent="0.35">
      <c r="S341" s="19" t="s">
        <v>10</v>
      </c>
      <c r="T341" s="144">
        <f>SUMIFS(T2:T334,C2:C334,"KAM")</f>
        <v>0</v>
      </c>
    </row>
    <row r="342" spans="1:20" x14ac:dyDescent="0.35">
      <c r="S342" s="145" t="s">
        <v>1227</v>
      </c>
      <c r="T342" s="146">
        <f>+T339+T340+T341</f>
        <v>0</v>
      </c>
    </row>
    <row r="343" spans="1:20" x14ac:dyDescent="0.35">
      <c r="S343" s="19"/>
      <c r="T343" s="144"/>
    </row>
    <row r="344" spans="1:20" x14ac:dyDescent="0.35">
      <c r="A344" s="8" t="s">
        <v>276</v>
      </c>
      <c r="S344" s="19" t="s">
        <v>11</v>
      </c>
      <c r="T344" s="144">
        <f>SUMIFS(T2:T334,D2:D334,"CB")</f>
        <v>0</v>
      </c>
    </row>
    <row r="345" spans="1:20" x14ac:dyDescent="0.35">
      <c r="A345" s="8" t="s">
        <v>69</v>
      </c>
      <c r="S345" s="19" t="s">
        <v>12</v>
      </c>
      <c r="T345" s="144">
        <f>SUMIFS(T2:T334,D2:D334,"BF")</f>
        <v>0</v>
      </c>
    </row>
    <row r="346" spans="1:20" x14ac:dyDescent="0.35">
      <c r="A346" s="8" t="s">
        <v>334</v>
      </c>
      <c r="S346" s="145" t="s">
        <v>1227</v>
      </c>
      <c r="T346" s="146">
        <f>+T344+T345</f>
        <v>0</v>
      </c>
    </row>
    <row r="347" spans="1:20" x14ac:dyDescent="0.35">
      <c r="T347" s="214"/>
    </row>
    <row r="348" spans="1:20" x14ac:dyDescent="0.35">
      <c r="T348" s="214"/>
    </row>
    <row r="349" spans="1:20" x14ac:dyDescent="0.35">
      <c r="S349" s="212" t="s">
        <v>1230</v>
      </c>
      <c r="T349" s="215">
        <f>+T335+T336</f>
        <v>0</v>
      </c>
    </row>
  </sheetData>
  <sheetProtection algorithmName="SHA-512" hashValue="Pp896l9vgOPw9JUZLgzRUXyS0LuY0XVBwi4w9vCoV8JlLSqZFO2QK8eLbsKs3RG6y5iMGU0aS3GrESQ0oIr1gQ==" saltValue="Q+OVSNcQikztnUwgBpZO6w==" spinCount="100000" sheet="1" autoFilter="0"/>
  <autoFilter ref="A1:T337" xr:uid="{CD500FBA-C998-432A-AAFA-24F25676DB90}"/>
  <dataValidations disablePrompts="1" count="1">
    <dataValidation type="list" allowBlank="1" showInputMessage="1" showErrorMessage="1" sqref="A2:A342" xr:uid="{289F9FDA-01ED-41B6-B30A-CECD525A7A23}">
      <formula1>$A$344:$A$349</formula1>
    </dataValidation>
  </dataValidation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5646A-2D5F-490E-A556-1E010D525091}">
  <sheetPr>
    <tabColor rgb="FFFFC000"/>
  </sheetPr>
  <dimension ref="A1:T176"/>
  <sheetViews>
    <sheetView topLeftCell="A152" zoomScale="80" zoomScaleNormal="80" workbookViewId="0">
      <pane xSplit="7" topLeftCell="H1" activePane="topRight" state="frozen"/>
      <selection activeCell="A2" sqref="A2"/>
      <selection pane="topRight" activeCell="S3" sqref="S3"/>
    </sheetView>
  </sheetViews>
  <sheetFormatPr defaultRowHeight="14.5" x14ac:dyDescent="0.35"/>
  <cols>
    <col min="1" max="1" width="13.7265625" style="8" customWidth="1"/>
    <col min="2" max="4" width="6.26953125" style="38" customWidth="1"/>
    <col min="5" max="5" width="8.453125" style="39" bestFit="1" customWidth="1"/>
    <col min="6" max="6" width="8.453125" style="39" customWidth="1"/>
    <col min="7" max="7" width="7.453125" style="40" customWidth="1"/>
    <col min="8" max="8" width="27.54296875" style="8" bestFit="1" customWidth="1"/>
    <col min="9" max="9" width="70.1796875" style="8" customWidth="1"/>
    <col min="10" max="10" width="13.453125" style="8" bestFit="1" customWidth="1"/>
    <col min="11" max="11" width="10.7265625" style="41" bestFit="1" customWidth="1"/>
    <col min="12" max="12" width="29.453125" style="41" bestFit="1" customWidth="1"/>
    <col min="13" max="13" width="14.26953125" style="41" customWidth="1"/>
    <col min="14" max="14" width="16.54296875" style="8" bestFit="1" customWidth="1"/>
    <col min="15" max="15" width="5.453125" style="42" hidden="1" customWidth="1"/>
    <col min="16" max="16" width="22.54296875" style="43" customWidth="1"/>
    <col min="17" max="17" width="5" style="43" customWidth="1"/>
    <col min="18" max="18" width="18.453125" style="43" customWidth="1"/>
    <col min="19" max="19" width="21.26953125" style="8" customWidth="1"/>
    <col min="20" max="20" width="17.7265625" style="8" bestFit="1" customWidth="1"/>
    <col min="21" max="16384" width="8.7265625" style="8"/>
  </cols>
  <sheetData>
    <row r="1" spans="1:20" s="29" customFormat="1" ht="40" customHeight="1" x14ac:dyDescent="0.35">
      <c r="A1" s="44" t="s">
        <v>13</v>
      </c>
      <c r="B1" s="45" t="s">
        <v>14</v>
      </c>
      <c r="C1" s="45" t="s">
        <v>15</v>
      </c>
      <c r="D1" s="45" t="s">
        <v>16</v>
      </c>
      <c r="E1" s="45" t="s">
        <v>17</v>
      </c>
      <c r="F1" s="45" t="s">
        <v>18</v>
      </c>
      <c r="G1" s="45" t="s">
        <v>19</v>
      </c>
      <c r="H1" s="45" t="s">
        <v>20</v>
      </c>
      <c r="I1" s="45" t="s">
        <v>21</v>
      </c>
      <c r="J1" s="45" t="s">
        <v>22</v>
      </c>
      <c r="K1" s="45" t="s">
        <v>23</v>
      </c>
      <c r="L1" s="45" t="s">
        <v>24</v>
      </c>
      <c r="M1" s="45" t="s">
        <v>25</v>
      </c>
      <c r="N1" s="45" t="s">
        <v>26</v>
      </c>
      <c r="O1" s="45" t="s">
        <v>27</v>
      </c>
      <c r="P1" s="45" t="s">
        <v>28</v>
      </c>
      <c r="Q1" s="45" t="s">
        <v>29</v>
      </c>
      <c r="R1" s="45" t="s">
        <v>30</v>
      </c>
      <c r="S1" s="151" t="s">
        <v>31</v>
      </c>
      <c r="T1" s="45" t="s">
        <v>32</v>
      </c>
    </row>
    <row r="2" spans="1:20" ht="29.25" customHeight="1" x14ac:dyDescent="0.35">
      <c r="A2" s="46"/>
      <c r="B2" s="155" t="str">
        <f>MID(E2,1,1)</f>
        <v>1</v>
      </c>
      <c r="C2" s="155" t="str">
        <f>_xlfn.XLOOKUP(E:E,[1]pomocné_fakulta!$C:$C,[1]pomocné_fakulta!$B:$B)</f>
        <v>LF</v>
      </c>
      <c r="D2" s="47" t="str">
        <f>_xlfn.XLOOKUP(E:E,[2]Místnosti!$C:$C,[2]Místnosti!$K:$K)</f>
        <v>CB</v>
      </c>
      <c r="E2" s="156" t="str">
        <f>$G2</f>
        <v>1_110</v>
      </c>
      <c r="F2" s="157"/>
      <c r="G2" s="158" t="s">
        <v>335</v>
      </c>
      <c r="H2" s="1" t="s">
        <v>336</v>
      </c>
      <c r="I2" s="159"/>
      <c r="J2" s="160"/>
      <c r="K2" s="160"/>
      <c r="L2" s="160"/>
      <c r="M2" s="161"/>
      <c r="N2" s="160"/>
      <c r="O2" s="52"/>
      <c r="P2" s="160"/>
      <c r="Q2" s="161"/>
      <c r="R2" s="160"/>
      <c r="S2" s="30"/>
      <c r="T2" s="160"/>
    </row>
    <row r="3" spans="1:20" ht="37.5" x14ac:dyDescent="0.35">
      <c r="A3" s="46"/>
      <c r="B3" s="54" t="str">
        <f>MID(E3,1,1)</f>
        <v>1</v>
      </c>
      <c r="C3" s="54" t="str">
        <f>_xlfn.XLOOKUP(E:E,[1]pomocné_fakulta!$C:$C,[1]pomocné_fakulta!$B:$B)</f>
        <v>LF</v>
      </c>
      <c r="D3" s="54" t="str">
        <f>_xlfn.XLOOKUP(E:E,[2]Místnosti!$C:$C,[2]Místnosti!$K:$K)</f>
        <v>CB</v>
      </c>
      <c r="E3" s="55" t="str">
        <f>E2</f>
        <v>1_110</v>
      </c>
      <c r="F3" s="162" t="s">
        <v>35</v>
      </c>
      <c r="G3" s="56" t="s">
        <v>337</v>
      </c>
      <c r="H3" s="57" t="s">
        <v>338</v>
      </c>
      <c r="I3" s="72" t="s">
        <v>339</v>
      </c>
      <c r="J3" s="59"/>
      <c r="K3" s="59"/>
      <c r="L3" s="59"/>
      <c r="M3" s="60"/>
      <c r="N3" s="60" t="s">
        <v>340</v>
      </c>
      <c r="O3" s="163" t="s">
        <v>341</v>
      </c>
      <c r="P3" s="59"/>
      <c r="Q3" s="62" t="s">
        <v>41</v>
      </c>
      <c r="R3" s="59">
        <v>1</v>
      </c>
      <c r="S3" s="31"/>
      <c r="T3" s="59">
        <f>R3*S3</f>
        <v>0</v>
      </c>
    </row>
    <row r="4" spans="1:20" ht="51" x14ac:dyDescent="0.35">
      <c r="A4" s="46"/>
      <c r="B4" s="54" t="str">
        <f t="shared" ref="B4:B10" si="0">MID(E4,1,1)</f>
        <v>1</v>
      </c>
      <c r="C4" s="54" t="str">
        <f>_xlfn.XLOOKUP(E:E,[1]pomocné_fakulta!$C:$C,[1]pomocné_fakulta!$B:$B)</f>
        <v>LF</v>
      </c>
      <c r="D4" s="54" t="str">
        <f>_xlfn.XLOOKUP(E:E,[2]Místnosti!$C:$C,[2]Místnosti!$K:$K)</f>
        <v>CB</v>
      </c>
      <c r="E4" s="55" t="str">
        <f t="shared" ref="E4:E7" si="1">E3</f>
        <v>1_110</v>
      </c>
      <c r="F4" s="56" t="s">
        <v>43</v>
      </c>
      <c r="G4" s="56" t="s">
        <v>140</v>
      </c>
      <c r="H4" s="87" t="s">
        <v>141</v>
      </c>
      <c r="I4" s="88" t="s">
        <v>142</v>
      </c>
      <c r="J4" s="89" t="s">
        <v>143</v>
      </c>
      <c r="K4" s="59"/>
      <c r="L4" s="59"/>
      <c r="M4" s="60" t="e" vm="10">
        <v>#VALUE!</v>
      </c>
      <c r="N4" s="60" t="s">
        <v>144</v>
      </c>
      <c r="O4" s="61" t="s">
        <v>55</v>
      </c>
      <c r="P4" s="62"/>
      <c r="Q4" s="62" t="s">
        <v>41</v>
      </c>
      <c r="R4" s="62">
        <v>1</v>
      </c>
      <c r="S4" s="31"/>
      <c r="T4" s="62">
        <f>R4*S4</f>
        <v>0</v>
      </c>
    </row>
    <row r="5" spans="1:20" ht="37.5" x14ac:dyDescent="0.35">
      <c r="A5" s="46"/>
      <c r="B5" s="54" t="str">
        <f t="shared" si="0"/>
        <v>1</v>
      </c>
      <c r="C5" s="54" t="str">
        <f>_xlfn.XLOOKUP(E:E,[1]pomocné_fakulta!$C:$C,[1]pomocné_fakulta!$B:$B)</f>
        <v>LF</v>
      </c>
      <c r="D5" s="54" t="str">
        <f>_xlfn.XLOOKUP(E:E,[2]Místnosti!$C:$C,[2]Místnosti!$K:$K)</f>
        <v>CB</v>
      </c>
      <c r="E5" s="55" t="str">
        <f t="shared" si="1"/>
        <v>1_110</v>
      </c>
      <c r="F5" s="56" t="s">
        <v>43</v>
      </c>
      <c r="G5" s="56" t="s">
        <v>51</v>
      </c>
      <c r="H5" s="57" t="s">
        <v>52</v>
      </c>
      <c r="I5" s="58" t="s">
        <v>53</v>
      </c>
      <c r="J5" s="59" t="s">
        <v>54</v>
      </c>
      <c r="K5" s="59" t="s">
        <v>48</v>
      </c>
      <c r="L5" s="59" t="s">
        <v>48</v>
      </c>
      <c r="M5" s="60" t="e" vm="2">
        <v>#VALUE!</v>
      </c>
      <c r="N5" s="60" t="s">
        <v>49</v>
      </c>
      <c r="O5" s="61" t="s">
        <v>55</v>
      </c>
      <c r="P5" s="62" t="s">
        <v>48</v>
      </c>
      <c r="Q5" s="62" t="s">
        <v>41</v>
      </c>
      <c r="R5" s="62">
        <v>1</v>
      </c>
      <c r="S5" s="31"/>
      <c r="T5" s="62">
        <f>R5*S5</f>
        <v>0</v>
      </c>
    </row>
    <row r="6" spans="1:20" ht="37.5" x14ac:dyDescent="0.35">
      <c r="A6" s="46"/>
      <c r="B6" s="54" t="str">
        <f t="shared" si="0"/>
        <v>1</v>
      </c>
      <c r="C6" s="54" t="str">
        <f>_xlfn.XLOOKUP(E:E,[1]pomocné_fakulta!$C:$C,[1]pomocné_fakulta!$B:$B)</f>
        <v>LF</v>
      </c>
      <c r="D6" s="54" t="str">
        <f>_xlfn.XLOOKUP(E:E,[2]Místnosti!$C:$C,[2]Místnosti!$K:$K)</f>
        <v>CB</v>
      </c>
      <c r="E6" s="55" t="str">
        <f t="shared" si="1"/>
        <v>1_110</v>
      </c>
      <c r="F6" s="56" t="s">
        <v>43</v>
      </c>
      <c r="G6" s="56" t="s">
        <v>56</v>
      </c>
      <c r="H6" s="57" t="s">
        <v>57</v>
      </c>
      <c r="I6" s="58" t="s">
        <v>58</v>
      </c>
      <c r="J6" s="59" t="s">
        <v>59</v>
      </c>
      <c r="K6" s="59" t="s">
        <v>60</v>
      </c>
      <c r="L6" s="59" t="s">
        <v>61</v>
      </c>
      <c r="M6" s="60" t="e" vm="3">
        <v>#VALUE!</v>
      </c>
      <c r="N6" s="60"/>
      <c r="O6" s="61" t="s">
        <v>55</v>
      </c>
      <c r="P6" s="62" t="s">
        <v>62</v>
      </c>
      <c r="Q6" s="62" t="s">
        <v>41</v>
      </c>
      <c r="R6" s="62">
        <v>1</v>
      </c>
      <c r="S6" s="31"/>
      <c r="T6" s="62">
        <f>R6*S6</f>
        <v>0</v>
      </c>
    </row>
    <row r="7" spans="1:20" ht="175" x14ac:dyDescent="0.35">
      <c r="A7" s="46"/>
      <c r="B7" s="54" t="str">
        <f t="shared" si="0"/>
        <v>1</v>
      </c>
      <c r="C7" s="54" t="str">
        <f>_xlfn.XLOOKUP(E:E,[1]pomocné_fakulta!$C:$C,[1]pomocné_fakulta!$B:$B)</f>
        <v>LF</v>
      </c>
      <c r="D7" s="54" t="str">
        <f>_xlfn.XLOOKUP(E:E,[2]Místnosti!$C:$C,[2]Místnosti!$K:$K)</f>
        <v>CB</v>
      </c>
      <c r="E7" s="55" t="str">
        <f t="shared" si="1"/>
        <v>1_110</v>
      </c>
      <c r="F7" s="56" t="s">
        <v>43</v>
      </c>
      <c r="G7" s="56" t="s">
        <v>63</v>
      </c>
      <c r="H7" s="57" t="s">
        <v>64</v>
      </c>
      <c r="I7" s="58" t="s">
        <v>65</v>
      </c>
      <c r="J7" s="59" t="s">
        <v>66</v>
      </c>
      <c r="K7" s="59" t="s">
        <v>67</v>
      </c>
      <c r="L7" s="59" t="s">
        <v>61</v>
      </c>
      <c r="M7" s="60" t="e" vm="4">
        <v>#VALUE!</v>
      </c>
      <c r="N7" s="60"/>
      <c r="O7" s="61" t="s">
        <v>55</v>
      </c>
      <c r="P7" s="62" t="s">
        <v>68</v>
      </c>
      <c r="Q7" s="62" t="s">
        <v>41</v>
      </c>
      <c r="R7" s="62">
        <v>1</v>
      </c>
      <c r="S7" s="31"/>
      <c r="T7" s="62">
        <f>R7*S7</f>
        <v>0</v>
      </c>
    </row>
    <row r="8" spans="1:20" ht="87.5" x14ac:dyDescent="0.35">
      <c r="A8" s="46" t="s">
        <v>69</v>
      </c>
      <c r="B8" s="54" t="str">
        <f t="shared" si="0"/>
        <v>1</v>
      </c>
      <c r="C8" s="54" t="str">
        <f>_xlfn.XLOOKUP(E:E,[1]pomocné_fakulta!$C:$C,[1]pomocné_fakulta!$B:$B)</f>
        <v>LF</v>
      </c>
      <c r="D8" s="54" t="str">
        <f>_xlfn.XLOOKUP(E:E,[2]Místnosti!$C:$C,[2]Místnosti!$K:$K)</f>
        <v>CB</v>
      </c>
      <c r="E8" s="55" t="str">
        <f>E3</f>
        <v>1_110</v>
      </c>
      <c r="F8" s="164" t="s">
        <v>70</v>
      </c>
      <c r="G8" s="63" t="s">
        <v>342</v>
      </c>
      <c r="H8" s="106" t="s">
        <v>343</v>
      </c>
      <c r="I8" s="75" t="s">
        <v>344</v>
      </c>
      <c r="J8" s="66" t="s">
        <v>345</v>
      </c>
      <c r="K8" s="66" t="s">
        <v>346</v>
      </c>
      <c r="L8" s="66" t="s">
        <v>76</v>
      </c>
      <c r="M8" s="74" t="e" vm="25">
        <v>#VALUE!</v>
      </c>
      <c r="N8" s="66" t="s">
        <v>77</v>
      </c>
      <c r="O8" s="165" t="s">
        <v>347</v>
      </c>
      <c r="P8" s="66"/>
      <c r="Q8" s="77" t="s">
        <v>41</v>
      </c>
      <c r="R8" s="66">
        <v>20</v>
      </c>
      <c r="S8" s="32"/>
      <c r="T8" s="66"/>
    </row>
    <row r="9" spans="1:20" ht="80" customHeight="1" x14ac:dyDescent="0.35">
      <c r="A9" s="46"/>
      <c r="B9" s="54" t="str">
        <f t="shared" si="0"/>
        <v>1</v>
      </c>
      <c r="C9" s="54" t="str">
        <f>_xlfn.XLOOKUP(E:E,[1]pomocné_fakulta!$C:$C,[1]pomocné_fakulta!$B:$B)</f>
        <v>LF</v>
      </c>
      <c r="D9" s="54" t="str">
        <f>_xlfn.XLOOKUP(E:E,[2]Místnosti!$C:$C,[2]Místnosti!$K:$K)</f>
        <v>CB</v>
      </c>
      <c r="E9" s="55" t="str">
        <f t="shared" ref="E9:E10" si="2">E8</f>
        <v>1_110</v>
      </c>
      <c r="F9" s="162" t="s">
        <v>70</v>
      </c>
      <c r="G9" s="56" t="s">
        <v>348</v>
      </c>
      <c r="H9" s="166" t="s">
        <v>349</v>
      </c>
      <c r="I9" s="58" t="s">
        <v>350</v>
      </c>
      <c r="J9" s="66" t="s">
        <v>351</v>
      </c>
      <c r="K9" s="66" t="s">
        <v>352</v>
      </c>
      <c r="L9" s="66" t="s">
        <v>76</v>
      </c>
      <c r="M9" s="74" t="e" vm="26">
        <v>#VALUE!</v>
      </c>
      <c r="N9" s="66" t="s">
        <v>77</v>
      </c>
      <c r="O9" s="165" t="s">
        <v>347</v>
      </c>
      <c r="P9" s="59" t="s">
        <v>353</v>
      </c>
      <c r="Q9" s="77" t="s">
        <v>41</v>
      </c>
      <c r="R9" s="59">
        <v>8</v>
      </c>
      <c r="S9" s="31"/>
      <c r="T9" s="59">
        <f>R9*S9</f>
        <v>0</v>
      </c>
    </row>
    <row r="10" spans="1:20" ht="37.5" x14ac:dyDescent="0.35">
      <c r="A10" s="46"/>
      <c r="B10" s="54" t="str">
        <f t="shared" si="0"/>
        <v>1</v>
      </c>
      <c r="C10" s="54" t="str">
        <f>_xlfn.XLOOKUP(E:E,[1]pomocné_fakulta!$C:$C,[1]pomocné_fakulta!$B:$B)</f>
        <v>LF</v>
      </c>
      <c r="D10" s="54" t="str">
        <f>_xlfn.XLOOKUP(E:E,[2]Místnosti!$C:$C,[2]Místnosti!$K:$K)</f>
        <v>CB</v>
      </c>
      <c r="E10" s="55" t="str">
        <f t="shared" si="2"/>
        <v>1_110</v>
      </c>
      <c r="F10" s="167" t="s">
        <v>43</v>
      </c>
      <c r="G10" s="67" t="s">
        <v>354</v>
      </c>
      <c r="H10" s="68" t="s">
        <v>355</v>
      </c>
      <c r="I10" s="72" t="s">
        <v>356</v>
      </c>
      <c r="J10" s="70" t="s">
        <v>357</v>
      </c>
      <c r="K10" s="168" t="s">
        <v>358</v>
      </c>
      <c r="L10" s="168" t="s">
        <v>359</v>
      </c>
      <c r="M10" s="71" t="e" vm="27">
        <v>#VALUE!</v>
      </c>
      <c r="N10" s="169"/>
      <c r="O10" s="170" t="s">
        <v>347</v>
      </c>
      <c r="P10" s="70"/>
      <c r="Q10" s="62"/>
      <c r="R10" s="70">
        <v>1</v>
      </c>
      <c r="S10" s="153"/>
      <c r="T10" s="70">
        <f>R10*S10</f>
        <v>0</v>
      </c>
    </row>
    <row r="11" spans="1:20" ht="15.5" x14ac:dyDescent="0.35">
      <c r="A11" s="46"/>
      <c r="B11" s="155" t="str">
        <f>MID(E11,1,1)</f>
        <v>2</v>
      </c>
      <c r="C11" s="155" t="str">
        <f>_xlfn.XLOOKUP(E:E,[1]pomocné_fakulta!$C:$C,[1]pomocné_fakulta!$B:$B)</f>
        <v>FaF</v>
      </c>
      <c r="D11" s="47" t="str">
        <f>_xlfn.XLOOKUP(E:E,[2]Místnosti!$C:$C,[2]Místnosti!$K:$K)</f>
        <v>BF</v>
      </c>
      <c r="E11" s="156" t="str">
        <f>$G11</f>
        <v>2_191</v>
      </c>
      <c r="F11" s="157"/>
      <c r="G11" s="158" t="s">
        <v>360</v>
      </c>
      <c r="H11" s="1" t="s">
        <v>361</v>
      </c>
      <c r="I11" s="159"/>
      <c r="J11" s="160"/>
      <c r="K11" s="160"/>
      <c r="L11" s="160"/>
      <c r="M11" s="161"/>
      <c r="N11" s="160"/>
      <c r="O11" s="52"/>
      <c r="P11" s="160"/>
      <c r="Q11" s="161"/>
      <c r="R11" s="160"/>
      <c r="S11" s="152"/>
      <c r="T11" s="160"/>
    </row>
    <row r="12" spans="1:20" ht="37.5" x14ac:dyDescent="0.35">
      <c r="A12" s="46"/>
      <c r="B12" s="54" t="str">
        <f>MID(E12,1,1)</f>
        <v>2</v>
      </c>
      <c r="C12" s="54" t="str">
        <f>_xlfn.XLOOKUP(E:E,[1]pomocné_fakulta!$C:$C,[1]pomocné_fakulta!$B:$B)</f>
        <v>FaF</v>
      </c>
      <c r="D12" s="54" t="str">
        <f>_xlfn.XLOOKUP(E:E,[2]Místnosti!$C:$C,[2]Místnosti!$K:$K)</f>
        <v>BF</v>
      </c>
      <c r="E12" s="55" t="str">
        <f>E11</f>
        <v>2_191</v>
      </c>
      <c r="F12" s="162" t="s">
        <v>35</v>
      </c>
      <c r="G12" s="56" t="s">
        <v>362</v>
      </c>
      <c r="H12" s="57" t="s">
        <v>338</v>
      </c>
      <c r="I12" s="72" t="s">
        <v>242</v>
      </c>
      <c r="J12" s="59"/>
      <c r="K12" s="59"/>
      <c r="L12" s="59"/>
      <c r="M12" s="60"/>
      <c r="N12" s="60" t="s">
        <v>363</v>
      </c>
      <c r="O12" s="165" t="s">
        <v>364</v>
      </c>
      <c r="P12" s="59"/>
      <c r="Q12" s="62" t="s">
        <v>41</v>
      </c>
      <c r="R12" s="59">
        <v>1</v>
      </c>
      <c r="S12" s="31"/>
      <c r="T12" s="59">
        <f>R12*S12</f>
        <v>0</v>
      </c>
    </row>
    <row r="13" spans="1:20" ht="51" x14ac:dyDescent="0.35">
      <c r="A13" s="46"/>
      <c r="B13" s="54" t="str">
        <f t="shared" ref="B13:B50" si="3">MID(E13,1,1)</f>
        <v>2</v>
      </c>
      <c r="C13" s="54" t="str">
        <f>_xlfn.XLOOKUP(E:E,[1]pomocné_fakulta!$C:$C,[1]pomocné_fakulta!$B:$B)</f>
        <v>FaF</v>
      </c>
      <c r="D13" s="54" t="str">
        <f>_xlfn.XLOOKUP(E:E,[2]Místnosti!$C:$C,[2]Místnosti!$K:$K)</f>
        <v>BF</v>
      </c>
      <c r="E13" s="55" t="str">
        <f t="shared" ref="E13:E16" si="4">E12</f>
        <v>2_191</v>
      </c>
      <c r="F13" s="56" t="s">
        <v>43</v>
      </c>
      <c r="G13" s="56" t="s">
        <v>140</v>
      </c>
      <c r="H13" s="87" t="s">
        <v>141</v>
      </c>
      <c r="I13" s="88" t="s">
        <v>142</v>
      </c>
      <c r="J13" s="89" t="s">
        <v>143</v>
      </c>
      <c r="K13" s="59"/>
      <c r="L13" s="59"/>
      <c r="M13" s="60" t="e" vm="10">
        <v>#VALUE!</v>
      </c>
      <c r="N13" s="60" t="s">
        <v>144</v>
      </c>
      <c r="O13" s="61" t="s">
        <v>55</v>
      </c>
      <c r="P13" s="62"/>
      <c r="Q13" s="62" t="s">
        <v>41</v>
      </c>
      <c r="R13" s="62">
        <v>1</v>
      </c>
      <c r="S13" s="31"/>
      <c r="T13" s="62">
        <f>R13*S13</f>
        <v>0</v>
      </c>
    </row>
    <row r="14" spans="1:20" ht="37.5" x14ac:dyDescent="0.35">
      <c r="A14" s="46"/>
      <c r="B14" s="54" t="str">
        <f t="shared" si="3"/>
        <v>2</v>
      </c>
      <c r="C14" s="54" t="str">
        <f>_xlfn.XLOOKUP(E:E,[1]pomocné_fakulta!$C:$C,[1]pomocné_fakulta!$B:$B)</f>
        <v>FaF</v>
      </c>
      <c r="D14" s="54" t="str">
        <f>_xlfn.XLOOKUP(E:E,[2]Místnosti!$C:$C,[2]Místnosti!$K:$K)</f>
        <v>BF</v>
      </c>
      <c r="E14" s="55" t="str">
        <f t="shared" si="4"/>
        <v>2_191</v>
      </c>
      <c r="F14" s="56" t="s">
        <v>43</v>
      </c>
      <c r="G14" s="56" t="s">
        <v>51</v>
      </c>
      <c r="H14" s="57" t="s">
        <v>52</v>
      </c>
      <c r="I14" s="58" t="s">
        <v>53</v>
      </c>
      <c r="J14" s="59" t="s">
        <v>54</v>
      </c>
      <c r="K14" s="59" t="s">
        <v>48</v>
      </c>
      <c r="L14" s="59" t="s">
        <v>48</v>
      </c>
      <c r="M14" s="60" t="e" vm="2">
        <v>#VALUE!</v>
      </c>
      <c r="N14" s="60" t="s">
        <v>49</v>
      </c>
      <c r="O14" s="61" t="s">
        <v>55</v>
      </c>
      <c r="P14" s="62" t="s">
        <v>48</v>
      </c>
      <c r="Q14" s="62" t="s">
        <v>41</v>
      </c>
      <c r="R14" s="62">
        <v>1</v>
      </c>
      <c r="S14" s="31"/>
      <c r="T14" s="62">
        <f>R14*S14</f>
        <v>0</v>
      </c>
    </row>
    <row r="15" spans="1:20" ht="37.5" x14ac:dyDescent="0.35">
      <c r="A15" s="46"/>
      <c r="B15" s="54" t="str">
        <f t="shared" si="3"/>
        <v>2</v>
      </c>
      <c r="C15" s="54" t="str">
        <f>_xlfn.XLOOKUP(E:E,[1]pomocné_fakulta!$C:$C,[1]pomocné_fakulta!$B:$B)</f>
        <v>FaF</v>
      </c>
      <c r="D15" s="54" t="str">
        <f>_xlfn.XLOOKUP(E:E,[2]Místnosti!$C:$C,[2]Místnosti!$K:$K)</f>
        <v>BF</v>
      </c>
      <c r="E15" s="55" t="str">
        <f t="shared" si="4"/>
        <v>2_191</v>
      </c>
      <c r="F15" s="56" t="s">
        <v>43</v>
      </c>
      <c r="G15" s="56" t="s">
        <v>56</v>
      </c>
      <c r="H15" s="57" t="s">
        <v>57</v>
      </c>
      <c r="I15" s="58" t="s">
        <v>58</v>
      </c>
      <c r="J15" s="59" t="s">
        <v>59</v>
      </c>
      <c r="K15" s="59" t="s">
        <v>60</v>
      </c>
      <c r="L15" s="59" t="s">
        <v>61</v>
      </c>
      <c r="M15" s="60" t="e" vm="3">
        <v>#VALUE!</v>
      </c>
      <c r="N15" s="60"/>
      <c r="O15" s="61" t="s">
        <v>55</v>
      </c>
      <c r="P15" s="62" t="s">
        <v>62</v>
      </c>
      <c r="Q15" s="62" t="s">
        <v>41</v>
      </c>
      <c r="R15" s="62">
        <v>1</v>
      </c>
      <c r="S15" s="31"/>
      <c r="T15" s="62">
        <f>R15*S15</f>
        <v>0</v>
      </c>
    </row>
    <row r="16" spans="1:20" ht="175" x14ac:dyDescent="0.35">
      <c r="A16" s="46"/>
      <c r="B16" s="54" t="str">
        <f t="shared" si="3"/>
        <v>2</v>
      </c>
      <c r="C16" s="54" t="str">
        <f>_xlfn.XLOOKUP(E:E,[1]pomocné_fakulta!$C:$C,[1]pomocné_fakulta!$B:$B)</f>
        <v>FaF</v>
      </c>
      <c r="D16" s="54" t="str">
        <f>_xlfn.XLOOKUP(E:E,[2]Místnosti!$C:$C,[2]Místnosti!$K:$K)</f>
        <v>BF</v>
      </c>
      <c r="E16" s="55" t="str">
        <f t="shared" si="4"/>
        <v>2_191</v>
      </c>
      <c r="F16" s="56" t="s">
        <v>43</v>
      </c>
      <c r="G16" s="56" t="s">
        <v>63</v>
      </c>
      <c r="H16" s="57" t="s">
        <v>64</v>
      </c>
      <c r="I16" s="58" t="s">
        <v>65</v>
      </c>
      <c r="J16" s="59" t="s">
        <v>66</v>
      </c>
      <c r="K16" s="59" t="s">
        <v>67</v>
      </c>
      <c r="L16" s="59" t="s">
        <v>61</v>
      </c>
      <c r="M16" s="60" t="e" vm="4">
        <v>#VALUE!</v>
      </c>
      <c r="N16" s="60"/>
      <c r="O16" s="61" t="s">
        <v>55</v>
      </c>
      <c r="P16" s="62" t="s">
        <v>68</v>
      </c>
      <c r="Q16" s="62" t="s">
        <v>41</v>
      </c>
      <c r="R16" s="62">
        <v>1</v>
      </c>
      <c r="S16" s="31"/>
      <c r="T16" s="62">
        <f>R16*S16</f>
        <v>0</v>
      </c>
    </row>
    <row r="17" spans="1:20" ht="87.5" x14ac:dyDescent="0.35">
      <c r="A17" s="46" t="s">
        <v>69</v>
      </c>
      <c r="B17" s="54" t="str">
        <f t="shared" si="3"/>
        <v>2</v>
      </c>
      <c r="C17" s="54" t="str">
        <f>_xlfn.XLOOKUP(E:E,[1]pomocné_fakulta!$C:$C,[1]pomocné_fakulta!$B:$B)</f>
        <v>FaF</v>
      </c>
      <c r="D17" s="54" t="str">
        <f>_xlfn.XLOOKUP(E:E,[2]Místnosti!$C:$C,[2]Místnosti!$K:$K)</f>
        <v>BF</v>
      </c>
      <c r="E17" s="55" t="str">
        <f t="shared" ref="E17" si="5">E12</f>
        <v>2_191</v>
      </c>
      <c r="F17" s="162" t="s">
        <v>70</v>
      </c>
      <c r="G17" s="56" t="s">
        <v>342</v>
      </c>
      <c r="H17" s="75" t="s">
        <v>343</v>
      </c>
      <c r="I17" s="58" t="s">
        <v>344</v>
      </c>
      <c r="J17" s="66" t="s">
        <v>345</v>
      </c>
      <c r="K17" s="66" t="s">
        <v>346</v>
      </c>
      <c r="L17" s="66" t="s">
        <v>76</v>
      </c>
      <c r="M17" s="77" t="e" vm="25">
        <v>#VALUE!</v>
      </c>
      <c r="N17" s="66" t="s">
        <v>77</v>
      </c>
      <c r="O17" s="171" t="s">
        <v>347</v>
      </c>
      <c r="P17" s="59"/>
      <c r="Q17" s="77" t="s">
        <v>41</v>
      </c>
      <c r="R17" s="59">
        <v>36</v>
      </c>
      <c r="S17" s="32"/>
      <c r="T17" s="59"/>
    </row>
    <row r="18" spans="1:20" ht="77" customHeight="1" x14ac:dyDescent="0.35">
      <c r="A18" s="46"/>
      <c r="B18" s="54" t="str">
        <f t="shared" si="3"/>
        <v>2</v>
      </c>
      <c r="C18" s="54" t="str">
        <f>_xlfn.XLOOKUP(E:E,[1]pomocné_fakulta!$C:$C,[1]pomocné_fakulta!$B:$B)</f>
        <v>FaF</v>
      </c>
      <c r="D18" s="54" t="str">
        <f>_xlfn.XLOOKUP(E:E,[2]Místnosti!$C:$C,[2]Místnosti!$K:$K)</f>
        <v>BF</v>
      </c>
      <c r="E18" s="55" t="str">
        <f t="shared" ref="E18:E20" si="6">E17</f>
        <v>2_191</v>
      </c>
      <c r="F18" s="162" t="s">
        <v>70</v>
      </c>
      <c r="G18" s="56" t="s">
        <v>365</v>
      </c>
      <c r="H18" s="75" t="s">
        <v>366</v>
      </c>
      <c r="I18" s="58" t="s">
        <v>367</v>
      </c>
      <c r="J18" s="66" t="s">
        <v>368</v>
      </c>
      <c r="K18" s="66" t="s">
        <v>90</v>
      </c>
      <c r="L18" s="66" t="s">
        <v>76</v>
      </c>
      <c r="M18" s="77" t="e" vm="28">
        <v>#VALUE!</v>
      </c>
      <c r="N18" s="66" t="s">
        <v>77</v>
      </c>
      <c r="O18" s="171" t="s">
        <v>369</v>
      </c>
      <c r="P18" s="59" t="s">
        <v>370</v>
      </c>
      <c r="Q18" s="77"/>
      <c r="R18" s="59">
        <v>4</v>
      </c>
      <c r="S18" s="31"/>
      <c r="T18" s="59">
        <f>R18*S18</f>
        <v>0</v>
      </c>
    </row>
    <row r="19" spans="1:20" ht="50" x14ac:dyDescent="0.35">
      <c r="A19" s="46"/>
      <c r="B19" s="54" t="str">
        <f t="shared" si="3"/>
        <v>2</v>
      </c>
      <c r="C19" s="54" t="str">
        <f>_xlfn.XLOOKUP(E:E,[1]pomocné_fakulta!$C:$C,[1]pomocné_fakulta!$B:$B)</f>
        <v>FaF</v>
      </c>
      <c r="D19" s="54" t="str">
        <f>_xlfn.XLOOKUP(E:E,[2]Místnosti!$C:$C,[2]Místnosti!$K:$K)</f>
        <v>BF</v>
      </c>
      <c r="E19" s="55" t="str">
        <f t="shared" si="6"/>
        <v>2_191</v>
      </c>
      <c r="F19" s="162" t="s">
        <v>70</v>
      </c>
      <c r="G19" s="56" t="s">
        <v>371</v>
      </c>
      <c r="H19" s="172" t="s">
        <v>372</v>
      </c>
      <c r="I19" s="58" t="s">
        <v>373</v>
      </c>
      <c r="J19" s="66" t="s">
        <v>351</v>
      </c>
      <c r="K19" s="66" t="s">
        <v>90</v>
      </c>
      <c r="L19" s="66" t="s">
        <v>76</v>
      </c>
      <c r="M19" s="74" t="e" vm="29">
        <v>#VALUE!</v>
      </c>
      <c r="N19" s="66" t="s">
        <v>77</v>
      </c>
      <c r="O19" s="165" t="s">
        <v>347</v>
      </c>
      <c r="P19" s="59" t="s">
        <v>353</v>
      </c>
      <c r="Q19" s="77" t="s">
        <v>41</v>
      </c>
      <c r="R19" s="59">
        <v>10</v>
      </c>
      <c r="S19" s="31"/>
      <c r="T19" s="59">
        <f>R19*S19</f>
        <v>0</v>
      </c>
    </row>
    <row r="20" spans="1:20" ht="107" customHeight="1" x14ac:dyDescent="0.35">
      <c r="A20" s="46"/>
      <c r="B20" s="54" t="str">
        <f t="shared" si="3"/>
        <v>2</v>
      </c>
      <c r="C20" s="54" t="str">
        <f>_xlfn.XLOOKUP(E:E,[1]pomocné_fakulta!$C:$C,[1]pomocné_fakulta!$B:$B)</f>
        <v>FaF</v>
      </c>
      <c r="D20" s="54" t="str">
        <f>_xlfn.XLOOKUP(E:E,[2]Místnosti!$C:$C,[2]Místnosti!$K:$K)</f>
        <v>BF</v>
      </c>
      <c r="E20" s="55" t="str">
        <f t="shared" si="6"/>
        <v>2_191</v>
      </c>
      <c r="F20" s="162" t="s">
        <v>70</v>
      </c>
      <c r="G20" s="56" t="s">
        <v>374</v>
      </c>
      <c r="H20" s="106" t="s">
        <v>375</v>
      </c>
      <c r="I20" s="58" t="s">
        <v>376</v>
      </c>
      <c r="J20" s="173" t="s">
        <v>377</v>
      </c>
      <c r="K20" s="174" t="s">
        <v>378</v>
      </c>
      <c r="L20" s="174" t="s">
        <v>76</v>
      </c>
      <c r="M20" s="74"/>
      <c r="N20" s="66" t="s">
        <v>77</v>
      </c>
      <c r="O20" s="165" t="s">
        <v>347</v>
      </c>
      <c r="P20" s="59"/>
      <c r="Q20" s="77"/>
      <c r="R20" s="59">
        <v>5</v>
      </c>
      <c r="S20" s="31"/>
      <c r="T20" s="59">
        <f>R20*S20</f>
        <v>0</v>
      </c>
    </row>
    <row r="21" spans="1:20" ht="50" x14ac:dyDescent="0.35">
      <c r="A21" s="46"/>
      <c r="B21" s="54" t="str">
        <f t="shared" si="3"/>
        <v>2</v>
      </c>
      <c r="C21" s="54" t="str">
        <f>_xlfn.XLOOKUP(E:E,[1]pomocné_fakulta!$C:$C,[1]pomocné_fakulta!$B:$B)</f>
        <v>FaF</v>
      </c>
      <c r="D21" s="54" t="str">
        <f>_xlfn.XLOOKUP(E:E,[2]Místnosti!$C:$C,[2]Místnosti!$K:$K)</f>
        <v>BF</v>
      </c>
      <c r="E21" s="55" t="str">
        <f>E19</f>
        <v>2_191</v>
      </c>
      <c r="F21" s="162" t="s">
        <v>35</v>
      </c>
      <c r="G21" s="56" t="s">
        <v>379</v>
      </c>
      <c r="H21" s="106" t="s">
        <v>380</v>
      </c>
      <c r="I21" s="58" t="s">
        <v>381</v>
      </c>
      <c r="J21" s="173" t="s">
        <v>382</v>
      </c>
      <c r="K21" s="174" t="s">
        <v>383</v>
      </c>
      <c r="L21" s="174" t="s">
        <v>384</v>
      </c>
      <c r="M21" s="74" t="s">
        <v>84</v>
      </c>
      <c r="N21" s="66" t="s">
        <v>385</v>
      </c>
      <c r="O21" s="165" t="s">
        <v>347</v>
      </c>
      <c r="P21" s="59"/>
      <c r="Q21" s="77"/>
      <c r="R21" s="59">
        <v>1</v>
      </c>
      <c r="S21" s="31"/>
      <c r="T21" s="59">
        <f>R21*S21</f>
        <v>0</v>
      </c>
    </row>
    <row r="22" spans="1:20" ht="60" customHeight="1" x14ac:dyDescent="0.35">
      <c r="A22" s="46"/>
      <c r="B22" s="54" t="str">
        <f t="shared" si="3"/>
        <v>2</v>
      </c>
      <c r="C22" s="54" t="str">
        <f>_xlfn.XLOOKUP(E:E,[1]pomocné_fakulta!$C:$C,[1]pomocné_fakulta!$B:$B)</f>
        <v>FaF</v>
      </c>
      <c r="D22" s="54" t="str">
        <f>_xlfn.XLOOKUP(E:E,[2]Místnosti!$C:$C,[2]Místnosti!$K:$K)</f>
        <v>BF</v>
      </c>
      <c r="E22" s="55" t="str">
        <f t="shared" ref="E22" si="7">E21</f>
        <v>2_191</v>
      </c>
      <c r="F22" s="167" t="s">
        <v>43</v>
      </c>
      <c r="G22" s="67" t="s">
        <v>354</v>
      </c>
      <c r="H22" s="68" t="s">
        <v>355</v>
      </c>
      <c r="I22" s="72" t="s">
        <v>356</v>
      </c>
      <c r="J22" s="70" t="s">
        <v>357</v>
      </c>
      <c r="K22" s="168" t="s">
        <v>358</v>
      </c>
      <c r="L22" s="168" t="s">
        <v>359</v>
      </c>
      <c r="M22" s="71" t="e" vm="27">
        <v>#VALUE!</v>
      </c>
      <c r="N22" s="169"/>
      <c r="O22" s="170" t="s">
        <v>347</v>
      </c>
      <c r="P22" s="70"/>
      <c r="Q22" s="62"/>
      <c r="R22" s="70">
        <v>2</v>
      </c>
      <c r="S22" s="153"/>
      <c r="T22" s="70">
        <f>R22*S22</f>
        <v>0</v>
      </c>
    </row>
    <row r="23" spans="1:20" ht="15.5" x14ac:dyDescent="0.35">
      <c r="A23" s="46"/>
      <c r="B23" s="155" t="str">
        <f t="shared" si="3"/>
        <v>2</v>
      </c>
      <c r="C23" s="155" t="str">
        <f>_xlfn.XLOOKUP(E:E,[1]pomocné_fakulta!$C:$C,[1]pomocné_fakulta!$B:$B)</f>
        <v>FAF</v>
      </c>
      <c r="D23" s="47" t="str">
        <f>_xlfn.XLOOKUP(E:E,[2]Místnosti!$C:$C,[2]Místnosti!$K:$K)</f>
        <v>CB</v>
      </c>
      <c r="E23" s="156" t="str">
        <f>$G23</f>
        <v>2_220</v>
      </c>
      <c r="F23" s="157"/>
      <c r="G23" s="158" t="s">
        <v>386</v>
      </c>
      <c r="H23" s="1" t="s">
        <v>387</v>
      </c>
      <c r="I23" s="159"/>
      <c r="J23" s="160"/>
      <c r="K23" s="160"/>
      <c r="L23" s="160"/>
      <c r="M23" s="161"/>
      <c r="N23" s="160"/>
      <c r="O23" s="52"/>
      <c r="P23" s="160"/>
      <c r="Q23" s="161"/>
      <c r="R23" s="160"/>
      <c r="S23" s="152"/>
      <c r="T23" s="160"/>
    </row>
    <row r="24" spans="1:20" ht="37.5" x14ac:dyDescent="0.35">
      <c r="A24" s="46"/>
      <c r="B24" s="54" t="str">
        <f t="shared" si="3"/>
        <v>2</v>
      </c>
      <c r="C24" s="54" t="str">
        <f>_xlfn.XLOOKUP(E:E,[1]pomocné_fakulta!$C:$C,[1]pomocné_fakulta!$B:$B)</f>
        <v>FAF</v>
      </c>
      <c r="D24" s="54" t="str">
        <f>_xlfn.XLOOKUP(E:E,[2]Místnosti!$C:$C,[2]Místnosti!$K:$K)</f>
        <v>CB</v>
      </c>
      <c r="E24" s="55" t="str">
        <f t="shared" ref="E24:E36" si="8">E23</f>
        <v>2_220</v>
      </c>
      <c r="F24" s="162" t="s">
        <v>35</v>
      </c>
      <c r="G24" s="56" t="s">
        <v>388</v>
      </c>
      <c r="H24" s="57" t="s">
        <v>338</v>
      </c>
      <c r="I24" s="72" t="s">
        <v>389</v>
      </c>
      <c r="J24" s="59"/>
      <c r="K24" s="59"/>
      <c r="L24" s="59"/>
      <c r="M24" s="60"/>
      <c r="N24" s="60" t="s">
        <v>340</v>
      </c>
      <c r="O24" s="165" t="s">
        <v>390</v>
      </c>
      <c r="P24" s="59"/>
      <c r="Q24" s="62" t="s">
        <v>41</v>
      </c>
      <c r="R24" s="59">
        <v>1</v>
      </c>
      <c r="S24" s="31"/>
      <c r="T24" s="59">
        <f>R24*S24</f>
        <v>0</v>
      </c>
    </row>
    <row r="25" spans="1:20" ht="51" x14ac:dyDescent="0.35">
      <c r="A25" s="46"/>
      <c r="B25" s="54" t="str">
        <f t="shared" si="3"/>
        <v>2</v>
      </c>
      <c r="C25" s="54" t="str">
        <f>_xlfn.XLOOKUP(E:E,[1]pomocné_fakulta!$C:$C,[1]pomocné_fakulta!$B:$B)</f>
        <v>FAF</v>
      </c>
      <c r="D25" s="54" t="str">
        <f>_xlfn.XLOOKUP(E:E,[2]Místnosti!$C:$C,[2]Místnosti!$K:$K)</f>
        <v>CB</v>
      </c>
      <c r="E25" s="86" t="str">
        <f t="shared" si="8"/>
        <v>2_220</v>
      </c>
      <c r="F25" s="56" t="s">
        <v>43</v>
      </c>
      <c r="G25" s="56" t="s">
        <v>140</v>
      </c>
      <c r="H25" s="87" t="s">
        <v>141</v>
      </c>
      <c r="I25" s="88" t="s">
        <v>142</v>
      </c>
      <c r="J25" s="89" t="s">
        <v>143</v>
      </c>
      <c r="K25" s="59"/>
      <c r="L25" s="59"/>
      <c r="M25" s="60" t="e" vm="10">
        <v>#VALUE!</v>
      </c>
      <c r="N25" s="60" t="s">
        <v>144</v>
      </c>
      <c r="O25" s="61" t="s">
        <v>55</v>
      </c>
      <c r="P25" s="62"/>
      <c r="Q25" s="62" t="s">
        <v>41</v>
      </c>
      <c r="R25" s="62">
        <v>1</v>
      </c>
      <c r="S25" s="31"/>
      <c r="T25" s="62">
        <f>R25*S25</f>
        <v>0</v>
      </c>
    </row>
    <row r="26" spans="1:20" ht="37.5" x14ac:dyDescent="0.35">
      <c r="A26" s="46"/>
      <c r="B26" s="54" t="str">
        <f t="shared" si="3"/>
        <v>2</v>
      </c>
      <c r="C26" s="54" t="str">
        <f>_xlfn.XLOOKUP(E:E,[1]pomocné_fakulta!$C:$C,[1]pomocné_fakulta!$B:$B)</f>
        <v>FAF</v>
      </c>
      <c r="D26" s="54" t="str">
        <f>_xlfn.XLOOKUP(E:E,[2]Místnosti!$C:$C,[2]Místnosti!$K:$K)</f>
        <v>CB</v>
      </c>
      <c r="E26" s="86" t="str">
        <f t="shared" si="8"/>
        <v>2_220</v>
      </c>
      <c r="F26" s="56" t="s">
        <v>43</v>
      </c>
      <c r="G26" s="56" t="s">
        <v>51</v>
      </c>
      <c r="H26" s="57" t="s">
        <v>52</v>
      </c>
      <c r="I26" s="58" t="s">
        <v>53</v>
      </c>
      <c r="J26" s="59" t="s">
        <v>54</v>
      </c>
      <c r="K26" s="59" t="s">
        <v>48</v>
      </c>
      <c r="L26" s="59" t="s">
        <v>48</v>
      </c>
      <c r="M26" s="60" t="e" vm="2">
        <v>#VALUE!</v>
      </c>
      <c r="N26" s="60" t="s">
        <v>49</v>
      </c>
      <c r="O26" s="61" t="s">
        <v>55</v>
      </c>
      <c r="P26" s="62" t="s">
        <v>48</v>
      </c>
      <c r="Q26" s="62" t="s">
        <v>41</v>
      </c>
      <c r="R26" s="62">
        <v>1</v>
      </c>
      <c r="S26" s="31"/>
      <c r="T26" s="62">
        <f>R26*S26</f>
        <v>0</v>
      </c>
    </row>
    <row r="27" spans="1:20" ht="37.5" x14ac:dyDescent="0.35">
      <c r="A27" s="46"/>
      <c r="B27" s="54" t="str">
        <f t="shared" si="3"/>
        <v>2</v>
      </c>
      <c r="C27" s="54" t="str">
        <f>_xlfn.XLOOKUP(E:E,[1]pomocné_fakulta!$C:$C,[1]pomocné_fakulta!$B:$B)</f>
        <v>FAF</v>
      </c>
      <c r="D27" s="54" t="str">
        <f>_xlfn.XLOOKUP(E:E,[2]Místnosti!$C:$C,[2]Místnosti!$K:$K)</f>
        <v>CB</v>
      </c>
      <c r="E27" s="55" t="str">
        <f t="shared" si="8"/>
        <v>2_220</v>
      </c>
      <c r="F27" s="56" t="s">
        <v>43</v>
      </c>
      <c r="G27" s="56" t="s">
        <v>56</v>
      </c>
      <c r="H27" s="57" t="s">
        <v>57</v>
      </c>
      <c r="I27" s="58" t="s">
        <v>58</v>
      </c>
      <c r="J27" s="59" t="s">
        <v>59</v>
      </c>
      <c r="K27" s="59" t="s">
        <v>60</v>
      </c>
      <c r="L27" s="59" t="s">
        <v>61</v>
      </c>
      <c r="M27" s="60" t="e" vm="3">
        <v>#VALUE!</v>
      </c>
      <c r="N27" s="60"/>
      <c r="O27" s="61" t="s">
        <v>55</v>
      </c>
      <c r="P27" s="62" t="s">
        <v>62</v>
      </c>
      <c r="Q27" s="62" t="s">
        <v>41</v>
      </c>
      <c r="R27" s="62">
        <v>1</v>
      </c>
      <c r="S27" s="31"/>
      <c r="T27" s="62">
        <f>R27*S27</f>
        <v>0</v>
      </c>
    </row>
    <row r="28" spans="1:20" ht="175" x14ac:dyDescent="0.35">
      <c r="A28" s="46"/>
      <c r="B28" s="54" t="str">
        <f t="shared" si="3"/>
        <v>2</v>
      </c>
      <c r="C28" s="54" t="str">
        <f>_xlfn.XLOOKUP(E:E,[1]pomocné_fakulta!$C:$C,[1]pomocné_fakulta!$B:$B)</f>
        <v>FAF</v>
      </c>
      <c r="D28" s="54" t="str">
        <f>_xlfn.XLOOKUP(E:E,[2]Místnosti!$C:$C,[2]Místnosti!$K:$K)</f>
        <v>CB</v>
      </c>
      <c r="E28" s="55" t="str">
        <f t="shared" si="8"/>
        <v>2_220</v>
      </c>
      <c r="F28" s="56" t="s">
        <v>43</v>
      </c>
      <c r="G28" s="56" t="s">
        <v>63</v>
      </c>
      <c r="H28" s="57" t="s">
        <v>64</v>
      </c>
      <c r="I28" s="58" t="s">
        <v>65</v>
      </c>
      <c r="J28" s="59" t="s">
        <v>66</v>
      </c>
      <c r="K28" s="59" t="s">
        <v>67</v>
      </c>
      <c r="L28" s="59" t="s">
        <v>61</v>
      </c>
      <c r="M28" s="60" t="e" vm="4">
        <v>#VALUE!</v>
      </c>
      <c r="N28" s="60"/>
      <c r="O28" s="61" t="s">
        <v>55</v>
      </c>
      <c r="P28" s="62" t="s">
        <v>68</v>
      </c>
      <c r="Q28" s="62" t="s">
        <v>41</v>
      </c>
      <c r="R28" s="62">
        <v>1</v>
      </c>
      <c r="S28" s="31"/>
      <c r="T28" s="62">
        <f>R28*S28</f>
        <v>0</v>
      </c>
    </row>
    <row r="29" spans="1:20" ht="62.5" x14ac:dyDescent="0.35">
      <c r="A29" s="46" t="s">
        <v>69</v>
      </c>
      <c r="B29" s="54" t="str">
        <f t="shared" si="3"/>
        <v>2</v>
      </c>
      <c r="C29" s="54" t="str">
        <f>_xlfn.XLOOKUP(E:E,[1]pomocné_fakulta!$C:$C,[1]pomocné_fakulta!$B:$B)</f>
        <v>FAF</v>
      </c>
      <c r="D29" s="54" t="str">
        <f>_xlfn.XLOOKUP(E:E,[2]Místnosti!$C:$C,[2]Místnosti!$K:$K)</f>
        <v>CB</v>
      </c>
      <c r="E29" s="55" t="str">
        <f>E24</f>
        <v>2_220</v>
      </c>
      <c r="F29" s="59" t="s">
        <v>70</v>
      </c>
      <c r="G29" s="63" t="s">
        <v>391</v>
      </c>
      <c r="H29" s="94" t="s">
        <v>392</v>
      </c>
      <c r="I29" s="75" t="s">
        <v>393</v>
      </c>
      <c r="J29" s="66" t="s">
        <v>394</v>
      </c>
      <c r="K29" s="66" t="s">
        <v>395</v>
      </c>
      <c r="L29" s="66" t="s">
        <v>76</v>
      </c>
      <c r="M29" s="74" t="e" vm="30">
        <v>#VALUE!</v>
      </c>
      <c r="N29" s="66" t="s">
        <v>77</v>
      </c>
      <c r="O29" s="175" t="s">
        <v>396</v>
      </c>
      <c r="P29" s="66"/>
      <c r="Q29" s="62" t="s">
        <v>41</v>
      </c>
      <c r="R29" s="66">
        <v>12</v>
      </c>
      <c r="S29" s="32"/>
      <c r="T29" s="66"/>
    </row>
    <row r="30" spans="1:20" ht="86.5" customHeight="1" x14ac:dyDescent="0.35">
      <c r="A30" s="46"/>
      <c r="B30" s="54" t="str">
        <f t="shared" si="3"/>
        <v>2</v>
      </c>
      <c r="C30" s="54" t="str">
        <f>_xlfn.XLOOKUP(E:E,[1]pomocné_fakulta!$C:$C,[1]pomocné_fakulta!$B:$B)</f>
        <v>FAF</v>
      </c>
      <c r="D30" s="54" t="str">
        <f>_xlfn.XLOOKUP(E:E,[2]Místnosti!$C:$C,[2]Místnosti!$K:$K)</f>
        <v>CB</v>
      </c>
      <c r="E30" s="55" t="str">
        <f t="shared" si="8"/>
        <v>2_220</v>
      </c>
      <c r="F30" s="164" t="s">
        <v>70</v>
      </c>
      <c r="G30" s="63" t="s">
        <v>277</v>
      </c>
      <c r="H30" s="94" t="s">
        <v>278</v>
      </c>
      <c r="I30" s="75" t="s">
        <v>279</v>
      </c>
      <c r="J30" s="66" t="s">
        <v>280</v>
      </c>
      <c r="K30" s="66" t="s">
        <v>281</v>
      </c>
      <c r="L30" s="66" t="s">
        <v>76</v>
      </c>
      <c r="M30" s="74" t="e" vm="31">
        <v>#VALUE!</v>
      </c>
      <c r="N30" s="66" t="s">
        <v>77</v>
      </c>
      <c r="O30" s="95" t="s">
        <v>192</v>
      </c>
      <c r="P30" s="66"/>
      <c r="Q30" s="62" t="s">
        <v>41</v>
      </c>
      <c r="R30" s="66">
        <v>2</v>
      </c>
      <c r="S30" s="31"/>
      <c r="T30" s="66">
        <f t="shared" ref="T30:T36" si="9">R30*S30</f>
        <v>0</v>
      </c>
    </row>
    <row r="31" spans="1:20" ht="53.5" customHeight="1" x14ac:dyDescent="0.35">
      <c r="A31" s="46"/>
      <c r="B31" s="54" t="str">
        <f t="shared" si="3"/>
        <v>2</v>
      </c>
      <c r="C31" s="54" t="str">
        <f>_xlfn.XLOOKUP(E:E,[1]pomocné_fakulta!$C:$C,[1]pomocné_fakulta!$B:$B)</f>
        <v>FAF</v>
      </c>
      <c r="D31" s="54" t="str">
        <f>_xlfn.XLOOKUP(E:E,[2]Místnosti!$C:$C,[2]Místnosti!$K:$K)</f>
        <v>CB</v>
      </c>
      <c r="E31" s="55" t="str">
        <f t="shared" si="8"/>
        <v>2_220</v>
      </c>
      <c r="F31" s="59" t="s">
        <v>70</v>
      </c>
      <c r="G31" s="63" t="s">
        <v>287</v>
      </c>
      <c r="H31" s="106" t="s">
        <v>288</v>
      </c>
      <c r="I31" s="75" t="s">
        <v>397</v>
      </c>
      <c r="J31" s="66" t="s">
        <v>290</v>
      </c>
      <c r="K31" s="66" t="s">
        <v>291</v>
      </c>
      <c r="L31" s="66" t="s">
        <v>76</v>
      </c>
      <c r="M31" s="74" t="e" vm="32">
        <v>#VALUE!</v>
      </c>
      <c r="N31" s="66" t="s">
        <v>77</v>
      </c>
      <c r="O31" s="59" t="s">
        <v>292</v>
      </c>
      <c r="P31" s="66"/>
      <c r="Q31" s="62" t="s">
        <v>41</v>
      </c>
      <c r="R31" s="66">
        <v>1</v>
      </c>
      <c r="S31" s="31"/>
      <c r="T31" s="66">
        <f t="shared" si="9"/>
        <v>0</v>
      </c>
    </row>
    <row r="32" spans="1:20" ht="68" customHeight="1" x14ac:dyDescent="0.35">
      <c r="A32" s="46"/>
      <c r="B32" s="54" t="str">
        <f t="shared" si="3"/>
        <v>2</v>
      </c>
      <c r="C32" s="54" t="str">
        <f>_xlfn.XLOOKUP(E:E,[1]pomocné_fakulta!$C:$C,[1]pomocné_fakulta!$B:$B)</f>
        <v>FAF</v>
      </c>
      <c r="D32" s="54" t="str">
        <f>_xlfn.XLOOKUP(E:E,[2]Místnosti!$C:$C,[2]Místnosti!$K:$K)</f>
        <v>CB</v>
      </c>
      <c r="E32" s="55" t="str">
        <f t="shared" si="8"/>
        <v>2_220</v>
      </c>
      <c r="F32" s="162" t="s">
        <v>70</v>
      </c>
      <c r="G32" s="56" t="s">
        <v>297</v>
      </c>
      <c r="H32" s="75" t="s">
        <v>298</v>
      </c>
      <c r="I32" s="75" t="s">
        <v>299</v>
      </c>
      <c r="J32" s="66" t="s">
        <v>300</v>
      </c>
      <c r="K32" s="66" t="s">
        <v>296</v>
      </c>
      <c r="L32" s="66" t="s">
        <v>76</v>
      </c>
      <c r="M32" s="74" t="e" vm="23">
        <v>#VALUE!</v>
      </c>
      <c r="N32" s="66" t="s">
        <v>77</v>
      </c>
      <c r="O32" s="95" t="s">
        <v>192</v>
      </c>
      <c r="P32" s="59"/>
      <c r="Q32" s="62" t="s">
        <v>41</v>
      </c>
      <c r="R32" s="59">
        <v>1</v>
      </c>
      <c r="S32" s="31"/>
      <c r="T32" s="59">
        <f t="shared" si="9"/>
        <v>0</v>
      </c>
    </row>
    <row r="33" spans="1:20" ht="62.5" x14ac:dyDescent="0.35">
      <c r="A33" s="46"/>
      <c r="B33" s="54" t="str">
        <f t="shared" si="3"/>
        <v>2</v>
      </c>
      <c r="C33" s="54" t="str">
        <f>_xlfn.XLOOKUP(E:E,[1]pomocné_fakulta!$C:$C,[1]pomocné_fakulta!$B:$B)</f>
        <v>FAF</v>
      </c>
      <c r="D33" s="54" t="str">
        <f>_xlfn.XLOOKUP(E:E,[2]Místnosti!$C:$C,[2]Místnosti!$K:$K)</f>
        <v>CB</v>
      </c>
      <c r="E33" s="55" t="str">
        <f t="shared" si="8"/>
        <v>2_220</v>
      </c>
      <c r="F33" s="162" t="s">
        <v>70</v>
      </c>
      <c r="G33" s="176" t="s">
        <v>398</v>
      </c>
      <c r="H33" s="177" t="s">
        <v>399</v>
      </c>
      <c r="I33" s="178" t="s">
        <v>400</v>
      </c>
      <c r="J33" s="59" t="s">
        <v>401</v>
      </c>
      <c r="K33" s="66" t="s">
        <v>90</v>
      </c>
      <c r="L33" s="66" t="s">
        <v>76</v>
      </c>
      <c r="M33" s="74" t="e" vm="33">
        <v>#VALUE!</v>
      </c>
      <c r="N33" s="66" t="s">
        <v>77</v>
      </c>
      <c r="O33" s="165" t="s">
        <v>347</v>
      </c>
      <c r="P33" s="59" t="s">
        <v>402</v>
      </c>
      <c r="Q33" s="62" t="s">
        <v>41</v>
      </c>
      <c r="R33" s="59">
        <v>1</v>
      </c>
      <c r="S33" s="31"/>
      <c r="T33" s="59">
        <f t="shared" si="9"/>
        <v>0</v>
      </c>
    </row>
    <row r="34" spans="1:20" ht="55" customHeight="1" x14ac:dyDescent="0.35">
      <c r="A34" s="46"/>
      <c r="B34" s="54" t="str">
        <f t="shared" si="3"/>
        <v>2</v>
      </c>
      <c r="C34" s="54" t="str">
        <f>_xlfn.XLOOKUP(E:E,[1]pomocné_fakulta!$C:$C,[1]pomocné_fakulta!$B:$B)</f>
        <v>FAF</v>
      </c>
      <c r="D34" s="54" t="str">
        <f>_xlfn.XLOOKUP(E:E,[2]Místnosti!$C:$C,[2]Místnosti!$K:$K)</f>
        <v>CB</v>
      </c>
      <c r="E34" s="55" t="str">
        <f t="shared" si="8"/>
        <v>2_220</v>
      </c>
      <c r="F34" s="162" t="s">
        <v>70</v>
      </c>
      <c r="G34" s="176" t="s">
        <v>403</v>
      </c>
      <c r="H34" s="177" t="s">
        <v>404</v>
      </c>
      <c r="I34" s="178" t="s">
        <v>405</v>
      </c>
      <c r="J34" s="66" t="s">
        <v>406</v>
      </c>
      <c r="K34" s="66" t="s">
        <v>90</v>
      </c>
      <c r="L34" s="66" t="s">
        <v>76</v>
      </c>
      <c r="M34" s="74" t="e" vm="34">
        <v>#VALUE!</v>
      </c>
      <c r="N34" s="66" t="s">
        <v>77</v>
      </c>
      <c r="O34" s="165" t="s">
        <v>347</v>
      </c>
      <c r="P34" s="59" t="s">
        <v>402</v>
      </c>
      <c r="Q34" s="62" t="s">
        <v>41</v>
      </c>
      <c r="R34" s="59">
        <v>1</v>
      </c>
      <c r="S34" s="31"/>
      <c r="T34" s="59">
        <f t="shared" si="9"/>
        <v>0</v>
      </c>
    </row>
    <row r="35" spans="1:20" ht="99" customHeight="1" x14ac:dyDescent="0.35">
      <c r="A35" s="46"/>
      <c r="B35" s="54" t="str">
        <f t="shared" si="3"/>
        <v>2</v>
      </c>
      <c r="C35" s="54" t="str">
        <f>_xlfn.XLOOKUP(E:E,[1]pomocné_fakulta!$C:$C,[1]pomocné_fakulta!$B:$B)</f>
        <v>FAF</v>
      </c>
      <c r="D35" s="54" t="str">
        <f>_xlfn.XLOOKUP(E:E,[2]Místnosti!$C:$C,[2]Místnosti!$K:$K)</f>
        <v>CB</v>
      </c>
      <c r="E35" s="55" t="str">
        <f t="shared" si="8"/>
        <v>2_220</v>
      </c>
      <c r="F35" s="162" t="s">
        <v>70</v>
      </c>
      <c r="G35" s="56" t="s">
        <v>407</v>
      </c>
      <c r="H35" s="106" t="s">
        <v>408</v>
      </c>
      <c r="I35" s="58" t="s">
        <v>409</v>
      </c>
      <c r="J35" s="173" t="s">
        <v>410</v>
      </c>
      <c r="K35" s="174" t="s">
        <v>378</v>
      </c>
      <c r="L35" s="174" t="s">
        <v>76</v>
      </c>
      <c r="M35" s="74" t="e" vm="35">
        <v>#VALUE!</v>
      </c>
      <c r="N35" s="66" t="s">
        <v>77</v>
      </c>
      <c r="O35" s="165" t="s">
        <v>347</v>
      </c>
      <c r="P35" s="59"/>
      <c r="Q35" s="62" t="s">
        <v>41</v>
      </c>
      <c r="R35" s="59">
        <v>4</v>
      </c>
      <c r="S35" s="31"/>
      <c r="T35" s="59">
        <f t="shared" si="9"/>
        <v>0</v>
      </c>
    </row>
    <row r="36" spans="1:20" ht="52.5" customHeight="1" x14ac:dyDescent="0.35">
      <c r="A36" s="46"/>
      <c r="B36" s="54" t="str">
        <f t="shared" si="3"/>
        <v>2</v>
      </c>
      <c r="C36" s="54" t="str">
        <f>_xlfn.XLOOKUP(E:E,[1]pomocné_fakulta!$C:$C,[1]pomocné_fakulta!$B:$B)</f>
        <v>FAF</v>
      </c>
      <c r="D36" s="54" t="str">
        <f>_xlfn.XLOOKUP(E:E,[2]Místnosti!$C:$C,[2]Místnosti!$K:$K)</f>
        <v>CB</v>
      </c>
      <c r="E36" s="55" t="str">
        <f t="shared" si="8"/>
        <v>2_220</v>
      </c>
      <c r="F36" s="167" t="s">
        <v>43</v>
      </c>
      <c r="G36" s="67" t="s">
        <v>354</v>
      </c>
      <c r="H36" s="68" t="s">
        <v>355</v>
      </c>
      <c r="I36" s="72" t="s">
        <v>356</v>
      </c>
      <c r="J36" s="70" t="s">
        <v>357</v>
      </c>
      <c r="K36" s="168" t="s">
        <v>358</v>
      </c>
      <c r="L36" s="168" t="s">
        <v>359</v>
      </c>
      <c r="M36" s="71" t="e" vm="27">
        <v>#VALUE!</v>
      </c>
      <c r="N36" s="169"/>
      <c r="O36" s="170" t="s">
        <v>347</v>
      </c>
      <c r="P36" s="70"/>
      <c r="Q36" s="62"/>
      <c r="R36" s="70">
        <v>1</v>
      </c>
      <c r="S36" s="153"/>
      <c r="T36" s="59">
        <f t="shared" si="9"/>
        <v>0</v>
      </c>
    </row>
    <row r="37" spans="1:20" ht="15.5" x14ac:dyDescent="0.35">
      <c r="A37" s="46"/>
      <c r="B37" s="155" t="str">
        <f t="shared" si="3"/>
        <v>2</v>
      </c>
      <c r="C37" s="155" t="str">
        <f>_xlfn.XLOOKUP(E:E,[1]pomocné_fakulta!$C:$C,[1]pomocné_fakulta!$B:$B)</f>
        <v>LF</v>
      </c>
      <c r="D37" s="47" t="str">
        <f>_xlfn.XLOOKUP(E:E,[2]Místnosti!$C:$C,[2]Místnosti!$K:$K)</f>
        <v>CB</v>
      </c>
      <c r="E37" s="156" t="str">
        <f>$G37</f>
        <v>2_221</v>
      </c>
      <c r="F37" s="157"/>
      <c r="G37" s="158" t="s">
        <v>411</v>
      </c>
      <c r="H37" s="1" t="s">
        <v>387</v>
      </c>
      <c r="I37" s="159"/>
      <c r="J37" s="160"/>
      <c r="K37" s="160"/>
      <c r="L37" s="160"/>
      <c r="M37" s="161"/>
      <c r="N37" s="160"/>
      <c r="O37" s="52"/>
      <c r="P37" s="160"/>
      <c r="Q37" s="161"/>
      <c r="R37" s="160"/>
      <c r="S37" s="152"/>
      <c r="T37" s="160"/>
    </row>
    <row r="38" spans="1:20" ht="37.5" x14ac:dyDescent="0.35">
      <c r="A38" s="46"/>
      <c r="B38" s="54" t="str">
        <f t="shared" si="3"/>
        <v>2</v>
      </c>
      <c r="C38" s="54" t="str">
        <f>_xlfn.XLOOKUP(E:E,[1]pomocné_fakulta!$C:$C,[1]pomocné_fakulta!$B:$B)</f>
        <v>LF</v>
      </c>
      <c r="D38" s="54" t="str">
        <f>_xlfn.XLOOKUP(E:E,[2]Místnosti!$C:$C,[2]Místnosti!$K:$K)</f>
        <v>CB</v>
      </c>
      <c r="E38" s="55" t="str">
        <f t="shared" ref="E38:E50" si="10">E37</f>
        <v>2_221</v>
      </c>
      <c r="F38" s="162" t="s">
        <v>35</v>
      </c>
      <c r="G38" s="56" t="s">
        <v>412</v>
      </c>
      <c r="H38" s="57" t="s">
        <v>338</v>
      </c>
      <c r="I38" s="72" t="s">
        <v>125</v>
      </c>
      <c r="J38" s="59"/>
      <c r="K38" s="59"/>
      <c r="L38" s="59"/>
      <c r="M38" s="60"/>
      <c r="N38" s="60" t="s">
        <v>340</v>
      </c>
      <c r="O38" s="165" t="s">
        <v>413</v>
      </c>
      <c r="P38" s="59"/>
      <c r="Q38" s="62" t="s">
        <v>41</v>
      </c>
      <c r="R38" s="59">
        <v>1</v>
      </c>
      <c r="S38" s="31"/>
      <c r="T38" s="59">
        <f>R38*S38</f>
        <v>0</v>
      </c>
    </row>
    <row r="39" spans="1:20" ht="51" x14ac:dyDescent="0.35">
      <c r="A39" s="46"/>
      <c r="B39" s="54" t="str">
        <f t="shared" si="3"/>
        <v>2</v>
      </c>
      <c r="C39" s="54" t="str">
        <f>_xlfn.XLOOKUP(E:E,[1]pomocné_fakulta!$C:$C,[1]pomocné_fakulta!$B:$B)</f>
        <v>LF</v>
      </c>
      <c r="D39" s="54" t="str">
        <f>_xlfn.XLOOKUP(E:E,[2]Místnosti!$C:$C,[2]Místnosti!$K:$K)</f>
        <v>CB</v>
      </c>
      <c r="E39" s="86" t="str">
        <f t="shared" si="10"/>
        <v>2_221</v>
      </c>
      <c r="F39" s="56" t="s">
        <v>43</v>
      </c>
      <c r="G39" s="56" t="s">
        <v>140</v>
      </c>
      <c r="H39" s="87" t="s">
        <v>141</v>
      </c>
      <c r="I39" s="88" t="s">
        <v>142</v>
      </c>
      <c r="J39" s="89" t="s">
        <v>143</v>
      </c>
      <c r="K39" s="59"/>
      <c r="L39" s="59"/>
      <c r="M39" s="60" t="e" vm="10">
        <v>#VALUE!</v>
      </c>
      <c r="N39" s="60" t="s">
        <v>144</v>
      </c>
      <c r="O39" s="61" t="s">
        <v>55</v>
      </c>
      <c r="P39" s="62"/>
      <c r="Q39" s="62" t="s">
        <v>41</v>
      </c>
      <c r="R39" s="62">
        <v>1</v>
      </c>
      <c r="S39" s="31"/>
      <c r="T39" s="62">
        <f>R39*S39</f>
        <v>0</v>
      </c>
    </row>
    <row r="40" spans="1:20" ht="37.5" x14ac:dyDescent="0.35">
      <c r="A40" s="46"/>
      <c r="B40" s="54" t="str">
        <f t="shared" si="3"/>
        <v>2</v>
      </c>
      <c r="C40" s="54" t="str">
        <f>_xlfn.XLOOKUP(E:E,[1]pomocné_fakulta!$C:$C,[1]pomocné_fakulta!$B:$B)</f>
        <v>LF</v>
      </c>
      <c r="D40" s="54" t="str">
        <f>_xlfn.XLOOKUP(E:E,[2]Místnosti!$C:$C,[2]Místnosti!$K:$K)</f>
        <v>CB</v>
      </c>
      <c r="E40" s="86" t="str">
        <f t="shared" si="10"/>
        <v>2_221</v>
      </c>
      <c r="F40" s="56" t="s">
        <v>43</v>
      </c>
      <c r="G40" s="56" t="s">
        <v>51</v>
      </c>
      <c r="H40" s="57" t="s">
        <v>52</v>
      </c>
      <c r="I40" s="58" t="s">
        <v>53</v>
      </c>
      <c r="J40" s="59" t="s">
        <v>54</v>
      </c>
      <c r="K40" s="59" t="s">
        <v>48</v>
      </c>
      <c r="L40" s="59" t="s">
        <v>48</v>
      </c>
      <c r="M40" s="60" t="e" vm="2">
        <v>#VALUE!</v>
      </c>
      <c r="N40" s="60" t="s">
        <v>49</v>
      </c>
      <c r="O40" s="61" t="s">
        <v>55</v>
      </c>
      <c r="P40" s="62" t="s">
        <v>48</v>
      </c>
      <c r="Q40" s="62" t="s">
        <v>41</v>
      </c>
      <c r="R40" s="62">
        <v>1</v>
      </c>
      <c r="S40" s="31"/>
      <c r="T40" s="62">
        <f>R40*S40</f>
        <v>0</v>
      </c>
    </row>
    <row r="41" spans="1:20" ht="37.5" x14ac:dyDescent="0.35">
      <c r="A41" s="46"/>
      <c r="B41" s="54" t="str">
        <f t="shared" si="3"/>
        <v>2</v>
      </c>
      <c r="C41" s="54" t="str">
        <f>_xlfn.XLOOKUP(E:E,[1]pomocné_fakulta!$C:$C,[1]pomocné_fakulta!$B:$B)</f>
        <v>LF</v>
      </c>
      <c r="D41" s="54" t="str">
        <f>_xlfn.XLOOKUP(E:E,[2]Místnosti!$C:$C,[2]Místnosti!$K:$K)</f>
        <v>CB</v>
      </c>
      <c r="E41" s="55" t="str">
        <f t="shared" si="10"/>
        <v>2_221</v>
      </c>
      <c r="F41" s="56" t="s">
        <v>43</v>
      </c>
      <c r="G41" s="56" t="s">
        <v>56</v>
      </c>
      <c r="H41" s="57" t="s">
        <v>57</v>
      </c>
      <c r="I41" s="58" t="s">
        <v>58</v>
      </c>
      <c r="J41" s="59" t="s">
        <v>59</v>
      </c>
      <c r="K41" s="59" t="s">
        <v>60</v>
      </c>
      <c r="L41" s="59" t="s">
        <v>61</v>
      </c>
      <c r="M41" s="60" t="e" vm="3">
        <v>#VALUE!</v>
      </c>
      <c r="N41" s="60"/>
      <c r="O41" s="61" t="s">
        <v>55</v>
      </c>
      <c r="P41" s="62" t="s">
        <v>62</v>
      </c>
      <c r="Q41" s="62" t="s">
        <v>41</v>
      </c>
      <c r="R41" s="62">
        <v>1</v>
      </c>
      <c r="S41" s="31"/>
      <c r="T41" s="62">
        <f>R41*S41</f>
        <v>0</v>
      </c>
    </row>
    <row r="42" spans="1:20" ht="175" x14ac:dyDescent="0.35">
      <c r="A42" s="46"/>
      <c r="B42" s="54" t="str">
        <f t="shared" si="3"/>
        <v>2</v>
      </c>
      <c r="C42" s="54" t="str">
        <f>_xlfn.XLOOKUP(E:E,[1]pomocné_fakulta!$C:$C,[1]pomocné_fakulta!$B:$B)</f>
        <v>LF</v>
      </c>
      <c r="D42" s="54" t="str">
        <f>_xlfn.XLOOKUP(E:E,[2]Místnosti!$C:$C,[2]Místnosti!$K:$K)</f>
        <v>CB</v>
      </c>
      <c r="E42" s="55" t="str">
        <f t="shared" si="10"/>
        <v>2_221</v>
      </c>
      <c r="F42" s="56" t="s">
        <v>43</v>
      </c>
      <c r="G42" s="56" t="s">
        <v>63</v>
      </c>
      <c r="H42" s="57" t="s">
        <v>64</v>
      </c>
      <c r="I42" s="58" t="s">
        <v>65</v>
      </c>
      <c r="J42" s="59" t="s">
        <v>66</v>
      </c>
      <c r="K42" s="59" t="s">
        <v>67</v>
      </c>
      <c r="L42" s="59" t="s">
        <v>61</v>
      </c>
      <c r="M42" s="60" t="e" vm="4">
        <v>#VALUE!</v>
      </c>
      <c r="N42" s="60"/>
      <c r="O42" s="61" t="s">
        <v>55</v>
      </c>
      <c r="P42" s="62" t="s">
        <v>68</v>
      </c>
      <c r="Q42" s="62" t="s">
        <v>41</v>
      </c>
      <c r="R42" s="62">
        <v>1</v>
      </c>
      <c r="S42" s="31"/>
      <c r="T42" s="62">
        <f>R42*S42</f>
        <v>0</v>
      </c>
    </row>
    <row r="43" spans="1:20" ht="62.5" x14ac:dyDescent="0.35">
      <c r="A43" s="46" t="s">
        <v>69</v>
      </c>
      <c r="B43" s="54" t="str">
        <f t="shared" si="3"/>
        <v>2</v>
      </c>
      <c r="C43" s="54" t="str">
        <f>_xlfn.XLOOKUP(E:E,[1]pomocné_fakulta!$C:$C,[1]pomocné_fakulta!$B:$B)</f>
        <v>LF</v>
      </c>
      <c r="D43" s="54" t="str">
        <f>_xlfn.XLOOKUP(E:E,[2]Místnosti!$C:$C,[2]Místnosti!$K:$K)</f>
        <v>CB</v>
      </c>
      <c r="E43" s="55" t="str">
        <f>E38</f>
        <v>2_221</v>
      </c>
      <c r="F43" s="59" t="s">
        <v>70</v>
      </c>
      <c r="G43" s="63" t="s">
        <v>391</v>
      </c>
      <c r="H43" s="94" t="s">
        <v>392</v>
      </c>
      <c r="I43" s="75" t="s">
        <v>393</v>
      </c>
      <c r="J43" s="66" t="s">
        <v>394</v>
      </c>
      <c r="K43" s="66" t="s">
        <v>395</v>
      </c>
      <c r="L43" s="66" t="s">
        <v>76</v>
      </c>
      <c r="M43" s="74" t="e" vm="30">
        <v>#VALUE!</v>
      </c>
      <c r="N43" s="66" t="s">
        <v>77</v>
      </c>
      <c r="O43" s="175" t="s">
        <v>396</v>
      </c>
      <c r="P43" s="66"/>
      <c r="Q43" s="62" t="s">
        <v>41</v>
      </c>
      <c r="R43" s="66">
        <v>12</v>
      </c>
      <c r="S43" s="32"/>
      <c r="T43" s="66"/>
    </row>
    <row r="44" spans="1:20" ht="90" customHeight="1" x14ac:dyDescent="0.35">
      <c r="A44" s="46"/>
      <c r="B44" s="54" t="str">
        <f t="shared" si="3"/>
        <v>2</v>
      </c>
      <c r="C44" s="54" t="str">
        <f>_xlfn.XLOOKUP(E:E,[1]pomocné_fakulta!$C:$C,[1]pomocné_fakulta!$B:$B)</f>
        <v>LF</v>
      </c>
      <c r="D44" s="54" t="str">
        <f>_xlfn.XLOOKUP(E:E,[2]Místnosti!$C:$C,[2]Místnosti!$K:$K)</f>
        <v>CB</v>
      </c>
      <c r="E44" s="55" t="str">
        <f t="shared" si="10"/>
        <v>2_221</v>
      </c>
      <c r="F44" s="164" t="s">
        <v>70</v>
      </c>
      <c r="G44" s="63" t="s">
        <v>277</v>
      </c>
      <c r="H44" s="94" t="s">
        <v>278</v>
      </c>
      <c r="I44" s="75" t="s">
        <v>279</v>
      </c>
      <c r="J44" s="66" t="s">
        <v>280</v>
      </c>
      <c r="K44" s="66" t="s">
        <v>281</v>
      </c>
      <c r="L44" s="66" t="s">
        <v>76</v>
      </c>
      <c r="M44" s="74" t="e" vm="31">
        <v>#VALUE!</v>
      </c>
      <c r="N44" s="66" t="s">
        <v>77</v>
      </c>
      <c r="O44" s="95" t="s">
        <v>192</v>
      </c>
      <c r="P44" s="66"/>
      <c r="Q44" s="62" t="s">
        <v>41</v>
      </c>
      <c r="R44" s="66">
        <v>2</v>
      </c>
      <c r="S44" s="31"/>
      <c r="T44" s="66">
        <f t="shared" ref="T44:T50" si="11">R44*S44</f>
        <v>0</v>
      </c>
    </row>
    <row r="45" spans="1:20" ht="49" customHeight="1" x14ac:dyDescent="0.35">
      <c r="A45" s="46"/>
      <c r="B45" s="54" t="str">
        <f t="shared" si="3"/>
        <v>2</v>
      </c>
      <c r="C45" s="54" t="str">
        <f>_xlfn.XLOOKUP(E:E,[1]pomocné_fakulta!$C:$C,[1]pomocné_fakulta!$B:$B)</f>
        <v>LF</v>
      </c>
      <c r="D45" s="54" t="str">
        <f>_xlfn.XLOOKUP(E:E,[2]Místnosti!$C:$C,[2]Místnosti!$K:$K)</f>
        <v>CB</v>
      </c>
      <c r="E45" s="55" t="str">
        <f t="shared" si="10"/>
        <v>2_221</v>
      </c>
      <c r="F45" s="59" t="s">
        <v>70</v>
      </c>
      <c r="G45" s="63" t="s">
        <v>287</v>
      </c>
      <c r="H45" s="106" t="s">
        <v>288</v>
      </c>
      <c r="I45" s="75" t="s">
        <v>397</v>
      </c>
      <c r="J45" s="66" t="s">
        <v>290</v>
      </c>
      <c r="K45" s="66" t="s">
        <v>291</v>
      </c>
      <c r="L45" s="66" t="s">
        <v>76</v>
      </c>
      <c r="M45" s="74" t="e" vm="32">
        <v>#VALUE!</v>
      </c>
      <c r="N45" s="66" t="s">
        <v>77</v>
      </c>
      <c r="O45" s="59" t="s">
        <v>292</v>
      </c>
      <c r="P45" s="66"/>
      <c r="Q45" s="62" t="s">
        <v>41</v>
      </c>
      <c r="R45" s="66">
        <v>1</v>
      </c>
      <c r="S45" s="31"/>
      <c r="T45" s="66">
        <f t="shared" si="11"/>
        <v>0</v>
      </c>
    </row>
    <row r="46" spans="1:20" ht="65" customHeight="1" x14ac:dyDescent="0.35">
      <c r="A46" s="46"/>
      <c r="B46" s="54" t="str">
        <f t="shared" si="3"/>
        <v>2</v>
      </c>
      <c r="C46" s="54" t="str">
        <f>_xlfn.XLOOKUP(E:E,[1]pomocné_fakulta!$C:$C,[1]pomocné_fakulta!$B:$B)</f>
        <v>LF</v>
      </c>
      <c r="D46" s="54" t="str">
        <f>_xlfn.XLOOKUP(E:E,[2]Místnosti!$C:$C,[2]Místnosti!$K:$K)</f>
        <v>CB</v>
      </c>
      <c r="E46" s="55" t="str">
        <f t="shared" si="10"/>
        <v>2_221</v>
      </c>
      <c r="F46" s="162" t="s">
        <v>70</v>
      </c>
      <c r="G46" s="56" t="s">
        <v>297</v>
      </c>
      <c r="H46" s="75" t="s">
        <v>298</v>
      </c>
      <c r="I46" s="75" t="s">
        <v>299</v>
      </c>
      <c r="J46" s="66" t="s">
        <v>300</v>
      </c>
      <c r="K46" s="66" t="s">
        <v>296</v>
      </c>
      <c r="L46" s="66" t="s">
        <v>76</v>
      </c>
      <c r="M46" s="74" t="e" vm="23">
        <v>#VALUE!</v>
      </c>
      <c r="N46" s="66" t="s">
        <v>77</v>
      </c>
      <c r="O46" s="95" t="s">
        <v>192</v>
      </c>
      <c r="P46" s="59"/>
      <c r="Q46" s="62" t="s">
        <v>41</v>
      </c>
      <c r="R46" s="59">
        <v>1</v>
      </c>
      <c r="S46" s="31"/>
      <c r="T46" s="59">
        <f t="shared" si="11"/>
        <v>0</v>
      </c>
    </row>
    <row r="47" spans="1:20" ht="62.5" x14ac:dyDescent="0.35">
      <c r="A47" s="46"/>
      <c r="B47" s="54" t="str">
        <f t="shared" si="3"/>
        <v>2</v>
      </c>
      <c r="C47" s="54" t="str">
        <f>_xlfn.XLOOKUP(E:E,[1]pomocné_fakulta!$C:$C,[1]pomocné_fakulta!$B:$B)</f>
        <v>LF</v>
      </c>
      <c r="D47" s="54" t="str">
        <f>_xlfn.XLOOKUP(E:E,[2]Místnosti!$C:$C,[2]Místnosti!$K:$K)</f>
        <v>CB</v>
      </c>
      <c r="E47" s="55" t="str">
        <f t="shared" si="10"/>
        <v>2_221</v>
      </c>
      <c r="F47" s="162" t="s">
        <v>70</v>
      </c>
      <c r="G47" s="176" t="s">
        <v>398</v>
      </c>
      <c r="H47" s="177" t="s">
        <v>399</v>
      </c>
      <c r="I47" s="178" t="s">
        <v>400</v>
      </c>
      <c r="J47" s="59" t="s">
        <v>401</v>
      </c>
      <c r="K47" s="66" t="s">
        <v>90</v>
      </c>
      <c r="L47" s="66" t="s">
        <v>76</v>
      </c>
      <c r="M47" s="74" t="e" vm="33">
        <v>#VALUE!</v>
      </c>
      <c r="N47" s="66" t="s">
        <v>77</v>
      </c>
      <c r="O47" s="165" t="s">
        <v>347</v>
      </c>
      <c r="P47" s="59" t="s">
        <v>402</v>
      </c>
      <c r="Q47" s="62" t="s">
        <v>41</v>
      </c>
      <c r="R47" s="59">
        <v>1</v>
      </c>
      <c r="S47" s="31"/>
      <c r="T47" s="59">
        <f t="shared" si="11"/>
        <v>0</v>
      </c>
    </row>
    <row r="48" spans="1:20" ht="55" customHeight="1" x14ac:dyDescent="0.35">
      <c r="A48" s="46"/>
      <c r="B48" s="54" t="str">
        <f t="shared" si="3"/>
        <v>2</v>
      </c>
      <c r="C48" s="54" t="str">
        <f>_xlfn.XLOOKUP(E:E,[1]pomocné_fakulta!$C:$C,[1]pomocné_fakulta!$B:$B)</f>
        <v>LF</v>
      </c>
      <c r="D48" s="54" t="str">
        <f>_xlfn.XLOOKUP(E:E,[2]Místnosti!$C:$C,[2]Místnosti!$K:$K)</f>
        <v>CB</v>
      </c>
      <c r="E48" s="55" t="str">
        <f t="shared" si="10"/>
        <v>2_221</v>
      </c>
      <c r="F48" s="162" t="s">
        <v>70</v>
      </c>
      <c r="G48" s="176" t="s">
        <v>403</v>
      </c>
      <c r="H48" s="177" t="s">
        <v>404</v>
      </c>
      <c r="I48" s="178" t="s">
        <v>405</v>
      </c>
      <c r="J48" s="66" t="s">
        <v>406</v>
      </c>
      <c r="K48" s="66" t="s">
        <v>90</v>
      </c>
      <c r="L48" s="66" t="s">
        <v>76</v>
      </c>
      <c r="M48" s="74" t="e" vm="34">
        <v>#VALUE!</v>
      </c>
      <c r="N48" s="66" t="s">
        <v>77</v>
      </c>
      <c r="O48" s="165" t="s">
        <v>347</v>
      </c>
      <c r="P48" s="59" t="s">
        <v>402</v>
      </c>
      <c r="Q48" s="62" t="s">
        <v>41</v>
      </c>
      <c r="R48" s="59">
        <v>1</v>
      </c>
      <c r="S48" s="31"/>
      <c r="T48" s="59">
        <f t="shared" si="11"/>
        <v>0</v>
      </c>
    </row>
    <row r="49" spans="1:20" ht="101" customHeight="1" x14ac:dyDescent="0.35">
      <c r="A49" s="46"/>
      <c r="B49" s="54" t="str">
        <f t="shared" si="3"/>
        <v>2</v>
      </c>
      <c r="C49" s="54" t="str">
        <f>_xlfn.XLOOKUP(E:E,[1]pomocné_fakulta!$C:$C,[1]pomocné_fakulta!$B:$B)</f>
        <v>LF</v>
      </c>
      <c r="D49" s="54" t="str">
        <f>_xlfn.XLOOKUP(E:E,[2]Místnosti!$C:$C,[2]Místnosti!$K:$K)</f>
        <v>CB</v>
      </c>
      <c r="E49" s="55" t="str">
        <f t="shared" si="10"/>
        <v>2_221</v>
      </c>
      <c r="F49" s="162" t="s">
        <v>70</v>
      </c>
      <c r="G49" s="56" t="s">
        <v>407</v>
      </c>
      <c r="H49" s="106" t="s">
        <v>408</v>
      </c>
      <c r="I49" s="58" t="s">
        <v>409</v>
      </c>
      <c r="J49" s="173" t="s">
        <v>410</v>
      </c>
      <c r="K49" s="174" t="s">
        <v>378</v>
      </c>
      <c r="L49" s="174" t="s">
        <v>76</v>
      </c>
      <c r="M49" s="74" t="e" vm="35">
        <v>#VALUE!</v>
      </c>
      <c r="N49" s="66" t="s">
        <v>77</v>
      </c>
      <c r="O49" s="165" t="s">
        <v>347</v>
      </c>
      <c r="P49" s="59"/>
      <c r="Q49" s="62" t="s">
        <v>41</v>
      </c>
      <c r="R49" s="59">
        <v>4</v>
      </c>
      <c r="S49" s="31"/>
      <c r="T49" s="59">
        <f t="shared" si="11"/>
        <v>0</v>
      </c>
    </row>
    <row r="50" spans="1:20" ht="56.5" customHeight="1" x14ac:dyDescent="0.35">
      <c r="A50" s="46"/>
      <c r="B50" s="54" t="str">
        <f t="shared" si="3"/>
        <v>2</v>
      </c>
      <c r="C50" s="54" t="str">
        <f>_xlfn.XLOOKUP(E:E,[1]pomocné_fakulta!$C:$C,[1]pomocné_fakulta!$B:$B)</f>
        <v>LF</v>
      </c>
      <c r="D50" s="54" t="str">
        <f>_xlfn.XLOOKUP(E:E,[2]Místnosti!$C:$C,[2]Místnosti!$K:$K)</f>
        <v>CB</v>
      </c>
      <c r="E50" s="55" t="str">
        <f t="shared" si="10"/>
        <v>2_221</v>
      </c>
      <c r="F50" s="167" t="s">
        <v>43</v>
      </c>
      <c r="G50" s="67" t="s">
        <v>354</v>
      </c>
      <c r="H50" s="68" t="s">
        <v>355</v>
      </c>
      <c r="I50" s="72" t="s">
        <v>356</v>
      </c>
      <c r="J50" s="70" t="s">
        <v>357</v>
      </c>
      <c r="K50" s="168" t="s">
        <v>358</v>
      </c>
      <c r="L50" s="168" t="s">
        <v>359</v>
      </c>
      <c r="M50" s="71" t="e" vm="27">
        <v>#VALUE!</v>
      </c>
      <c r="N50" s="169"/>
      <c r="O50" s="170" t="s">
        <v>347</v>
      </c>
      <c r="P50" s="70"/>
      <c r="Q50" s="62"/>
      <c r="R50" s="70">
        <v>1</v>
      </c>
      <c r="S50" s="153"/>
      <c r="T50" s="59">
        <f t="shared" si="11"/>
        <v>0</v>
      </c>
    </row>
    <row r="51" spans="1:20" ht="15.5" x14ac:dyDescent="0.35">
      <c r="A51" s="46"/>
      <c r="B51" s="155" t="str">
        <f>MID(E51,1,1)</f>
        <v>3</v>
      </c>
      <c r="C51" s="155" t="str">
        <f>_xlfn.XLOOKUP(E:E,[1]pomocné_fakulta!$C:$C,[1]pomocné_fakulta!$B:$B)</f>
        <v>LF</v>
      </c>
      <c r="D51" s="47" t="str">
        <f>_xlfn.XLOOKUP(E:E,[2]Místnosti!$C:$C,[2]Místnosti!$K:$K)</f>
        <v>BF</v>
      </c>
      <c r="E51" s="156" t="str">
        <f>$G51</f>
        <v>3_111</v>
      </c>
      <c r="F51" s="157"/>
      <c r="G51" s="158" t="s">
        <v>414</v>
      </c>
      <c r="H51" s="1" t="s">
        <v>361</v>
      </c>
      <c r="I51" s="159"/>
      <c r="J51" s="160"/>
      <c r="K51" s="160"/>
      <c r="L51" s="160"/>
      <c r="M51" s="161"/>
      <c r="N51" s="160"/>
      <c r="O51" s="52"/>
      <c r="P51" s="160"/>
      <c r="Q51" s="161"/>
      <c r="R51" s="160"/>
      <c r="S51" s="152"/>
      <c r="T51" s="160"/>
    </row>
    <row r="52" spans="1:20" ht="37.5" x14ac:dyDescent="0.35">
      <c r="A52" s="46"/>
      <c r="B52" s="54" t="str">
        <f>MID(E52,1,1)</f>
        <v>3</v>
      </c>
      <c r="C52" s="54" t="str">
        <f>_xlfn.XLOOKUP(E:E,[1]pomocné_fakulta!$C:$C,[1]pomocné_fakulta!$B:$B)</f>
        <v>LF</v>
      </c>
      <c r="D52" s="54" t="str">
        <f>_xlfn.XLOOKUP(E:E,[2]Místnosti!$C:$C,[2]Místnosti!$K:$K)</f>
        <v>BF</v>
      </c>
      <c r="E52" s="55" t="str">
        <f>E51</f>
        <v>3_111</v>
      </c>
      <c r="F52" s="162" t="s">
        <v>35</v>
      </c>
      <c r="G52" s="56" t="s">
        <v>415</v>
      </c>
      <c r="H52" s="73" t="s">
        <v>416</v>
      </c>
      <c r="I52" s="72" t="s">
        <v>417</v>
      </c>
      <c r="J52" s="59"/>
      <c r="K52" s="59"/>
      <c r="L52" s="59"/>
      <c r="M52" s="60"/>
      <c r="N52" s="60" t="s">
        <v>363</v>
      </c>
      <c r="O52" s="165" t="s">
        <v>418</v>
      </c>
      <c r="P52" s="59"/>
      <c r="Q52" s="62" t="s">
        <v>41</v>
      </c>
      <c r="R52" s="59">
        <v>1</v>
      </c>
      <c r="S52" s="31"/>
      <c r="T52" s="59">
        <f>R52*S52</f>
        <v>0</v>
      </c>
    </row>
    <row r="53" spans="1:20" ht="51" x14ac:dyDescent="0.35">
      <c r="A53" s="46"/>
      <c r="B53" s="54" t="str">
        <f t="shared" ref="B53:B60" si="12">MID(E53,1,1)</f>
        <v>3</v>
      </c>
      <c r="C53" s="54" t="str">
        <f>_xlfn.XLOOKUP(E:E,[1]pomocné_fakulta!$C:$C,[1]pomocné_fakulta!$B:$B)</f>
        <v>LF</v>
      </c>
      <c r="D53" s="54" t="str">
        <f>_xlfn.XLOOKUP(E:E,[2]Místnosti!$C:$C,[2]Místnosti!$K:$K)</f>
        <v>BF</v>
      </c>
      <c r="E53" s="55" t="str">
        <f t="shared" ref="E53:E56" si="13">E52</f>
        <v>3_111</v>
      </c>
      <c r="F53" s="56" t="s">
        <v>43</v>
      </c>
      <c r="G53" s="56" t="s">
        <v>140</v>
      </c>
      <c r="H53" s="87" t="s">
        <v>141</v>
      </c>
      <c r="I53" s="88" t="s">
        <v>142</v>
      </c>
      <c r="J53" s="89" t="s">
        <v>143</v>
      </c>
      <c r="K53" s="59"/>
      <c r="L53" s="59"/>
      <c r="M53" s="60" t="e" vm="10">
        <v>#VALUE!</v>
      </c>
      <c r="N53" s="60" t="s">
        <v>144</v>
      </c>
      <c r="O53" s="61" t="s">
        <v>55</v>
      </c>
      <c r="P53" s="62"/>
      <c r="Q53" s="62" t="s">
        <v>41</v>
      </c>
      <c r="R53" s="62">
        <v>1</v>
      </c>
      <c r="S53" s="31"/>
      <c r="T53" s="62">
        <f>R53*S53</f>
        <v>0</v>
      </c>
    </row>
    <row r="54" spans="1:20" ht="37.5" x14ac:dyDescent="0.35">
      <c r="A54" s="46"/>
      <c r="B54" s="54" t="str">
        <f t="shared" si="12"/>
        <v>3</v>
      </c>
      <c r="C54" s="54" t="str">
        <f>_xlfn.XLOOKUP(E:E,[1]pomocné_fakulta!$C:$C,[1]pomocné_fakulta!$B:$B)</f>
        <v>LF</v>
      </c>
      <c r="D54" s="54" t="str">
        <f>_xlfn.XLOOKUP(E:E,[2]Místnosti!$C:$C,[2]Místnosti!$K:$K)</f>
        <v>BF</v>
      </c>
      <c r="E54" s="55" t="str">
        <f t="shared" si="13"/>
        <v>3_111</v>
      </c>
      <c r="F54" s="56" t="s">
        <v>43</v>
      </c>
      <c r="G54" s="56" t="s">
        <v>51</v>
      </c>
      <c r="H54" s="57" t="s">
        <v>52</v>
      </c>
      <c r="I54" s="58" t="s">
        <v>53</v>
      </c>
      <c r="J54" s="59" t="s">
        <v>54</v>
      </c>
      <c r="K54" s="59" t="s">
        <v>48</v>
      </c>
      <c r="L54" s="59" t="s">
        <v>48</v>
      </c>
      <c r="M54" s="60" t="e" vm="2">
        <v>#VALUE!</v>
      </c>
      <c r="N54" s="60" t="s">
        <v>49</v>
      </c>
      <c r="O54" s="61" t="s">
        <v>55</v>
      </c>
      <c r="P54" s="62" t="s">
        <v>48</v>
      </c>
      <c r="Q54" s="62" t="s">
        <v>41</v>
      </c>
      <c r="R54" s="62">
        <v>1</v>
      </c>
      <c r="S54" s="31"/>
      <c r="T54" s="62">
        <f>R54*S54</f>
        <v>0</v>
      </c>
    </row>
    <row r="55" spans="1:20" ht="37.5" x14ac:dyDescent="0.35">
      <c r="A55" s="46"/>
      <c r="B55" s="54" t="str">
        <f t="shared" si="12"/>
        <v>3</v>
      </c>
      <c r="C55" s="54" t="str">
        <f>_xlfn.XLOOKUP(E:E,[1]pomocné_fakulta!$C:$C,[1]pomocné_fakulta!$B:$B)</f>
        <v>LF</v>
      </c>
      <c r="D55" s="54" t="str">
        <f>_xlfn.XLOOKUP(E:E,[2]Místnosti!$C:$C,[2]Místnosti!$K:$K)</f>
        <v>BF</v>
      </c>
      <c r="E55" s="55" t="str">
        <f t="shared" si="13"/>
        <v>3_111</v>
      </c>
      <c r="F55" s="56" t="s">
        <v>43</v>
      </c>
      <c r="G55" s="56" t="s">
        <v>56</v>
      </c>
      <c r="H55" s="57" t="s">
        <v>57</v>
      </c>
      <c r="I55" s="58" t="s">
        <v>58</v>
      </c>
      <c r="J55" s="59" t="s">
        <v>59</v>
      </c>
      <c r="K55" s="59" t="s">
        <v>60</v>
      </c>
      <c r="L55" s="59" t="s">
        <v>61</v>
      </c>
      <c r="M55" s="60" t="e" vm="3">
        <v>#VALUE!</v>
      </c>
      <c r="N55" s="60"/>
      <c r="O55" s="61" t="s">
        <v>55</v>
      </c>
      <c r="P55" s="62" t="s">
        <v>62</v>
      </c>
      <c r="Q55" s="62" t="s">
        <v>41</v>
      </c>
      <c r="R55" s="62">
        <v>1</v>
      </c>
      <c r="S55" s="31"/>
      <c r="T55" s="62">
        <f>R55*S55</f>
        <v>0</v>
      </c>
    </row>
    <row r="56" spans="1:20" ht="175" x14ac:dyDescent="0.35">
      <c r="A56" s="46"/>
      <c r="B56" s="54" t="str">
        <f t="shared" si="12"/>
        <v>3</v>
      </c>
      <c r="C56" s="54" t="str">
        <f>_xlfn.XLOOKUP(E:E,[1]pomocné_fakulta!$C:$C,[1]pomocné_fakulta!$B:$B)</f>
        <v>LF</v>
      </c>
      <c r="D56" s="54" t="str">
        <f>_xlfn.XLOOKUP(E:E,[2]Místnosti!$C:$C,[2]Místnosti!$K:$K)</f>
        <v>BF</v>
      </c>
      <c r="E56" s="55" t="str">
        <f t="shared" si="13"/>
        <v>3_111</v>
      </c>
      <c r="F56" s="56" t="s">
        <v>43</v>
      </c>
      <c r="G56" s="56" t="s">
        <v>63</v>
      </c>
      <c r="H56" s="57" t="s">
        <v>64</v>
      </c>
      <c r="I56" s="58" t="s">
        <v>65</v>
      </c>
      <c r="J56" s="59" t="s">
        <v>66</v>
      </c>
      <c r="K56" s="59" t="s">
        <v>67</v>
      </c>
      <c r="L56" s="59" t="s">
        <v>61</v>
      </c>
      <c r="M56" s="60" t="e" vm="4">
        <v>#VALUE!</v>
      </c>
      <c r="N56" s="60"/>
      <c r="O56" s="61" t="s">
        <v>55</v>
      </c>
      <c r="P56" s="62" t="s">
        <v>68</v>
      </c>
      <c r="Q56" s="62" t="s">
        <v>41</v>
      </c>
      <c r="R56" s="62">
        <v>1</v>
      </c>
      <c r="S56" s="31"/>
      <c r="T56" s="62">
        <f>R56*S56</f>
        <v>0</v>
      </c>
    </row>
    <row r="57" spans="1:20" ht="87.5" x14ac:dyDescent="0.35">
      <c r="A57" s="46" t="s">
        <v>69</v>
      </c>
      <c r="B57" s="54" t="str">
        <f t="shared" si="12"/>
        <v>3</v>
      </c>
      <c r="C57" s="54" t="str">
        <f>_xlfn.XLOOKUP(E:E,[1]pomocné_fakulta!$C:$C,[1]pomocné_fakulta!$B:$B)</f>
        <v>LF</v>
      </c>
      <c r="D57" s="54" t="str">
        <f>_xlfn.XLOOKUP(E:E,[2]Místnosti!$C:$C,[2]Místnosti!$K:$K)</f>
        <v>BF</v>
      </c>
      <c r="E57" s="55" t="str">
        <f>E52</f>
        <v>3_111</v>
      </c>
      <c r="F57" s="162" t="s">
        <v>70</v>
      </c>
      <c r="G57" s="56" t="s">
        <v>342</v>
      </c>
      <c r="H57" s="75" t="s">
        <v>343</v>
      </c>
      <c r="I57" s="58" t="s">
        <v>344</v>
      </c>
      <c r="J57" s="66" t="s">
        <v>345</v>
      </c>
      <c r="K57" s="66" t="s">
        <v>346</v>
      </c>
      <c r="L57" s="66" t="s">
        <v>76</v>
      </c>
      <c r="M57" s="77" t="e" vm="25">
        <v>#VALUE!</v>
      </c>
      <c r="N57" s="66" t="s">
        <v>77</v>
      </c>
      <c r="O57" s="171" t="s">
        <v>347</v>
      </c>
      <c r="P57" s="59"/>
      <c r="Q57" s="77" t="s">
        <v>41</v>
      </c>
      <c r="R57" s="59">
        <v>20</v>
      </c>
      <c r="S57" s="32"/>
      <c r="T57" s="59"/>
    </row>
    <row r="58" spans="1:20" ht="50" x14ac:dyDescent="0.35">
      <c r="A58" s="46"/>
      <c r="B58" s="54" t="str">
        <f t="shared" si="12"/>
        <v>3</v>
      </c>
      <c r="C58" s="54" t="str">
        <f>_xlfn.XLOOKUP(E:E,[1]pomocné_fakulta!$C:$C,[1]pomocné_fakulta!$B:$B)</f>
        <v>LF</v>
      </c>
      <c r="D58" s="54" t="str">
        <f>_xlfn.XLOOKUP(E:E,[2]Místnosti!$C:$C,[2]Místnosti!$K:$K)</f>
        <v>BF</v>
      </c>
      <c r="E58" s="55" t="str">
        <f t="shared" ref="E58:E60" si="14">E57</f>
        <v>3_111</v>
      </c>
      <c r="F58" s="162" t="s">
        <v>70</v>
      </c>
      <c r="G58" s="56" t="s">
        <v>419</v>
      </c>
      <c r="H58" s="172" t="s">
        <v>420</v>
      </c>
      <c r="I58" s="58" t="s">
        <v>373</v>
      </c>
      <c r="J58" s="66" t="s">
        <v>421</v>
      </c>
      <c r="K58" s="66" t="s">
        <v>90</v>
      </c>
      <c r="L58" s="66" t="s">
        <v>76</v>
      </c>
      <c r="M58" s="74" t="e" vm="36">
        <v>#VALUE!</v>
      </c>
      <c r="N58" s="66" t="s">
        <v>77</v>
      </c>
      <c r="O58" s="165" t="s">
        <v>347</v>
      </c>
      <c r="P58" s="59" t="s">
        <v>353</v>
      </c>
      <c r="Q58" s="77" t="s">
        <v>41</v>
      </c>
      <c r="R58" s="59">
        <v>8</v>
      </c>
      <c r="S58" s="31"/>
      <c r="T58" s="59">
        <f>R58*S58</f>
        <v>0</v>
      </c>
    </row>
    <row r="59" spans="1:20" ht="102" customHeight="1" x14ac:dyDescent="0.35">
      <c r="A59" s="93"/>
      <c r="B59" s="54" t="str">
        <f t="shared" si="12"/>
        <v>3</v>
      </c>
      <c r="C59" s="54" t="str">
        <f>_xlfn.XLOOKUP(E:E,[1]pomocné_fakulta!$C:$C,[1]pomocné_fakulta!$B:$B)</f>
        <v>LF</v>
      </c>
      <c r="D59" s="54" t="str">
        <f>_xlfn.XLOOKUP(E:E,[2]Místnosti!$C:$C,[2]Místnosti!$K:$K)</f>
        <v>BF</v>
      </c>
      <c r="E59" s="55" t="str">
        <f>E58</f>
        <v>3_111</v>
      </c>
      <c r="F59" s="162" t="s">
        <v>70</v>
      </c>
      <c r="G59" s="56" t="s">
        <v>374</v>
      </c>
      <c r="H59" s="106" t="s">
        <v>375</v>
      </c>
      <c r="I59" s="58" t="s">
        <v>376</v>
      </c>
      <c r="J59" s="173" t="s">
        <v>377</v>
      </c>
      <c r="K59" s="174" t="s">
        <v>378</v>
      </c>
      <c r="L59" s="174" t="s">
        <v>76</v>
      </c>
      <c r="M59" s="77" t="e" vm="37">
        <v>#VALUE!</v>
      </c>
      <c r="N59" s="66" t="s">
        <v>77</v>
      </c>
      <c r="O59" s="165" t="s">
        <v>347</v>
      </c>
      <c r="P59" s="59"/>
      <c r="Q59" s="77"/>
      <c r="R59" s="59">
        <v>7</v>
      </c>
      <c r="S59" s="31"/>
      <c r="T59" s="59">
        <f>R59*S59</f>
        <v>0</v>
      </c>
    </row>
    <row r="60" spans="1:20" ht="51" customHeight="1" x14ac:dyDescent="0.35">
      <c r="A60" s="46"/>
      <c r="B60" s="54" t="str">
        <f t="shared" si="12"/>
        <v>3</v>
      </c>
      <c r="C60" s="54" t="str">
        <f>_xlfn.XLOOKUP(E:E,[1]pomocné_fakulta!$C:$C,[1]pomocné_fakulta!$B:$B)</f>
        <v>LF</v>
      </c>
      <c r="D60" s="54" t="str">
        <f>_xlfn.XLOOKUP(E:E,[2]Místnosti!$C:$C,[2]Místnosti!$K:$K)</f>
        <v>BF</v>
      </c>
      <c r="E60" s="55" t="str">
        <f t="shared" si="14"/>
        <v>3_111</v>
      </c>
      <c r="F60" s="162" t="s">
        <v>43</v>
      </c>
      <c r="G60" s="56" t="s">
        <v>354</v>
      </c>
      <c r="H60" s="106" t="s">
        <v>355</v>
      </c>
      <c r="I60" s="58" t="s">
        <v>356</v>
      </c>
      <c r="J60" s="173" t="s">
        <v>357</v>
      </c>
      <c r="K60" s="174" t="s">
        <v>358</v>
      </c>
      <c r="L60" s="174" t="s">
        <v>359</v>
      </c>
      <c r="M60" s="77" t="e" vm="27">
        <v>#VALUE!</v>
      </c>
      <c r="N60" s="66"/>
      <c r="O60" s="165" t="s">
        <v>347</v>
      </c>
      <c r="P60" s="59"/>
      <c r="Q60" s="77"/>
      <c r="R60" s="59">
        <v>1</v>
      </c>
      <c r="S60" s="153"/>
      <c r="T60" s="59">
        <f>R60*S60</f>
        <v>0</v>
      </c>
    </row>
    <row r="61" spans="1:20" ht="15.5" x14ac:dyDescent="0.35">
      <c r="A61" s="46"/>
      <c r="B61" s="155" t="str">
        <f>MID(E61,1,1)</f>
        <v>3</v>
      </c>
      <c r="C61" s="155" t="str">
        <f>_xlfn.XLOOKUP(E:E,[1]pomocné_fakulta!$C:$C,[1]pomocné_fakulta!$B:$B)</f>
        <v>FaF</v>
      </c>
      <c r="D61" s="47" t="str">
        <f>_xlfn.XLOOKUP(E:E,[2]Místnosti!$C:$C,[2]Místnosti!$K:$K)</f>
        <v>BF</v>
      </c>
      <c r="E61" s="156" t="str">
        <f>$G61</f>
        <v>3_182</v>
      </c>
      <c r="F61" s="157"/>
      <c r="G61" s="158" t="s">
        <v>422</v>
      </c>
      <c r="H61" s="1" t="s">
        <v>361</v>
      </c>
      <c r="I61" s="159"/>
      <c r="J61" s="160"/>
      <c r="K61" s="160"/>
      <c r="L61" s="160"/>
      <c r="M61" s="161"/>
      <c r="N61" s="160"/>
      <c r="O61" s="52"/>
      <c r="P61" s="160"/>
      <c r="Q61" s="161"/>
      <c r="R61" s="160"/>
      <c r="S61" s="152"/>
      <c r="T61" s="160"/>
    </row>
    <row r="62" spans="1:20" ht="37.5" x14ac:dyDescent="0.35">
      <c r="A62" s="46"/>
      <c r="B62" s="54" t="str">
        <f>MID(E62,1,1)</f>
        <v>3</v>
      </c>
      <c r="C62" s="54" t="str">
        <f>_xlfn.XLOOKUP(E:E,[1]pomocné_fakulta!$C:$C,[1]pomocné_fakulta!$B:$B)</f>
        <v>FaF</v>
      </c>
      <c r="D62" s="54" t="str">
        <f>_xlfn.XLOOKUP(E:E,[2]Místnosti!$C:$C,[2]Místnosti!$K:$K)</f>
        <v>BF</v>
      </c>
      <c r="E62" s="55" t="str">
        <f>E61</f>
        <v>3_182</v>
      </c>
      <c r="F62" s="162" t="s">
        <v>35</v>
      </c>
      <c r="G62" s="56" t="s">
        <v>423</v>
      </c>
      <c r="H62" s="57" t="s">
        <v>338</v>
      </c>
      <c r="I62" s="72" t="s">
        <v>202</v>
      </c>
      <c r="J62" s="59"/>
      <c r="K62" s="59"/>
      <c r="L62" s="59"/>
      <c r="M62" s="60"/>
      <c r="N62" s="60" t="s">
        <v>363</v>
      </c>
      <c r="O62" s="165" t="s">
        <v>424</v>
      </c>
      <c r="P62" s="59"/>
      <c r="Q62" s="62" t="s">
        <v>41</v>
      </c>
      <c r="R62" s="59">
        <v>1</v>
      </c>
      <c r="S62" s="31"/>
      <c r="T62" s="59">
        <f>R62*S62</f>
        <v>0</v>
      </c>
    </row>
    <row r="63" spans="1:20" ht="51" x14ac:dyDescent="0.35">
      <c r="A63" s="46"/>
      <c r="B63" s="54" t="str">
        <f t="shared" ref="B63:B70" si="15">MID(E63,1,1)</f>
        <v>3</v>
      </c>
      <c r="C63" s="54" t="str">
        <f>_xlfn.XLOOKUP(E:E,[1]pomocné_fakulta!$C:$C,[1]pomocné_fakulta!$B:$B)</f>
        <v>FaF</v>
      </c>
      <c r="D63" s="54" t="str">
        <f>_xlfn.XLOOKUP(E:E,[2]Místnosti!$C:$C,[2]Místnosti!$K:$K)</f>
        <v>BF</v>
      </c>
      <c r="E63" s="55" t="str">
        <f t="shared" ref="E63:E66" si="16">E62</f>
        <v>3_182</v>
      </c>
      <c r="F63" s="56" t="s">
        <v>43</v>
      </c>
      <c r="G63" s="56" t="s">
        <v>140</v>
      </c>
      <c r="H63" s="87" t="s">
        <v>141</v>
      </c>
      <c r="I63" s="88" t="s">
        <v>142</v>
      </c>
      <c r="J63" s="89" t="s">
        <v>143</v>
      </c>
      <c r="K63" s="59"/>
      <c r="L63" s="59"/>
      <c r="M63" s="60" t="e" vm="10">
        <v>#VALUE!</v>
      </c>
      <c r="N63" s="60" t="s">
        <v>144</v>
      </c>
      <c r="O63" s="61" t="s">
        <v>55</v>
      </c>
      <c r="P63" s="62"/>
      <c r="Q63" s="62" t="s">
        <v>41</v>
      </c>
      <c r="R63" s="62">
        <v>1</v>
      </c>
      <c r="S63" s="31"/>
      <c r="T63" s="62">
        <f>R63*S63</f>
        <v>0</v>
      </c>
    </row>
    <row r="64" spans="1:20" ht="37.5" x14ac:dyDescent="0.35">
      <c r="A64" s="46"/>
      <c r="B64" s="54" t="str">
        <f t="shared" si="15"/>
        <v>3</v>
      </c>
      <c r="C64" s="54" t="str">
        <f>_xlfn.XLOOKUP(E:E,[1]pomocné_fakulta!$C:$C,[1]pomocné_fakulta!$B:$B)</f>
        <v>FaF</v>
      </c>
      <c r="D64" s="54" t="str">
        <f>_xlfn.XLOOKUP(E:E,[2]Místnosti!$C:$C,[2]Místnosti!$K:$K)</f>
        <v>BF</v>
      </c>
      <c r="E64" s="55" t="str">
        <f t="shared" si="16"/>
        <v>3_182</v>
      </c>
      <c r="F64" s="56" t="s">
        <v>43</v>
      </c>
      <c r="G64" s="56" t="s">
        <v>51</v>
      </c>
      <c r="H64" s="57" t="s">
        <v>52</v>
      </c>
      <c r="I64" s="58" t="s">
        <v>53</v>
      </c>
      <c r="J64" s="59" t="s">
        <v>54</v>
      </c>
      <c r="K64" s="59" t="s">
        <v>48</v>
      </c>
      <c r="L64" s="59" t="s">
        <v>48</v>
      </c>
      <c r="M64" s="60" t="e" vm="2">
        <v>#VALUE!</v>
      </c>
      <c r="N64" s="60" t="s">
        <v>49</v>
      </c>
      <c r="O64" s="61" t="s">
        <v>55</v>
      </c>
      <c r="P64" s="62" t="s">
        <v>48</v>
      </c>
      <c r="Q64" s="62" t="s">
        <v>41</v>
      </c>
      <c r="R64" s="62">
        <v>1</v>
      </c>
      <c r="S64" s="31"/>
      <c r="T64" s="62">
        <f>R64*S64</f>
        <v>0</v>
      </c>
    </row>
    <row r="65" spans="1:20" ht="37.5" x14ac:dyDescent="0.35">
      <c r="A65" s="46"/>
      <c r="B65" s="54" t="str">
        <f t="shared" si="15"/>
        <v>3</v>
      </c>
      <c r="C65" s="54" t="str">
        <f>_xlfn.XLOOKUP(E:E,[1]pomocné_fakulta!$C:$C,[1]pomocné_fakulta!$B:$B)</f>
        <v>FaF</v>
      </c>
      <c r="D65" s="54" t="str">
        <f>_xlfn.XLOOKUP(E:E,[2]Místnosti!$C:$C,[2]Místnosti!$K:$K)</f>
        <v>BF</v>
      </c>
      <c r="E65" s="55" t="str">
        <f t="shared" si="16"/>
        <v>3_182</v>
      </c>
      <c r="F65" s="56" t="s">
        <v>43</v>
      </c>
      <c r="G65" s="56" t="s">
        <v>56</v>
      </c>
      <c r="H65" s="57" t="s">
        <v>57</v>
      </c>
      <c r="I65" s="58" t="s">
        <v>58</v>
      </c>
      <c r="J65" s="59" t="s">
        <v>59</v>
      </c>
      <c r="K65" s="59" t="s">
        <v>60</v>
      </c>
      <c r="L65" s="59" t="s">
        <v>61</v>
      </c>
      <c r="M65" s="60" t="e" vm="3">
        <v>#VALUE!</v>
      </c>
      <c r="N65" s="60"/>
      <c r="O65" s="61" t="s">
        <v>55</v>
      </c>
      <c r="P65" s="62" t="s">
        <v>62</v>
      </c>
      <c r="Q65" s="62" t="s">
        <v>41</v>
      </c>
      <c r="R65" s="62">
        <v>1</v>
      </c>
      <c r="S65" s="31"/>
      <c r="T65" s="62">
        <f>R65*S65</f>
        <v>0</v>
      </c>
    </row>
    <row r="66" spans="1:20" ht="175" x14ac:dyDescent="0.35">
      <c r="A66" s="46"/>
      <c r="B66" s="54" t="str">
        <f t="shared" si="15"/>
        <v>3</v>
      </c>
      <c r="C66" s="54" t="str">
        <f>_xlfn.XLOOKUP(E:E,[1]pomocné_fakulta!$C:$C,[1]pomocné_fakulta!$B:$B)</f>
        <v>FaF</v>
      </c>
      <c r="D66" s="54" t="str">
        <f>_xlfn.XLOOKUP(E:E,[2]Místnosti!$C:$C,[2]Místnosti!$K:$K)</f>
        <v>BF</v>
      </c>
      <c r="E66" s="55" t="str">
        <f t="shared" si="16"/>
        <v>3_182</v>
      </c>
      <c r="F66" s="56" t="s">
        <v>43</v>
      </c>
      <c r="G66" s="56" t="s">
        <v>63</v>
      </c>
      <c r="H66" s="57" t="s">
        <v>64</v>
      </c>
      <c r="I66" s="58" t="s">
        <v>65</v>
      </c>
      <c r="J66" s="59" t="s">
        <v>66</v>
      </c>
      <c r="K66" s="59" t="s">
        <v>67</v>
      </c>
      <c r="L66" s="59" t="s">
        <v>61</v>
      </c>
      <c r="M66" s="60" t="e" vm="4">
        <v>#VALUE!</v>
      </c>
      <c r="N66" s="60"/>
      <c r="O66" s="61" t="s">
        <v>55</v>
      </c>
      <c r="P66" s="62" t="s">
        <v>68</v>
      </c>
      <c r="Q66" s="62" t="s">
        <v>41</v>
      </c>
      <c r="R66" s="62">
        <v>1</v>
      </c>
      <c r="S66" s="31"/>
      <c r="T66" s="62">
        <f>R66*S66</f>
        <v>0</v>
      </c>
    </row>
    <row r="67" spans="1:20" ht="87.5" x14ac:dyDescent="0.35">
      <c r="A67" s="46" t="s">
        <v>69</v>
      </c>
      <c r="B67" s="54" t="str">
        <f t="shared" si="15"/>
        <v>3</v>
      </c>
      <c r="C67" s="54" t="str">
        <f>_xlfn.XLOOKUP(E:E,[1]pomocné_fakulta!$C:$C,[1]pomocné_fakulta!$B:$B)</f>
        <v>FaF</v>
      </c>
      <c r="D67" s="54" t="str">
        <f>_xlfn.XLOOKUP(E:E,[2]Místnosti!$C:$C,[2]Místnosti!$K:$K)</f>
        <v>BF</v>
      </c>
      <c r="E67" s="55" t="str">
        <f>E62</f>
        <v>3_182</v>
      </c>
      <c r="F67" s="162" t="s">
        <v>70</v>
      </c>
      <c r="G67" s="56" t="s">
        <v>342</v>
      </c>
      <c r="H67" s="75" t="s">
        <v>343</v>
      </c>
      <c r="I67" s="58" t="s">
        <v>344</v>
      </c>
      <c r="J67" s="66" t="s">
        <v>345</v>
      </c>
      <c r="K67" s="66" t="s">
        <v>346</v>
      </c>
      <c r="L67" s="66" t="s">
        <v>76</v>
      </c>
      <c r="M67" s="77" t="e" vm="25">
        <v>#VALUE!</v>
      </c>
      <c r="N67" s="66" t="s">
        <v>77</v>
      </c>
      <c r="O67" s="171" t="s">
        <v>347</v>
      </c>
      <c r="P67" s="59"/>
      <c r="Q67" s="77" t="s">
        <v>41</v>
      </c>
      <c r="R67" s="59">
        <v>14</v>
      </c>
      <c r="S67" s="32"/>
      <c r="T67" s="59"/>
    </row>
    <row r="68" spans="1:20" ht="50" x14ac:dyDescent="0.35">
      <c r="A68" s="46"/>
      <c r="B68" s="54" t="str">
        <f t="shared" si="15"/>
        <v>3</v>
      </c>
      <c r="C68" s="54" t="str">
        <f>_xlfn.XLOOKUP(E:E,[1]pomocné_fakulta!$C:$C,[1]pomocné_fakulta!$B:$B)</f>
        <v>FaF</v>
      </c>
      <c r="D68" s="54" t="str">
        <f>_xlfn.XLOOKUP(E:E,[2]Místnosti!$C:$C,[2]Místnosti!$K:$K)</f>
        <v>BF</v>
      </c>
      <c r="E68" s="55" t="str">
        <f t="shared" ref="E68:E70" si="17">E67</f>
        <v>3_182</v>
      </c>
      <c r="F68" s="162" t="s">
        <v>70</v>
      </c>
      <c r="G68" s="56" t="s">
        <v>419</v>
      </c>
      <c r="H68" s="172" t="s">
        <v>420</v>
      </c>
      <c r="I68" s="58" t="s">
        <v>373</v>
      </c>
      <c r="J68" s="66" t="s">
        <v>421</v>
      </c>
      <c r="K68" s="66" t="s">
        <v>90</v>
      </c>
      <c r="L68" s="66" t="s">
        <v>76</v>
      </c>
      <c r="M68" s="74" t="e" vm="36">
        <v>#VALUE!</v>
      </c>
      <c r="N68" s="66" t="s">
        <v>77</v>
      </c>
      <c r="O68" s="165" t="s">
        <v>347</v>
      </c>
      <c r="P68" s="59" t="s">
        <v>353</v>
      </c>
      <c r="Q68" s="77" t="s">
        <v>41</v>
      </c>
      <c r="R68" s="59">
        <v>5</v>
      </c>
      <c r="S68" s="31"/>
      <c r="T68" s="59">
        <f>R68*S68</f>
        <v>0</v>
      </c>
    </row>
    <row r="69" spans="1:20" ht="87.5" x14ac:dyDescent="0.35">
      <c r="A69" s="93"/>
      <c r="B69" s="54" t="str">
        <f t="shared" si="15"/>
        <v>3</v>
      </c>
      <c r="C69" s="54" t="str">
        <f>_xlfn.XLOOKUP(E:E,[1]pomocné_fakulta!$C:$C,[1]pomocné_fakulta!$B:$B)</f>
        <v>FaF</v>
      </c>
      <c r="D69" s="54" t="str">
        <f>_xlfn.XLOOKUP(E:E,[2]Místnosti!$C:$C,[2]Místnosti!$K:$K)</f>
        <v>BF</v>
      </c>
      <c r="E69" s="55" t="str">
        <f t="shared" si="17"/>
        <v>3_182</v>
      </c>
      <c r="F69" s="162" t="s">
        <v>70</v>
      </c>
      <c r="G69" s="56" t="s">
        <v>407</v>
      </c>
      <c r="H69" s="106" t="s">
        <v>408</v>
      </c>
      <c r="I69" s="58" t="s">
        <v>409</v>
      </c>
      <c r="J69" s="173" t="s">
        <v>410</v>
      </c>
      <c r="K69" s="174" t="s">
        <v>378</v>
      </c>
      <c r="L69" s="174" t="s">
        <v>76</v>
      </c>
      <c r="M69" s="74" t="e" vm="35">
        <v>#VALUE!</v>
      </c>
      <c r="N69" s="66" t="s">
        <v>77</v>
      </c>
      <c r="O69" s="165" t="s">
        <v>347</v>
      </c>
      <c r="P69" s="59"/>
      <c r="Q69" s="62" t="s">
        <v>41</v>
      </c>
      <c r="R69" s="59">
        <v>3</v>
      </c>
      <c r="S69" s="31"/>
      <c r="T69" s="59">
        <f>R69*S69</f>
        <v>0</v>
      </c>
    </row>
    <row r="70" spans="1:20" ht="96" customHeight="1" x14ac:dyDescent="0.35">
      <c r="A70" s="46"/>
      <c r="B70" s="54" t="str">
        <f t="shared" si="15"/>
        <v>3</v>
      </c>
      <c r="C70" s="54" t="str">
        <f>_xlfn.XLOOKUP(E:E,[1]pomocné_fakulta!$C:$C,[1]pomocné_fakulta!$B:$B)</f>
        <v>FaF</v>
      </c>
      <c r="D70" s="54" t="str">
        <f>_xlfn.XLOOKUP(E:E,[2]Místnosti!$C:$C,[2]Místnosti!$K:$K)</f>
        <v>BF</v>
      </c>
      <c r="E70" s="55" t="str">
        <f t="shared" si="17"/>
        <v>3_182</v>
      </c>
      <c r="F70" s="162" t="s">
        <v>70</v>
      </c>
      <c r="G70" s="56" t="s">
        <v>374</v>
      </c>
      <c r="H70" s="106" t="s">
        <v>375</v>
      </c>
      <c r="I70" s="58" t="s">
        <v>376</v>
      </c>
      <c r="J70" s="173" t="s">
        <v>377</v>
      </c>
      <c r="K70" s="174" t="s">
        <v>378</v>
      </c>
      <c r="L70" s="174" t="s">
        <v>76</v>
      </c>
      <c r="M70" s="77"/>
      <c r="N70" s="66" t="s">
        <v>77</v>
      </c>
      <c r="O70" s="165" t="s">
        <v>347</v>
      </c>
      <c r="P70" s="59"/>
      <c r="Q70" s="77"/>
      <c r="R70" s="59">
        <v>4</v>
      </c>
      <c r="S70" s="31"/>
      <c r="T70" s="59">
        <f>R70*S70</f>
        <v>0</v>
      </c>
    </row>
    <row r="71" spans="1:20" ht="15.5" x14ac:dyDescent="0.35">
      <c r="A71" s="46"/>
      <c r="B71" s="155" t="str">
        <f>MID(E71,1,1)</f>
        <v>3</v>
      </c>
      <c r="C71" s="155" t="str">
        <f>_xlfn.XLOOKUP(E:E,[1]pomocné_fakulta!$C:$C,[1]pomocné_fakulta!$B:$B)</f>
        <v>FaF</v>
      </c>
      <c r="D71" s="47" t="str">
        <f>_xlfn.XLOOKUP(E:E,[2]Místnosti!$C:$C,[2]Místnosti!$K:$K)</f>
        <v>BF</v>
      </c>
      <c r="E71" s="156" t="str">
        <f>$G71</f>
        <v>3_288</v>
      </c>
      <c r="F71" s="157"/>
      <c r="G71" s="158" t="s">
        <v>425</v>
      </c>
      <c r="H71" s="1" t="s">
        <v>361</v>
      </c>
      <c r="I71" s="159"/>
      <c r="J71" s="160"/>
      <c r="K71" s="160"/>
      <c r="L71" s="160"/>
      <c r="M71" s="161"/>
      <c r="N71" s="160"/>
      <c r="O71" s="52"/>
      <c r="P71" s="160"/>
      <c r="Q71" s="161"/>
      <c r="R71" s="160"/>
      <c r="S71" s="152"/>
      <c r="T71" s="160"/>
    </row>
    <row r="72" spans="1:20" ht="37.5" x14ac:dyDescent="0.35">
      <c r="A72" s="46"/>
      <c r="B72" s="54" t="str">
        <f>MID(E72,1,1)</f>
        <v>3</v>
      </c>
      <c r="C72" s="54" t="str">
        <f>_xlfn.XLOOKUP(E:E,[1]pomocné_fakulta!$C:$C,[1]pomocné_fakulta!$B:$B)</f>
        <v>FaF</v>
      </c>
      <c r="D72" s="54" t="str">
        <f>_xlfn.XLOOKUP(E:E,[2]Místnosti!$C:$C,[2]Místnosti!$K:$K)</f>
        <v>BF</v>
      </c>
      <c r="E72" s="55" t="str">
        <f>E71</f>
        <v>3_288</v>
      </c>
      <c r="F72" s="162" t="s">
        <v>35</v>
      </c>
      <c r="G72" s="56" t="s">
        <v>426</v>
      </c>
      <c r="H72" s="57" t="s">
        <v>338</v>
      </c>
      <c r="I72" s="72" t="s">
        <v>186</v>
      </c>
      <c r="J72" s="59"/>
      <c r="K72" s="59"/>
      <c r="L72" s="59"/>
      <c r="M72" s="60"/>
      <c r="N72" s="60" t="s">
        <v>363</v>
      </c>
      <c r="O72" s="165" t="s">
        <v>427</v>
      </c>
      <c r="P72" s="59"/>
      <c r="Q72" s="62" t="s">
        <v>41</v>
      </c>
      <c r="R72" s="59">
        <v>1</v>
      </c>
      <c r="S72" s="31"/>
      <c r="T72" s="59">
        <f>R72*S72</f>
        <v>0</v>
      </c>
    </row>
    <row r="73" spans="1:20" ht="51" x14ac:dyDescent="0.35">
      <c r="A73" s="46"/>
      <c r="B73" s="54" t="str">
        <f t="shared" ref="B73:B80" si="18">MID(E73,1,1)</f>
        <v>3</v>
      </c>
      <c r="C73" s="54" t="str">
        <f>_xlfn.XLOOKUP(E:E,[1]pomocné_fakulta!$C:$C,[1]pomocné_fakulta!$B:$B)</f>
        <v>FaF</v>
      </c>
      <c r="D73" s="54" t="str">
        <f>_xlfn.XLOOKUP(E:E,[2]Místnosti!$C:$C,[2]Místnosti!$K:$K)</f>
        <v>BF</v>
      </c>
      <c r="E73" s="55" t="str">
        <f t="shared" ref="E73:E76" si="19">E72</f>
        <v>3_288</v>
      </c>
      <c r="F73" s="56" t="s">
        <v>43</v>
      </c>
      <c r="G73" s="56" t="s">
        <v>140</v>
      </c>
      <c r="H73" s="87" t="s">
        <v>141</v>
      </c>
      <c r="I73" s="88" t="s">
        <v>142</v>
      </c>
      <c r="J73" s="89" t="s">
        <v>143</v>
      </c>
      <c r="K73" s="59"/>
      <c r="L73" s="59"/>
      <c r="M73" s="60" t="e" vm="10">
        <v>#VALUE!</v>
      </c>
      <c r="N73" s="60" t="s">
        <v>144</v>
      </c>
      <c r="O73" s="61" t="s">
        <v>55</v>
      </c>
      <c r="P73" s="62"/>
      <c r="Q73" s="62" t="s">
        <v>41</v>
      </c>
      <c r="R73" s="62">
        <v>1</v>
      </c>
      <c r="S73" s="31"/>
      <c r="T73" s="62">
        <f>R73*S73</f>
        <v>0</v>
      </c>
    </row>
    <row r="74" spans="1:20" ht="37.5" x14ac:dyDescent="0.35">
      <c r="A74" s="46"/>
      <c r="B74" s="54" t="str">
        <f t="shared" si="18"/>
        <v>3</v>
      </c>
      <c r="C74" s="54" t="str">
        <f>_xlfn.XLOOKUP(E:E,[1]pomocné_fakulta!$C:$C,[1]pomocné_fakulta!$B:$B)</f>
        <v>FaF</v>
      </c>
      <c r="D74" s="54" t="str">
        <f>_xlfn.XLOOKUP(E:E,[2]Místnosti!$C:$C,[2]Místnosti!$K:$K)</f>
        <v>BF</v>
      </c>
      <c r="E74" s="55" t="str">
        <f t="shared" si="19"/>
        <v>3_288</v>
      </c>
      <c r="F74" s="56" t="s">
        <v>43</v>
      </c>
      <c r="G74" s="56" t="s">
        <v>51</v>
      </c>
      <c r="H74" s="57" t="s">
        <v>52</v>
      </c>
      <c r="I74" s="58" t="s">
        <v>53</v>
      </c>
      <c r="J74" s="59" t="s">
        <v>54</v>
      </c>
      <c r="K74" s="59" t="s">
        <v>48</v>
      </c>
      <c r="L74" s="59" t="s">
        <v>48</v>
      </c>
      <c r="M74" s="60" t="e" vm="2">
        <v>#VALUE!</v>
      </c>
      <c r="N74" s="60" t="s">
        <v>49</v>
      </c>
      <c r="O74" s="61" t="s">
        <v>55</v>
      </c>
      <c r="P74" s="62" t="s">
        <v>48</v>
      </c>
      <c r="Q74" s="62" t="s">
        <v>41</v>
      </c>
      <c r="R74" s="62">
        <v>1</v>
      </c>
      <c r="S74" s="31"/>
      <c r="T74" s="62">
        <f>R74*S74</f>
        <v>0</v>
      </c>
    </row>
    <row r="75" spans="1:20" ht="37.5" x14ac:dyDescent="0.35">
      <c r="A75" s="46"/>
      <c r="B75" s="54" t="str">
        <f t="shared" si="18"/>
        <v>3</v>
      </c>
      <c r="C75" s="54" t="str">
        <f>_xlfn.XLOOKUP(E:E,[1]pomocné_fakulta!$C:$C,[1]pomocné_fakulta!$B:$B)</f>
        <v>FaF</v>
      </c>
      <c r="D75" s="54" t="str">
        <f>_xlfn.XLOOKUP(E:E,[2]Místnosti!$C:$C,[2]Místnosti!$K:$K)</f>
        <v>BF</v>
      </c>
      <c r="E75" s="55" t="str">
        <f t="shared" si="19"/>
        <v>3_288</v>
      </c>
      <c r="F75" s="56" t="s">
        <v>43</v>
      </c>
      <c r="G75" s="56" t="s">
        <v>56</v>
      </c>
      <c r="H75" s="57" t="s">
        <v>57</v>
      </c>
      <c r="I75" s="58" t="s">
        <v>58</v>
      </c>
      <c r="J75" s="59" t="s">
        <v>59</v>
      </c>
      <c r="K75" s="59" t="s">
        <v>60</v>
      </c>
      <c r="L75" s="59" t="s">
        <v>61</v>
      </c>
      <c r="M75" s="60" t="e" vm="3">
        <v>#VALUE!</v>
      </c>
      <c r="N75" s="60"/>
      <c r="O75" s="61" t="s">
        <v>55</v>
      </c>
      <c r="P75" s="62" t="s">
        <v>62</v>
      </c>
      <c r="Q75" s="62" t="s">
        <v>41</v>
      </c>
      <c r="R75" s="62">
        <v>1</v>
      </c>
      <c r="S75" s="31"/>
      <c r="T75" s="62">
        <f>R75*S75</f>
        <v>0</v>
      </c>
    </row>
    <row r="76" spans="1:20" ht="175" x14ac:dyDescent="0.35">
      <c r="A76" s="46"/>
      <c r="B76" s="54" t="str">
        <f t="shared" si="18"/>
        <v>3</v>
      </c>
      <c r="C76" s="54" t="str">
        <f>_xlfn.XLOOKUP(E:E,[1]pomocné_fakulta!$C:$C,[1]pomocné_fakulta!$B:$B)</f>
        <v>FaF</v>
      </c>
      <c r="D76" s="54" t="str">
        <f>_xlfn.XLOOKUP(E:E,[2]Místnosti!$C:$C,[2]Místnosti!$K:$K)</f>
        <v>BF</v>
      </c>
      <c r="E76" s="55" t="str">
        <f t="shared" si="19"/>
        <v>3_288</v>
      </c>
      <c r="F76" s="56" t="s">
        <v>43</v>
      </c>
      <c r="G76" s="56" t="s">
        <v>63</v>
      </c>
      <c r="H76" s="57" t="s">
        <v>64</v>
      </c>
      <c r="I76" s="58" t="s">
        <v>65</v>
      </c>
      <c r="J76" s="59" t="s">
        <v>66</v>
      </c>
      <c r="K76" s="59" t="s">
        <v>67</v>
      </c>
      <c r="L76" s="59" t="s">
        <v>61</v>
      </c>
      <c r="M76" s="60" t="e" vm="4">
        <v>#VALUE!</v>
      </c>
      <c r="N76" s="60"/>
      <c r="O76" s="61" t="s">
        <v>55</v>
      </c>
      <c r="P76" s="62" t="s">
        <v>68</v>
      </c>
      <c r="Q76" s="62" t="s">
        <v>41</v>
      </c>
      <c r="R76" s="62">
        <v>1</v>
      </c>
      <c r="S76" s="31"/>
      <c r="T76" s="62">
        <f>R76*S76</f>
        <v>0</v>
      </c>
    </row>
    <row r="77" spans="1:20" ht="87.5" x14ac:dyDescent="0.35">
      <c r="A77" s="46" t="s">
        <v>69</v>
      </c>
      <c r="B77" s="54" t="str">
        <f t="shared" si="18"/>
        <v>3</v>
      </c>
      <c r="C77" s="54" t="str">
        <f>_xlfn.XLOOKUP(E:E,[1]pomocné_fakulta!$C:$C,[1]pomocné_fakulta!$B:$B)</f>
        <v>FaF</v>
      </c>
      <c r="D77" s="54" t="str">
        <f>_xlfn.XLOOKUP(E:E,[2]Místnosti!$C:$C,[2]Místnosti!$K:$K)</f>
        <v>BF</v>
      </c>
      <c r="E77" s="55" t="str">
        <f>E72</f>
        <v>3_288</v>
      </c>
      <c r="F77" s="162" t="s">
        <v>70</v>
      </c>
      <c r="G77" s="56" t="s">
        <v>342</v>
      </c>
      <c r="H77" s="75" t="s">
        <v>343</v>
      </c>
      <c r="I77" s="58" t="s">
        <v>344</v>
      </c>
      <c r="J77" s="66" t="s">
        <v>345</v>
      </c>
      <c r="K77" s="66" t="s">
        <v>346</v>
      </c>
      <c r="L77" s="66" t="s">
        <v>76</v>
      </c>
      <c r="M77" s="77" t="e" vm="25">
        <v>#VALUE!</v>
      </c>
      <c r="N77" s="66" t="s">
        <v>77</v>
      </c>
      <c r="O77" s="171" t="s">
        <v>347</v>
      </c>
      <c r="P77" s="59"/>
      <c r="Q77" s="77" t="s">
        <v>41</v>
      </c>
      <c r="R77" s="59">
        <v>18</v>
      </c>
      <c r="S77" s="32"/>
      <c r="T77" s="59"/>
    </row>
    <row r="78" spans="1:20" ht="50" x14ac:dyDescent="0.35">
      <c r="A78" s="46"/>
      <c r="B78" s="54" t="str">
        <f t="shared" si="18"/>
        <v>3</v>
      </c>
      <c r="C78" s="54" t="str">
        <f>_xlfn.XLOOKUP(E:E,[1]pomocné_fakulta!$C:$C,[1]pomocné_fakulta!$B:$B)</f>
        <v>FaF</v>
      </c>
      <c r="D78" s="54" t="str">
        <f>_xlfn.XLOOKUP(E:E,[2]Místnosti!$C:$C,[2]Místnosti!$K:$K)</f>
        <v>BF</v>
      </c>
      <c r="E78" s="55" t="str">
        <f t="shared" ref="E78:E79" si="20">E77</f>
        <v>3_288</v>
      </c>
      <c r="F78" s="162" t="s">
        <v>70</v>
      </c>
      <c r="G78" s="56" t="s">
        <v>371</v>
      </c>
      <c r="H78" s="172" t="s">
        <v>372</v>
      </c>
      <c r="I78" s="58" t="s">
        <v>373</v>
      </c>
      <c r="J78" s="66" t="s">
        <v>351</v>
      </c>
      <c r="K78" s="66" t="s">
        <v>90</v>
      </c>
      <c r="L78" s="66" t="s">
        <v>76</v>
      </c>
      <c r="M78" s="74" t="e" vm="29">
        <v>#VALUE!</v>
      </c>
      <c r="N78" s="66" t="s">
        <v>77</v>
      </c>
      <c r="O78" s="165" t="s">
        <v>347</v>
      </c>
      <c r="P78" s="59" t="s">
        <v>353</v>
      </c>
      <c r="Q78" s="77" t="s">
        <v>41</v>
      </c>
      <c r="R78" s="59">
        <v>7</v>
      </c>
      <c r="S78" s="31"/>
      <c r="T78" s="59">
        <f>R78*S78</f>
        <v>0</v>
      </c>
    </row>
    <row r="79" spans="1:20" ht="107" customHeight="1" x14ac:dyDescent="0.35">
      <c r="A79" s="46"/>
      <c r="B79" s="54" t="str">
        <f t="shared" si="18"/>
        <v>3</v>
      </c>
      <c r="C79" s="54" t="str">
        <f>_xlfn.XLOOKUP(E:E,[1]pomocné_fakulta!$C:$C,[1]pomocné_fakulta!$B:$B)</f>
        <v>FaF</v>
      </c>
      <c r="D79" s="54" t="str">
        <f>_xlfn.XLOOKUP(E:E,[2]Místnosti!$C:$C,[2]Místnosti!$K:$K)</f>
        <v>BF</v>
      </c>
      <c r="E79" s="55" t="str">
        <f t="shared" si="20"/>
        <v>3_288</v>
      </c>
      <c r="F79" s="162" t="s">
        <v>70</v>
      </c>
      <c r="G79" s="56" t="s">
        <v>374</v>
      </c>
      <c r="H79" s="106" t="s">
        <v>375</v>
      </c>
      <c r="I79" s="58" t="s">
        <v>376</v>
      </c>
      <c r="J79" s="173" t="s">
        <v>377</v>
      </c>
      <c r="K79" s="174" t="s">
        <v>378</v>
      </c>
      <c r="L79" s="174" t="s">
        <v>76</v>
      </c>
      <c r="M79" s="77"/>
      <c r="N79" s="66" t="s">
        <v>77</v>
      </c>
      <c r="O79" s="165" t="s">
        <v>347</v>
      </c>
      <c r="P79" s="59"/>
      <c r="Q79" s="77"/>
      <c r="R79" s="59">
        <v>2</v>
      </c>
      <c r="S79" s="31"/>
      <c r="T79" s="59">
        <f>R79*S79</f>
        <v>0</v>
      </c>
    </row>
    <row r="80" spans="1:20" ht="50" x14ac:dyDescent="0.35">
      <c r="A80" s="93"/>
      <c r="B80" s="54" t="str">
        <f t="shared" si="18"/>
        <v>3</v>
      </c>
      <c r="C80" s="54" t="str">
        <f>_xlfn.XLOOKUP(E:E,[1]pomocné_fakulta!$C:$C,[1]pomocné_fakulta!$B:$B)</f>
        <v>FaF</v>
      </c>
      <c r="D80" s="54" t="str">
        <f>_xlfn.XLOOKUP(E:E,[2]Místnosti!$C:$C,[2]Místnosti!$K:$K)</f>
        <v>BF</v>
      </c>
      <c r="E80" s="55" t="str">
        <f>E78</f>
        <v>3_288</v>
      </c>
      <c r="F80" s="162" t="s">
        <v>35</v>
      </c>
      <c r="G80" s="56" t="s">
        <v>379</v>
      </c>
      <c r="H80" s="106" t="s">
        <v>380</v>
      </c>
      <c r="I80" s="58" t="s">
        <v>381</v>
      </c>
      <c r="J80" s="173" t="s">
        <v>382</v>
      </c>
      <c r="K80" s="174" t="s">
        <v>383</v>
      </c>
      <c r="L80" s="174" t="s">
        <v>428</v>
      </c>
      <c r="M80" s="74" t="s">
        <v>84</v>
      </c>
      <c r="N80" s="66" t="s">
        <v>385</v>
      </c>
      <c r="O80" s="165" t="s">
        <v>347</v>
      </c>
      <c r="P80" s="59"/>
      <c r="Q80" s="77"/>
      <c r="R80" s="59">
        <v>1</v>
      </c>
      <c r="S80" s="31"/>
      <c r="T80" s="59">
        <f>R80*S80</f>
        <v>0</v>
      </c>
    </row>
    <row r="81" spans="1:20" ht="15.5" x14ac:dyDescent="0.35">
      <c r="A81" s="46"/>
      <c r="B81" s="155" t="str">
        <f>MID(E81,1,1)</f>
        <v>3</v>
      </c>
      <c r="C81" s="155" t="str">
        <f>_xlfn.XLOOKUP(E:E,[1]pomocné_fakulta!$C:$C,[1]pomocné_fakulta!$B:$B)</f>
        <v>FaF</v>
      </c>
      <c r="D81" s="47" t="str">
        <f>_xlfn.XLOOKUP(E:E,[2]Místnosti!$C:$C,[2]Místnosti!$K:$K)</f>
        <v>CB</v>
      </c>
      <c r="E81" s="156" t="str">
        <f>$G81</f>
        <v>3_317</v>
      </c>
      <c r="F81" s="157"/>
      <c r="G81" s="158" t="s">
        <v>429</v>
      </c>
      <c r="H81" s="1" t="s">
        <v>430</v>
      </c>
      <c r="I81" s="159"/>
      <c r="J81" s="160"/>
      <c r="K81" s="160"/>
      <c r="L81" s="160"/>
      <c r="M81" s="161"/>
      <c r="N81" s="160"/>
      <c r="O81" s="52"/>
      <c r="P81" s="160"/>
      <c r="Q81" s="161"/>
      <c r="R81" s="160"/>
      <c r="S81" s="152"/>
      <c r="T81" s="160"/>
    </row>
    <row r="82" spans="1:20" ht="37.5" x14ac:dyDescent="0.35">
      <c r="A82" s="46"/>
      <c r="B82" s="54" t="str">
        <f>MID(E82,1,1)</f>
        <v>3</v>
      </c>
      <c r="C82" s="54" t="str">
        <f>_xlfn.XLOOKUP(E:E,[1]pomocné_fakulta!$C:$C,[1]pomocné_fakulta!$B:$B)</f>
        <v>FaF</v>
      </c>
      <c r="D82" s="54" t="str">
        <f>_xlfn.XLOOKUP(E:E,[2]Místnosti!$C:$C,[2]Místnosti!$K:$K)</f>
        <v>CB</v>
      </c>
      <c r="E82" s="55" t="str">
        <f>E81</f>
        <v>3_317</v>
      </c>
      <c r="F82" s="162" t="s">
        <v>35</v>
      </c>
      <c r="G82" s="56" t="s">
        <v>431</v>
      </c>
      <c r="H82" s="73" t="s">
        <v>432</v>
      </c>
      <c r="I82" s="72" t="s">
        <v>433</v>
      </c>
      <c r="J82" s="59"/>
      <c r="K82" s="59"/>
      <c r="L82" s="59"/>
      <c r="M82" s="60"/>
      <c r="N82" s="60" t="s">
        <v>340</v>
      </c>
      <c r="O82" s="165" t="s">
        <v>434</v>
      </c>
      <c r="P82" s="59"/>
      <c r="Q82" s="62" t="s">
        <v>41</v>
      </c>
      <c r="R82" s="59">
        <v>1</v>
      </c>
      <c r="S82" s="31"/>
      <c r="T82" s="59">
        <f>R82*S82</f>
        <v>0</v>
      </c>
    </row>
    <row r="83" spans="1:20" ht="51" x14ac:dyDescent="0.35">
      <c r="A83" s="46"/>
      <c r="B83" s="54" t="str">
        <f t="shared" ref="B83:B86" si="21">MID(E83,1,1)</f>
        <v>3</v>
      </c>
      <c r="C83" s="54" t="str">
        <f>_xlfn.XLOOKUP(E:E,[1]pomocné_fakulta!$C:$C,[1]pomocné_fakulta!$B:$B)</f>
        <v>FaF</v>
      </c>
      <c r="D83" s="54" t="str">
        <f>_xlfn.XLOOKUP(E:E,[2]Místnosti!$C:$C,[2]Místnosti!$K:$K)</f>
        <v>CB</v>
      </c>
      <c r="E83" s="55" t="str">
        <f t="shared" ref="E83:E86" si="22">E82</f>
        <v>3_317</v>
      </c>
      <c r="F83" s="56" t="s">
        <v>43</v>
      </c>
      <c r="G83" s="56" t="s">
        <v>140</v>
      </c>
      <c r="H83" s="87" t="s">
        <v>141</v>
      </c>
      <c r="I83" s="88" t="s">
        <v>142</v>
      </c>
      <c r="J83" s="89" t="s">
        <v>143</v>
      </c>
      <c r="K83" s="59"/>
      <c r="L83" s="59"/>
      <c r="M83" s="60" t="e" vm="10">
        <v>#VALUE!</v>
      </c>
      <c r="N83" s="60" t="s">
        <v>144</v>
      </c>
      <c r="O83" s="61" t="s">
        <v>55</v>
      </c>
      <c r="P83" s="62"/>
      <c r="Q83" s="62" t="s">
        <v>41</v>
      </c>
      <c r="R83" s="62">
        <v>2</v>
      </c>
      <c r="S83" s="31"/>
      <c r="T83" s="62">
        <f>R83*S83</f>
        <v>0</v>
      </c>
    </row>
    <row r="84" spans="1:20" ht="37.5" x14ac:dyDescent="0.35">
      <c r="A84" s="46"/>
      <c r="B84" s="54" t="str">
        <f t="shared" si="21"/>
        <v>3</v>
      </c>
      <c r="C84" s="54" t="str">
        <f>_xlfn.XLOOKUP(E:E,[1]pomocné_fakulta!$C:$C,[1]pomocné_fakulta!$B:$B)</f>
        <v>FaF</v>
      </c>
      <c r="D84" s="54" t="str">
        <f>_xlfn.XLOOKUP(E:E,[2]Místnosti!$C:$C,[2]Místnosti!$K:$K)</f>
        <v>CB</v>
      </c>
      <c r="E84" s="55" t="str">
        <f t="shared" si="22"/>
        <v>3_317</v>
      </c>
      <c r="F84" s="56" t="s">
        <v>43</v>
      </c>
      <c r="G84" s="56" t="s">
        <v>51</v>
      </c>
      <c r="H84" s="57" t="s">
        <v>52</v>
      </c>
      <c r="I84" s="58" t="s">
        <v>53</v>
      </c>
      <c r="J84" s="59" t="s">
        <v>54</v>
      </c>
      <c r="K84" s="59" t="s">
        <v>48</v>
      </c>
      <c r="L84" s="59" t="s">
        <v>48</v>
      </c>
      <c r="M84" s="60" t="e" vm="2">
        <v>#VALUE!</v>
      </c>
      <c r="N84" s="60" t="s">
        <v>49</v>
      </c>
      <c r="O84" s="61" t="s">
        <v>55</v>
      </c>
      <c r="P84" s="62" t="s">
        <v>48</v>
      </c>
      <c r="Q84" s="62" t="s">
        <v>41</v>
      </c>
      <c r="R84" s="62">
        <v>1</v>
      </c>
      <c r="S84" s="31"/>
      <c r="T84" s="62">
        <f>R84*S84</f>
        <v>0</v>
      </c>
    </row>
    <row r="85" spans="1:20" ht="37.5" x14ac:dyDescent="0.35">
      <c r="A85" s="46"/>
      <c r="B85" s="54" t="str">
        <f t="shared" si="21"/>
        <v>3</v>
      </c>
      <c r="C85" s="54" t="str">
        <f>_xlfn.XLOOKUP(E:E,[1]pomocné_fakulta!$C:$C,[1]pomocné_fakulta!$B:$B)</f>
        <v>FaF</v>
      </c>
      <c r="D85" s="54" t="str">
        <f>_xlfn.XLOOKUP(E:E,[2]Místnosti!$C:$C,[2]Místnosti!$K:$K)</f>
        <v>CB</v>
      </c>
      <c r="E85" s="55" t="str">
        <f t="shared" si="22"/>
        <v>3_317</v>
      </c>
      <c r="F85" s="56" t="s">
        <v>43</v>
      </c>
      <c r="G85" s="56" t="s">
        <v>56</v>
      </c>
      <c r="H85" s="57" t="s">
        <v>57</v>
      </c>
      <c r="I85" s="58" t="s">
        <v>58</v>
      </c>
      <c r="J85" s="59" t="s">
        <v>59</v>
      </c>
      <c r="K85" s="59" t="s">
        <v>60</v>
      </c>
      <c r="L85" s="59" t="s">
        <v>61</v>
      </c>
      <c r="M85" s="60" t="e" vm="3">
        <v>#VALUE!</v>
      </c>
      <c r="N85" s="60"/>
      <c r="O85" s="61" t="s">
        <v>55</v>
      </c>
      <c r="P85" s="62" t="s">
        <v>62</v>
      </c>
      <c r="Q85" s="62" t="s">
        <v>41</v>
      </c>
      <c r="R85" s="62">
        <v>1</v>
      </c>
      <c r="S85" s="31"/>
      <c r="T85" s="62">
        <f>R85*S85</f>
        <v>0</v>
      </c>
    </row>
    <row r="86" spans="1:20" ht="175" x14ac:dyDescent="0.35">
      <c r="A86" s="46"/>
      <c r="B86" s="54" t="str">
        <f t="shared" si="21"/>
        <v>3</v>
      </c>
      <c r="C86" s="54" t="str">
        <f>_xlfn.XLOOKUP(E:E,[1]pomocné_fakulta!$C:$C,[1]pomocné_fakulta!$B:$B)</f>
        <v>FaF</v>
      </c>
      <c r="D86" s="54" t="str">
        <f>_xlfn.XLOOKUP(E:E,[2]Místnosti!$C:$C,[2]Místnosti!$K:$K)</f>
        <v>CB</v>
      </c>
      <c r="E86" s="55" t="str">
        <f t="shared" si="22"/>
        <v>3_317</v>
      </c>
      <c r="F86" s="56" t="s">
        <v>43</v>
      </c>
      <c r="G86" s="56" t="s">
        <v>63</v>
      </c>
      <c r="H86" s="57" t="s">
        <v>64</v>
      </c>
      <c r="I86" s="58" t="s">
        <v>65</v>
      </c>
      <c r="J86" s="59" t="s">
        <v>66</v>
      </c>
      <c r="K86" s="59" t="s">
        <v>67</v>
      </c>
      <c r="L86" s="59" t="s">
        <v>61</v>
      </c>
      <c r="M86" s="60" t="e" vm="4">
        <v>#VALUE!</v>
      </c>
      <c r="N86" s="60"/>
      <c r="O86" s="61" t="s">
        <v>55</v>
      </c>
      <c r="P86" s="62" t="s">
        <v>68</v>
      </c>
      <c r="Q86" s="62" t="s">
        <v>41</v>
      </c>
      <c r="R86" s="62">
        <v>1</v>
      </c>
      <c r="S86" s="31"/>
      <c r="T86" s="62">
        <f>R86*S86</f>
        <v>0</v>
      </c>
    </row>
    <row r="87" spans="1:20" ht="87.5" x14ac:dyDescent="0.35">
      <c r="A87" s="46" t="s">
        <v>69</v>
      </c>
      <c r="B87" s="54" t="str">
        <f>MID(E87,1,1)</f>
        <v>3</v>
      </c>
      <c r="C87" s="54" t="str">
        <f>_xlfn.XLOOKUP(E:E,[1]pomocné_fakulta!$C:$C,[1]pomocné_fakulta!$B:$B)</f>
        <v>FaF</v>
      </c>
      <c r="D87" s="54" t="str">
        <f>_xlfn.XLOOKUP(E:E,[2]Místnosti!$C:$C,[2]Místnosti!$K:$K)</f>
        <v>CB</v>
      </c>
      <c r="E87" s="55" t="str">
        <f>E82</f>
        <v>3_317</v>
      </c>
      <c r="F87" s="162" t="s">
        <v>70</v>
      </c>
      <c r="G87" s="63" t="s">
        <v>435</v>
      </c>
      <c r="H87" s="106" t="s">
        <v>436</v>
      </c>
      <c r="I87" s="75" t="s">
        <v>437</v>
      </c>
      <c r="J87" s="66" t="s">
        <v>345</v>
      </c>
      <c r="K87" s="66" t="s">
        <v>438</v>
      </c>
      <c r="L87" s="66" t="s">
        <v>76</v>
      </c>
      <c r="M87" s="74" t="e" vm="38">
        <v>#VALUE!</v>
      </c>
      <c r="N87" s="66" t="s">
        <v>77</v>
      </c>
      <c r="O87" s="165" t="s">
        <v>347</v>
      </c>
      <c r="P87" s="66"/>
      <c r="Q87" s="77" t="s">
        <v>41</v>
      </c>
      <c r="R87" s="66">
        <v>50</v>
      </c>
      <c r="S87" s="32"/>
      <c r="T87" s="66"/>
    </row>
    <row r="88" spans="1:20" ht="50" x14ac:dyDescent="0.35">
      <c r="A88" s="46"/>
      <c r="B88" s="54" t="str">
        <f t="shared" ref="B88:B89" si="23">MID(E88,1,1)</f>
        <v>3</v>
      </c>
      <c r="C88" s="54" t="str">
        <f>_xlfn.XLOOKUP(E:E,[1]pomocné_fakulta!$C:$C,[1]pomocné_fakulta!$B:$B)</f>
        <v>FaF</v>
      </c>
      <c r="D88" s="54" t="str">
        <f>_xlfn.XLOOKUP(E:E,[2]Místnosti!$C:$C,[2]Místnosti!$K:$K)</f>
        <v>CB</v>
      </c>
      <c r="E88" s="55" t="str">
        <f t="shared" ref="E88:E89" si="24">E87</f>
        <v>3_317</v>
      </c>
      <c r="F88" s="162" t="s">
        <v>70</v>
      </c>
      <c r="G88" s="63" t="s">
        <v>439</v>
      </c>
      <c r="H88" s="106" t="s">
        <v>440</v>
      </c>
      <c r="I88" s="75" t="s">
        <v>350</v>
      </c>
      <c r="J88" s="66" t="s">
        <v>441</v>
      </c>
      <c r="K88" s="66" t="s">
        <v>352</v>
      </c>
      <c r="L88" s="66" t="s">
        <v>76</v>
      </c>
      <c r="M88" s="74" t="e" vm="29">
        <v>#VALUE!</v>
      </c>
      <c r="N88" s="66" t="s">
        <v>77</v>
      </c>
      <c r="O88" s="165" t="s">
        <v>347</v>
      </c>
      <c r="P88" s="66" t="s">
        <v>353</v>
      </c>
      <c r="Q88" s="77" t="s">
        <v>41</v>
      </c>
      <c r="R88" s="66">
        <v>14</v>
      </c>
      <c r="S88" s="31"/>
      <c r="T88" s="66">
        <f>R88*S88</f>
        <v>0</v>
      </c>
    </row>
    <row r="89" spans="1:20" ht="96" customHeight="1" x14ac:dyDescent="0.35">
      <c r="A89" s="46"/>
      <c r="B89" s="54" t="str">
        <f t="shared" si="23"/>
        <v>3</v>
      </c>
      <c r="C89" s="54" t="str">
        <f>_xlfn.XLOOKUP(E:E,[1]pomocné_fakulta!$C:$C,[1]pomocné_fakulta!$B:$B)</f>
        <v>FaF</v>
      </c>
      <c r="D89" s="54" t="str">
        <f>_xlfn.XLOOKUP(E:E,[2]Místnosti!$C:$C,[2]Místnosti!$K:$K)</f>
        <v>CB</v>
      </c>
      <c r="E89" s="55" t="str">
        <f t="shared" si="24"/>
        <v>3_317</v>
      </c>
      <c r="F89" s="162" t="s">
        <v>70</v>
      </c>
      <c r="G89" s="56" t="s">
        <v>442</v>
      </c>
      <c r="H89" s="106" t="s">
        <v>408</v>
      </c>
      <c r="I89" s="58" t="s">
        <v>443</v>
      </c>
      <c r="J89" s="173" t="s">
        <v>410</v>
      </c>
      <c r="K89" s="174" t="s">
        <v>378</v>
      </c>
      <c r="L89" s="174" t="s">
        <v>76</v>
      </c>
      <c r="M89" s="77" t="e" vm="39">
        <v>#VALUE!</v>
      </c>
      <c r="N89" s="66" t="s">
        <v>77</v>
      </c>
      <c r="O89" s="165" t="s">
        <v>347</v>
      </c>
      <c r="P89" s="59" t="s">
        <v>444</v>
      </c>
      <c r="Q89" s="77" t="s">
        <v>41</v>
      </c>
      <c r="R89" s="59">
        <v>18</v>
      </c>
      <c r="S89" s="31"/>
      <c r="T89" s="59">
        <f>R89*S89</f>
        <v>0</v>
      </c>
    </row>
    <row r="90" spans="1:20" ht="15.5" x14ac:dyDescent="0.35">
      <c r="A90" s="46"/>
      <c r="B90" s="155" t="str">
        <f>MID(E90,1,1)</f>
        <v>3</v>
      </c>
      <c r="C90" s="155" t="s">
        <v>182</v>
      </c>
      <c r="D90" s="47" t="str">
        <f>_xlfn.XLOOKUP(E:E,[2]Místnosti!$C:$C,[2]Místnosti!$K:$K)</f>
        <v>CB</v>
      </c>
      <c r="E90" s="156" t="str">
        <f>$G90</f>
        <v>3_321</v>
      </c>
      <c r="F90" s="157"/>
      <c r="G90" s="158" t="s">
        <v>445</v>
      </c>
      <c r="H90" s="1" t="s">
        <v>446</v>
      </c>
      <c r="I90" s="159"/>
      <c r="J90" s="160"/>
      <c r="K90" s="160"/>
      <c r="L90" s="160"/>
      <c r="M90" s="161"/>
      <c r="N90" s="160"/>
      <c r="O90" s="52"/>
      <c r="P90" s="160"/>
      <c r="Q90" s="161"/>
      <c r="R90" s="160"/>
      <c r="S90" s="152"/>
      <c r="T90" s="160"/>
    </row>
    <row r="91" spans="1:20" ht="37.5" x14ac:dyDescent="0.35">
      <c r="A91" s="46"/>
      <c r="B91" s="54" t="str">
        <f>MID(E91,1,1)</f>
        <v>3</v>
      </c>
      <c r="C91" s="54" t="s">
        <v>182</v>
      </c>
      <c r="D91" s="54" t="str">
        <f>_xlfn.XLOOKUP(E:E,[2]Místnosti!$C:$C,[2]Místnosti!$K:$K)</f>
        <v>CB</v>
      </c>
      <c r="E91" s="55" t="str">
        <f>E90</f>
        <v>3_321</v>
      </c>
      <c r="F91" s="162" t="s">
        <v>35</v>
      </c>
      <c r="G91" s="56" t="s">
        <v>447</v>
      </c>
      <c r="H91" s="57" t="s">
        <v>338</v>
      </c>
      <c r="I91" s="72" t="s">
        <v>448</v>
      </c>
      <c r="J91" s="59"/>
      <c r="K91" s="59"/>
      <c r="L91" s="59"/>
      <c r="M91" s="60"/>
      <c r="N91" s="60" t="s">
        <v>340</v>
      </c>
      <c r="O91" s="165" t="s">
        <v>449</v>
      </c>
      <c r="P91" s="59"/>
      <c r="Q91" s="62" t="s">
        <v>41</v>
      </c>
      <c r="R91" s="59">
        <v>1</v>
      </c>
      <c r="S91" s="31"/>
      <c r="T91" s="59">
        <f>R91*S91</f>
        <v>0</v>
      </c>
    </row>
    <row r="92" spans="1:20" ht="51" x14ac:dyDescent="0.35">
      <c r="A92" s="46"/>
      <c r="B92" s="54" t="str">
        <f t="shared" ref="B92:B98" si="25">MID(E92,1,1)</f>
        <v>3</v>
      </c>
      <c r="C92" s="54" t="s">
        <v>182</v>
      </c>
      <c r="D92" s="54" t="str">
        <f>_xlfn.XLOOKUP(E:E,[2]Místnosti!$C:$C,[2]Místnosti!$K:$K)</f>
        <v>CB</v>
      </c>
      <c r="E92" s="55" t="str">
        <f t="shared" ref="E92:E95" si="26">E91</f>
        <v>3_321</v>
      </c>
      <c r="F92" s="56" t="s">
        <v>43</v>
      </c>
      <c r="G92" s="56" t="s">
        <v>140</v>
      </c>
      <c r="H92" s="87" t="s">
        <v>141</v>
      </c>
      <c r="I92" s="88" t="s">
        <v>142</v>
      </c>
      <c r="J92" s="89" t="s">
        <v>143</v>
      </c>
      <c r="K92" s="59"/>
      <c r="L92" s="59"/>
      <c r="M92" s="60" t="e" vm="10">
        <v>#VALUE!</v>
      </c>
      <c r="N92" s="60" t="s">
        <v>144</v>
      </c>
      <c r="O92" s="61" t="s">
        <v>55</v>
      </c>
      <c r="P92" s="62"/>
      <c r="Q92" s="62" t="s">
        <v>41</v>
      </c>
      <c r="R92" s="62">
        <v>1</v>
      </c>
      <c r="S92" s="31"/>
      <c r="T92" s="62">
        <f>R92*S92</f>
        <v>0</v>
      </c>
    </row>
    <row r="93" spans="1:20" ht="37.5" x14ac:dyDescent="0.35">
      <c r="A93" s="46"/>
      <c r="B93" s="54" t="str">
        <f t="shared" si="25"/>
        <v>3</v>
      </c>
      <c r="C93" s="54" t="s">
        <v>182</v>
      </c>
      <c r="D93" s="54" t="str">
        <f>_xlfn.XLOOKUP(E:E,[2]Místnosti!$C:$C,[2]Místnosti!$K:$K)</f>
        <v>CB</v>
      </c>
      <c r="E93" s="55" t="str">
        <f t="shared" si="26"/>
        <v>3_321</v>
      </c>
      <c r="F93" s="56" t="s">
        <v>43</v>
      </c>
      <c r="G93" s="56" t="s">
        <v>51</v>
      </c>
      <c r="H93" s="57" t="s">
        <v>52</v>
      </c>
      <c r="I93" s="58" t="s">
        <v>53</v>
      </c>
      <c r="J93" s="59" t="s">
        <v>54</v>
      </c>
      <c r="K93" s="59" t="s">
        <v>48</v>
      </c>
      <c r="L93" s="59" t="s">
        <v>48</v>
      </c>
      <c r="M93" s="60" t="e" vm="2">
        <v>#VALUE!</v>
      </c>
      <c r="N93" s="60" t="s">
        <v>49</v>
      </c>
      <c r="O93" s="61" t="s">
        <v>55</v>
      </c>
      <c r="P93" s="62" t="s">
        <v>48</v>
      </c>
      <c r="Q93" s="62" t="s">
        <v>41</v>
      </c>
      <c r="R93" s="62">
        <v>1</v>
      </c>
      <c r="S93" s="31"/>
      <c r="T93" s="62">
        <f>R93*S93</f>
        <v>0</v>
      </c>
    </row>
    <row r="94" spans="1:20" ht="37.5" x14ac:dyDescent="0.35">
      <c r="A94" s="46"/>
      <c r="B94" s="54" t="str">
        <f t="shared" si="25"/>
        <v>3</v>
      </c>
      <c r="C94" s="54" t="s">
        <v>182</v>
      </c>
      <c r="D94" s="54" t="str">
        <f>_xlfn.XLOOKUP(E:E,[2]Místnosti!$C:$C,[2]Místnosti!$K:$K)</f>
        <v>CB</v>
      </c>
      <c r="E94" s="55" t="str">
        <f t="shared" si="26"/>
        <v>3_321</v>
      </c>
      <c r="F94" s="56" t="s">
        <v>43</v>
      </c>
      <c r="G94" s="56" t="s">
        <v>56</v>
      </c>
      <c r="H94" s="57" t="s">
        <v>57</v>
      </c>
      <c r="I94" s="58" t="s">
        <v>58</v>
      </c>
      <c r="J94" s="59" t="s">
        <v>59</v>
      </c>
      <c r="K94" s="59" t="s">
        <v>60</v>
      </c>
      <c r="L94" s="59" t="s">
        <v>61</v>
      </c>
      <c r="M94" s="60" t="e" vm="3">
        <v>#VALUE!</v>
      </c>
      <c r="N94" s="60"/>
      <c r="O94" s="61" t="s">
        <v>55</v>
      </c>
      <c r="P94" s="62" t="s">
        <v>62</v>
      </c>
      <c r="Q94" s="62" t="s">
        <v>41</v>
      </c>
      <c r="R94" s="62">
        <v>1</v>
      </c>
      <c r="S94" s="31"/>
      <c r="T94" s="62">
        <f>R94*S94</f>
        <v>0</v>
      </c>
    </row>
    <row r="95" spans="1:20" ht="175" x14ac:dyDescent="0.35">
      <c r="A95" s="93"/>
      <c r="B95" s="54" t="str">
        <f t="shared" si="25"/>
        <v>3</v>
      </c>
      <c r="C95" s="54" t="s">
        <v>182</v>
      </c>
      <c r="D95" s="54" t="str">
        <f>_xlfn.XLOOKUP(E:E,[2]Místnosti!$C:$C,[2]Místnosti!$K:$K)</f>
        <v>CB</v>
      </c>
      <c r="E95" s="55" t="str">
        <f t="shared" si="26"/>
        <v>3_321</v>
      </c>
      <c r="F95" s="56" t="s">
        <v>43</v>
      </c>
      <c r="G95" s="56" t="s">
        <v>63</v>
      </c>
      <c r="H95" s="57" t="s">
        <v>64</v>
      </c>
      <c r="I95" s="58" t="s">
        <v>65</v>
      </c>
      <c r="J95" s="59" t="s">
        <v>66</v>
      </c>
      <c r="K95" s="59" t="s">
        <v>67</v>
      </c>
      <c r="L95" s="59" t="s">
        <v>61</v>
      </c>
      <c r="M95" s="60" t="e" vm="4">
        <v>#VALUE!</v>
      </c>
      <c r="N95" s="60"/>
      <c r="O95" s="61" t="s">
        <v>55</v>
      </c>
      <c r="P95" s="62" t="s">
        <v>68</v>
      </c>
      <c r="Q95" s="62" t="s">
        <v>41</v>
      </c>
      <c r="R95" s="62">
        <v>1</v>
      </c>
      <c r="S95" s="31"/>
      <c r="T95" s="62">
        <f>R95*S95</f>
        <v>0</v>
      </c>
    </row>
    <row r="96" spans="1:20" ht="87.5" x14ac:dyDescent="0.35">
      <c r="A96" s="46" t="s">
        <v>69</v>
      </c>
      <c r="B96" s="54" t="str">
        <f t="shared" si="25"/>
        <v>3</v>
      </c>
      <c r="C96" s="54" t="s">
        <v>182</v>
      </c>
      <c r="D96" s="54" t="str">
        <f>_xlfn.XLOOKUP(E:E,[2]Místnosti!$C:$C,[2]Místnosti!$K:$K)</f>
        <v>CB</v>
      </c>
      <c r="E96" s="55" t="str">
        <f>E91</f>
        <v>3_321</v>
      </c>
      <c r="F96" s="162" t="s">
        <v>70</v>
      </c>
      <c r="G96" s="56" t="s">
        <v>342</v>
      </c>
      <c r="H96" s="75" t="s">
        <v>343</v>
      </c>
      <c r="I96" s="58" t="s">
        <v>344</v>
      </c>
      <c r="J96" s="66" t="s">
        <v>345</v>
      </c>
      <c r="K96" s="66" t="s">
        <v>346</v>
      </c>
      <c r="L96" s="66" t="s">
        <v>76</v>
      </c>
      <c r="M96" s="77" t="e" vm="25">
        <v>#VALUE!</v>
      </c>
      <c r="N96" s="66" t="s">
        <v>77</v>
      </c>
      <c r="O96" s="171" t="s">
        <v>347</v>
      </c>
      <c r="P96" s="59"/>
      <c r="Q96" s="77" t="s">
        <v>41</v>
      </c>
      <c r="R96" s="59">
        <v>24</v>
      </c>
      <c r="S96" s="32"/>
      <c r="T96" s="59"/>
    </row>
    <row r="97" spans="1:20" ht="50" x14ac:dyDescent="0.35">
      <c r="A97" s="46"/>
      <c r="B97" s="54" t="str">
        <f t="shared" si="25"/>
        <v>3</v>
      </c>
      <c r="C97" s="54" t="s">
        <v>182</v>
      </c>
      <c r="D97" s="54" t="str">
        <f>_xlfn.XLOOKUP(E:E,[2]Místnosti!$C:$C,[2]Místnosti!$K:$K)</f>
        <v>CB</v>
      </c>
      <c r="E97" s="55" t="str">
        <f t="shared" ref="E97" si="27">E96</f>
        <v>3_321</v>
      </c>
      <c r="F97" s="162" t="s">
        <v>70</v>
      </c>
      <c r="G97" s="56" t="s">
        <v>371</v>
      </c>
      <c r="H97" s="172" t="s">
        <v>372</v>
      </c>
      <c r="I97" s="58" t="s">
        <v>373</v>
      </c>
      <c r="J97" s="66" t="s">
        <v>351</v>
      </c>
      <c r="K97" s="66" t="s">
        <v>90</v>
      </c>
      <c r="L97" s="66" t="s">
        <v>76</v>
      </c>
      <c r="M97" s="74" t="e" vm="29">
        <v>#VALUE!</v>
      </c>
      <c r="N97" s="66" t="s">
        <v>77</v>
      </c>
      <c r="O97" s="165" t="s">
        <v>347</v>
      </c>
      <c r="P97" s="59" t="s">
        <v>353</v>
      </c>
      <c r="Q97" s="77" t="s">
        <v>41</v>
      </c>
      <c r="R97" s="59">
        <v>10</v>
      </c>
      <c r="S97" s="31"/>
      <c r="T97" s="59">
        <f>R97*S97</f>
        <v>0</v>
      </c>
    </row>
    <row r="98" spans="1:20" ht="50" x14ac:dyDescent="0.35">
      <c r="A98" s="46"/>
      <c r="B98" s="54" t="str">
        <f t="shared" si="25"/>
        <v>3</v>
      </c>
      <c r="C98" s="54" t="s">
        <v>182</v>
      </c>
      <c r="D98" s="54" t="str">
        <f>_xlfn.XLOOKUP(E:E,[2]Místnosti!$C:$C,[2]Místnosti!$K:$K)</f>
        <v>CB</v>
      </c>
      <c r="E98" s="55" t="str">
        <f>E97</f>
        <v>3_321</v>
      </c>
      <c r="F98" s="162" t="s">
        <v>35</v>
      </c>
      <c r="G98" s="56" t="s">
        <v>379</v>
      </c>
      <c r="H98" s="106" t="s">
        <v>380</v>
      </c>
      <c r="I98" s="58" t="s">
        <v>381</v>
      </c>
      <c r="J98" s="173" t="s">
        <v>382</v>
      </c>
      <c r="K98" s="174" t="s">
        <v>383</v>
      </c>
      <c r="L98" s="174" t="s">
        <v>384</v>
      </c>
      <c r="M98" s="74" t="s">
        <v>84</v>
      </c>
      <c r="N98" s="66" t="s">
        <v>385</v>
      </c>
      <c r="O98" s="165" t="s">
        <v>347</v>
      </c>
      <c r="P98" s="59"/>
      <c r="Q98" s="77"/>
      <c r="R98" s="59">
        <v>1</v>
      </c>
      <c r="S98" s="31"/>
      <c r="T98" s="59">
        <f>R98*S98</f>
        <v>0</v>
      </c>
    </row>
    <row r="99" spans="1:20" ht="15.5" x14ac:dyDescent="0.35">
      <c r="A99" s="46"/>
      <c r="B99" s="155" t="str">
        <f>MID(E99,1,1)</f>
        <v>4</v>
      </c>
      <c r="C99" s="155" t="str">
        <f>_xlfn.XLOOKUP(E:E,[1]pomocné_fakulta!$C:$C,[1]pomocné_fakulta!$B:$B)</f>
        <v>FaF</v>
      </c>
      <c r="D99" s="47" t="str">
        <f>_xlfn.XLOOKUP(E:E,[2]Místnosti!$C:$C,[2]Místnosti!$K:$K)</f>
        <v>BF</v>
      </c>
      <c r="E99" s="156" t="str">
        <f>$G99</f>
        <v>4_164</v>
      </c>
      <c r="F99" s="157"/>
      <c r="G99" s="158" t="s">
        <v>450</v>
      </c>
      <c r="H99" s="1" t="s">
        <v>361</v>
      </c>
      <c r="I99" s="159"/>
      <c r="J99" s="160"/>
      <c r="K99" s="160"/>
      <c r="L99" s="160"/>
      <c r="M99" s="161"/>
      <c r="N99" s="160"/>
      <c r="O99" s="52"/>
      <c r="P99" s="160"/>
      <c r="Q99" s="161"/>
      <c r="R99" s="160"/>
      <c r="S99" s="152"/>
      <c r="T99" s="160"/>
    </row>
    <row r="100" spans="1:20" ht="37.5" x14ac:dyDescent="0.35">
      <c r="A100" s="46"/>
      <c r="B100" s="54" t="str">
        <f>MID(E100,1,1)</f>
        <v>4</v>
      </c>
      <c r="C100" s="54" t="str">
        <f>_xlfn.XLOOKUP(E:E,[1]pomocné_fakulta!$C:$C,[1]pomocné_fakulta!$B:$B)</f>
        <v>FaF</v>
      </c>
      <c r="D100" s="54" t="str">
        <f>_xlfn.XLOOKUP(E:E,[2]Místnosti!$C:$C,[2]Místnosti!$K:$K)</f>
        <v>BF</v>
      </c>
      <c r="E100" s="55" t="str">
        <f>E99</f>
        <v>4_164</v>
      </c>
      <c r="F100" s="162" t="s">
        <v>35</v>
      </c>
      <c r="G100" s="56" t="s">
        <v>451</v>
      </c>
      <c r="H100" s="57" t="s">
        <v>338</v>
      </c>
      <c r="I100" s="72" t="s">
        <v>448</v>
      </c>
      <c r="J100" s="59"/>
      <c r="K100" s="59"/>
      <c r="L100" s="59"/>
      <c r="M100" s="60"/>
      <c r="N100" s="60" t="s">
        <v>363</v>
      </c>
      <c r="O100" s="165" t="s">
        <v>452</v>
      </c>
      <c r="P100" s="59"/>
      <c r="Q100" s="62" t="s">
        <v>41</v>
      </c>
      <c r="R100" s="59">
        <v>1</v>
      </c>
      <c r="S100" s="31"/>
      <c r="T100" s="59">
        <f>R100*S100</f>
        <v>0</v>
      </c>
    </row>
    <row r="101" spans="1:20" ht="51" x14ac:dyDescent="0.35">
      <c r="A101" s="46"/>
      <c r="B101" s="54" t="str">
        <f t="shared" ref="B101:B108" si="28">MID(E101,1,1)</f>
        <v>4</v>
      </c>
      <c r="C101" s="54" t="str">
        <f>_xlfn.XLOOKUP(E:E,[1]pomocné_fakulta!$C:$C,[1]pomocné_fakulta!$B:$B)</f>
        <v>FaF</v>
      </c>
      <c r="D101" s="54" t="str">
        <f>_xlfn.XLOOKUP(E:E,[2]Místnosti!$C:$C,[2]Místnosti!$K:$K)</f>
        <v>BF</v>
      </c>
      <c r="E101" s="55" t="str">
        <f t="shared" ref="E101:E104" si="29">E100</f>
        <v>4_164</v>
      </c>
      <c r="F101" s="56" t="s">
        <v>43</v>
      </c>
      <c r="G101" s="56" t="s">
        <v>140</v>
      </c>
      <c r="H101" s="87" t="s">
        <v>141</v>
      </c>
      <c r="I101" s="88" t="s">
        <v>142</v>
      </c>
      <c r="J101" s="89" t="s">
        <v>143</v>
      </c>
      <c r="K101" s="59"/>
      <c r="L101" s="59"/>
      <c r="M101" s="60" t="e" vm="10">
        <v>#VALUE!</v>
      </c>
      <c r="N101" s="60" t="s">
        <v>144</v>
      </c>
      <c r="O101" s="61" t="s">
        <v>55</v>
      </c>
      <c r="P101" s="62"/>
      <c r="Q101" s="62" t="s">
        <v>41</v>
      </c>
      <c r="R101" s="62">
        <v>1</v>
      </c>
      <c r="S101" s="31"/>
      <c r="T101" s="62">
        <f>R101*S101</f>
        <v>0</v>
      </c>
    </row>
    <row r="102" spans="1:20" ht="37.5" x14ac:dyDescent="0.35">
      <c r="A102" s="46"/>
      <c r="B102" s="54" t="str">
        <f t="shared" si="28"/>
        <v>4</v>
      </c>
      <c r="C102" s="54" t="str">
        <f>_xlfn.XLOOKUP(E:E,[1]pomocné_fakulta!$C:$C,[1]pomocné_fakulta!$B:$B)</f>
        <v>FaF</v>
      </c>
      <c r="D102" s="54" t="str">
        <f>_xlfn.XLOOKUP(E:E,[2]Místnosti!$C:$C,[2]Místnosti!$K:$K)</f>
        <v>BF</v>
      </c>
      <c r="E102" s="55" t="str">
        <f t="shared" si="29"/>
        <v>4_164</v>
      </c>
      <c r="F102" s="56" t="s">
        <v>43</v>
      </c>
      <c r="G102" s="56" t="s">
        <v>51</v>
      </c>
      <c r="H102" s="57" t="s">
        <v>52</v>
      </c>
      <c r="I102" s="58" t="s">
        <v>53</v>
      </c>
      <c r="J102" s="59" t="s">
        <v>54</v>
      </c>
      <c r="K102" s="59" t="s">
        <v>48</v>
      </c>
      <c r="L102" s="59" t="s">
        <v>48</v>
      </c>
      <c r="M102" s="60" t="e" vm="2">
        <v>#VALUE!</v>
      </c>
      <c r="N102" s="60" t="s">
        <v>49</v>
      </c>
      <c r="O102" s="61" t="s">
        <v>55</v>
      </c>
      <c r="P102" s="62" t="s">
        <v>48</v>
      </c>
      <c r="Q102" s="62" t="s">
        <v>41</v>
      </c>
      <c r="R102" s="62">
        <v>1</v>
      </c>
      <c r="S102" s="31"/>
      <c r="T102" s="62">
        <f>R102*S102</f>
        <v>0</v>
      </c>
    </row>
    <row r="103" spans="1:20" ht="37.5" x14ac:dyDescent="0.35">
      <c r="A103" s="46"/>
      <c r="B103" s="54" t="str">
        <f t="shared" si="28"/>
        <v>4</v>
      </c>
      <c r="C103" s="54" t="str">
        <f>_xlfn.XLOOKUP(E:E,[1]pomocné_fakulta!$C:$C,[1]pomocné_fakulta!$B:$B)</f>
        <v>FaF</v>
      </c>
      <c r="D103" s="54" t="str">
        <f>_xlfn.XLOOKUP(E:E,[2]Místnosti!$C:$C,[2]Místnosti!$K:$K)</f>
        <v>BF</v>
      </c>
      <c r="E103" s="55" t="str">
        <f t="shared" si="29"/>
        <v>4_164</v>
      </c>
      <c r="F103" s="56" t="s">
        <v>43</v>
      </c>
      <c r="G103" s="56" t="s">
        <v>56</v>
      </c>
      <c r="H103" s="57" t="s">
        <v>57</v>
      </c>
      <c r="I103" s="58" t="s">
        <v>58</v>
      </c>
      <c r="J103" s="59" t="s">
        <v>59</v>
      </c>
      <c r="K103" s="59" t="s">
        <v>60</v>
      </c>
      <c r="L103" s="59" t="s">
        <v>61</v>
      </c>
      <c r="M103" s="60" t="e" vm="3">
        <v>#VALUE!</v>
      </c>
      <c r="N103" s="60"/>
      <c r="O103" s="61" t="s">
        <v>55</v>
      </c>
      <c r="P103" s="62" t="s">
        <v>62</v>
      </c>
      <c r="Q103" s="62" t="s">
        <v>41</v>
      </c>
      <c r="R103" s="62">
        <v>1</v>
      </c>
      <c r="S103" s="31"/>
      <c r="T103" s="62">
        <f>R103*S103</f>
        <v>0</v>
      </c>
    </row>
    <row r="104" spans="1:20" ht="175" x14ac:dyDescent="0.35">
      <c r="A104" s="46"/>
      <c r="B104" s="54" t="str">
        <f t="shared" si="28"/>
        <v>4</v>
      </c>
      <c r="C104" s="54" t="str">
        <f>_xlfn.XLOOKUP(E:E,[1]pomocné_fakulta!$C:$C,[1]pomocné_fakulta!$B:$B)</f>
        <v>FaF</v>
      </c>
      <c r="D104" s="54" t="str">
        <f>_xlfn.XLOOKUP(E:E,[2]Místnosti!$C:$C,[2]Místnosti!$K:$K)</f>
        <v>BF</v>
      </c>
      <c r="E104" s="55" t="str">
        <f t="shared" si="29"/>
        <v>4_164</v>
      </c>
      <c r="F104" s="56" t="s">
        <v>43</v>
      </c>
      <c r="G104" s="56" t="s">
        <v>63</v>
      </c>
      <c r="H104" s="57" t="s">
        <v>64</v>
      </c>
      <c r="I104" s="58" t="s">
        <v>65</v>
      </c>
      <c r="J104" s="59" t="s">
        <v>66</v>
      </c>
      <c r="K104" s="59" t="s">
        <v>67</v>
      </c>
      <c r="L104" s="59" t="s">
        <v>61</v>
      </c>
      <c r="M104" s="60" t="e" vm="4">
        <v>#VALUE!</v>
      </c>
      <c r="N104" s="60"/>
      <c r="O104" s="61" t="s">
        <v>55</v>
      </c>
      <c r="P104" s="62" t="s">
        <v>68</v>
      </c>
      <c r="Q104" s="62" t="s">
        <v>41</v>
      </c>
      <c r="R104" s="62">
        <v>1</v>
      </c>
      <c r="S104" s="31"/>
      <c r="T104" s="62">
        <f>R104*S104</f>
        <v>0</v>
      </c>
    </row>
    <row r="105" spans="1:20" ht="87.5" x14ac:dyDescent="0.35">
      <c r="A105" s="46" t="s">
        <v>69</v>
      </c>
      <c r="B105" s="54" t="str">
        <f t="shared" si="28"/>
        <v>4</v>
      </c>
      <c r="C105" s="54" t="str">
        <f>_xlfn.XLOOKUP(E:E,[1]pomocné_fakulta!$C:$C,[1]pomocné_fakulta!$B:$B)</f>
        <v>FaF</v>
      </c>
      <c r="D105" s="54" t="str">
        <f>_xlfn.XLOOKUP(E:E,[2]Místnosti!$C:$C,[2]Místnosti!$K:$K)</f>
        <v>BF</v>
      </c>
      <c r="E105" s="55" t="str">
        <f>E100</f>
        <v>4_164</v>
      </c>
      <c r="F105" s="162" t="s">
        <v>70</v>
      </c>
      <c r="G105" s="56" t="s">
        <v>342</v>
      </c>
      <c r="H105" s="75" t="s">
        <v>343</v>
      </c>
      <c r="I105" s="58" t="s">
        <v>344</v>
      </c>
      <c r="J105" s="66" t="s">
        <v>345</v>
      </c>
      <c r="K105" s="66" t="s">
        <v>346</v>
      </c>
      <c r="L105" s="66" t="s">
        <v>76</v>
      </c>
      <c r="M105" s="77" t="e" vm="25">
        <v>#VALUE!</v>
      </c>
      <c r="N105" s="66" t="s">
        <v>77</v>
      </c>
      <c r="O105" s="171" t="s">
        <v>347</v>
      </c>
      <c r="P105" s="59"/>
      <c r="Q105" s="77" t="s">
        <v>41</v>
      </c>
      <c r="R105" s="59">
        <v>23</v>
      </c>
      <c r="S105" s="32"/>
      <c r="T105" s="59"/>
    </row>
    <row r="106" spans="1:20" ht="50" x14ac:dyDescent="0.35">
      <c r="A106" s="46"/>
      <c r="B106" s="54" t="str">
        <f t="shared" si="28"/>
        <v>4</v>
      </c>
      <c r="C106" s="54" t="str">
        <f>_xlfn.XLOOKUP(E:E,[1]pomocné_fakulta!$C:$C,[1]pomocné_fakulta!$B:$B)</f>
        <v>FaF</v>
      </c>
      <c r="D106" s="54" t="str">
        <f>_xlfn.XLOOKUP(E:E,[2]Místnosti!$C:$C,[2]Místnosti!$K:$K)</f>
        <v>BF</v>
      </c>
      <c r="E106" s="55" t="str">
        <f t="shared" ref="E106:E107" si="30">E105</f>
        <v>4_164</v>
      </c>
      <c r="F106" s="162" t="s">
        <v>70</v>
      </c>
      <c r="G106" s="56" t="s">
        <v>371</v>
      </c>
      <c r="H106" s="172" t="s">
        <v>372</v>
      </c>
      <c r="I106" s="58" t="s">
        <v>373</v>
      </c>
      <c r="J106" s="66" t="s">
        <v>351</v>
      </c>
      <c r="K106" s="66" t="s">
        <v>90</v>
      </c>
      <c r="L106" s="66" t="s">
        <v>76</v>
      </c>
      <c r="M106" s="74" t="e" vm="29">
        <v>#VALUE!</v>
      </c>
      <c r="N106" s="66" t="s">
        <v>77</v>
      </c>
      <c r="O106" s="165" t="s">
        <v>347</v>
      </c>
      <c r="P106" s="59" t="s">
        <v>353</v>
      </c>
      <c r="Q106" s="77" t="s">
        <v>41</v>
      </c>
      <c r="R106" s="59">
        <v>8</v>
      </c>
      <c r="S106" s="31"/>
      <c r="T106" s="59">
        <f>R106*S106</f>
        <v>0</v>
      </c>
    </row>
    <row r="107" spans="1:20" ht="102" customHeight="1" x14ac:dyDescent="0.35">
      <c r="A107" s="46"/>
      <c r="B107" s="54" t="str">
        <f t="shared" si="28"/>
        <v>4</v>
      </c>
      <c r="C107" s="54" t="str">
        <f>_xlfn.XLOOKUP(E:E,[1]pomocné_fakulta!$C:$C,[1]pomocné_fakulta!$B:$B)</f>
        <v>FaF</v>
      </c>
      <c r="D107" s="54" t="str">
        <f>_xlfn.XLOOKUP(E:E,[2]Místnosti!$C:$C,[2]Místnosti!$K:$K)</f>
        <v>BF</v>
      </c>
      <c r="E107" s="55" t="str">
        <f t="shared" si="30"/>
        <v>4_164</v>
      </c>
      <c r="F107" s="162" t="s">
        <v>70</v>
      </c>
      <c r="G107" s="56" t="s">
        <v>407</v>
      </c>
      <c r="H107" s="106" t="s">
        <v>408</v>
      </c>
      <c r="I107" s="58" t="s">
        <v>409</v>
      </c>
      <c r="J107" s="173" t="s">
        <v>410</v>
      </c>
      <c r="K107" s="174" t="s">
        <v>378</v>
      </c>
      <c r="L107" s="174" t="s">
        <v>76</v>
      </c>
      <c r="M107" s="74" t="e" vm="35">
        <v>#VALUE!</v>
      </c>
      <c r="N107" s="66" t="s">
        <v>77</v>
      </c>
      <c r="O107" s="165" t="s">
        <v>347</v>
      </c>
      <c r="P107" s="59"/>
      <c r="Q107" s="62" t="s">
        <v>41</v>
      </c>
      <c r="R107" s="59">
        <v>6</v>
      </c>
      <c r="S107" s="31"/>
      <c r="T107" s="59">
        <f>R107*S107</f>
        <v>0</v>
      </c>
    </row>
    <row r="108" spans="1:20" ht="50" x14ac:dyDescent="0.35">
      <c r="A108" s="46"/>
      <c r="B108" s="54" t="str">
        <f t="shared" si="28"/>
        <v>4</v>
      </c>
      <c r="C108" s="54" t="str">
        <f>_xlfn.XLOOKUP(E:E,[1]pomocné_fakulta!$C:$C,[1]pomocné_fakulta!$B:$B)</f>
        <v>FaF</v>
      </c>
      <c r="D108" s="54" t="str">
        <f>_xlfn.XLOOKUP(E:E,[2]Místnosti!$C:$C,[2]Místnosti!$K:$K)</f>
        <v>BF</v>
      </c>
      <c r="E108" s="55" t="str">
        <f>E107</f>
        <v>4_164</v>
      </c>
      <c r="F108" s="162" t="s">
        <v>35</v>
      </c>
      <c r="G108" s="56" t="s">
        <v>379</v>
      </c>
      <c r="H108" s="106" t="s">
        <v>380</v>
      </c>
      <c r="I108" s="58" t="s">
        <v>381</v>
      </c>
      <c r="J108" s="173" t="s">
        <v>382</v>
      </c>
      <c r="K108" s="174" t="s">
        <v>383</v>
      </c>
      <c r="L108" s="174" t="s">
        <v>384</v>
      </c>
      <c r="M108" s="74" t="s">
        <v>84</v>
      </c>
      <c r="N108" s="66" t="s">
        <v>385</v>
      </c>
      <c r="O108" s="165" t="s">
        <v>347</v>
      </c>
      <c r="P108" s="59"/>
      <c r="Q108" s="77"/>
      <c r="R108" s="59">
        <v>1</v>
      </c>
      <c r="S108" s="31"/>
      <c r="T108" s="59">
        <f>R108*S108</f>
        <v>0</v>
      </c>
    </row>
    <row r="109" spans="1:20" ht="15.5" x14ac:dyDescent="0.35">
      <c r="A109" s="46"/>
      <c r="B109" s="155" t="str">
        <f>MID(E109,1,1)</f>
        <v>4</v>
      </c>
      <c r="C109" s="155" t="str">
        <f>_xlfn.XLOOKUP(E:E,[1]pomocné_fakulta!$C:$C,[1]pomocné_fakulta!$B:$B)</f>
        <v>FaF</v>
      </c>
      <c r="D109" s="47" t="str">
        <f>_xlfn.XLOOKUP(E:E,[2]Místnosti!$C:$C,[2]Místnosti!$K:$K)</f>
        <v>BF</v>
      </c>
      <c r="E109" s="156" t="str">
        <f>$G109</f>
        <v>4_217</v>
      </c>
      <c r="F109" s="157"/>
      <c r="G109" s="158" t="s">
        <v>453</v>
      </c>
      <c r="H109" s="1" t="s">
        <v>361</v>
      </c>
      <c r="I109" s="159"/>
      <c r="J109" s="160"/>
      <c r="K109" s="160"/>
      <c r="L109" s="160"/>
      <c r="M109" s="161"/>
      <c r="N109" s="160"/>
      <c r="O109" s="52"/>
      <c r="P109" s="160"/>
      <c r="Q109" s="161"/>
      <c r="R109" s="160"/>
      <c r="S109" s="152"/>
      <c r="T109" s="160"/>
    </row>
    <row r="110" spans="1:20" ht="37.5" x14ac:dyDescent="0.35">
      <c r="A110" s="46"/>
      <c r="B110" s="54" t="str">
        <f>MID(E110,1,1)</f>
        <v>4</v>
      </c>
      <c r="C110" s="54" t="str">
        <f>_xlfn.XLOOKUP(E:E,[1]pomocné_fakulta!$C:$C,[1]pomocné_fakulta!$B:$B)</f>
        <v>FaF</v>
      </c>
      <c r="D110" s="54" t="str">
        <f>_xlfn.XLOOKUP(E:E,[2]Místnosti!$C:$C,[2]Místnosti!$K:$K)</f>
        <v>BF</v>
      </c>
      <c r="E110" s="55" t="str">
        <f>E109</f>
        <v>4_217</v>
      </c>
      <c r="F110" s="162" t="s">
        <v>35</v>
      </c>
      <c r="G110" s="56" t="s">
        <v>454</v>
      </c>
      <c r="H110" s="57" t="s">
        <v>338</v>
      </c>
      <c r="I110" s="72" t="s">
        <v>186</v>
      </c>
      <c r="J110" s="59"/>
      <c r="K110" s="59"/>
      <c r="L110" s="59"/>
      <c r="M110" s="60"/>
      <c r="N110" s="60" t="s">
        <v>363</v>
      </c>
      <c r="O110" s="165" t="s">
        <v>455</v>
      </c>
      <c r="P110" s="59"/>
      <c r="Q110" s="62" t="s">
        <v>41</v>
      </c>
      <c r="R110" s="59">
        <v>1</v>
      </c>
      <c r="S110" s="31"/>
      <c r="T110" s="59">
        <f>R110*S110</f>
        <v>0</v>
      </c>
    </row>
    <row r="111" spans="1:20" ht="51" x14ac:dyDescent="0.35">
      <c r="A111" s="46"/>
      <c r="B111" s="54" t="str">
        <f t="shared" ref="B111:B119" si="31">MID(E111,1,1)</f>
        <v>4</v>
      </c>
      <c r="C111" s="54" t="str">
        <f>_xlfn.XLOOKUP(E:E,[1]pomocné_fakulta!$C:$C,[1]pomocné_fakulta!$B:$B)</f>
        <v>FaF</v>
      </c>
      <c r="D111" s="54" t="str">
        <f>_xlfn.XLOOKUP(E:E,[2]Místnosti!$C:$C,[2]Místnosti!$K:$K)</f>
        <v>BF</v>
      </c>
      <c r="E111" s="55" t="str">
        <f t="shared" ref="E111:E114" si="32">E110</f>
        <v>4_217</v>
      </c>
      <c r="F111" s="56" t="s">
        <v>43</v>
      </c>
      <c r="G111" s="56" t="s">
        <v>140</v>
      </c>
      <c r="H111" s="87" t="s">
        <v>141</v>
      </c>
      <c r="I111" s="88" t="s">
        <v>142</v>
      </c>
      <c r="J111" s="89" t="s">
        <v>143</v>
      </c>
      <c r="K111" s="59"/>
      <c r="L111" s="59"/>
      <c r="M111" s="60" t="e" vm="10">
        <v>#VALUE!</v>
      </c>
      <c r="N111" s="60" t="s">
        <v>144</v>
      </c>
      <c r="O111" s="61" t="s">
        <v>55</v>
      </c>
      <c r="P111" s="62"/>
      <c r="Q111" s="62" t="s">
        <v>41</v>
      </c>
      <c r="R111" s="62">
        <v>1</v>
      </c>
      <c r="S111" s="31"/>
      <c r="T111" s="62">
        <f>R111*S111</f>
        <v>0</v>
      </c>
    </row>
    <row r="112" spans="1:20" ht="37.5" x14ac:dyDescent="0.35">
      <c r="A112" s="46"/>
      <c r="B112" s="54" t="str">
        <f t="shared" si="31"/>
        <v>4</v>
      </c>
      <c r="C112" s="54" t="str">
        <f>_xlfn.XLOOKUP(E:E,[1]pomocné_fakulta!$C:$C,[1]pomocné_fakulta!$B:$B)</f>
        <v>FaF</v>
      </c>
      <c r="D112" s="54" t="str">
        <f>_xlfn.XLOOKUP(E:E,[2]Místnosti!$C:$C,[2]Místnosti!$K:$K)</f>
        <v>BF</v>
      </c>
      <c r="E112" s="55" t="str">
        <f t="shared" si="32"/>
        <v>4_217</v>
      </c>
      <c r="F112" s="56" t="s">
        <v>43</v>
      </c>
      <c r="G112" s="56" t="s">
        <v>51</v>
      </c>
      <c r="H112" s="57" t="s">
        <v>52</v>
      </c>
      <c r="I112" s="58" t="s">
        <v>53</v>
      </c>
      <c r="J112" s="59" t="s">
        <v>54</v>
      </c>
      <c r="K112" s="59" t="s">
        <v>48</v>
      </c>
      <c r="L112" s="59" t="s">
        <v>48</v>
      </c>
      <c r="M112" s="60" t="e" vm="2">
        <v>#VALUE!</v>
      </c>
      <c r="N112" s="60" t="s">
        <v>49</v>
      </c>
      <c r="O112" s="61" t="s">
        <v>55</v>
      </c>
      <c r="P112" s="62" t="s">
        <v>48</v>
      </c>
      <c r="Q112" s="62" t="s">
        <v>41</v>
      </c>
      <c r="R112" s="62">
        <v>1</v>
      </c>
      <c r="S112" s="31"/>
      <c r="T112" s="62">
        <f>R112*S112</f>
        <v>0</v>
      </c>
    </row>
    <row r="113" spans="1:20" ht="37.5" x14ac:dyDescent="0.35">
      <c r="A113" s="46"/>
      <c r="B113" s="54" t="str">
        <f t="shared" si="31"/>
        <v>4</v>
      </c>
      <c r="C113" s="54" t="str">
        <f>_xlfn.XLOOKUP(E:E,[1]pomocné_fakulta!$C:$C,[1]pomocné_fakulta!$B:$B)</f>
        <v>FaF</v>
      </c>
      <c r="D113" s="54" t="str">
        <f>_xlfn.XLOOKUP(E:E,[2]Místnosti!$C:$C,[2]Místnosti!$K:$K)</f>
        <v>BF</v>
      </c>
      <c r="E113" s="55" t="str">
        <f t="shared" si="32"/>
        <v>4_217</v>
      </c>
      <c r="F113" s="56" t="s">
        <v>43</v>
      </c>
      <c r="G113" s="56" t="s">
        <v>56</v>
      </c>
      <c r="H113" s="57" t="s">
        <v>57</v>
      </c>
      <c r="I113" s="58" t="s">
        <v>58</v>
      </c>
      <c r="J113" s="59" t="s">
        <v>59</v>
      </c>
      <c r="K113" s="59" t="s">
        <v>60</v>
      </c>
      <c r="L113" s="59" t="s">
        <v>61</v>
      </c>
      <c r="M113" s="60" t="e" vm="3">
        <v>#VALUE!</v>
      </c>
      <c r="N113" s="60"/>
      <c r="O113" s="61" t="s">
        <v>55</v>
      </c>
      <c r="P113" s="62" t="s">
        <v>62</v>
      </c>
      <c r="Q113" s="62" t="s">
        <v>41</v>
      </c>
      <c r="R113" s="62">
        <v>1</v>
      </c>
      <c r="S113" s="31"/>
      <c r="T113" s="62">
        <f>R113*S113</f>
        <v>0</v>
      </c>
    </row>
    <row r="114" spans="1:20" ht="175" x14ac:dyDescent="0.35">
      <c r="A114" s="46"/>
      <c r="B114" s="54" t="str">
        <f t="shared" si="31"/>
        <v>4</v>
      </c>
      <c r="C114" s="54" t="str">
        <f>_xlfn.XLOOKUP(E:E,[1]pomocné_fakulta!$C:$C,[1]pomocné_fakulta!$B:$B)</f>
        <v>FaF</v>
      </c>
      <c r="D114" s="54" t="str">
        <f>_xlfn.XLOOKUP(E:E,[2]Místnosti!$C:$C,[2]Místnosti!$K:$K)</f>
        <v>BF</v>
      </c>
      <c r="E114" s="55" t="str">
        <f t="shared" si="32"/>
        <v>4_217</v>
      </c>
      <c r="F114" s="56" t="s">
        <v>43</v>
      </c>
      <c r="G114" s="56" t="s">
        <v>63</v>
      </c>
      <c r="H114" s="57" t="s">
        <v>64</v>
      </c>
      <c r="I114" s="58" t="s">
        <v>65</v>
      </c>
      <c r="J114" s="59" t="s">
        <v>66</v>
      </c>
      <c r="K114" s="59" t="s">
        <v>67</v>
      </c>
      <c r="L114" s="59" t="s">
        <v>61</v>
      </c>
      <c r="M114" s="60" t="e" vm="4">
        <v>#VALUE!</v>
      </c>
      <c r="N114" s="60"/>
      <c r="O114" s="61" t="s">
        <v>55</v>
      </c>
      <c r="P114" s="62" t="s">
        <v>68</v>
      </c>
      <c r="Q114" s="62" t="s">
        <v>41</v>
      </c>
      <c r="R114" s="62">
        <v>1</v>
      </c>
      <c r="S114" s="31"/>
      <c r="T114" s="62">
        <f>R114*S114</f>
        <v>0</v>
      </c>
    </row>
    <row r="115" spans="1:20" ht="87.5" x14ac:dyDescent="0.35">
      <c r="A115" s="46" t="s">
        <v>69</v>
      </c>
      <c r="B115" s="54" t="str">
        <f t="shared" si="31"/>
        <v>4</v>
      </c>
      <c r="C115" s="54" t="str">
        <f>_xlfn.XLOOKUP(E:E,[1]pomocné_fakulta!$C:$C,[1]pomocné_fakulta!$B:$B)</f>
        <v>FaF</v>
      </c>
      <c r="D115" s="54" t="str">
        <f>_xlfn.XLOOKUP(E:E,[2]Místnosti!$C:$C,[2]Místnosti!$K:$K)</f>
        <v>BF</v>
      </c>
      <c r="E115" s="55" t="str">
        <f>E110</f>
        <v>4_217</v>
      </c>
      <c r="F115" s="162" t="s">
        <v>70</v>
      </c>
      <c r="G115" s="56" t="s">
        <v>342</v>
      </c>
      <c r="H115" s="75" t="s">
        <v>343</v>
      </c>
      <c r="I115" s="58" t="s">
        <v>344</v>
      </c>
      <c r="J115" s="66" t="s">
        <v>345</v>
      </c>
      <c r="K115" s="66" t="s">
        <v>346</v>
      </c>
      <c r="L115" s="66" t="s">
        <v>76</v>
      </c>
      <c r="M115" s="77" t="e" vm="25">
        <v>#VALUE!</v>
      </c>
      <c r="N115" s="66" t="s">
        <v>77</v>
      </c>
      <c r="O115" s="171" t="s">
        <v>347</v>
      </c>
      <c r="P115" s="59"/>
      <c r="Q115" s="77" t="s">
        <v>41</v>
      </c>
      <c r="R115" s="59">
        <v>25</v>
      </c>
      <c r="S115" s="32"/>
      <c r="T115" s="59"/>
    </row>
    <row r="116" spans="1:20" ht="50" x14ac:dyDescent="0.35">
      <c r="A116" s="46"/>
      <c r="B116" s="54" t="str">
        <f t="shared" si="31"/>
        <v>4</v>
      </c>
      <c r="C116" s="54" t="str">
        <f>_xlfn.XLOOKUP(E:E,[1]pomocné_fakulta!$C:$C,[1]pomocné_fakulta!$B:$B)</f>
        <v>FaF</v>
      </c>
      <c r="D116" s="54" t="str">
        <f>_xlfn.XLOOKUP(E:E,[2]Místnosti!$C:$C,[2]Místnosti!$K:$K)</f>
        <v>BF</v>
      </c>
      <c r="E116" s="55" t="str">
        <f t="shared" ref="E116:E118" si="33">E115</f>
        <v>4_217</v>
      </c>
      <c r="F116" s="162" t="s">
        <v>70</v>
      </c>
      <c r="G116" s="56" t="s">
        <v>371</v>
      </c>
      <c r="H116" s="172" t="s">
        <v>372</v>
      </c>
      <c r="I116" s="58" t="s">
        <v>373</v>
      </c>
      <c r="J116" s="66" t="s">
        <v>351</v>
      </c>
      <c r="K116" s="66" t="s">
        <v>90</v>
      </c>
      <c r="L116" s="66" t="s">
        <v>76</v>
      </c>
      <c r="M116" s="74" t="e" vm="29">
        <v>#VALUE!</v>
      </c>
      <c r="N116" s="66" t="s">
        <v>77</v>
      </c>
      <c r="O116" s="165" t="s">
        <v>347</v>
      </c>
      <c r="P116" s="59" t="s">
        <v>353</v>
      </c>
      <c r="Q116" s="77" t="s">
        <v>41</v>
      </c>
      <c r="R116" s="59">
        <v>8</v>
      </c>
      <c r="S116" s="31"/>
      <c r="T116" s="59">
        <f>R116*S116</f>
        <v>0</v>
      </c>
    </row>
    <row r="117" spans="1:20" ht="102.5" customHeight="1" x14ac:dyDescent="0.35">
      <c r="A117" s="46"/>
      <c r="B117" s="54" t="str">
        <f t="shared" si="31"/>
        <v>4</v>
      </c>
      <c r="C117" s="54" t="str">
        <f>_xlfn.XLOOKUP(E:E,[1]pomocné_fakulta!$C:$C,[1]pomocné_fakulta!$B:$B)</f>
        <v>FaF</v>
      </c>
      <c r="D117" s="54" t="str">
        <f>_xlfn.XLOOKUP(E:E,[2]Místnosti!$C:$C,[2]Místnosti!$K:$K)</f>
        <v>BF</v>
      </c>
      <c r="E117" s="55" t="str">
        <f t="shared" si="33"/>
        <v>4_217</v>
      </c>
      <c r="F117" s="162" t="s">
        <v>70</v>
      </c>
      <c r="G117" s="56" t="s">
        <v>407</v>
      </c>
      <c r="H117" s="106" t="s">
        <v>408</v>
      </c>
      <c r="I117" s="58" t="s">
        <v>409</v>
      </c>
      <c r="J117" s="173" t="s">
        <v>410</v>
      </c>
      <c r="K117" s="174" t="s">
        <v>378</v>
      </c>
      <c r="L117" s="174" t="s">
        <v>76</v>
      </c>
      <c r="M117" s="74" t="e" vm="35">
        <v>#VALUE!</v>
      </c>
      <c r="N117" s="66" t="s">
        <v>77</v>
      </c>
      <c r="O117" s="165" t="s">
        <v>347</v>
      </c>
      <c r="P117" s="59"/>
      <c r="Q117" s="62" t="s">
        <v>41</v>
      </c>
      <c r="R117" s="59">
        <v>3</v>
      </c>
      <c r="S117" s="31"/>
      <c r="T117" s="59">
        <f>R117*S117</f>
        <v>0</v>
      </c>
    </row>
    <row r="118" spans="1:20" ht="125" x14ac:dyDescent="0.35">
      <c r="A118" s="46"/>
      <c r="B118" s="54" t="str">
        <f t="shared" si="31"/>
        <v>4</v>
      </c>
      <c r="C118" s="54" t="str">
        <f>_xlfn.XLOOKUP(E:E,[1]pomocné_fakulta!$C:$C,[1]pomocné_fakulta!$B:$B)</f>
        <v>FaF</v>
      </c>
      <c r="D118" s="54" t="str">
        <f>_xlfn.XLOOKUP(E:E,[2]Místnosti!$C:$C,[2]Místnosti!$K:$K)</f>
        <v>BF</v>
      </c>
      <c r="E118" s="55" t="str">
        <f t="shared" si="33"/>
        <v>4_217</v>
      </c>
      <c r="F118" s="162" t="s">
        <v>70</v>
      </c>
      <c r="G118" s="56" t="s">
        <v>456</v>
      </c>
      <c r="H118" s="106" t="s">
        <v>457</v>
      </c>
      <c r="I118" s="58" t="s">
        <v>458</v>
      </c>
      <c r="J118" s="59" t="s">
        <v>459</v>
      </c>
      <c r="K118" s="59" t="s">
        <v>460</v>
      </c>
      <c r="L118" s="66" t="s">
        <v>76</v>
      </c>
      <c r="M118" s="60" t="s">
        <v>84</v>
      </c>
      <c r="N118" s="66" t="s">
        <v>461</v>
      </c>
      <c r="O118" s="165" t="s">
        <v>347</v>
      </c>
      <c r="P118" s="59"/>
      <c r="Q118" s="62" t="s">
        <v>41</v>
      </c>
      <c r="R118" s="59">
        <v>1</v>
      </c>
      <c r="S118" s="31"/>
      <c r="T118" s="59">
        <f>R118*S118</f>
        <v>0</v>
      </c>
    </row>
    <row r="119" spans="1:20" ht="50" x14ac:dyDescent="0.35">
      <c r="A119" s="46"/>
      <c r="B119" s="54" t="str">
        <f t="shared" si="31"/>
        <v>4</v>
      </c>
      <c r="C119" s="54" t="str">
        <f>_xlfn.XLOOKUP(E:E,[1]pomocné_fakulta!$C:$C,[1]pomocné_fakulta!$B:$B)</f>
        <v>FaF</v>
      </c>
      <c r="D119" s="54" t="str">
        <f>_xlfn.XLOOKUP(E:E,[2]Místnosti!$C:$C,[2]Místnosti!$K:$K)</f>
        <v>BF</v>
      </c>
      <c r="E119" s="55" t="str">
        <f>E117</f>
        <v>4_217</v>
      </c>
      <c r="F119" s="162" t="s">
        <v>35</v>
      </c>
      <c r="G119" s="56" t="s">
        <v>379</v>
      </c>
      <c r="H119" s="106" t="s">
        <v>380</v>
      </c>
      <c r="I119" s="58" t="s">
        <v>381</v>
      </c>
      <c r="J119" s="173" t="s">
        <v>382</v>
      </c>
      <c r="K119" s="174" t="s">
        <v>383</v>
      </c>
      <c r="L119" s="174" t="s">
        <v>462</v>
      </c>
      <c r="M119" s="74" t="s">
        <v>84</v>
      </c>
      <c r="N119" s="66" t="s">
        <v>385</v>
      </c>
      <c r="O119" s="165" t="s">
        <v>347</v>
      </c>
      <c r="P119" s="59"/>
      <c r="Q119" s="77"/>
      <c r="R119" s="59">
        <v>1</v>
      </c>
      <c r="S119" s="31"/>
      <c r="T119" s="59">
        <f>R119*S119</f>
        <v>0</v>
      </c>
    </row>
    <row r="120" spans="1:20" ht="15.5" x14ac:dyDescent="0.35">
      <c r="A120" s="46"/>
      <c r="B120" s="155" t="str">
        <f>MID(E120,1,1)</f>
        <v>4</v>
      </c>
      <c r="C120" s="155" t="str">
        <f>_xlfn.XLOOKUP(E:E,[1]pomocné_fakulta!$C:$C,[1]pomocné_fakulta!$B:$B)</f>
        <v>FaF</v>
      </c>
      <c r="D120" s="47" t="str">
        <f>_xlfn.XLOOKUP(E:E,[2]Místnosti!$C:$C,[2]Místnosti!$K:$K)</f>
        <v>BF</v>
      </c>
      <c r="E120" s="156" t="str">
        <f>$G120</f>
        <v>4_256</v>
      </c>
      <c r="F120" s="157"/>
      <c r="G120" s="158" t="s">
        <v>463</v>
      </c>
      <c r="H120" s="1" t="s">
        <v>361</v>
      </c>
      <c r="I120" s="159"/>
      <c r="J120" s="160"/>
      <c r="K120" s="160"/>
      <c r="L120" s="160"/>
      <c r="M120" s="161"/>
      <c r="N120" s="160"/>
      <c r="O120" s="52"/>
      <c r="P120" s="160"/>
      <c r="Q120" s="161"/>
      <c r="R120" s="160"/>
      <c r="S120" s="152"/>
      <c r="T120" s="160"/>
    </row>
    <row r="121" spans="1:20" ht="37.5" x14ac:dyDescent="0.35">
      <c r="A121" s="46"/>
      <c r="B121" s="54" t="str">
        <f>MID(E121,1,1)</f>
        <v>4</v>
      </c>
      <c r="C121" s="54" t="str">
        <f>_xlfn.XLOOKUP(E:E,[1]pomocné_fakulta!$C:$C,[1]pomocné_fakulta!$B:$B)</f>
        <v>FaF</v>
      </c>
      <c r="D121" s="54" t="str">
        <f>_xlfn.XLOOKUP(E:E,[2]Místnosti!$C:$C,[2]Místnosti!$K:$K)</f>
        <v>BF</v>
      </c>
      <c r="E121" s="55" t="str">
        <f>E120</f>
        <v>4_256</v>
      </c>
      <c r="F121" s="162" t="s">
        <v>35</v>
      </c>
      <c r="G121" s="56" t="s">
        <v>464</v>
      </c>
      <c r="H121" s="57" t="s">
        <v>338</v>
      </c>
      <c r="I121" s="72" t="s">
        <v>202</v>
      </c>
      <c r="J121" s="59"/>
      <c r="K121" s="59"/>
      <c r="L121" s="59"/>
      <c r="M121" s="60"/>
      <c r="N121" s="60" t="s">
        <v>363</v>
      </c>
      <c r="O121" s="165" t="s">
        <v>455</v>
      </c>
      <c r="P121" s="59"/>
      <c r="Q121" s="62" t="s">
        <v>41</v>
      </c>
      <c r="R121" s="59">
        <v>1</v>
      </c>
      <c r="S121" s="31"/>
      <c r="T121" s="59">
        <f>R121*S121</f>
        <v>0</v>
      </c>
    </row>
    <row r="122" spans="1:20" ht="51" x14ac:dyDescent="0.35">
      <c r="A122" s="46"/>
      <c r="B122" s="54" t="str">
        <f t="shared" ref="B122:B130" si="34">MID(E122,1,1)</f>
        <v>4</v>
      </c>
      <c r="C122" s="54" t="str">
        <f>_xlfn.XLOOKUP(E:E,[1]pomocné_fakulta!$C:$C,[1]pomocné_fakulta!$B:$B)</f>
        <v>FaF</v>
      </c>
      <c r="D122" s="54" t="str">
        <f>_xlfn.XLOOKUP(E:E,[2]Místnosti!$C:$C,[2]Místnosti!$K:$K)</f>
        <v>BF</v>
      </c>
      <c r="E122" s="55" t="str">
        <f t="shared" ref="E122:E125" si="35">E121</f>
        <v>4_256</v>
      </c>
      <c r="F122" s="56" t="s">
        <v>43</v>
      </c>
      <c r="G122" s="56" t="s">
        <v>140</v>
      </c>
      <c r="H122" s="87" t="s">
        <v>141</v>
      </c>
      <c r="I122" s="88" t="s">
        <v>142</v>
      </c>
      <c r="J122" s="89" t="s">
        <v>143</v>
      </c>
      <c r="K122" s="59"/>
      <c r="L122" s="59"/>
      <c r="M122" s="60" t="e" vm="10">
        <v>#VALUE!</v>
      </c>
      <c r="N122" s="60" t="s">
        <v>144</v>
      </c>
      <c r="O122" s="61" t="s">
        <v>55</v>
      </c>
      <c r="P122" s="62"/>
      <c r="Q122" s="62" t="s">
        <v>41</v>
      </c>
      <c r="R122" s="62">
        <v>1</v>
      </c>
      <c r="S122" s="31"/>
      <c r="T122" s="62">
        <f>R122*S122</f>
        <v>0</v>
      </c>
    </row>
    <row r="123" spans="1:20" ht="37.5" x14ac:dyDescent="0.35">
      <c r="A123" s="46"/>
      <c r="B123" s="54" t="str">
        <f t="shared" si="34"/>
        <v>4</v>
      </c>
      <c r="C123" s="54" t="str">
        <f>_xlfn.XLOOKUP(E:E,[1]pomocné_fakulta!$C:$C,[1]pomocné_fakulta!$B:$B)</f>
        <v>FaF</v>
      </c>
      <c r="D123" s="54" t="str">
        <f>_xlfn.XLOOKUP(E:E,[2]Místnosti!$C:$C,[2]Místnosti!$K:$K)</f>
        <v>BF</v>
      </c>
      <c r="E123" s="55" t="str">
        <f t="shared" si="35"/>
        <v>4_256</v>
      </c>
      <c r="F123" s="56" t="s">
        <v>43</v>
      </c>
      <c r="G123" s="56" t="s">
        <v>51</v>
      </c>
      <c r="H123" s="57" t="s">
        <v>52</v>
      </c>
      <c r="I123" s="58" t="s">
        <v>53</v>
      </c>
      <c r="J123" s="59" t="s">
        <v>54</v>
      </c>
      <c r="K123" s="59" t="s">
        <v>48</v>
      </c>
      <c r="L123" s="59" t="s">
        <v>48</v>
      </c>
      <c r="M123" s="60" t="e" vm="2">
        <v>#VALUE!</v>
      </c>
      <c r="N123" s="60" t="s">
        <v>49</v>
      </c>
      <c r="O123" s="61" t="s">
        <v>55</v>
      </c>
      <c r="P123" s="62" t="s">
        <v>48</v>
      </c>
      <c r="Q123" s="62" t="s">
        <v>41</v>
      </c>
      <c r="R123" s="62">
        <v>1</v>
      </c>
      <c r="S123" s="31"/>
      <c r="T123" s="62">
        <f>R123*S123</f>
        <v>0</v>
      </c>
    </row>
    <row r="124" spans="1:20" ht="37.5" x14ac:dyDescent="0.35">
      <c r="A124" s="46"/>
      <c r="B124" s="54" t="str">
        <f t="shared" si="34"/>
        <v>4</v>
      </c>
      <c r="C124" s="54" t="str">
        <f>_xlfn.XLOOKUP(E:E,[1]pomocné_fakulta!$C:$C,[1]pomocné_fakulta!$B:$B)</f>
        <v>FaF</v>
      </c>
      <c r="D124" s="54" t="str">
        <f>_xlfn.XLOOKUP(E:E,[2]Místnosti!$C:$C,[2]Místnosti!$K:$K)</f>
        <v>BF</v>
      </c>
      <c r="E124" s="55" t="str">
        <f t="shared" si="35"/>
        <v>4_256</v>
      </c>
      <c r="F124" s="56" t="s">
        <v>43</v>
      </c>
      <c r="G124" s="56" t="s">
        <v>56</v>
      </c>
      <c r="H124" s="57" t="s">
        <v>57</v>
      </c>
      <c r="I124" s="58" t="s">
        <v>58</v>
      </c>
      <c r="J124" s="59" t="s">
        <v>59</v>
      </c>
      <c r="K124" s="59" t="s">
        <v>60</v>
      </c>
      <c r="L124" s="59" t="s">
        <v>61</v>
      </c>
      <c r="M124" s="60" t="e" vm="3">
        <v>#VALUE!</v>
      </c>
      <c r="N124" s="60"/>
      <c r="O124" s="61" t="s">
        <v>55</v>
      </c>
      <c r="P124" s="62" t="s">
        <v>62</v>
      </c>
      <c r="Q124" s="62" t="s">
        <v>41</v>
      </c>
      <c r="R124" s="62">
        <v>1</v>
      </c>
      <c r="S124" s="31"/>
      <c r="T124" s="62">
        <f>R124*S124</f>
        <v>0</v>
      </c>
    </row>
    <row r="125" spans="1:20" ht="175" x14ac:dyDescent="0.35">
      <c r="A125" s="46"/>
      <c r="B125" s="54" t="str">
        <f t="shared" si="34"/>
        <v>4</v>
      </c>
      <c r="C125" s="54" t="str">
        <f>_xlfn.XLOOKUP(E:E,[1]pomocné_fakulta!$C:$C,[1]pomocné_fakulta!$B:$B)</f>
        <v>FaF</v>
      </c>
      <c r="D125" s="54" t="str">
        <f>_xlfn.XLOOKUP(E:E,[2]Místnosti!$C:$C,[2]Místnosti!$K:$K)</f>
        <v>BF</v>
      </c>
      <c r="E125" s="55" t="str">
        <f t="shared" si="35"/>
        <v>4_256</v>
      </c>
      <c r="F125" s="56" t="s">
        <v>43</v>
      </c>
      <c r="G125" s="56" t="s">
        <v>63</v>
      </c>
      <c r="H125" s="57" t="s">
        <v>64</v>
      </c>
      <c r="I125" s="58" t="s">
        <v>65</v>
      </c>
      <c r="J125" s="59" t="s">
        <v>66</v>
      </c>
      <c r="K125" s="59" t="s">
        <v>67</v>
      </c>
      <c r="L125" s="59" t="s">
        <v>61</v>
      </c>
      <c r="M125" s="60" t="e" vm="4">
        <v>#VALUE!</v>
      </c>
      <c r="N125" s="60"/>
      <c r="O125" s="61" t="s">
        <v>55</v>
      </c>
      <c r="P125" s="62" t="s">
        <v>68</v>
      </c>
      <c r="Q125" s="62" t="s">
        <v>41</v>
      </c>
      <c r="R125" s="62">
        <v>1</v>
      </c>
      <c r="S125" s="31"/>
      <c r="T125" s="62">
        <f>R125*S125</f>
        <v>0</v>
      </c>
    </row>
    <row r="126" spans="1:20" ht="87.5" x14ac:dyDescent="0.35">
      <c r="A126" s="46" t="s">
        <v>69</v>
      </c>
      <c r="B126" s="54" t="str">
        <f t="shared" si="34"/>
        <v>4</v>
      </c>
      <c r="C126" s="54" t="str">
        <f>_xlfn.XLOOKUP(E:E,[1]pomocné_fakulta!$C:$C,[1]pomocné_fakulta!$B:$B)</f>
        <v>FaF</v>
      </c>
      <c r="D126" s="54" t="str">
        <f>_xlfn.XLOOKUP(E:E,[2]Místnosti!$C:$C,[2]Místnosti!$K:$K)</f>
        <v>BF</v>
      </c>
      <c r="E126" s="55" t="str">
        <f>E121</f>
        <v>4_256</v>
      </c>
      <c r="F126" s="162" t="s">
        <v>70</v>
      </c>
      <c r="G126" s="56" t="s">
        <v>342</v>
      </c>
      <c r="H126" s="75" t="s">
        <v>343</v>
      </c>
      <c r="I126" s="58" t="s">
        <v>344</v>
      </c>
      <c r="J126" s="66" t="s">
        <v>345</v>
      </c>
      <c r="K126" s="66" t="s">
        <v>346</v>
      </c>
      <c r="L126" s="66" t="s">
        <v>76</v>
      </c>
      <c r="M126" s="77" t="e" vm="25">
        <v>#VALUE!</v>
      </c>
      <c r="N126" s="66" t="s">
        <v>77</v>
      </c>
      <c r="O126" s="171" t="s">
        <v>347</v>
      </c>
      <c r="P126" s="59"/>
      <c r="Q126" s="77" t="s">
        <v>41</v>
      </c>
      <c r="R126" s="59">
        <v>22</v>
      </c>
      <c r="S126" s="32"/>
      <c r="T126" s="59"/>
    </row>
    <row r="127" spans="1:20" ht="50" x14ac:dyDescent="0.35">
      <c r="A127" s="46"/>
      <c r="B127" s="54" t="str">
        <f t="shared" si="34"/>
        <v>4</v>
      </c>
      <c r="C127" s="54" t="str">
        <f>_xlfn.XLOOKUP(E:E,[1]pomocné_fakulta!$C:$C,[1]pomocné_fakulta!$B:$B)</f>
        <v>FaF</v>
      </c>
      <c r="D127" s="54" t="str">
        <f>_xlfn.XLOOKUP(E:E,[2]Místnosti!$C:$C,[2]Místnosti!$K:$K)</f>
        <v>BF</v>
      </c>
      <c r="E127" s="55" t="str">
        <f t="shared" ref="E127:E130" si="36">E126</f>
        <v>4_256</v>
      </c>
      <c r="F127" s="162" t="s">
        <v>70</v>
      </c>
      <c r="G127" s="56" t="s">
        <v>371</v>
      </c>
      <c r="H127" s="172" t="s">
        <v>372</v>
      </c>
      <c r="I127" s="58" t="s">
        <v>373</v>
      </c>
      <c r="J127" s="66" t="s">
        <v>351</v>
      </c>
      <c r="K127" s="66" t="s">
        <v>90</v>
      </c>
      <c r="L127" s="66" t="s">
        <v>76</v>
      </c>
      <c r="M127" s="74" t="e" vm="29">
        <v>#VALUE!</v>
      </c>
      <c r="N127" s="66" t="s">
        <v>77</v>
      </c>
      <c r="O127" s="165" t="s">
        <v>347</v>
      </c>
      <c r="P127" s="59" t="s">
        <v>353</v>
      </c>
      <c r="Q127" s="77" t="s">
        <v>41</v>
      </c>
      <c r="R127" s="59">
        <v>6</v>
      </c>
      <c r="S127" s="31"/>
      <c r="T127" s="59">
        <f>R127*S127</f>
        <v>0</v>
      </c>
    </row>
    <row r="128" spans="1:20" ht="87.5" x14ac:dyDescent="0.35">
      <c r="A128" s="46"/>
      <c r="B128" s="54" t="str">
        <f t="shared" si="34"/>
        <v>4</v>
      </c>
      <c r="C128" s="54" t="str">
        <f>_xlfn.XLOOKUP(E:E,[1]pomocné_fakulta!$C:$C,[1]pomocné_fakulta!$B:$B)</f>
        <v>FaF</v>
      </c>
      <c r="D128" s="54" t="str">
        <f>_xlfn.XLOOKUP(E:E,[2]Místnosti!$C:$C,[2]Místnosti!$K:$K)</f>
        <v>BF</v>
      </c>
      <c r="E128" s="55" t="str">
        <f t="shared" si="36"/>
        <v>4_256</v>
      </c>
      <c r="F128" s="162" t="s">
        <v>70</v>
      </c>
      <c r="G128" s="56" t="s">
        <v>407</v>
      </c>
      <c r="H128" s="106" t="s">
        <v>408</v>
      </c>
      <c r="I128" s="58" t="s">
        <v>409</v>
      </c>
      <c r="J128" s="173" t="s">
        <v>410</v>
      </c>
      <c r="K128" s="174" t="s">
        <v>378</v>
      </c>
      <c r="L128" s="174" t="s">
        <v>76</v>
      </c>
      <c r="M128" s="74" t="e" vm="35">
        <v>#VALUE!</v>
      </c>
      <c r="N128" s="66" t="s">
        <v>77</v>
      </c>
      <c r="O128" s="165" t="s">
        <v>347</v>
      </c>
      <c r="P128" s="59"/>
      <c r="Q128" s="62" t="s">
        <v>41</v>
      </c>
      <c r="R128" s="59">
        <v>3</v>
      </c>
      <c r="S128" s="31"/>
      <c r="T128" s="59">
        <f>R128*S128</f>
        <v>0</v>
      </c>
    </row>
    <row r="129" spans="1:20" ht="99.5" customHeight="1" x14ac:dyDescent="0.35">
      <c r="A129" s="46"/>
      <c r="B129" s="54" t="str">
        <f t="shared" si="34"/>
        <v>4</v>
      </c>
      <c r="C129" s="54" t="str">
        <f>_xlfn.XLOOKUP(E:E,[1]pomocné_fakulta!$C:$C,[1]pomocné_fakulta!$B:$B)</f>
        <v>FaF</v>
      </c>
      <c r="D129" s="54" t="str">
        <f>_xlfn.XLOOKUP(E:E,[2]Místnosti!$C:$C,[2]Místnosti!$K:$K)</f>
        <v>BF</v>
      </c>
      <c r="E129" s="55" t="str">
        <f t="shared" si="36"/>
        <v>4_256</v>
      </c>
      <c r="F129" s="162" t="s">
        <v>70</v>
      </c>
      <c r="G129" s="56" t="s">
        <v>374</v>
      </c>
      <c r="H129" s="106" t="s">
        <v>375</v>
      </c>
      <c r="I129" s="58" t="s">
        <v>376</v>
      </c>
      <c r="J129" s="173" t="s">
        <v>377</v>
      </c>
      <c r="K129" s="174" t="s">
        <v>378</v>
      </c>
      <c r="L129" s="174" t="s">
        <v>76</v>
      </c>
      <c r="M129" s="77"/>
      <c r="N129" s="66" t="s">
        <v>77</v>
      </c>
      <c r="O129" s="165" t="s">
        <v>347</v>
      </c>
      <c r="P129" s="59"/>
      <c r="Q129" s="77"/>
      <c r="R129" s="59">
        <v>4</v>
      </c>
      <c r="S129" s="31"/>
      <c r="T129" s="59">
        <f>R129*S129</f>
        <v>0</v>
      </c>
    </row>
    <row r="130" spans="1:20" ht="52.5" customHeight="1" x14ac:dyDescent="0.35">
      <c r="A130" s="46"/>
      <c r="B130" s="54" t="str">
        <f t="shared" si="34"/>
        <v>4</v>
      </c>
      <c r="C130" s="54" t="str">
        <f>_xlfn.XLOOKUP(E:E,[1]pomocné_fakulta!$C:$C,[1]pomocné_fakulta!$B:$B)</f>
        <v>FaF</v>
      </c>
      <c r="D130" s="54" t="str">
        <f>_xlfn.XLOOKUP(E:E,[2]Místnosti!$C:$C,[2]Místnosti!$K:$K)</f>
        <v>BF</v>
      </c>
      <c r="E130" s="55" t="str">
        <f t="shared" si="36"/>
        <v>4_256</v>
      </c>
      <c r="F130" s="162" t="s">
        <v>43</v>
      </c>
      <c r="G130" s="56" t="s">
        <v>354</v>
      </c>
      <c r="H130" s="106" t="s">
        <v>355</v>
      </c>
      <c r="I130" s="58" t="s">
        <v>356</v>
      </c>
      <c r="J130" s="173" t="s">
        <v>357</v>
      </c>
      <c r="K130" s="174" t="s">
        <v>358</v>
      </c>
      <c r="L130" s="174" t="s">
        <v>359</v>
      </c>
      <c r="M130" s="77" t="e" vm="27">
        <v>#VALUE!</v>
      </c>
      <c r="N130" s="66"/>
      <c r="O130" s="165" t="s">
        <v>347</v>
      </c>
      <c r="P130" s="59"/>
      <c r="Q130" s="77"/>
      <c r="R130" s="59">
        <v>1</v>
      </c>
      <c r="S130" s="153"/>
      <c r="T130" s="59">
        <f>R130*S130</f>
        <v>0</v>
      </c>
    </row>
    <row r="131" spans="1:20" ht="15.5" x14ac:dyDescent="0.35">
      <c r="A131" s="46"/>
      <c r="B131" s="155" t="str">
        <f>MID(E131,1,1)</f>
        <v>4</v>
      </c>
      <c r="C131" s="155" t="str">
        <f>_xlfn.XLOOKUP(E:E,[1]pomocné_fakulta!$C:$C,[1]pomocné_fakulta!$B:$B)</f>
        <v>LF</v>
      </c>
      <c r="D131" s="47" t="str">
        <f>_xlfn.XLOOKUP(E:E,[2]Místnosti!$C:$C,[2]Místnosti!$K:$K)</f>
        <v>CB</v>
      </c>
      <c r="E131" s="156" t="str">
        <f>$G131</f>
        <v>4_279</v>
      </c>
      <c r="F131" s="157"/>
      <c r="G131" s="158" t="s">
        <v>465</v>
      </c>
      <c r="H131" s="1" t="s">
        <v>466</v>
      </c>
      <c r="I131" s="159"/>
      <c r="J131" s="160"/>
      <c r="K131" s="160"/>
      <c r="L131" s="160"/>
      <c r="M131" s="161"/>
      <c r="N131" s="160"/>
      <c r="O131" s="52"/>
      <c r="P131" s="160"/>
      <c r="Q131" s="161"/>
      <c r="R131" s="160"/>
      <c r="S131" s="152"/>
      <c r="T131" s="160"/>
    </row>
    <row r="132" spans="1:20" ht="37.5" x14ac:dyDescent="0.35">
      <c r="A132" s="46"/>
      <c r="B132" s="54" t="str">
        <f>MID(E132,1,1)</f>
        <v>4</v>
      </c>
      <c r="C132" s="54" t="str">
        <f>_xlfn.XLOOKUP(E:E,[1]pomocné_fakulta!$C:$C,[1]pomocné_fakulta!$B:$B)</f>
        <v>LF</v>
      </c>
      <c r="D132" s="54" t="str">
        <f>_xlfn.XLOOKUP(E:E,[2]Místnosti!$C:$C,[2]Místnosti!$K:$K)</f>
        <v>CB</v>
      </c>
      <c r="E132" s="55" t="str">
        <f>E131</f>
        <v>4_279</v>
      </c>
      <c r="F132" s="162" t="s">
        <v>35</v>
      </c>
      <c r="G132" s="56" t="s">
        <v>467</v>
      </c>
      <c r="H132" s="57" t="s">
        <v>468</v>
      </c>
      <c r="I132" s="72" t="s">
        <v>38</v>
      </c>
      <c r="J132" s="59"/>
      <c r="K132" s="59"/>
      <c r="L132" s="59"/>
      <c r="M132" s="60"/>
      <c r="N132" s="60" t="s">
        <v>340</v>
      </c>
      <c r="O132" s="165" t="s">
        <v>469</v>
      </c>
      <c r="P132" s="59"/>
      <c r="Q132" s="62" t="s">
        <v>41</v>
      </c>
      <c r="R132" s="59">
        <v>1</v>
      </c>
      <c r="S132" s="31"/>
      <c r="T132" s="59">
        <f>R132*S132</f>
        <v>0</v>
      </c>
    </row>
    <row r="133" spans="1:20" ht="51" x14ac:dyDescent="0.35">
      <c r="A133" s="46"/>
      <c r="B133" s="54" t="str">
        <f t="shared" ref="B133:B136" si="37">MID(E133,1,1)</f>
        <v>4</v>
      </c>
      <c r="C133" s="54" t="str">
        <f>_xlfn.XLOOKUP(E:E,[1]pomocné_fakulta!$C:$C,[1]pomocné_fakulta!$B:$B)</f>
        <v>LF</v>
      </c>
      <c r="D133" s="54" t="str">
        <f>_xlfn.XLOOKUP(E:E,[2]Místnosti!$C:$C,[2]Místnosti!$K:$K)</f>
        <v>CB</v>
      </c>
      <c r="E133" s="55" t="str">
        <f t="shared" ref="E133:E136" si="38">E132</f>
        <v>4_279</v>
      </c>
      <c r="F133" s="56" t="s">
        <v>43</v>
      </c>
      <c r="G133" s="56" t="s">
        <v>140</v>
      </c>
      <c r="H133" s="87" t="s">
        <v>141</v>
      </c>
      <c r="I133" s="88" t="s">
        <v>142</v>
      </c>
      <c r="J133" s="89" t="s">
        <v>143</v>
      </c>
      <c r="K133" s="59"/>
      <c r="L133" s="59"/>
      <c r="M133" s="60" t="e" vm="10">
        <v>#VALUE!</v>
      </c>
      <c r="N133" s="60" t="s">
        <v>144</v>
      </c>
      <c r="O133" s="61" t="s">
        <v>55</v>
      </c>
      <c r="P133" s="62"/>
      <c r="Q133" s="62" t="s">
        <v>41</v>
      </c>
      <c r="R133" s="62">
        <v>1</v>
      </c>
      <c r="S133" s="31"/>
      <c r="T133" s="62">
        <f>R133*S133</f>
        <v>0</v>
      </c>
    </row>
    <row r="134" spans="1:20" ht="37.5" x14ac:dyDescent="0.35">
      <c r="A134" s="46"/>
      <c r="B134" s="54" t="str">
        <f t="shared" si="37"/>
        <v>4</v>
      </c>
      <c r="C134" s="54" t="str">
        <f>_xlfn.XLOOKUP(E:E,[1]pomocné_fakulta!$C:$C,[1]pomocné_fakulta!$B:$B)</f>
        <v>LF</v>
      </c>
      <c r="D134" s="54" t="str">
        <f>_xlfn.XLOOKUP(E:E,[2]Místnosti!$C:$C,[2]Místnosti!$K:$K)</f>
        <v>CB</v>
      </c>
      <c r="E134" s="55" t="str">
        <f t="shared" si="38"/>
        <v>4_279</v>
      </c>
      <c r="F134" s="56" t="s">
        <v>43</v>
      </c>
      <c r="G134" s="56" t="s">
        <v>51</v>
      </c>
      <c r="H134" s="57" t="s">
        <v>52</v>
      </c>
      <c r="I134" s="58" t="s">
        <v>53</v>
      </c>
      <c r="J134" s="59" t="s">
        <v>54</v>
      </c>
      <c r="K134" s="59" t="s">
        <v>48</v>
      </c>
      <c r="L134" s="59" t="s">
        <v>48</v>
      </c>
      <c r="M134" s="60" t="e" vm="2">
        <v>#VALUE!</v>
      </c>
      <c r="N134" s="60" t="s">
        <v>49</v>
      </c>
      <c r="O134" s="61" t="s">
        <v>55</v>
      </c>
      <c r="P134" s="62" t="s">
        <v>48</v>
      </c>
      <c r="Q134" s="62" t="s">
        <v>41</v>
      </c>
      <c r="R134" s="62">
        <v>1</v>
      </c>
      <c r="S134" s="31"/>
      <c r="T134" s="62">
        <f>R134*S134</f>
        <v>0</v>
      </c>
    </row>
    <row r="135" spans="1:20" ht="37.5" x14ac:dyDescent="0.35">
      <c r="A135" s="46"/>
      <c r="B135" s="54" t="str">
        <f t="shared" si="37"/>
        <v>4</v>
      </c>
      <c r="C135" s="54" t="str">
        <f>_xlfn.XLOOKUP(E:E,[1]pomocné_fakulta!$C:$C,[1]pomocné_fakulta!$B:$B)</f>
        <v>LF</v>
      </c>
      <c r="D135" s="54" t="str">
        <f>_xlfn.XLOOKUP(E:E,[2]Místnosti!$C:$C,[2]Místnosti!$K:$K)</f>
        <v>CB</v>
      </c>
      <c r="E135" s="55" t="str">
        <f t="shared" si="38"/>
        <v>4_279</v>
      </c>
      <c r="F135" s="56" t="s">
        <v>43</v>
      </c>
      <c r="G135" s="56" t="s">
        <v>56</v>
      </c>
      <c r="H135" s="57" t="s">
        <v>57</v>
      </c>
      <c r="I135" s="58" t="s">
        <v>58</v>
      </c>
      <c r="J135" s="59" t="s">
        <v>59</v>
      </c>
      <c r="K135" s="59" t="s">
        <v>60</v>
      </c>
      <c r="L135" s="59" t="s">
        <v>61</v>
      </c>
      <c r="M135" s="60" t="e" vm="3">
        <v>#VALUE!</v>
      </c>
      <c r="N135" s="60"/>
      <c r="O135" s="61" t="s">
        <v>55</v>
      </c>
      <c r="P135" s="62" t="s">
        <v>62</v>
      </c>
      <c r="Q135" s="62" t="s">
        <v>41</v>
      </c>
      <c r="R135" s="62">
        <v>1</v>
      </c>
      <c r="S135" s="31"/>
      <c r="T135" s="62">
        <f>R135*S135</f>
        <v>0</v>
      </c>
    </row>
    <row r="136" spans="1:20" ht="175" x14ac:dyDescent="0.35">
      <c r="A136" s="46"/>
      <c r="B136" s="54" t="str">
        <f t="shared" si="37"/>
        <v>4</v>
      </c>
      <c r="C136" s="54" t="str">
        <f>_xlfn.XLOOKUP(E:E,[1]pomocné_fakulta!$C:$C,[1]pomocné_fakulta!$B:$B)</f>
        <v>LF</v>
      </c>
      <c r="D136" s="54" t="str">
        <f>_xlfn.XLOOKUP(E:E,[2]Místnosti!$C:$C,[2]Místnosti!$K:$K)</f>
        <v>CB</v>
      </c>
      <c r="E136" s="55" t="str">
        <f t="shared" si="38"/>
        <v>4_279</v>
      </c>
      <c r="F136" s="56" t="s">
        <v>43</v>
      </c>
      <c r="G136" s="56" t="s">
        <v>63</v>
      </c>
      <c r="H136" s="57" t="s">
        <v>64</v>
      </c>
      <c r="I136" s="58" t="s">
        <v>65</v>
      </c>
      <c r="J136" s="59" t="s">
        <v>66</v>
      </c>
      <c r="K136" s="59" t="s">
        <v>67</v>
      </c>
      <c r="L136" s="59" t="s">
        <v>61</v>
      </c>
      <c r="M136" s="60" t="e" vm="4">
        <v>#VALUE!</v>
      </c>
      <c r="N136" s="60"/>
      <c r="O136" s="61" t="s">
        <v>55</v>
      </c>
      <c r="P136" s="62" t="s">
        <v>68</v>
      </c>
      <c r="Q136" s="62" t="s">
        <v>41</v>
      </c>
      <c r="R136" s="62">
        <v>1</v>
      </c>
      <c r="S136" s="31"/>
      <c r="T136" s="62">
        <f>R136*S136</f>
        <v>0</v>
      </c>
    </row>
    <row r="137" spans="1:20" ht="87.5" x14ac:dyDescent="0.35">
      <c r="A137" s="46" t="s">
        <v>69</v>
      </c>
      <c r="B137" s="54" t="str">
        <f>MID(E137,1,1)</f>
        <v>4</v>
      </c>
      <c r="C137" s="54" t="str">
        <f>_xlfn.XLOOKUP(E:E,[1]pomocné_fakulta!$C:$C,[1]pomocné_fakulta!$B:$B)</f>
        <v>LF</v>
      </c>
      <c r="D137" s="54" t="str">
        <f>_xlfn.XLOOKUP(E:E,[2]Místnosti!$C:$C,[2]Místnosti!$K:$K)</f>
        <v>CB</v>
      </c>
      <c r="E137" s="55" t="str">
        <f>E132</f>
        <v>4_279</v>
      </c>
      <c r="F137" s="162" t="s">
        <v>70</v>
      </c>
      <c r="G137" s="63" t="s">
        <v>435</v>
      </c>
      <c r="H137" s="106" t="s">
        <v>436</v>
      </c>
      <c r="I137" s="75" t="s">
        <v>437</v>
      </c>
      <c r="J137" s="66" t="s">
        <v>345</v>
      </c>
      <c r="K137" s="66" t="s">
        <v>438</v>
      </c>
      <c r="L137" s="66" t="s">
        <v>76</v>
      </c>
      <c r="M137" s="74" t="e" vm="38">
        <v>#VALUE!</v>
      </c>
      <c r="N137" s="66" t="s">
        <v>77</v>
      </c>
      <c r="O137" s="165" t="s">
        <v>347</v>
      </c>
      <c r="P137" s="66"/>
      <c r="Q137" s="77" t="s">
        <v>41</v>
      </c>
      <c r="R137" s="66">
        <v>16</v>
      </c>
      <c r="S137" s="32"/>
      <c r="T137" s="66"/>
    </row>
    <row r="138" spans="1:20" ht="50" x14ac:dyDescent="0.35">
      <c r="A138" s="46"/>
      <c r="B138" s="54" t="str">
        <f t="shared" ref="B138:B139" si="39">MID(E138,1,1)</f>
        <v>4</v>
      </c>
      <c r="C138" s="54" t="str">
        <f>_xlfn.XLOOKUP(E:E,[1]pomocné_fakulta!$C:$C,[1]pomocné_fakulta!$B:$B)</f>
        <v>LF</v>
      </c>
      <c r="D138" s="54" t="str">
        <f>_xlfn.XLOOKUP(E:E,[2]Místnosti!$C:$C,[2]Místnosti!$K:$K)</f>
        <v>CB</v>
      </c>
      <c r="E138" s="55" t="str">
        <f t="shared" ref="E138:E139" si="40">E137</f>
        <v>4_279</v>
      </c>
      <c r="F138" s="162" t="s">
        <v>70</v>
      </c>
      <c r="G138" s="56" t="s">
        <v>348</v>
      </c>
      <c r="H138" s="166" t="s">
        <v>349</v>
      </c>
      <c r="I138" s="58" t="s">
        <v>350</v>
      </c>
      <c r="J138" s="66" t="s">
        <v>351</v>
      </c>
      <c r="K138" s="66" t="s">
        <v>352</v>
      </c>
      <c r="L138" s="66" t="s">
        <v>76</v>
      </c>
      <c r="M138" s="74" t="e" vm="26">
        <v>#VALUE!</v>
      </c>
      <c r="N138" s="66" t="s">
        <v>77</v>
      </c>
      <c r="O138" s="165" t="s">
        <v>347</v>
      </c>
      <c r="P138" s="59" t="s">
        <v>353</v>
      </c>
      <c r="Q138" s="77" t="s">
        <v>41</v>
      </c>
      <c r="R138" s="59">
        <v>6</v>
      </c>
      <c r="S138" s="31"/>
      <c r="T138" s="59">
        <f>R138*S138</f>
        <v>0</v>
      </c>
    </row>
    <row r="139" spans="1:20" ht="49.5" customHeight="1" x14ac:dyDescent="0.35">
      <c r="A139" s="46"/>
      <c r="B139" s="54" t="str">
        <f t="shared" si="39"/>
        <v>4</v>
      </c>
      <c r="C139" s="54" t="str">
        <f>_xlfn.XLOOKUP(E:E,[1]pomocné_fakulta!$C:$C,[1]pomocné_fakulta!$B:$B)</f>
        <v>LF</v>
      </c>
      <c r="D139" s="54" t="str">
        <f>_xlfn.XLOOKUP(E:E,[2]Místnosti!$C:$C,[2]Místnosti!$K:$K)</f>
        <v>CB</v>
      </c>
      <c r="E139" s="55" t="str">
        <f t="shared" si="40"/>
        <v>4_279</v>
      </c>
      <c r="F139" s="162" t="s">
        <v>43</v>
      </c>
      <c r="G139" s="56" t="s">
        <v>354</v>
      </c>
      <c r="H139" s="166" t="s">
        <v>355</v>
      </c>
      <c r="I139" s="58" t="s">
        <v>356</v>
      </c>
      <c r="J139" s="66" t="s">
        <v>357</v>
      </c>
      <c r="K139" s="66" t="s">
        <v>358</v>
      </c>
      <c r="L139" s="66" t="s">
        <v>359</v>
      </c>
      <c r="M139" s="74" t="e" vm="27">
        <v>#VALUE!</v>
      </c>
      <c r="N139" s="66"/>
      <c r="O139" s="165" t="s">
        <v>347</v>
      </c>
      <c r="P139" s="59"/>
      <c r="Q139" s="77"/>
      <c r="R139" s="59">
        <v>1</v>
      </c>
      <c r="S139" s="153"/>
      <c r="T139" s="59">
        <f>R139*S139</f>
        <v>0</v>
      </c>
    </row>
    <row r="140" spans="1:20" ht="15.5" x14ac:dyDescent="0.35">
      <c r="A140" s="46"/>
      <c r="B140" s="155" t="str">
        <f>MID(E140,1,1)</f>
        <v>4</v>
      </c>
      <c r="C140" s="155" t="str">
        <f>_xlfn.XLOOKUP(E:E,[1]pomocné_fakulta!$C:$C,[1]pomocné_fakulta!$B:$B)</f>
        <v>LF</v>
      </c>
      <c r="D140" s="47" t="str">
        <f>_xlfn.XLOOKUP(E:E,[2]Místnosti!$C:$C,[2]Místnosti!$K:$K)</f>
        <v>CB</v>
      </c>
      <c r="E140" s="156" t="str">
        <f>$G140</f>
        <v>4_280</v>
      </c>
      <c r="F140" s="157"/>
      <c r="G140" s="158" t="s">
        <v>470</v>
      </c>
      <c r="H140" s="1" t="s">
        <v>466</v>
      </c>
      <c r="I140" s="159"/>
      <c r="J140" s="160"/>
      <c r="K140" s="160"/>
      <c r="L140" s="160"/>
      <c r="M140" s="161"/>
      <c r="N140" s="160"/>
      <c r="O140" s="52"/>
      <c r="P140" s="160"/>
      <c r="Q140" s="161"/>
      <c r="R140" s="160"/>
      <c r="S140" s="152"/>
      <c r="T140" s="160"/>
    </row>
    <row r="141" spans="1:20" ht="37.5" x14ac:dyDescent="0.35">
      <c r="A141" s="46"/>
      <c r="B141" s="54" t="str">
        <f>MID(E141,1,1)</f>
        <v>4</v>
      </c>
      <c r="C141" s="54" t="str">
        <f>_xlfn.XLOOKUP(E:E,[1]pomocné_fakulta!$C:$C,[1]pomocné_fakulta!$B:$B)</f>
        <v>LF</v>
      </c>
      <c r="D141" s="54" t="str">
        <f>_xlfn.XLOOKUP(E:E,[2]Místnosti!$C:$C,[2]Místnosti!$K:$K)</f>
        <v>CB</v>
      </c>
      <c r="E141" s="55" t="str">
        <f>E140</f>
        <v>4_280</v>
      </c>
      <c r="F141" s="162" t="s">
        <v>35</v>
      </c>
      <c r="G141" s="56" t="s">
        <v>471</v>
      </c>
      <c r="H141" s="57" t="s">
        <v>468</v>
      </c>
      <c r="I141" s="72" t="s">
        <v>38</v>
      </c>
      <c r="J141" s="59"/>
      <c r="K141" s="59"/>
      <c r="L141" s="59"/>
      <c r="M141" s="60"/>
      <c r="N141" s="60" t="s">
        <v>340</v>
      </c>
      <c r="O141" s="165" t="s">
        <v>472</v>
      </c>
      <c r="P141" s="59"/>
      <c r="Q141" s="62" t="s">
        <v>41</v>
      </c>
      <c r="R141" s="59">
        <v>1</v>
      </c>
      <c r="S141" s="31"/>
      <c r="T141" s="59">
        <f>R141*S141</f>
        <v>0</v>
      </c>
    </row>
    <row r="142" spans="1:20" ht="51" x14ac:dyDescent="0.35">
      <c r="A142" s="46"/>
      <c r="B142" s="54" t="str">
        <f t="shared" ref="B142:B145" si="41">MID(E142,1,1)</f>
        <v>4</v>
      </c>
      <c r="C142" s="54" t="str">
        <f>_xlfn.XLOOKUP(E:E,[1]pomocné_fakulta!$C:$C,[1]pomocné_fakulta!$B:$B)</f>
        <v>LF</v>
      </c>
      <c r="D142" s="54" t="str">
        <f>_xlfn.XLOOKUP(E:E,[2]Místnosti!$C:$C,[2]Místnosti!$K:$K)</f>
        <v>CB</v>
      </c>
      <c r="E142" s="55" t="str">
        <f t="shared" ref="E142:E145" si="42">E141</f>
        <v>4_280</v>
      </c>
      <c r="F142" s="56" t="s">
        <v>43</v>
      </c>
      <c r="G142" s="56" t="s">
        <v>140</v>
      </c>
      <c r="H142" s="87" t="s">
        <v>141</v>
      </c>
      <c r="I142" s="88" t="s">
        <v>142</v>
      </c>
      <c r="J142" s="89" t="s">
        <v>143</v>
      </c>
      <c r="K142" s="59"/>
      <c r="L142" s="59"/>
      <c r="M142" s="60" t="e" vm="10">
        <v>#VALUE!</v>
      </c>
      <c r="N142" s="60" t="s">
        <v>144</v>
      </c>
      <c r="O142" s="61" t="s">
        <v>55</v>
      </c>
      <c r="P142" s="62"/>
      <c r="Q142" s="62" t="s">
        <v>41</v>
      </c>
      <c r="R142" s="62">
        <v>1</v>
      </c>
      <c r="S142" s="31"/>
      <c r="T142" s="62">
        <f>R142*S142</f>
        <v>0</v>
      </c>
    </row>
    <row r="143" spans="1:20" ht="37.5" x14ac:dyDescent="0.35">
      <c r="A143" s="46"/>
      <c r="B143" s="54" t="str">
        <f t="shared" si="41"/>
        <v>4</v>
      </c>
      <c r="C143" s="54" t="str">
        <f>_xlfn.XLOOKUP(E:E,[1]pomocné_fakulta!$C:$C,[1]pomocné_fakulta!$B:$B)</f>
        <v>LF</v>
      </c>
      <c r="D143" s="54" t="str">
        <f>_xlfn.XLOOKUP(E:E,[2]Místnosti!$C:$C,[2]Místnosti!$K:$K)</f>
        <v>CB</v>
      </c>
      <c r="E143" s="55" t="str">
        <f t="shared" si="42"/>
        <v>4_280</v>
      </c>
      <c r="F143" s="56" t="s">
        <v>43</v>
      </c>
      <c r="G143" s="56" t="s">
        <v>51</v>
      </c>
      <c r="H143" s="57" t="s">
        <v>52</v>
      </c>
      <c r="I143" s="58" t="s">
        <v>53</v>
      </c>
      <c r="J143" s="59" t="s">
        <v>54</v>
      </c>
      <c r="K143" s="59" t="s">
        <v>48</v>
      </c>
      <c r="L143" s="59" t="s">
        <v>48</v>
      </c>
      <c r="M143" s="60" t="e" vm="2">
        <v>#VALUE!</v>
      </c>
      <c r="N143" s="60" t="s">
        <v>49</v>
      </c>
      <c r="O143" s="61" t="s">
        <v>55</v>
      </c>
      <c r="P143" s="62" t="s">
        <v>48</v>
      </c>
      <c r="Q143" s="62" t="s">
        <v>41</v>
      </c>
      <c r="R143" s="62">
        <v>1</v>
      </c>
      <c r="S143" s="31"/>
      <c r="T143" s="62">
        <f>R143*S143</f>
        <v>0</v>
      </c>
    </row>
    <row r="144" spans="1:20" ht="37.5" x14ac:dyDescent="0.35">
      <c r="A144" s="46"/>
      <c r="B144" s="54" t="str">
        <f t="shared" si="41"/>
        <v>4</v>
      </c>
      <c r="C144" s="54" t="str">
        <f>_xlfn.XLOOKUP(E:E,[1]pomocné_fakulta!$C:$C,[1]pomocné_fakulta!$B:$B)</f>
        <v>LF</v>
      </c>
      <c r="D144" s="54" t="str">
        <f>_xlfn.XLOOKUP(E:E,[2]Místnosti!$C:$C,[2]Místnosti!$K:$K)</f>
        <v>CB</v>
      </c>
      <c r="E144" s="55" t="str">
        <f t="shared" si="42"/>
        <v>4_280</v>
      </c>
      <c r="F144" s="56" t="s">
        <v>43</v>
      </c>
      <c r="G144" s="56" t="s">
        <v>56</v>
      </c>
      <c r="H144" s="57" t="s">
        <v>57</v>
      </c>
      <c r="I144" s="58" t="s">
        <v>58</v>
      </c>
      <c r="J144" s="59" t="s">
        <v>59</v>
      </c>
      <c r="K144" s="59" t="s">
        <v>60</v>
      </c>
      <c r="L144" s="59" t="s">
        <v>61</v>
      </c>
      <c r="M144" s="60" t="e" vm="3">
        <v>#VALUE!</v>
      </c>
      <c r="N144" s="60"/>
      <c r="O144" s="61" t="s">
        <v>55</v>
      </c>
      <c r="P144" s="62" t="s">
        <v>62</v>
      </c>
      <c r="Q144" s="62" t="s">
        <v>41</v>
      </c>
      <c r="R144" s="62">
        <v>1</v>
      </c>
      <c r="S144" s="31"/>
      <c r="T144" s="62">
        <f>R144*S144</f>
        <v>0</v>
      </c>
    </row>
    <row r="145" spans="1:20" ht="175" x14ac:dyDescent="0.35">
      <c r="A145" s="46"/>
      <c r="B145" s="54" t="str">
        <f t="shared" si="41"/>
        <v>4</v>
      </c>
      <c r="C145" s="54" t="str">
        <f>_xlfn.XLOOKUP(E:E,[1]pomocné_fakulta!$C:$C,[1]pomocné_fakulta!$B:$B)</f>
        <v>LF</v>
      </c>
      <c r="D145" s="54" t="str">
        <f>_xlfn.XLOOKUP(E:E,[2]Místnosti!$C:$C,[2]Místnosti!$K:$K)</f>
        <v>CB</v>
      </c>
      <c r="E145" s="55" t="str">
        <f t="shared" si="42"/>
        <v>4_280</v>
      </c>
      <c r="F145" s="56" t="s">
        <v>43</v>
      </c>
      <c r="G145" s="56" t="s">
        <v>63</v>
      </c>
      <c r="H145" s="57" t="s">
        <v>64</v>
      </c>
      <c r="I145" s="58" t="s">
        <v>65</v>
      </c>
      <c r="J145" s="59" t="s">
        <v>66</v>
      </c>
      <c r="K145" s="59" t="s">
        <v>67</v>
      </c>
      <c r="L145" s="59" t="s">
        <v>61</v>
      </c>
      <c r="M145" s="60" t="e" vm="4">
        <v>#VALUE!</v>
      </c>
      <c r="N145" s="60"/>
      <c r="O145" s="61" t="s">
        <v>55</v>
      </c>
      <c r="P145" s="62" t="s">
        <v>68</v>
      </c>
      <c r="Q145" s="62" t="s">
        <v>41</v>
      </c>
      <c r="R145" s="62">
        <v>1</v>
      </c>
      <c r="S145" s="31"/>
      <c r="T145" s="62">
        <f>R145*S145</f>
        <v>0</v>
      </c>
    </row>
    <row r="146" spans="1:20" ht="87.5" x14ac:dyDescent="0.35">
      <c r="A146" s="46" t="s">
        <v>69</v>
      </c>
      <c r="B146" s="54" t="str">
        <f>MID(E146,1,1)</f>
        <v>4</v>
      </c>
      <c r="C146" s="54" t="str">
        <f>_xlfn.XLOOKUP(E:E,[1]pomocné_fakulta!$C:$C,[1]pomocné_fakulta!$B:$B)</f>
        <v>LF</v>
      </c>
      <c r="D146" s="54" t="str">
        <f>_xlfn.XLOOKUP(E:E,[2]Místnosti!$C:$C,[2]Místnosti!$K:$K)</f>
        <v>CB</v>
      </c>
      <c r="E146" s="55" t="str">
        <f>E141</f>
        <v>4_280</v>
      </c>
      <c r="F146" s="162" t="s">
        <v>70</v>
      </c>
      <c r="G146" s="63" t="s">
        <v>435</v>
      </c>
      <c r="H146" s="106" t="s">
        <v>436</v>
      </c>
      <c r="I146" s="75" t="s">
        <v>437</v>
      </c>
      <c r="J146" s="66" t="s">
        <v>345</v>
      </c>
      <c r="K146" s="66" t="s">
        <v>438</v>
      </c>
      <c r="L146" s="66" t="s">
        <v>76</v>
      </c>
      <c r="M146" s="74" t="e" vm="38">
        <v>#VALUE!</v>
      </c>
      <c r="N146" s="66" t="s">
        <v>77</v>
      </c>
      <c r="O146" s="165" t="s">
        <v>347</v>
      </c>
      <c r="P146" s="66"/>
      <c r="Q146" s="77" t="s">
        <v>41</v>
      </c>
      <c r="R146" s="66">
        <v>24</v>
      </c>
      <c r="S146" s="32"/>
      <c r="T146" s="66"/>
    </row>
    <row r="147" spans="1:20" ht="50" x14ac:dyDescent="0.35">
      <c r="A147" s="46"/>
      <c r="B147" s="54" t="str">
        <f t="shared" ref="B147:B149" si="43">MID(E147,1,1)</f>
        <v>4</v>
      </c>
      <c r="C147" s="54" t="str">
        <f>_xlfn.XLOOKUP(E:E,[1]pomocné_fakulta!$C:$C,[1]pomocné_fakulta!$B:$B)</f>
        <v>LF</v>
      </c>
      <c r="D147" s="54" t="str">
        <f>_xlfn.XLOOKUP(E:E,[2]Místnosti!$C:$C,[2]Místnosti!$K:$K)</f>
        <v>CB</v>
      </c>
      <c r="E147" s="55" t="str">
        <f t="shared" ref="E147" si="44">E146</f>
        <v>4_280</v>
      </c>
      <c r="F147" s="162" t="s">
        <v>70</v>
      </c>
      <c r="G147" s="56" t="s">
        <v>348</v>
      </c>
      <c r="H147" s="166" t="s">
        <v>349</v>
      </c>
      <c r="I147" s="58" t="s">
        <v>350</v>
      </c>
      <c r="J147" s="66" t="s">
        <v>351</v>
      </c>
      <c r="K147" s="66" t="s">
        <v>352</v>
      </c>
      <c r="L147" s="66" t="s">
        <v>76</v>
      </c>
      <c r="M147" s="74" t="e" vm="26">
        <v>#VALUE!</v>
      </c>
      <c r="N147" s="66" t="s">
        <v>77</v>
      </c>
      <c r="O147" s="165" t="s">
        <v>347</v>
      </c>
      <c r="P147" s="59" t="s">
        <v>353</v>
      </c>
      <c r="Q147" s="77" t="s">
        <v>41</v>
      </c>
      <c r="R147" s="59">
        <v>10</v>
      </c>
      <c r="S147" s="31"/>
      <c r="T147" s="59">
        <f>R147*S147</f>
        <v>0</v>
      </c>
    </row>
    <row r="148" spans="1:20" ht="50" x14ac:dyDescent="0.35">
      <c r="A148" s="46"/>
      <c r="B148" s="54" t="str">
        <f t="shared" si="43"/>
        <v>4</v>
      </c>
      <c r="C148" s="54" t="str">
        <f>_xlfn.XLOOKUP(E:E,[1]pomocné_fakulta!$C:$C,[1]pomocné_fakulta!$B:$B)</f>
        <v>LF</v>
      </c>
      <c r="D148" s="54" t="str">
        <f>_xlfn.XLOOKUP(E:E,[2]Místnosti!$C:$C,[2]Místnosti!$K:$K)</f>
        <v>CB</v>
      </c>
      <c r="E148" s="55" t="str">
        <f>E146</f>
        <v>4_280</v>
      </c>
      <c r="F148" s="162" t="s">
        <v>35</v>
      </c>
      <c r="G148" s="56" t="s">
        <v>379</v>
      </c>
      <c r="H148" s="106" t="s">
        <v>380</v>
      </c>
      <c r="I148" s="58" t="s">
        <v>381</v>
      </c>
      <c r="J148" s="173" t="s">
        <v>382</v>
      </c>
      <c r="K148" s="174" t="s">
        <v>383</v>
      </c>
      <c r="L148" s="174" t="s">
        <v>384</v>
      </c>
      <c r="M148" s="74" t="s">
        <v>84</v>
      </c>
      <c r="N148" s="66" t="s">
        <v>385</v>
      </c>
      <c r="O148" s="165" t="s">
        <v>347</v>
      </c>
      <c r="P148" s="59"/>
      <c r="Q148" s="77"/>
      <c r="R148" s="59">
        <v>1</v>
      </c>
      <c r="S148" s="31"/>
      <c r="T148" s="59">
        <f>R148*S148</f>
        <v>0</v>
      </c>
    </row>
    <row r="149" spans="1:20" ht="37.5" x14ac:dyDescent="0.35">
      <c r="A149" s="46"/>
      <c r="B149" s="54" t="str">
        <f t="shared" si="43"/>
        <v>4</v>
      </c>
      <c r="C149" s="54" t="str">
        <f>_xlfn.XLOOKUP(E:E,[1]pomocné_fakulta!$C:$C,[1]pomocné_fakulta!$B:$B)</f>
        <v>LF</v>
      </c>
      <c r="D149" s="54" t="str">
        <f>_xlfn.XLOOKUP(E:E,[2]Místnosti!$C:$C,[2]Místnosti!$K:$K)</f>
        <v>CB</v>
      </c>
      <c r="E149" s="55" t="str">
        <f>E147</f>
        <v>4_280</v>
      </c>
      <c r="F149" s="162" t="s">
        <v>43</v>
      </c>
      <c r="G149" s="56" t="s">
        <v>354</v>
      </c>
      <c r="H149" s="166" t="s">
        <v>355</v>
      </c>
      <c r="I149" s="58" t="s">
        <v>356</v>
      </c>
      <c r="J149" s="66" t="s">
        <v>357</v>
      </c>
      <c r="K149" s="66" t="s">
        <v>358</v>
      </c>
      <c r="L149" s="66" t="s">
        <v>359</v>
      </c>
      <c r="M149" s="74" t="e" vm="27">
        <v>#VALUE!</v>
      </c>
      <c r="N149" s="66"/>
      <c r="O149" s="165" t="s">
        <v>347</v>
      </c>
      <c r="P149" s="59"/>
      <c r="Q149" s="77"/>
      <c r="R149" s="59">
        <v>1</v>
      </c>
      <c r="S149" s="153"/>
      <c r="T149" s="59">
        <f>R149*S149</f>
        <v>0</v>
      </c>
    </row>
    <row r="150" spans="1:20" ht="15.5" x14ac:dyDescent="0.35">
      <c r="A150" s="46"/>
      <c r="B150" s="155" t="str">
        <f>MID(E150,1,1)</f>
        <v>4</v>
      </c>
      <c r="C150" s="155" t="s">
        <v>42</v>
      </c>
      <c r="D150" s="47" t="str">
        <f>_xlfn.XLOOKUP(E:E,[2]Místnosti!$C:$C,[2]Místnosti!$K:$K)</f>
        <v>CB</v>
      </c>
      <c r="E150" s="156" t="str">
        <f>$G150</f>
        <v>4_293</v>
      </c>
      <c r="F150" s="157"/>
      <c r="G150" s="158" t="s">
        <v>473</v>
      </c>
      <c r="H150" s="1" t="s">
        <v>361</v>
      </c>
      <c r="I150" s="159"/>
      <c r="J150" s="160"/>
      <c r="K150" s="160"/>
      <c r="L150" s="160"/>
      <c r="M150" s="161"/>
      <c r="N150" s="160"/>
      <c r="O150" s="52"/>
      <c r="P150" s="160"/>
      <c r="Q150" s="161"/>
      <c r="R150" s="160"/>
      <c r="S150" s="152"/>
      <c r="T150" s="160"/>
    </row>
    <row r="151" spans="1:20" ht="37.5" x14ac:dyDescent="0.35">
      <c r="A151" s="46"/>
      <c r="B151" s="54" t="str">
        <f>MID(E151,1,1)</f>
        <v>4</v>
      </c>
      <c r="C151" s="54" t="s">
        <v>42</v>
      </c>
      <c r="D151" s="54" t="str">
        <f>_xlfn.XLOOKUP(E:E,[2]Místnosti!$C:$C,[2]Místnosti!$K:$K)</f>
        <v>CB</v>
      </c>
      <c r="E151" s="55" t="str">
        <f>E150</f>
        <v>4_293</v>
      </c>
      <c r="F151" s="162" t="s">
        <v>35</v>
      </c>
      <c r="G151" s="56" t="s">
        <v>474</v>
      </c>
      <c r="H151" s="57" t="s">
        <v>338</v>
      </c>
      <c r="I151" s="72" t="s">
        <v>448</v>
      </c>
      <c r="J151" s="59"/>
      <c r="K151" s="59"/>
      <c r="L151" s="59"/>
      <c r="M151" s="60"/>
      <c r="N151" s="60" t="s">
        <v>340</v>
      </c>
      <c r="O151" s="165" t="s">
        <v>475</v>
      </c>
      <c r="P151" s="59"/>
      <c r="Q151" s="62" t="s">
        <v>41</v>
      </c>
      <c r="R151" s="59">
        <v>1</v>
      </c>
      <c r="S151" s="31"/>
      <c r="T151" s="59">
        <f>R151*S151</f>
        <v>0</v>
      </c>
    </row>
    <row r="152" spans="1:20" ht="51" x14ac:dyDescent="0.35">
      <c r="A152" s="46"/>
      <c r="B152" s="54" t="str">
        <f t="shared" ref="B152:B159" si="45">MID(E152,1,1)</f>
        <v>4</v>
      </c>
      <c r="C152" s="54" t="s">
        <v>42</v>
      </c>
      <c r="D152" s="54" t="str">
        <f>_xlfn.XLOOKUP(E:E,[2]Místnosti!$C:$C,[2]Místnosti!$K:$K)</f>
        <v>CB</v>
      </c>
      <c r="E152" s="55" t="str">
        <f t="shared" ref="E152:E155" si="46">E151</f>
        <v>4_293</v>
      </c>
      <c r="F152" s="56" t="s">
        <v>43</v>
      </c>
      <c r="G152" s="56" t="s">
        <v>140</v>
      </c>
      <c r="H152" s="87" t="s">
        <v>141</v>
      </c>
      <c r="I152" s="88" t="s">
        <v>142</v>
      </c>
      <c r="J152" s="89" t="s">
        <v>143</v>
      </c>
      <c r="K152" s="59"/>
      <c r="L152" s="59"/>
      <c r="M152" s="60" t="e" vm="10">
        <v>#VALUE!</v>
      </c>
      <c r="N152" s="60" t="s">
        <v>144</v>
      </c>
      <c r="O152" s="61" t="s">
        <v>55</v>
      </c>
      <c r="P152" s="62"/>
      <c r="Q152" s="62" t="s">
        <v>41</v>
      </c>
      <c r="R152" s="62">
        <v>1</v>
      </c>
      <c r="S152" s="31"/>
      <c r="T152" s="62">
        <f>R152*S152</f>
        <v>0</v>
      </c>
    </row>
    <row r="153" spans="1:20" ht="37.5" x14ac:dyDescent="0.35">
      <c r="A153" s="46"/>
      <c r="B153" s="54" t="str">
        <f t="shared" si="45"/>
        <v>4</v>
      </c>
      <c r="C153" s="54" t="s">
        <v>42</v>
      </c>
      <c r="D153" s="54" t="str">
        <f>_xlfn.XLOOKUP(E:E,[2]Místnosti!$C:$C,[2]Místnosti!$K:$K)</f>
        <v>CB</v>
      </c>
      <c r="E153" s="55" t="str">
        <f t="shared" si="46"/>
        <v>4_293</v>
      </c>
      <c r="F153" s="56" t="s">
        <v>43</v>
      </c>
      <c r="G153" s="56" t="s">
        <v>51</v>
      </c>
      <c r="H153" s="57" t="s">
        <v>52</v>
      </c>
      <c r="I153" s="58" t="s">
        <v>53</v>
      </c>
      <c r="J153" s="59" t="s">
        <v>54</v>
      </c>
      <c r="K153" s="59" t="s">
        <v>48</v>
      </c>
      <c r="L153" s="59" t="s">
        <v>48</v>
      </c>
      <c r="M153" s="60" t="e" vm="2">
        <v>#VALUE!</v>
      </c>
      <c r="N153" s="60" t="s">
        <v>49</v>
      </c>
      <c r="O153" s="61" t="s">
        <v>55</v>
      </c>
      <c r="P153" s="62" t="s">
        <v>48</v>
      </c>
      <c r="Q153" s="62" t="s">
        <v>41</v>
      </c>
      <c r="R153" s="62">
        <v>1</v>
      </c>
      <c r="S153" s="31"/>
      <c r="T153" s="62">
        <f>R153*S153</f>
        <v>0</v>
      </c>
    </row>
    <row r="154" spans="1:20" ht="37.5" x14ac:dyDescent="0.35">
      <c r="A154" s="46"/>
      <c r="B154" s="54" t="str">
        <f t="shared" si="45"/>
        <v>4</v>
      </c>
      <c r="C154" s="54" t="s">
        <v>42</v>
      </c>
      <c r="D154" s="54" t="str">
        <f>_xlfn.XLOOKUP(E:E,[2]Místnosti!$C:$C,[2]Místnosti!$K:$K)</f>
        <v>CB</v>
      </c>
      <c r="E154" s="55" t="str">
        <f t="shared" si="46"/>
        <v>4_293</v>
      </c>
      <c r="F154" s="56" t="s">
        <v>43</v>
      </c>
      <c r="G154" s="56" t="s">
        <v>56</v>
      </c>
      <c r="H154" s="57" t="s">
        <v>57</v>
      </c>
      <c r="I154" s="58" t="s">
        <v>58</v>
      </c>
      <c r="J154" s="59" t="s">
        <v>59</v>
      </c>
      <c r="K154" s="59" t="s">
        <v>60</v>
      </c>
      <c r="L154" s="59" t="s">
        <v>61</v>
      </c>
      <c r="M154" s="60" t="e" vm="3">
        <v>#VALUE!</v>
      </c>
      <c r="N154" s="60"/>
      <c r="O154" s="61" t="s">
        <v>55</v>
      </c>
      <c r="P154" s="62" t="s">
        <v>62</v>
      </c>
      <c r="Q154" s="62" t="s">
        <v>41</v>
      </c>
      <c r="R154" s="62">
        <v>1</v>
      </c>
      <c r="S154" s="31"/>
      <c r="T154" s="62">
        <f>R154*S154</f>
        <v>0</v>
      </c>
    </row>
    <row r="155" spans="1:20" ht="175" x14ac:dyDescent="0.35">
      <c r="A155" s="46"/>
      <c r="B155" s="54" t="str">
        <f t="shared" si="45"/>
        <v>4</v>
      </c>
      <c r="C155" s="54" t="s">
        <v>42</v>
      </c>
      <c r="D155" s="54" t="str">
        <f>_xlfn.XLOOKUP(E:E,[2]Místnosti!$C:$C,[2]Místnosti!$K:$K)</f>
        <v>CB</v>
      </c>
      <c r="E155" s="55" t="str">
        <f t="shared" si="46"/>
        <v>4_293</v>
      </c>
      <c r="F155" s="56" t="s">
        <v>43</v>
      </c>
      <c r="G155" s="56" t="s">
        <v>63</v>
      </c>
      <c r="H155" s="57" t="s">
        <v>64</v>
      </c>
      <c r="I155" s="58" t="s">
        <v>65</v>
      </c>
      <c r="J155" s="59" t="s">
        <v>66</v>
      </c>
      <c r="K155" s="59" t="s">
        <v>67</v>
      </c>
      <c r="L155" s="59" t="s">
        <v>61</v>
      </c>
      <c r="M155" s="60" t="e" vm="4">
        <v>#VALUE!</v>
      </c>
      <c r="N155" s="60"/>
      <c r="O155" s="61" t="s">
        <v>55</v>
      </c>
      <c r="P155" s="62" t="s">
        <v>68</v>
      </c>
      <c r="Q155" s="62" t="s">
        <v>41</v>
      </c>
      <c r="R155" s="62">
        <v>1</v>
      </c>
      <c r="S155" s="31"/>
      <c r="T155" s="62">
        <f>R155*S155</f>
        <v>0</v>
      </c>
    </row>
    <row r="156" spans="1:20" ht="87.5" x14ac:dyDescent="0.35">
      <c r="A156" s="46" t="s">
        <v>69</v>
      </c>
      <c r="B156" s="54" t="str">
        <f t="shared" si="45"/>
        <v>4</v>
      </c>
      <c r="C156" s="54" t="s">
        <v>42</v>
      </c>
      <c r="D156" s="54" t="str">
        <f>_xlfn.XLOOKUP(E:E,[2]Místnosti!$C:$C,[2]Místnosti!$K:$K)</f>
        <v>CB</v>
      </c>
      <c r="E156" s="55" t="str">
        <f>E151</f>
        <v>4_293</v>
      </c>
      <c r="F156" s="162" t="s">
        <v>70</v>
      </c>
      <c r="G156" s="56" t="s">
        <v>342</v>
      </c>
      <c r="H156" s="75" t="s">
        <v>343</v>
      </c>
      <c r="I156" s="58" t="s">
        <v>344</v>
      </c>
      <c r="J156" s="66" t="s">
        <v>345</v>
      </c>
      <c r="K156" s="66" t="s">
        <v>346</v>
      </c>
      <c r="L156" s="66" t="s">
        <v>76</v>
      </c>
      <c r="M156" s="77" t="e" vm="25">
        <v>#VALUE!</v>
      </c>
      <c r="N156" s="66" t="s">
        <v>77</v>
      </c>
      <c r="O156" s="171" t="s">
        <v>347</v>
      </c>
      <c r="P156" s="59"/>
      <c r="Q156" s="77" t="s">
        <v>41</v>
      </c>
      <c r="R156" s="59">
        <v>20</v>
      </c>
      <c r="S156" s="32"/>
      <c r="T156" s="59"/>
    </row>
    <row r="157" spans="1:20" ht="50" x14ac:dyDescent="0.35">
      <c r="A157" s="46"/>
      <c r="B157" s="54" t="str">
        <f t="shared" si="45"/>
        <v>4</v>
      </c>
      <c r="C157" s="54" t="s">
        <v>42</v>
      </c>
      <c r="D157" s="54" t="str">
        <f>_xlfn.XLOOKUP(E:E,[2]Místnosti!$C:$C,[2]Místnosti!$K:$K)</f>
        <v>CB</v>
      </c>
      <c r="E157" s="55" t="str">
        <f t="shared" ref="E157:E158" si="47">E156</f>
        <v>4_293</v>
      </c>
      <c r="F157" s="162" t="s">
        <v>70</v>
      </c>
      <c r="G157" s="56" t="s">
        <v>371</v>
      </c>
      <c r="H157" s="172" t="s">
        <v>372</v>
      </c>
      <c r="I157" s="58" t="s">
        <v>373</v>
      </c>
      <c r="J157" s="66" t="s">
        <v>351</v>
      </c>
      <c r="K157" s="66" t="s">
        <v>90</v>
      </c>
      <c r="L157" s="66" t="s">
        <v>76</v>
      </c>
      <c r="M157" s="74" t="e" vm="29">
        <v>#VALUE!</v>
      </c>
      <c r="N157" s="66" t="s">
        <v>77</v>
      </c>
      <c r="O157" s="165" t="s">
        <v>347</v>
      </c>
      <c r="P157" s="59" t="s">
        <v>353</v>
      </c>
      <c r="Q157" s="77" t="s">
        <v>41</v>
      </c>
      <c r="R157" s="59">
        <v>8</v>
      </c>
      <c r="S157" s="31"/>
      <c r="T157" s="59">
        <f>R157*S157</f>
        <v>0</v>
      </c>
    </row>
    <row r="158" spans="1:20" ht="87.5" x14ac:dyDescent="0.35">
      <c r="A158" s="46"/>
      <c r="B158" s="54" t="str">
        <f t="shared" si="45"/>
        <v>4</v>
      </c>
      <c r="C158" s="54" t="s">
        <v>42</v>
      </c>
      <c r="D158" s="54" t="str">
        <f>_xlfn.XLOOKUP(E:E,[2]Místnosti!$C:$C,[2]Místnosti!$K:$K)</f>
        <v>CB</v>
      </c>
      <c r="E158" s="55" t="str">
        <f t="shared" si="47"/>
        <v>4_293</v>
      </c>
      <c r="F158" s="162" t="s">
        <v>70</v>
      </c>
      <c r="G158" s="56" t="s">
        <v>374</v>
      </c>
      <c r="H158" s="106" t="s">
        <v>375</v>
      </c>
      <c r="I158" s="58" t="s">
        <v>376</v>
      </c>
      <c r="J158" s="173" t="s">
        <v>377</v>
      </c>
      <c r="K158" s="174" t="s">
        <v>378</v>
      </c>
      <c r="L158" s="174" t="s">
        <v>76</v>
      </c>
      <c r="M158" s="77"/>
      <c r="N158" s="66" t="s">
        <v>77</v>
      </c>
      <c r="O158" s="165" t="s">
        <v>347</v>
      </c>
      <c r="P158" s="59"/>
      <c r="Q158" s="77"/>
      <c r="R158" s="59">
        <v>7</v>
      </c>
      <c r="S158" s="31"/>
      <c r="T158" s="59">
        <f>R158*S158</f>
        <v>0</v>
      </c>
    </row>
    <row r="159" spans="1:20" ht="50" x14ac:dyDescent="0.35">
      <c r="A159" s="117"/>
      <c r="B159" s="118" t="str">
        <f t="shared" si="45"/>
        <v>4</v>
      </c>
      <c r="C159" s="118" t="s">
        <v>42</v>
      </c>
      <c r="D159" s="118" t="str">
        <f>_xlfn.XLOOKUP(E:E,[2]Místnosti!$C:$C,[2]Místnosti!$K:$K)</f>
        <v>CB</v>
      </c>
      <c r="E159" s="119" t="str">
        <f>E157</f>
        <v>4_293</v>
      </c>
      <c r="F159" s="167" t="s">
        <v>35</v>
      </c>
      <c r="G159" s="67" t="s">
        <v>379</v>
      </c>
      <c r="H159" s="179" t="s">
        <v>380</v>
      </c>
      <c r="I159" s="72" t="s">
        <v>381</v>
      </c>
      <c r="J159" s="180" t="s">
        <v>382</v>
      </c>
      <c r="K159" s="181" t="s">
        <v>383</v>
      </c>
      <c r="L159" s="181" t="s">
        <v>384</v>
      </c>
      <c r="M159" s="182" t="s">
        <v>84</v>
      </c>
      <c r="N159" s="123" t="s">
        <v>385</v>
      </c>
      <c r="O159" s="183" t="s">
        <v>347</v>
      </c>
      <c r="P159" s="70"/>
      <c r="Q159" s="184"/>
      <c r="R159" s="70">
        <v>1</v>
      </c>
      <c r="S159" s="34"/>
      <c r="T159" s="70">
        <f>R159*S159</f>
        <v>0</v>
      </c>
    </row>
    <row r="160" spans="1:20" s="154" customFormat="1" ht="89.5" customHeight="1" x14ac:dyDescent="0.35">
      <c r="A160" s="125"/>
      <c r="B160" s="126"/>
      <c r="C160" s="126"/>
      <c r="D160" s="54" t="s">
        <v>328</v>
      </c>
      <c r="E160" s="126"/>
      <c r="F160" s="127"/>
      <c r="G160" s="127"/>
      <c r="H160" s="128"/>
      <c r="I160" s="129" t="s">
        <v>329</v>
      </c>
      <c r="J160" s="128"/>
      <c r="K160" s="130"/>
      <c r="L160" s="131" t="s">
        <v>76</v>
      </c>
      <c r="M160" s="130"/>
      <c r="N160" s="128"/>
      <c r="O160" s="132"/>
      <c r="P160" s="133" t="s">
        <v>330</v>
      </c>
      <c r="Q160" s="134" t="s">
        <v>41</v>
      </c>
      <c r="R160" s="185">
        <v>8</v>
      </c>
      <c r="S160" s="34"/>
      <c r="T160" s="196">
        <f>S160*R160</f>
        <v>0</v>
      </c>
    </row>
    <row r="161" spans="1:20" ht="91.5" customHeight="1" x14ac:dyDescent="0.35">
      <c r="A161" s="186"/>
      <c r="B161" s="187"/>
      <c r="C161" s="187"/>
      <c r="D161" s="54" t="s">
        <v>331</v>
      </c>
      <c r="E161" s="187"/>
      <c r="F161" s="188"/>
      <c r="G161" s="188"/>
      <c r="H161" s="189"/>
      <c r="I161" s="190" t="s">
        <v>332</v>
      </c>
      <c r="J161" s="189"/>
      <c r="K161" s="191"/>
      <c r="L161" s="192" t="s">
        <v>76</v>
      </c>
      <c r="M161" s="191"/>
      <c r="N161" s="189"/>
      <c r="O161" s="132"/>
      <c r="P161" s="193" t="s">
        <v>330</v>
      </c>
      <c r="Q161" s="194" t="s">
        <v>41</v>
      </c>
      <c r="R161" s="195">
        <v>7</v>
      </c>
      <c r="S161" s="31"/>
      <c r="T161" s="197">
        <f>S161*R161</f>
        <v>0</v>
      </c>
    </row>
    <row r="162" spans="1:20" ht="15" thickBot="1" x14ac:dyDescent="0.4">
      <c r="S162" s="19"/>
      <c r="T162" s="19"/>
    </row>
    <row r="163" spans="1:20" ht="15" thickBot="1" x14ac:dyDescent="0.4">
      <c r="S163" s="198" t="s">
        <v>333</v>
      </c>
      <c r="T163" s="199">
        <f>SUM(T2:T161)</f>
        <v>0</v>
      </c>
    </row>
    <row r="164" spans="1:20" x14ac:dyDescent="0.35">
      <c r="S164" s="19"/>
      <c r="T164" s="144"/>
    </row>
    <row r="165" spans="1:20" x14ac:dyDescent="0.35">
      <c r="S165" s="19"/>
      <c r="T165" s="144"/>
    </row>
    <row r="166" spans="1:20" x14ac:dyDescent="0.35">
      <c r="A166" s="8" t="s">
        <v>276</v>
      </c>
      <c r="S166" s="19" t="s">
        <v>8</v>
      </c>
      <c r="T166" s="144">
        <f>SUMIFS(T2:T159,C2:C159,"FAF")+SUMIFS(T2:T159,C2:C159,"FAF50")</f>
        <v>0</v>
      </c>
    </row>
    <row r="167" spans="1:20" x14ac:dyDescent="0.35">
      <c r="A167" s="8" t="s">
        <v>69</v>
      </c>
      <c r="S167" s="19" t="s">
        <v>9</v>
      </c>
      <c r="T167" s="144">
        <f>SUMIFS(T2:T159,C2:C159,"LF")+SUMIFS(T2:T159,C2:C159,"LF50")</f>
        <v>0</v>
      </c>
    </row>
    <row r="168" spans="1:20" hidden="1" x14ac:dyDescent="0.35">
      <c r="A168" s="8" t="s">
        <v>334</v>
      </c>
      <c r="S168" s="19" t="s">
        <v>10</v>
      </c>
      <c r="T168" s="144">
        <f>SUMIFS(T2:T161,C2:C161,"KAM")</f>
        <v>0</v>
      </c>
    </row>
    <row r="169" spans="1:20" x14ac:dyDescent="0.35">
      <c r="S169" s="145" t="s">
        <v>1227</v>
      </c>
      <c r="T169" s="146">
        <f>+T166+T167+T168</f>
        <v>0</v>
      </c>
    </row>
    <row r="170" spans="1:20" x14ac:dyDescent="0.35">
      <c r="S170" s="19"/>
      <c r="T170" s="144"/>
    </row>
    <row r="171" spans="1:20" x14ac:dyDescent="0.35">
      <c r="S171" s="19" t="s">
        <v>11</v>
      </c>
      <c r="T171" s="144">
        <f>SUMIFS(T2:T159,D2:D159,"CB")</f>
        <v>0</v>
      </c>
    </row>
    <row r="172" spans="1:20" x14ac:dyDescent="0.35">
      <c r="S172" s="19" t="s">
        <v>12</v>
      </c>
      <c r="T172" s="144">
        <f>SUMIFS(T2:T159,D2:D159,"BF")</f>
        <v>0</v>
      </c>
    </row>
    <row r="173" spans="1:20" x14ac:dyDescent="0.35">
      <c r="S173" s="145" t="s">
        <v>1227</v>
      </c>
      <c r="T173" s="146">
        <f>T171+T172</f>
        <v>0</v>
      </c>
    </row>
    <row r="174" spans="1:20" x14ac:dyDescent="0.35">
      <c r="S174" s="19"/>
      <c r="T174" s="144"/>
    </row>
    <row r="175" spans="1:20" x14ac:dyDescent="0.35">
      <c r="S175" s="20" t="s">
        <v>1230</v>
      </c>
      <c r="T175" s="146">
        <f>+T160+T161</f>
        <v>0</v>
      </c>
    </row>
    <row r="176" spans="1:20" x14ac:dyDescent="0.35">
      <c r="S176" s="19"/>
      <c r="T176" s="19"/>
    </row>
  </sheetData>
  <sheetProtection algorithmName="SHA-512" hashValue="GHEPiRfsMfqdx3IgWQIjOqxfnnwYeA2VY4ftJgRYw1/kgEWl6WkasXG714ScXiRyeZZLIMUaSSXrtlP1F6HLog==" saltValue="uJIlHqB6OmDdrEHI0RfgWQ==" spinCount="100000" sheet="1" objects="1" scenarios="1" formatColumns="0" autoFilter="0" pivotTables="0"/>
  <autoFilter ref="A1:T161" xr:uid="{ED75646A-2D5F-490E-A556-1E010D525091}"/>
  <conditionalFormatting sqref="F3:F10 F12:F22">
    <cfRule type="cellIs" dxfId="42" priority="14" operator="equal">
      <formula>0</formula>
    </cfRule>
  </conditionalFormatting>
  <conditionalFormatting sqref="F24:F36">
    <cfRule type="cellIs" dxfId="41" priority="13" operator="equal">
      <formula>0</formula>
    </cfRule>
  </conditionalFormatting>
  <conditionalFormatting sqref="F38:F50">
    <cfRule type="cellIs" dxfId="40" priority="12" operator="equal">
      <formula>0</formula>
    </cfRule>
  </conditionalFormatting>
  <conditionalFormatting sqref="F52:F60">
    <cfRule type="cellIs" dxfId="39" priority="11" operator="equal">
      <formula>0</formula>
    </cfRule>
  </conditionalFormatting>
  <conditionalFormatting sqref="F62:F70">
    <cfRule type="cellIs" dxfId="38" priority="10" operator="equal">
      <formula>0</formula>
    </cfRule>
  </conditionalFormatting>
  <conditionalFormatting sqref="F72:F80">
    <cfRule type="cellIs" dxfId="37" priority="9" operator="equal">
      <formula>0</formula>
    </cfRule>
  </conditionalFormatting>
  <conditionalFormatting sqref="F82:F89">
    <cfRule type="cellIs" dxfId="36" priority="8" operator="equal">
      <formula>0</formula>
    </cfRule>
  </conditionalFormatting>
  <conditionalFormatting sqref="F91:F98">
    <cfRule type="cellIs" dxfId="35" priority="7" operator="equal">
      <formula>0</formula>
    </cfRule>
  </conditionalFormatting>
  <conditionalFormatting sqref="F100:F108">
    <cfRule type="cellIs" dxfId="34" priority="6" operator="equal">
      <formula>0</formula>
    </cfRule>
  </conditionalFormatting>
  <conditionalFormatting sqref="F110:F119">
    <cfRule type="cellIs" dxfId="33" priority="5" operator="equal">
      <formula>0</formula>
    </cfRule>
  </conditionalFormatting>
  <conditionalFormatting sqref="F121:F130">
    <cfRule type="cellIs" dxfId="32" priority="4" operator="equal">
      <formula>0</formula>
    </cfRule>
  </conditionalFormatting>
  <conditionalFormatting sqref="F132:F139">
    <cfRule type="cellIs" dxfId="31" priority="3" operator="equal">
      <formula>0</formula>
    </cfRule>
  </conditionalFormatting>
  <conditionalFormatting sqref="F141:F149">
    <cfRule type="cellIs" dxfId="30" priority="2" operator="equal">
      <formula>0</formula>
    </cfRule>
  </conditionalFormatting>
  <conditionalFormatting sqref="F151:F159">
    <cfRule type="cellIs" dxfId="29" priority="1" operator="equal">
      <formula>0</formula>
    </cfRule>
  </conditionalFormatting>
  <dataValidations count="3">
    <dataValidation type="list" allowBlank="1" showInputMessage="1" showErrorMessage="1" sqref="A169:A343 A162:A165" xr:uid="{40C859E9-E7C5-49AC-B731-243DE799A298}">
      <formula1>$A$345:$A$350</formula1>
    </dataValidation>
    <dataValidation type="list" allowBlank="1" showInputMessage="1" showErrorMessage="1" sqref="A2:A159" xr:uid="{D7868E0E-D3BE-4B7E-9A39-D9AF58546A9E}">
      <formula1>$A$166:$A$171</formula1>
    </dataValidation>
    <dataValidation type="list" allowBlank="1" showInputMessage="1" showErrorMessage="1" sqref="A160:A161" xr:uid="{362DB62F-3895-4F8D-9A0E-9A2DF95EA91C}">
      <formula1>$A$344:$A$349</formula1>
    </dataValidation>
  </dataValidations>
  <pageMargins left="0.7" right="0.7" top="0.78740157499999996" bottom="0.78740157499999996"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EF9F8-1230-4AD3-8365-AF74EF3A7C4D}">
  <sheetPr>
    <tabColor rgb="FFFFC000"/>
  </sheetPr>
  <dimension ref="A1:T295"/>
  <sheetViews>
    <sheetView zoomScale="80" zoomScaleNormal="80" workbookViewId="0">
      <pane xSplit="7" ySplit="1" topLeftCell="J2" activePane="bottomRight" state="frozen"/>
      <selection pane="topRight" activeCell="F1" sqref="F1"/>
      <selection pane="bottomLeft" activeCell="A2" sqref="A2"/>
      <selection pane="bottomRight" activeCell="Y6" sqref="Y6"/>
    </sheetView>
  </sheetViews>
  <sheetFormatPr defaultRowHeight="14.5" x14ac:dyDescent="0.35"/>
  <cols>
    <col min="1" max="1" width="13.453125" style="8" customWidth="1"/>
    <col min="2" max="4" width="6.26953125" style="38" customWidth="1"/>
    <col min="5" max="6" width="8.453125" style="39" bestFit="1" customWidth="1"/>
    <col min="7" max="7" width="7.453125" style="40" customWidth="1"/>
    <col min="8" max="8" width="27.54296875" style="8" bestFit="1" customWidth="1"/>
    <col min="9" max="9" width="63.90625" style="8" customWidth="1"/>
    <col min="10" max="10" width="13.453125" style="8" bestFit="1" customWidth="1"/>
    <col min="11" max="11" width="10.7265625" style="41" bestFit="1" customWidth="1"/>
    <col min="12" max="12" width="29.453125" style="41" bestFit="1" customWidth="1"/>
    <col min="13" max="13" width="14.26953125" style="41" customWidth="1"/>
    <col min="14" max="14" width="16.54296875" style="8" bestFit="1" customWidth="1"/>
    <col min="15" max="15" width="5.453125" style="42" hidden="1" customWidth="1"/>
    <col min="16" max="16" width="24.453125" style="43" customWidth="1"/>
    <col min="17" max="17" width="9.26953125" style="43" bestFit="1" customWidth="1"/>
    <col min="18" max="18" width="15.26953125" style="43" customWidth="1"/>
    <col min="19" max="19" width="20.26953125" style="8" bestFit="1" customWidth="1"/>
    <col min="20" max="20" width="17.453125" style="8" bestFit="1" customWidth="1"/>
    <col min="21" max="16384" width="8.7265625" style="8"/>
  </cols>
  <sheetData>
    <row r="1" spans="1:20" s="29" customFormat="1" ht="31.5" x14ac:dyDescent="0.35">
      <c r="A1" s="44" t="s">
        <v>13</v>
      </c>
      <c r="B1" s="45" t="s">
        <v>14</v>
      </c>
      <c r="C1" s="45" t="s">
        <v>15</v>
      </c>
      <c r="D1" s="45" t="s">
        <v>16</v>
      </c>
      <c r="E1" s="45" t="s">
        <v>17</v>
      </c>
      <c r="F1" s="45" t="s">
        <v>18</v>
      </c>
      <c r="G1" s="45" t="s">
        <v>19</v>
      </c>
      <c r="H1" s="45" t="s">
        <v>20</v>
      </c>
      <c r="I1" s="45" t="s">
        <v>21</v>
      </c>
      <c r="J1" s="45" t="s">
        <v>22</v>
      </c>
      <c r="K1" s="45" t="s">
        <v>23</v>
      </c>
      <c r="L1" s="45" t="s">
        <v>24</v>
      </c>
      <c r="M1" s="45" t="s">
        <v>25</v>
      </c>
      <c r="N1" s="45" t="s">
        <v>26</v>
      </c>
      <c r="O1" s="45" t="s">
        <v>27</v>
      </c>
      <c r="P1" s="45" t="s">
        <v>28</v>
      </c>
      <c r="Q1" s="45" t="s">
        <v>29</v>
      </c>
      <c r="R1" s="45" t="s">
        <v>30</v>
      </c>
      <c r="S1" s="151" t="s">
        <v>31</v>
      </c>
      <c r="T1" s="45" t="s">
        <v>32</v>
      </c>
    </row>
    <row r="2" spans="1:20" ht="15.5" x14ac:dyDescent="0.35">
      <c r="A2" s="46"/>
      <c r="B2" s="155" t="str">
        <f t="shared" ref="B2:B65" si="0">MID(E2,1,1)</f>
        <v>1</v>
      </c>
      <c r="C2" s="155" t="s">
        <v>182</v>
      </c>
      <c r="D2" s="47" t="str">
        <f>_xlfn.XLOOKUP(E:E,[2]Místnosti!$C:$C,[2]Místnosti!$K:$K)</f>
        <v>BF</v>
      </c>
      <c r="E2" s="156" t="str">
        <f>$G2</f>
        <v>1_121</v>
      </c>
      <c r="F2" s="156"/>
      <c r="G2" s="158" t="s">
        <v>476</v>
      </c>
      <c r="H2" s="1" t="s">
        <v>477</v>
      </c>
      <c r="I2" s="159"/>
      <c r="J2" s="160"/>
      <c r="K2" s="160"/>
      <c r="L2" s="160"/>
      <c r="M2" s="161"/>
      <c r="N2" s="160"/>
      <c r="O2" s="52"/>
      <c r="P2" s="160"/>
      <c r="Q2" s="161"/>
      <c r="R2" s="161"/>
      <c r="S2" s="30"/>
      <c r="T2" s="161"/>
    </row>
    <row r="3" spans="1:20" ht="37.5" x14ac:dyDescent="0.35">
      <c r="A3" s="46"/>
      <c r="B3" s="54" t="str">
        <f t="shared" si="0"/>
        <v>1</v>
      </c>
      <c r="C3" s="54" t="s">
        <v>182</v>
      </c>
      <c r="D3" s="54" t="str">
        <f>_xlfn.XLOOKUP(E:E,[2]Místnosti!$C:$C,[2]Místnosti!$K:$K)</f>
        <v>BF</v>
      </c>
      <c r="E3" s="55" t="str">
        <f t="shared" ref="E3:E14" si="1">E2</f>
        <v>1_121</v>
      </c>
      <c r="F3" s="55" t="s">
        <v>35</v>
      </c>
      <c r="G3" s="56" t="s">
        <v>478</v>
      </c>
      <c r="H3" s="57" t="s">
        <v>479</v>
      </c>
      <c r="I3" s="58" t="s">
        <v>38</v>
      </c>
      <c r="J3" s="59"/>
      <c r="K3" s="59"/>
      <c r="L3" s="59"/>
      <c r="M3" s="60"/>
      <c r="N3" s="60" t="s">
        <v>138</v>
      </c>
      <c r="O3" s="163" t="s">
        <v>480</v>
      </c>
      <c r="P3" s="59"/>
      <c r="Q3" s="62" t="s">
        <v>41</v>
      </c>
      <c r="R3" s="62">
        <v>1</v>
      </c>
      <c r="S3" s="31"/>
      <c r="T3" s="62">
        <f>R3*S3</f>
        <v>0</v>
      </c>
    </row>
    <row r="4" spans="1:20" ht="63.5" x14ac:dyDescent="0.35">
      <c r="A4" s="46"/>
      <c r="B4" s="54" t="str">
        <f t="shared" si="0"/>
        <v>1</v>
      </c>
      <c r="C4" s="54" t="s">
        <v>182</v>
      </c>
      <c r="D4" s="54" t="str">
        <f>_xlfn.XLOOKUP(E:E,[2]Místnosti!$C:$C,[2]Místnosti!$K:$K)</f>
        <v>BF</v>
      </c>
      <c r="E4" s="55" t="str">
        <f t="shared" si="1"/>
        <v>1_121</v>
      </c>
      <c r="F4" s="56" t="s">
        <v>43</v>
      </c>
      <c r="G4" s="56" t="s">
        <v>140</v>
      </c>
      <c r="H4" s="57" t="s">
        <v>141</v>
      </c>
      <c r="I4" s="88" t="s">
        <v>142</v>
      </c>
      <c r="J4" s="59" t="s">
        <v>143</v>
      </c>
      <c r="K4" s="59"/>
      <c r="L4" s="59"/>
      <c r="M4" s="60" t="e" vm="10">
        <v>#VALUE!</v>
      </c>
      <c r="N4" s="60" t="s">
        <v>144</v>
      </c>
      <c r="O4" s="61" t="s">
        <v>55</v>
      </c>
      <c r="P4" s="62"/>
      <c r="Q4" s="62" t="s">
        <v>41</v>
      </c>
      <c r="R4" s="62">
        <v>1</v>
      </c>
      <c r="S4" s="31"/>
      <c r="T4" s="62">
        <f>R4*S4</f>
        <v>0</v>
      </c>
    </row>
    <row r="5" spans="1:20" ht="51" x14ac:dyDescent="0.35">
      <c r="A5" s="46"/>
      <c r="B5" s="54" t="str">
        <f t="shared" si="0"/>
        <v>1</v>
      </c>
      <c r="C5" s="54" t="s">
        <v>182</v>
      </c>
      <c r="D5" s="54" t="str">
        <f>_xlfn.XLOOKUP(E:E,[2]Místnosti!$C:$C,[2]Místnosti!$K:$K)</f>
        <v>BF</v>
      </c>
      <c r="E5" s="55" t="str">
        <f t="shared" si="1"/>
        <v>1_121</v>
      </c>
      <c r="F5" s="56" t="s">
        <v>43</v>
      </c>
      <c r="G5" s="56" t="s">
        <v>252</v>
      </c>
      <c r="H5" s="57" t="s">
        <v>253</v>
      </c>
      <c r="I5" s="102" t="s">
        <v>254</v>
      </c>
      <c r="J5" s="200" t="s">
        <v>255</v>
      </c>
      <c r="K5" s="200"/>
      <c r="L5" s="200"/>
      <c r="M5" s="201" t="e" vm="18">
        <v>#VALUE!</v>
      </c>
      <c r="N5" s="201" t="s">
        <v>49</v>
      </c>
      <c r="O5" s="200" t="s">
        <v>149</v>
      </c>
      <c r="P5" s="62" t="s">
        <v>48</v>
      </c>
      <c r="Q5" s="62" t="s">
        <v>41</v>
      </c>
      <c r="R5" s="62">
        <v>1</v>
      </c>
      <c r="S5" s="31"/>
      <c r="T5" s="62">
        <f>R5*S5</f>
        <v>0</v>
      </c>
    </row>
    <row r="6" spans="1:20" ht="37.5" x14ac:dyDescent="0.35">
      <c r="A6" s="46"/>
      <c r="B6" s="54" t="str">
        <f t="shared" si="0"/>
        <v>1</v>
      </c>
      <c r="C6" s="54" t="s">
        <v>182</v>
      </c>
      <c r="D6" s="54" t="str">
        <f>_xlfn.XLOOKUP(E:E,[2]Místnosti!$C:$C,[2]Místnosti!$K:$K)</f>
        <v>BF</v>
      </c>
      <c r="E6" s="55" t="str">
        <f t="shared" si="1"/>
        <v>1_121</v>
      </c>
      <c r="F6" s="56" t="s">
        <v>43</v>
      </c>
      <c r="G6" s="56" t="s">
        <v>56</v>
      </c>
      <c r="H6" s="57" t="s">
        <v>57</v>
      </c>
      <c r="I6" s="58" t="s">
        <v>58</v>
      </c>
      <c r="J6" s="59" t="s">
        <v>59</v>
      </c>
      <c r="K6" s="59" t="s">
        <v>60</v>
      </c>
      <c r="L6" s="59" t="s">
        <v>61</v>
      </c>
      <c r="M6" s="60" t="e" vm="3">
        <v>#VALUE!</v>
      </c>
      <c r="N6" s="60"/>
      <c r="O6" s="61" t="s">
        <v>55</v>
      </c>
      <c r="P6" s="62" t="s">
        <v>62</v>
      </c>
      <c r="Q6" s="62" t="s">
        <v>41</v>
      </c>
      <c r="R6" s="62">
        <v>1</v>
      </c>
      <c r="S6" s="31"/>
      <c r="T6" s="62">
        <f>R6*S6</f>
        <v>0</v>
      </c>
    </row>
    <row r="7" spans="1:20" ht="187.5" x14ac:dyDescent="0.35">
      <c r="A7" s="46"/>
      <c r="B7" s="54" t="str">
        <f t="shared" si="0"/>
        <v>1</v>
      </c>
      <c r="C7" s="54" t="s">
        <v>182</v>
      </c>
      <c r="D7" s="54" t="str">
        <f>_xlfn.XLOOKUP(E:E,[2]Místnosti!$C:$C,[2]Místnosti!$K:$K)</f>
        <v>BF</v>
      </c>
      <c r="E7" s="55" t="str">
        <f t="shared" si="1"/>
        <v>1_121</v>
      </c>
      <c r="F7" s="56" t="s">
        <v>43</v>
      </c>
      <c r="G7" s="56" t="s">
        <v>145</v>
      </c>
      <c r="H7" s="57" t="s">
        <v>146</v>
      </c>
      <c r="I7" s="202" t="s">
        <v>147</v>
      </c>
      <c r="J7" s="200" t="s">
        <v>148</v>
      </c>
      <c r="K7" s="200" t="s">
        <v>67</v>
      </c>
      <c r="L7" s="200" t="s">
        <v>61</v>
      </c>
      <c r="M7" s="201" t="e" vm="11">
        <v>#VALUE!</v>
      </c>
      <c r="N7" s="201"/>
      <c r="O7" s="200" t="s">
        <v>149</v>
      </c>
      <c r="P7" s="62" t="s">
        <v>150</v>
      </c>
      <c r="Q7" s="62" t="s">
        <v>41</v>
      </c>
      <c r="R7" s="62">
        <v>1</v>
      </c>
      <c r="S7" s="31"/>
      <c r="T7" s="62">
        <f>R7*S7</f>
        <v>0</v>
      </c>
    </row>
    <row r="8" spans="1:20" ht="100" x14ac:dyDescent="0.35">
      <c r="A8" s="46" t="s">
        <v>69</v>
      </c>
      <c r="B8" s="54" t="str">
        <f t="shared" si="0"/>
        <v>1</v>
      </c>
      <c r="C8" s="54" t="s">
        <v>182</v>
      </c>
      <c r="D8" s="54" t="str">
        <f>_xlfn.XLOOKUP(E:E,[2]Místnosti!$C:$C,[2]Místnosti!$K:$K)</f>
        <v>BF</v>
      </c>
      <c r="E8" s="55" t="str">
        <f>E3</f>
        <v>1_121</v>
      </c>
      <c r="F8" s="55" t="s">
        <v>70</v>
      </c>
      <c r="G8" s="63" t="s">
        <v>481</v>
      </c>
      <c r="H8" s="94" t="s">
        <v>482</v>
      </c>
      <c r="I8" s="106" t="s">
        <v>483</v>
      </c>
      <c r="J8" s="66" t="s">
        <v>484</v>
      </c>
      <c r="K8" s="66" t="s">
        <v>485</v>
      </c>
      <c r="L8" s="66" t="s">
        <v>76</v>
      </c>
      <c r="M8" s="77" t="e" vm="40">
        <v>#VALUE!</v>
      </c>
      <c r="N8" s="66" t="s">
        <v>77</v>
      </c>
      <c r="O8" s="175" t="s">
        <v>396</v>
      </c>
      <c r="P8" s="66"/>
      <c r="Q8" s="62" t="s">
        <v>41</v>
      </c>
      <c r="R8" s="62">
        <v>1</v>
      </c>
      <c r="S8" s="32"/>
      <c r="T8" s="62"/>
    </row>
    <row r="9" spans="1:20" ht="62.5" x14ac:dyDescent="0.35">
      <c r="A9" s="46" t="s">
        <v>69</v>
      </c>
      <c r="B9" s="54" t="str">
        <f t="shared" si="0"/>
        <v>1</v>
      </c>
      <c r="C9" s="54" t="s">
        <v>182</v>
      </c>
      <c r="D9" s="54" t="str">
        <f>_xlfn.XLOOKUP(E:E,[2]Místnosti!$C:$C,[2]Místnosti!$K:$K)</f>
        <v>BF</v>
      </c>
      <c r="E9" s="55" t="str">
        <f t="shared" si="1"/>
        <v>1_121</v>
      </c>
      <c r="F9" s="55" t="s">
        <v>70</v>
      </c>
      <c r="G9" s="63" t="s">
        <v>391</v>
      </c>
      <c r="H9" s="94" t="s">
        <v>392</v>
      </c>
      <c r="I9" s="75" t="s">
        <v>393</v>
      </c>
      <c r="J9" s="66" t="s">
        <v>394</v>
      </c>
      <c r="K9" s="66" t="s">
        <v>395</v>
      </c>
      <c r="L9" s="66" t="s">
        <v>76</v>
      </c>
      <c r="M9" s="77" t="e" vm="41">
        <v>#VALUE!</v>
      </c>
      <c r="N9" s="66" t="s">
        <v>77</v>
      </c>
      <c r="O9" s="175" t="s">
        <v>396</v>
      </c>
      <c r="P9" s="66"/>
      <c r="Q9" s="62" t="s">
        <v>41</v>
      </c>
      <c r="R9" s="62">
        <v>1</v>
      </c>
      <c r="S9" s="32"/>
      <c r="T9" s="62"/>
    </row>
    <row r="10" spans="1:20" ht="87.5" x14ac:dyDescent="0.35">
      <c r="A10" s="46"/>
      <c r="B10" s="54" t="str">
        <f t="shared" si="0"/>
        <v>1</v>
      </c>
      <c r="C10" s="54" t="s">
        <v>182</v>
      </c>
      <c r="D10" s="54" t="str">
        <f>_xlfn.XLOOKUP(E:E,[2]Místnosti!$C:$C,[2]Místnosti!$K:$K)</f>
        <v>BF</v>
      </c>
      <c r="E10" s="55" t="str">
        <f t="shared" si="1"/>
        <v>1_121</v>
      </c>
      <c r="F10" s="55" t="s">
        <v>70</v>
      </c>
      <c r="G10" s="56" t="s">
        <v>486</v>
      </c>
      <c r="H10" s="75" t="s">
        <v>487</v>
      </c>
      <c r="I10" s="58" t="s">
        <v>488</v>
      </c>
      <c r="J10" s="66" t="s">
        <v>489</v>
      </c>
      <c r="K10" s="66" t="s">
        <v>90</v>
      </c>
      <c r="L10" s="66" t="s">
        <v>76</v>
      </c>
      <c r="M10" s="77" t="e" vm="42">
        <v>#VALUE!</v>
      </c>
      <c r="N10" s="66" t="s">
        <v>77</v>
      </c>
      <c r="O10" s="175" t="s">
        <v>396</v>
      </c>
      <c r="P10" s="59" t="s">
        <v>490</v>
      </c>
      <c r="Q10" s="77" t="s">
        <v>41</v>
      </c>
      <c r="R10" s="77">
        <v>3</v>
      </c>
      <c r="S10" s="31"/>
      <c r="T10" s="77">
        <f>R10*S10</f>
        <v>0</v>
      </c>
    </row>
    <row r="11" spans="1:20" ht="75" x14ac:dyDescent="0.35">
      <c r="A11" s="46"/>
      <c r="B11" s="54" t="str">
        <f t="shared" si="0"/>
        <v>1</v>
      </c>
      <c r="C11" s="54" t="s">
        <v>182</v>
      </c>
      <c r="D11" s="54" t="str">
        <f>_xlfn.XLOOKUP(E:E,[2]Místnosti!$C:$C,[2]Místnosti!$K:$K)</f>
        <v>BF</v>
      </c>
      <c r="E11" s="55" t="str">
        <f t="shared" si="1"/>
        <v>1_121</v>
      </c>
      <c r="F11" s="55" t="s">
        <v>70</v>
      </c>
      <c r="G11" s="56" t="s">
        <v>491</v>
      </c>
      <c r="H11" s="75" t="s">
        <v>492</v>
      </c>
      <c r="I11" s="58" t="s">
        <v>493</v>
      </c>
      <c r="J11" s="66" t="s">
        <v>494</v>
      </c>
      <c r="K11" s="66" t="s">
        <v>90</v>
      </c>
      <c r="L11" s="66" t="s">
        <v>76</v>
      </c>
      <c r="M11" s="77" t="e" vm="42">
        <v>#VALUE!</v>
      </c>
      <c r="N11" s="66" t="s">
        <v>77</v>
      </c>
      <c r="O11" s="175" t="s">
        <v>396</v>
      </c>
      <c r="P11" s="59" t="s">
        <v>490</v>
      </c>
      <c r="Q11" s="77" t="s">
        <v>41</v>
      </c>
      <c r="R11" s="77">
        <v>1</v>
      </c>
      <c r="S11" s="31"/>
      <c r="T11" s="77">
        <f>R11*S11</f>
        <v>0</v>
      </c>
    </row>
    <row r="12" spans="1:20" ht="87.5" x14ac:dyDescent="0.35">
      <c r="A12" s="46"/>
      <c r="B12" s="54" t="str">
        <f t="shared" si="0"/>
        <v>1</v>
      </c>
      <c r="C12" s="54" t="s">
        <v>182</v>
      </c>
      <c r="D12" s="54" t="str">
        <f>_xlfn.XLOOKUP(E:E,[2]Místnosti!$C:$C,[2]Místnosti!$K:$K)</f>
        <v>BF</v>
      </c>
      <c r="E12" s="55" t="str">
        <f t="shared" si="1"/>
        <v>1_121</v>
      </c>
      <c r="F12" s="55" t="s">
        <v>70</v>
      </c>
      <c r="G12" s="56" t="s">
        <v>495</v>
      </c>
      <c r="H12" s="106" t="s">
        <v>496</v>
      </c>
      <c r="I12" s="58" t="s">
        <v>497</v>
      </c>
      <c r="J12" s="173" t="s">
        <v>498</v>
      </c>
      <c r="K12" s="174" t="s">
        <v>499</v>
      </c>
      <c r="L12" s="174" t="s">
        <v>76</v>
      </c>
      <c r="M12" s="74" t="e" vm="43">
        <v>#VALUE!</v>
      </c>
      <c r="N12" s="66" t="s">
        <v>77</v>
      </c>
      <c r="O12" s="175" t="s">
        <v>396</v>
      </c>
      <c r="P12" s="59"/>
      <c r="Q12" s="62" t="s">
        <v>41</v>
      </c>
      <c r="R12" s="62">
        <v>3</v>
      </c>
      <c r="S12" s="31"/>
      <c r="T12" s="62">
        <f>R12*S12</f>
        <v>0</v>
      </c>
    </row>
    <row r="13" spans="1:20" ht="90" customHeight="1" x14ac:dyDescent="0.35">
      <c r="A13" s="46"/>
      <c r="B13" s="54" t="str">
        <f t="shared" si="0"/>
        <v>1</v>
      </c>
      <c r="C13" s="54" t="s">
        <v>182</v>
      </c>
      <c r="D13" s="54" t="str">
        <f>_xlfn.XLOOKUP(E:E,[2]Místnosti!$C:$C,[2]Místnosti!$K:$K)</f>
        <v>BF</v>
      </c>
      <c r="E13" s="55" t="str">
        <f t="shared" si="1"/>
        <v>1_121</v>
      </c>
      <c r="F13" s="55" t="s">
        <v>70</v>
      </c>
      <c r="G13" s="56" t="s">
        <v>500</v>
      </c>
      <c r="H13" s="106" t="s">
        <v>501</v>
      </c>
      <c r="I13" s="58" t="s">
        <v>502</v>
      </c>
      <c r="J13" s="173" t="s">
        <v>503</v>
      </c>
      <c r="K13" s="174" t="s">
        <v>499</v>
      </c>
      <c r="L13" s="174" t="s">
        <v>76</v>
      </c>
      <c r="M13" s="77" t="e" vm="44">
        <v>#VALUE!</v>
      </c>
      <c r="N13" s="66" t="s">
        <v>77</v>
      </c>
      <c r="O13" s="175" t="s">
        <v>396</v>
      </c>
      <c r="P13" s="59"/>
      <c r="Q13" s="77" t="s">
        <v>41</v>
      </c>
      <c r="R13" s="77">
        <v>1</v>
      </c>
      <c r="S13" s="31"/>
      <c r="T13" s="77">
        <f>R13*S13</f>
        <v>0</v>
      </c>
    </row>
    <row r="14" spans="1:20" ht="75" x14ac:dyDescent="0.35">
      <c r="A14" s="46"/>
      <c r="B14" s="54" t="str">
        <f t="shared" si="0"/>
        <v>1</v>
      </c>
      <c r="C14" s="54" t="s">
        <v>182</v>
      </c>
      <c r="D14" s="54" t="str">
        <f>_xlfn.XLOOKUP(E:E,[2]Místnosti!$C:$C,[2]Místnosti!$K:$K)</f>
        <v>BF</v>
      </c>
      <c r="E14" s="55" t="str">
        <f t="shared" si="1"/>
        <v>1_121</v>
      </c>
      <c r="F14" s="55" t="s">
        <v>70</v>
      </c>
      <c r="G14" s="56" t="s">
        <v>504</v>
      </c>
      <c r="H14" s="106" t="s">
        <v>505</v>
      </c>
      <c r="I14" s="58" t="s">
        <v>506</v>
      </c>
      <c r="J14" s="173" t="s">
        <v>507</v>
      </c>
      <c r="K14" s="174" t="s">
        <v>499</v>
      </c>
      <c r="L14" s="174" t="s">
        <v>76</v>
      </c>
      <c r="M14" s="77" t="e" vm="45">
        <v>#VALUE!</v>
      </c>
      <c r="N14" s="66" t="s">
        <v>77</v>
      </c>
      <c r="O14" s="175" t="s">
        <v>396</v>
      </c>
      <c r="P14" s="59" t="s">
        <v>508</v>
      </c>
      <c r="Q14" s="77" t="s">
        <v>41</v>
      </c>
      <c r="R14" s="77">
        <v>1</v>
      </c>
      <c r="S14" s="31"/>
      <c r="T14" s="77">
        <f>R14*S14</f>
        <v>0</v>
      </c>
    </row>
    <row r="15" spans="1:20" ht="15.5" x14ac:dyDescent="0.35">
      <c r="A15" s="46"/>
      <c r="B15" s="155" t="str">
        <f t="shared" si="0"/>
        <v>1</v>
      </c>
      <c r="C15" s="155" t="s">
        <v>42</v>
      </c>
      <c r="D15" s="47" t="str">
        <f>_xlfn.XLOOKUP(E:E,[2]Místnosti!$C:$C,[2]Místnosti!$K:$K)</f>
        <v>BF</v>
      </c>
      <c r="E15" s="156" t="str">
        <f>$G15</f>
        <v>1_122</v>
      </c>
      <c r="F15" s="156"/>
      <c r="G15" s="158" t="s">
        <v>509</v>
      </c>
      <c r="H15" s="1" t="s">
        <v>510</v>
      </c>
      <c r="I15" s="159"/>
      <c r="J15" s="160"/>
      <c r="K15" s="160"/>
      <c r="L15" s="160"/>
      <c r="M15" s="161"/>
      <c r="N15" s="160"/>
      <c r="O15" s="52"/>
      <c r="P15" s="160"/>
      <c r="Q15" s="161"/>
      <c r="R15" s="161"/>
      <c r="S15" s="30"/>
      <c r="T15" s="161"/>
    </row>
    <row r="16" spans="1:20" ht="37.5" x14ac:dyDescent="0.35">
      <c r="A16" s="46"/>
      <c r="B16" s="54" t="str">
        <f t="shared" si="0"/>
        <v>1</v>
      </c>
      <c r="C16" s="54" t="s">
        <v>42</v>
      </c>
      <c r="D16" s="54" t="str">
        <f>_xlfn.XLOOKUP(E:E,[2]Místnosti!$C:$C,[2]Místnosti!$K:$K)</f>
        <v>BF</v>
      </c>
      <c r="E16" s="55" t="str">
        <f t="shared" ref="E16:E27" si="2">E15</f>
        <v>1_122</v>
      </c>
      <c r="F16" s="55" t="s">
        <v>35</v>
      </c>
      <c r="G16" s="56" t="s">
        <v>511</v>
      </c>
      <c r="H16" s="57" t="s">
        <v>479</v>
      </c>
      <c r="I16" s="58" t="s">
        <v>38</v>
      </c>
      <c r="J16" s="59"/>
      <c r="K16" s="59"/>
      <c r="L16" s="59"/>
      <c r="M16" s="60"/>
      <c r="N16" s="60" t="s">
        <v>138</v>
      </c>
      <c r="O16" s="163" t="s">
        <v>480</v>
      </c>
      <c r="P16" s="59"/>
      <c r="Q16" s="62" t="s">
        <v>41</v>
      </c>
      <c r="R16" s="62">
        <v>1</v>
      </c>
      <c r="S16" s="31"/>
      <c r="T16" s="62">
        <f>R16*S16</f>
        <v>0</v>
      </c>
    </row>
    <row r="17" spans="1:20" ht="63.5" x14ac:dyDescent="0.35">
      <c r="A17" s="46"/>
      <c r="B17" s="54" t="str">
        <f t="shared" si="0"/>
        <v>1</v>
      </c>
      <c r="C17" s="54" t="s">
        <v>42</v>
      </c>
      <c r="D17" s="54" t="str">
        <f>_xlfn.XLOOKUP(E:E,[2]Místnosti!$C:$C,[2]Místnosti!$K:$K)</f>
        <v>BF</v>
      </c>
      <c r="E17" s="55" t="str">
        <f t="shared" si="2"/>
        <v>1_122</v>
      </c>
      <c r="F17" s="56" t="s">
        <v>43</v>
      </c>
      <c r="G17" s="56" t="s">
        <v>140</v>
      </c>
      <c r="H17" s="57" t="s">
        <v>141</v>
      </c>
      <c r="I17" s="88" t="s">
        <v>142</v>
      </c>
      <c r="J17" s="59" t="s">
        <v>143</v>
      </c>
      <c r="K17" s="59"/>
      <c r="L17" s="59"/>
      <c r="M17" s="60" t="e" vm="10">
        <v>#VALUE!</v>
      </c>
      <c r="N17" s="60" t="s">
        <v>144</v>
      </c>
      <c r="O17" s="61" t="s">
        <v>55</v>
      </c>
      <c r="P17" s="62"/>
      <c r="Q17" s="62" t="s">
        <v>41</v>
      </c>
      <c r="R17" s="62">
        <v>1</v>
      </c>
      <c r="S17" s="31"/>
      <c r="T17" s="62">
        <f>R17*S17</f>
        <v>0</v>
      </c>
    </row>
    <row r="18" spans="1:20" ht="51" x14ac:dyDescent="0.35">
      <c r="A18" s="46"/>
      <c r="B18" s="54" t="str">
        <f t="shared" si="0"/>
        <v>1</v>
      </c>
      <c r="C18" s="54" t="s">
        <v>42</v>
      </c>
      <c r="D18" s="54" t="str">
        <f>_xlfn.XLOOKUP(E:E,[2]Místnosti!$C:$C,[2]Místnosti!$K:$K)</f>
        <v>BF</v>
      </c>
      <c r="E18" s="55" t="str">
        <f t="shared" si="2"/>
        <v>1_122</v>
      </c>
      <c r="F18" s="56" t="s">
        <v>43</v>
      </c>
      <c r="G18" s="56" t="s">
        <v>252</v>
      </c>
      <c r="H18" s="57" t="s">
        <v>253</v>
      </c>
      <c r="I18" s="102" t="s">
        <v>254</v>
      </c>
      <c r="J18" s="200" t="s">
        <v>255</v>
      </c>
      <c r="K18" s="200"/>
      <c r="L18" s="200"/>
      <c r="M18" s="201" t="e" vm="18">
        <v>#VALUE!</v>
      </c>
      <c r="N18" s="201" t="s">
        <v>49</v>
      </c>
      <c r="O18" s="200" t="s">
        <v>149</v>
      </c>
      <c r="P18" s="62" t="s">
        <v>48</v>
      </c>
      <c r="Q18" s="62" t="s">
        <v>41</v>
      </c>
      <c r="R18" s="62">
        <v>1</v>
      </c>
      <c r="S18" s="31"/>
      <c r="T18" s="62">
        <f>R18*S18</f>
        <v>0</v>
      </c>
    </row>
    <row r="19" spans="1:20" ht="37.5" x14ac:dyDescent="0.35">
      <c r="A19" s="46"/>
      <c r="B19" s="54" t="str">
        <f t="shared" si="0"/>
        <v>1</v>
      </c>
      <c r="C19" s="54" t="s">
        <v>42</v>
      </c>
      <c r="D19" s="54" t="str">
        <f>_xlfn.XLOOKUP(E:E,[2]Místnosti!$C:$C,[2]Místnosti!$K:$K)</f>
        <v>BF</v>
      </c>
      <c r="E19" s="55" t="str">
        <f t="shared" si="2"/>
        <v>1_122</v>
      </c>
      <c r="F19" s="56" t="s">
        <v>43</v>
      </c>
      <c r="G19" s="56" t="s">
        <v>56</v>
      </c>
      <c r="H19" s="57" t="s">
        <v>57</v>
      </c>
      <c r="I19" s="58" t="s">
        <v>58</v>
      </c>
      <c r="J19" s="59" t="s">
        <v>59</v>
      </c>
      <c r="K19" s="59" t="s">
        <v>60</v>
      </c>
      <c r="L19" s="59" t="s">
        <v>61</v>
      </c>
      <c r="M19" s="60" t="e" vm="3">
        <v>#VALUE!</v>
      </c>
      <c r="N19" s="60"/>
      <c r="O19" s="61" t="s">
        <v>55</v>
      </c>
      <c r="P19" s="62" t="s">
        <v>62</v>
      </c>
      <c r="Q19" s="62" t="s">
        <v>41</v>
      </c>
      <c r="R19" s="62">
        <v>1</v>
      </c>
      <c r="S19" s="31"/>
      <c r="T19" s="62">
        <f>R19*S19</f>
        <v>0</v>
      </c>
    </row>
    <row r="20" spans="1:20" ht="187.5" x14ac:dyDescent="0.35">
      <c r="A20" s="46"/>
      <c r="B20" s="54" t="str">
        <f t="shared" si="0"/>
        <v>1</v>
      </c>
      <c r="C20" s="54" t="s">
        <v>42</v>
      </c>
      <c r="D20" s="54" t="str">
        <f>_xlfn.XLOOKUP(E:E,[2]Místnosti!$C:$C,[2]Místnosti!$K:$K)</f>
        <v>BF</v>
      </c>
      <c r="E20" s="55" t="str">
        <f t="shared" si="2"/>
        <v>1_122</v>
      </c>
      <c r="F20" s="56" t="s">
        <v>43</v>
      </c>
      <c r="G20" s="56" t="s">
        <v>145</v>
      </c>
      <c r="H20" s="57" t="s">
        <v>146</v>
      </c>
      <c r="I20" s="202" t="s">
        <v>147</v>
      </c>
      <c r="J20" s="200" t="s">
        <v>148</v>
      </c>
      <c r="K20" s="200" t="s">
        <v>67</v>
      </c>
      <c r="L20" s="200" t="s">
        <v>61</v>
      </c>
      <c r="M20" s="201" t="e" vm="11">
        <v>#VALUE!</v>
      </c>
      <c r="N20" s="201"/>
      <c r="O20" s="200" t="s">
        <v>149</v>
      </c>
      <c r="P20" s="62" t="s">
        <v>150</v>
      </c>
      <c r="Q20" s="62" t="s">
        <v>41</v>
      </c>
      <c r="R20" s="62">
        <v>1</v>
      </c>
      <c r="S20" s="31"/>
      <c r="T20" s="62">
        <f>R20*S20</f>
        <v>0</v>
      </c>
    </row>
    <row r="21" spans="1:20" ht="100" x14ac:dyDescent="0.35">
      <c r="A21" s="46" t="s">
        <v>69</v>
      </c>
      <c r="B21" s="54" t="str">
        <f t="shared" si="0"/>
        <v>1</v>
      </c>
      <c r="C21" s="54" t="s">
        <v>42</v>
      </c>
      <c r="D21" s="54" t="str">
        <f>_xlfn.XLOOKUP(E:E,[2]Místnosti!$C:$C,[2]Místnosti!$K:$K)</f>
        <v>BF</v>
      </c>
      <c r="E21" s="55" t="str">
        <f>E16</f>
        <v>1_122</v>
      </c>
      <c r="F21" s="55" t="s">
        <v>70</v>
      </c>
      <c r="G21" s="63" t="s">
        <v>481</v>
      </c>
      <c r="H21" s="94" t="s">
        <v>482</v>
      </c>
      <c r="I21" s="106" t="s">
        <v>483</v>
      </c>
      <c r="J21" s="66" t="s">
        <v>484</v>
      </c>
      <c r="K21" s="66" t="s">
        <v>485</v>
      </c>
      <c r="L21" s="66" t="s">
        <v>76</v>
      </c>
      <c r="M21" s="77" t="e" vm="40">
        <v>#VALUE!</v>
      </c>
      <c r="N21" s="66" t="s">
        <v>77</v>
      </c>
      <c r="O21" s="175" t="s">
        <v>396</v>
      </c>
      <c r="P21" s="66"/>
      <c r="Q21" s="62" t="s">
        <v>41</v>
      </c>
      <c r="R21" s="62">
        <v>1</v>
      </c>
      <c r="S21" s="32"/>
      <c r="T21" s="62"/>
    </row>
    <row r="22" spans="1:20" ht="62.5" x14ac:dyDescent="0.35">
      <c r="A22" s="46" t="s">
        <v>69</v>
      </c>
      <c r="B22" s="54" t="str">
        <f t="shared" si="0"/>
        <v>1</v>
      </c>
      <c r="C22" s="54" t="s">
        <v>42</v>
      </c>
      <c r="D22" s="54" t="str">
        <f>_xlfn.XLOOKUP(E:E,[2]Místnosti!$C:$C,[2]Místnosti!$K:$K)</f>
        <v>BF</v>
      </c>
      <c r="E22" s="55" t="str">
        <f t="shared" si="2"/>
        <v>1_122</v>
      </c>
      <c r="F22" s="55" t="s">
        <v>70</v>
      </c>
      <c r="G22" s="63" t="s">
        <v>391</v>
      </c>
      <c r="H22" s="94" t="s">
        <v>392</v>
      </c>
      <c r="I22" s="75" t="s">
        <v>393</v>
      </c>
      <c r="J22" s="66" t="s">
        <v>394</v>
      </c>
      <c r="K22" s="66" t="s">
        <v>395</v>
      </c>
      <c r="L22" s="66" t="s">
        <v>76</v>
      </c>
      <c r="M22" s="77" t="e" vm="41">
        <v>#VALUE!</v>
      </c>
      <c r="N22" s="66" t="s">
        <v>77</v>
      </c>
      <c r="O22" s="175" t="s">
        <v>396</v>
      </c>
      <c r="P22" s="66"/>
      <c r="Q22" s="62" t="s">
        <v>41</v>
      </c>
      <c r="R22" s="62">
        <v>1</v>
      </c>
      <c r="S22" s="32"/>
      <c r="T22" s="62"/>
    </row>
    <row r="23" spans="1:20" ht="87.5" x14ac:dyDescent="0.35">
      <c r="A23" s="46"/>
      <c r="B23" s="54" t="str">
        <f t="shared" si="0"/>
        <v>1</v>
      </c>
      <c r="C23" s="54" t="s">
        <v>42</v>
      </c>
      <c r="D23" s="54" t="str">
        <f>_xlfn.XLOOKUP(E:E,[2]Místnosti!$C:$C,[2]Místnosti!$K:$K)</f>
        <v>BF</v>
      </c>
      <c r="E23" s="55" t="str">
        <f t="shared" si="2"/>
        <v>1_122</v>
      </c>
      <c r="F23" s="55" t="s">
        <v>70</v>
      </c>
      <c r="G23" s="56" t="s">
        <v>486</v>
      </c>
      <c r="H23" s="75" t="s">
        <v>487</v>
      </c>
      <c r="I23" s="58" t="s">
        <v>488</v>
      </c>
      <c r="J23" s="66" t="s">
        <v>489</v>
      </c>
      <c r="K23" s="66" t="s">
        <v>90</v>
      </c>
      <c r="L23" s="66" t="s">
        <v>76</v>
      </c>
      <c r="M23" s="77" t="e" vm="42">
        <v>#VALUE!</v>
      </c>
      <c r="N23" s="66" t="s">
        <v>77</v>
      </c>
      <c r="O23" s="175" t="s">
        <v>396</v>
      </c>
      <c r="P23" s="59" t="s">
        <v>490</v>
      </c>
      <c r="Q23" s="77" t="s">
        <v>41</v>
      </c>
      <c r="R23" s="77">
        <v>3</v>
      </c>
      <c r="S23" s="31"/>
      <c r="T23" s="77">
        <f>R23*S23</f>
        <v>0</v>
      </c>
    </row>
    <row r="24" spans="1:20" ht="75" x14ac:dyDescent="0.35">
      <c r="A24" s="46"/>
      <c r="B24" s="54" t="str">
        <f t="shared" si="0"/>
        <v>1</v>
      </c>
      <c r="C24" s="54" t="s">
        <v>42</v>
      </c>
      <c r="D24" s="54" t="str">
        <f>_xlfn.XLOOKUP(E:E,[2]Místnosti!$C:$C,[2]Místnosti!$K:$K)</f>
        <v>BF</v>
      </c>
      <c r="E24" s="55" t="str">
        <f t="shared" si="2"/>
        <v>1_122</v>
      </c>
      <c r="F24" s="55" t="s">
        <v>70</v>
      </c>
      <c r="G24" s="56" t="s">
        <v>491</v>
      </c>
      <c r="H24" s="75" t="s">
        <v>492</v>
      </c>
      <c r="I24" s="58" t="s">
        <v>493</v>
      </c>
      <c r="J24" s="66" t="s">
        <v>494</v>
      </c>
      <c r="K24" s="66" t="s">
        <v>90</v>
      </c>
      <c r="L24" s="66" t="s">
        <v>76</v>
      </c>
      <c r="M24" s="77" t="e" vm="42">
        <v>#VALUE!</v>
      </c>
      <c r="N24" s="66" t="s">
        <v>77</v>
      </c>
      <c r="O24" s="175" t="s">
        <v>396</v>
      </c>
      <c r="P24" s="59" t="s">
        <v>490</v>
      </c>
      <c r="Q24" s="77" t="s">
        <v>41</v>
      </c>
      <c r="R24" s="77">
        <v>1</v>
      </c>
      <c r="S24" s="31"/>
      <c r="T24" s="77">
        <f>R24*S24</f>
        <v>0</v>
      </c>
    </row>
    <row r="25" spans="1:20" ht="87.5" x14ac:dyDescent="0.35">
      <c r="A25" s="46"/>
      <c r="B25" s="54" t="str">
        <f t="shared" si="0"/>
        <v>1</v>
      </c>
      <c r="C25" s="54" t="s">
        <v>42</v>
      </c>
      <c r="D25" s="54" t="str">
        <f>_xlfn.XLOOKUP(E:E,[2]Místnosti!$C:$C,[2]Místnosti!$K:$K)</f>
        <v>BF</v>
      </c>
      <c r="E25" s="55" t="str">
        <f t="shared" si="2"/>
        <v>1_122</v>
      </c>
      <c r="F25" s="55" t="s">
        <v>70</v>
      </c>
      <c r="G25" s="56" t="s">
        <v>495</v>
      </c>
      <c r="H25" s="106" t="s">
        <v>496</v>
      </c>
      <c r="I25" s="58" t="s">
        <v>497</v>
      </c>
      <c r="J25" s="173" t="s">
        <v>498</v>
      </c>
      <c r="K25" s="174" t="s">
        <v>499</v>
      </c>
      <c r="L25" s="174" t="s">
        <v>76</v>
      </c>
      <c r="M25" s="74" t="e" vm="43">
        <v>#VALUE!</v>
      </c>
      <c r="N25" s="66" t="s">
        <v>77</v>
      </c>
      <c r="O25" s="175" t="s">
        <v>396</v>
      </c>
      <c r="P25" s="59"/>
      <c r="Q25" s="62" t="s">
        <v>41</v>
      </c>
      <c r="R25" s="62">
        <v>2</v>
      </c>
      <c r="S25" s="31"/>
      <c r="T25" s="62">
        <f>R25*S25</f>
        <v>0</v>
      </c>
    </row>
    <row r="26" spans="1:20" ht="75" x14ac:dyDescent="0.35">
      <c r="A26" s="46"/>
      <c r="B26" s="54" t="str">
        <f t="shared" si="0"/>
        <v>1</v>
      </c>
      <c r="C26" s="54" t="s">
        <v>42</v>
      </c>
      <c r="D26" s="54" t="str">
        <f>_xlfn.XLOOKUP(E:E,[2]Místnosti!$C:$C,[2]Místnosti!$K:$K)</f>
        <v>BF</v>
      </c>
      <c r="E26" s="55" t="str">
        <f t="shared" si="2"/>
        <v>1_122</v>
      </c>
      <c r="F26" s="55" t="s">
        <v>70</v>
      </c>
      <c r="G26" s="56" t="s">
        <v>500</v>
      </c>
      <c r="H26" s="106" t="s">
        <v>501</v>
      </c>
      <c r="I26" s="58" t="s">
        <v>502</v>
      </c>
      <c r="J26" s="173" t="s">
        <v>503</v>
      </c>
      <c r="K26" s="174" t="s">
        <v>499</v>
      </c>
      <c r="L26" s="174" t="s">
        <v>76</v>
      </c>
      <c r="M26" s="77" t="e" vm="44">
        <v>#VALUE!</v>
      </c>
      <c r="N26" s="66" t="s">
        <v>77</v>
      </c>
      <c r="O26" s="175" t="s">
        <v>396</v>
      </c>
      <c r="P26" s="59"/>
      <c r="Q26" s="77" t="s">
        <v>41</v>
      </c>
      <c r="R26" s="77">
        <v>1</v>
      </c>
      <c r="S26" s="31"/>
      <c r="T26" s="77">
        <f>R26*S26</f>
        <v>0</v>
      </c>
    </row>
    <row r="27" spans="1:20" ht="92.5" customHeight="1" x14ac:dyDescent="0.35">
      <c r="A27" s="46"/>
      <c r="B27" s="54" t="str">
        <f t="shared" si="0"/>
        <v>1</v>
      </c>
      <c r="C27" s="54" t="s">
        <v>42</v>
      </c>
      <c r="D27" s="54" t="str">
        <f>_xlfn.XLOOKUP(E:E,[2]Místnosti!$C:$C,[2]Místnosti!$K:$K)</f>
        <v>BF</v>
      </c>
      <c r="E27" s="55" t="str">
        <f t="shared" si="2"/>
        <v>1_122</v>
      </c>
      <c r="F27" s="55" t="s">
        <v>70</v>
      </c>
      <c r="G27" s="56" t="s">
        <v>504</v>
      </c>
      <c r="H27" s="106" t="s">
        <v>505</v>
      </c>
      <c r="I27" s="58" t="s">
        <v>506</v>
      </c>
      <c r="J27" s="173" t="s">
        <v>507</v>
      </c>
      <c r="K27" s="174" t="s">
        <v>499</v>
      </c>
      <c r="L27" s="174" t="s">
        <v>76</v>
      </c>
      <c r="M27" s="77" t="e" vm="45">
        <v>#VALUE!</v>
      </c>
      <c r="N27" s="66" t="s">
        <v>77</v>
      </c>
      <c r="O27" s="175" t="s">
        <v>396</v>
      </c>
      <c r="P27" s="59" t="s">
        <v>508</v>
      </c>
      <c r="Q27" s="77" t="s">
        <v>41</v>
      </c>
      <c r="R27" s="77">
        <v>1</v>
      </c>
      <c r="S27" s="31"/>
      <c r="T27" s="77">
        <f>R27*S27</f>
        <v>0</v>
      </c>
    </row>
    <row r="28" spans="1:20" ht="15.5" x14ac:dyDescent="0.35">
      <c r="A28" s="46"/>
      <c r="B28" s="155" t="str">
        <f t="shared" si="0"/>
        <v>2</v>
      </c>
      <c r="C28" s="155" t="str">
        <f>_xlfn.XLOOKUP(E:E,[1]pomocné_fakulta!$C:$C,[1]pomocné_fakulta!$B:$B)</f>
        <v>LF</v>
      </c>
      <c r="D28" s="47" t="str">
        <f>_xlfn.XLOOKUP(E:E,[2]Místnosti!$C:$C,[2]Místnosti!$K:$K)</f>
        <v>BF</v>
      </c>
      <c r="E28" s="156" t="str">
        <f>$G28</f>
        <v>2_032</v>
      </c>
      <c r="F28" s="156"/>
      <c r="G28" s="158" t="s">
        <v>512</v>
      </c>
      <c r="H28" s="1" t="s">
        <v>513</v>
      </c>
      <c r="I28" s="159"/>
      <c r="J28" s="160"/>
      <c r="K28" s="160"/>
      <c r="L28" s="160"/>
      <c r="M28" s="161"/>
      <c r="N28" s="160"/>
      <c r="O28" s="52"/>
      <c r="P28" s="160"/>
      <c r="Q28" s="161"/>
      <c r="R28" s="161"/>
      <c r="S28" s="30"/>
      <c r="T28" s="161"/>
    </row>
    <row r="29" spans="1:20" ht="37.5" x14ac:dyDescent="0.35">
      <c r="A29" s="46"/>
      <c r="B29" s="54" t="str">
        <f t="shared" si="0"/>
        <v>2</v>
      </c>
      <c r="C29" s="54" t="str">
        <f>_xlfn.XLOOKUP(E:E,[1]pomocné_fakulta!$C:$C,[1]pomocné_fakulta!$B:$B)</f>
        <v>LF</v>
      </c>
      <c r="D29" s="54" t="str">
        <f>_xlfn.XLOOKUP(E:E,[2]Místnosti!$C:$C,[2]Místnosti!$K:$K)</f>
        <v>BF</v>
      </c>
      <c r="E29" s="55" t="str">
        <f>E28</f>
        <v>2_032</v>
      </c>
      <c r="F29" s="55" t="s">
        <v>35</v>
      </c>
      <c r="G29" s="56" t="s">
        <v>514</v>
      </c>
      <c r="H29" s="57" t="s">
        <v>479</v>
      </c>
      <c r="I29" s="203" t="s">
        <v>186</v>
      </c>
      <c r="J29" s="59"/>
      <c r="K29" s="59"/>
      <c r="L29" s="59"/>
      <c r="M29" s="60"/>
      <c r="N29" s="60" t="s">
        <v>138</v>
      </c>
      <c r="O29" s="163" t="s">
        <v>515</v>
      </c>
      <c r="P29" s="59"/>
      <c r="Q29" s="62" t="s">
        <v>41</v>
      </c>
      <c r="R29" s="62">
        <v>1</v>
      </c>
      <c r="S29" s="31"/>
      <c r="T29" s="62">
        <f>R29*S29</f>
        <v>0</v>
      </c>
    </row>
    <row r="30" spans="1:20" ht="63.5" x14ac:dyDescent="0.35">
      <c r="A30" s="46"/>
      <c r="B30" s="54" t="str">
        <f t="shared" si="0"/>
        <v>2</v>
      </c>
      <c r="C30" s="54" t="str">
        <f>_xlfn.XLOOKUP(E:E,[1]pomocné_fakulta!$C:$C,[1]pomocné_fakulta!$B:$B)</f>
        <v>LF</v>
      </c>
      <c r="D30" s="54" t="str">
        <f>_xlfn.XLOOKUP(E:E,[2]Místnosti!$C:$C,[2]Místnosti!$K:$K)</f>
        <v>BF</v>
      </c>
      <c r="E30" s="55" t="str">
        <f t="shared" ref="E30:E33" si="3">E29</f>
        <v>2_032</v>
      </c>
      <c r="F30" s="56" t="s">
        <v>43</v>
      </c>
      <c r="G30" s="56" t="s">
        <v>140</v>
      </c>
      <c r="H30" s="57" t="s">
        <v>141</v>
      </c>
      <c r="I30" s="88" t="s">
        <v>142</v>
      </c>
      <c r="J30" s="59" t="s">
        <v>143</v>
      </c>
      <c r="K30" s="59"/>
      <c r="L30" s="59"/>
      <c r="M30" s="60" t="e" vm="10">
        <v>#VALUE!</v>
      </c>
      <c r="N30" s="60" t="s">
        <v>144</v>
      </c>
      <c r="O30" s="61" t="s">
        <v>55</v>
      </c>
      <c r="P30" s="62"/>
      <c r="Q30" s="62" t="s">
        <v>41</v>
      </c>
      <c r="R30" s="62">
        <v>1</v>
      </c>
      <c r="S30" s="31"/>
      <c r="T30" s="62">
        <f>R30*S30</f>
        <v>0</v>
      </c>
    </row>
    <row r="31" spans="1:20" ht="51" x14ac:dyDescent="0.35">
      <c r="A31" s="46"/>
      <c r="B31" s="54" t="str">
        <f t="shared" si="0"/>
        <v>2</v>
      </c>
      <c r="C31" s="54" t="str">
        <f>_xlfn.XLOOKUP(E:E,[1]pomocné_fakulta!$C:$C,[1]pomocné_fakulta!$B:$B)</f>
        <v>LF</v>
      </c>
      <c r="D31" s="54" t="str">
        <f>_xlfn.XLOOKUP(E:E,[2]Místnosti!$C:$C,[2]Místnosti!$K:$K)</f>
        <v>BF</v>
      </c>
      <c r="E31" s="55" t="str">
        <f t="shared" si="3"/>
        <v>2_032</v>
      </c>
      <c r="F31" s="56" t="s">
        <v>43</v>
      </c>
      <c r="G31" s="56" t="s">
        <v>252</v>
      </c>
      <c r="H31" s="57" t="s">
        <v>253</v>
      </c>
      <c r="I31" s="102" t="s">
        <v>254</v>
      </c>
      <c r="J31" s="200" t="s">
        <v>255</v>
      </c>
      <c r="K31" s="200"/>
      <c r="L31" s="200"/>
      <c r="M31" s="201" t="e" vm="18">
        <v>#VALUE!</v>
      </c>
      <c r="N31" s="201" t="s">
        <v>49</v>
      </c>
      <c r="O31" s="200" t="s">
        <v>149</v>
      </c>
      <c r="P31" s="62" t="s">
        <v>48</v>
      </c>
      <c r="Q31" s="62" t="s">
        <v>41</v>
      </c>
      <c r="R31" s="62">
        <v>1</v>
      </c>
      <c r="S31" s="31"/>
      <c r="T31" s="62">
        <f>R31*S31</f>
        <v>0</v>
      </c>
    </row>
    <row r="32" spans="1:20" ht="37.5" x14ac:dyDescent="0.35">
      <c r="A32" s="46"/>
      <c r="B32" s="54" t="str">
        <f t="shared" si="0"/>
        <v>2</v>
      </c>
      <c r="C32" s="54" t="str">
        <f>_xlfn.XLOOKUP(E:E,[1]pomocné_fakulta!$C:$C,[1]pomocné_fakulta!$B:$B)</f>
        <v>LF</v>
      </c>
      <c r="D32" s="54" t="str">
        <f>_xlfn.XLOOKUP(E:E,[2]Místnosti!$C:$C,[2]Místnosti!$K:$K)</f>
        <v>BF</v>
      </c>
      <c r="E32" s="55" t="str">
        <f t="shared" si="3"/>
        <v>2_032</v>
      </c>
      <c r="F32" s="56" t="s">
        <v>43</v>
      </c>
      <c r="G32" s="56" t="s">
        <v>56</v>
      </c>
      <c r="H32" s="57" t="s">
        <v>57</v>
      </c>
      <c r="I32" s="58" t="s">
        <v>58</v>
      </c>
      <c r="J32" s="59" t="s">
        <v>59</v>
      </c>
      <c r="K32" s="59" t="s">
        <v>60</v>
      </c>
      <c r="L32" s="59" t="s">
        <v>61</v>
      </c>
      <c r="M32" s="60" t="e" vm="3">
        <v>#VALUE!</v>
      </c>
      <c r="N32" s="60"/>
      <c r="O32" s="61" t="s">
        <v>55</v>
      </c>
      <c r="P32" s="62" t="s">
        <v>62</v>
      </c>
      <c r="Q32" s="62" t="s">
        <v>41</v>
      </c>
      <c r="R32" s="62">
        <v>1</v>
      </c>
      <c r="S32" s="31"/>
      <c r="T32" s="62">
        <f>R32*S32</f>
        <v>0</v>
      </c>
    </row>
    <row r="33" spans="1:20" ht="187.5" x14ac:dyDescent="0.35">
      <c r="A33" s="46"/>
      <c r="B33" s="54" t="str">
        <f t="shared" si="0"/>
        <v>2</v>
      </c>
      <c r="C33" s="54" t="str">
        <f>_xlfn.XLOOKUP(E:E,[1]pomocné_fakulta!$C:$C,[1]pomocné_fakulta!$B:$B)</f>
        <v>LF</v>
      </c>
      <c r="D33" s="54" t="str">
        <f>_xlfn.XLOOKUP(E:E,[2]Místnosti!$C:$C,[2]Místnosti!$K:$K)</f>
        <v>BF</v>
      </c>
      <c r="E33" s="55" t="str">
        <f t="shared" si="3"/>
        <v>2_032</v>
      </c>
      <c r="F33" s="56" t="s">
        <v>43</v>
      </c>
      <c r="G33" s="56" t="s">
        <v>145</v>
      </c>
      <c r="H33" s="57" t="s">
        <v>146</v>
      </c>
      <c r="I33" s="202" t="s">
        <v>147</v>
      </c>
      <c r="J33" s="200" t="s">
        <v>148</v>
      </c>
      <c r="K33" s="200" t="s">
        <v>67</v>
      </c>
      <c r="L33" s="200" t="s">
        <v>61</v>
      </c>
      <c r="M33" s="201" t="e" vm="11">
        <v>#VALUE!</v>
      </c>
      <c r="N33" s="201"/>
      <c r="O33" s="200" t="s">
        <v>149</v>
      </c>
      <c r="P33" s="62" t="s">
        <v>150</v>
      </c>
      <c r="Q33" s="62" t="s">
        <v>41</v>
      </c>
      <c r="R33" s="62">
        <v>1</v>
      </c>
      <c r="S33" s="31"/>
      <c r="T33" s="62">
        <f>R33*S33</f>
        <v>0</v>
      </c>
    </row>
    <row r="34" spans="1:20" ht="100" x14ac:dyDescent="0.35">
      <c r="A34" s="46" t="s">
        <v>69</v>
      </c>
      <c r="B34" s="54" t="str">
        <f t="shared" si="0"/>
        <v>2</v>
      </c>
      <c r="C34" s="54" t="str">
        <f>_xlfn.XLOOKUP(E:E,[1]pomocné_fakulta!$C:$C,[1]pomocné_fakulta!$B:$B)</f>
        <v>LF</v>
      </c>
      <c r="D34" s="54" t="str">
        <f>_xlfn.XLOOKUP(E:E,[2]Místnosti!$C:$C,[2]Místnosti!$K:$K)</f>
        <v>BF</v>
      </c>
      <c r="E34" s="55" t="str">
        <f>E29</f>
        <v>2_032</v>
      </c>
      <c r="F34" s="55" t="s">
        <v>70</v>
      </c>
      <c r="G34" s="63" t="s">
        <v>481</v>
      </c>
      <c r="H34" s="94" t="s">
        <v>482</v>
      </c>
      <c r="I34" s="106" t="s">
        <v>483</v>
      </c>
      <c r="J34" s="66" t="s">
        <v>484</v>
      </c>
      <c r="K34" s="66" t="s">
        <v>485</v>
      </c>
      <c r="L34" s="66" t="s">
        <v>76</v>
      </c>
      <c r="M34" s="77" t="e" vm="40">
        <v>#VALUE!</v>
      </c>
      <c r="N34" s="66" t="s">
        <v>77</v>
      </c>
      <c r="O34" s="175" t="s">
        <v>396</v>
      </c>
      <c r="P34" s="66"/>
      <c r="Q34" s="62" t="s">
        <v>41</v>
      </c>
      <c r="R34" s="62">
        <v>2</v>
      </c>
      <c r="S34" s="32"/>
      <c r="T34" s="62"/>
    </row>
    <row r="35" spans="1:20" ht="62.5" x14ac:dyDescent="0.35">
      <c r="A35" s="46" t="s">
        <v>69</v>
      </c>
      <c r="B35" s="54" t="str">
        <f t="shared" si="0"/>
        <v>2</v>
      </c>
      <c r="C35" s="54" t="str">
        <f>_xlfn.XLOOKUP(E:E,[1]pomocné_fakulta!$C:$C,[1]pomocné_fakulta!$B:$B)</f>
        <v>LF</v>
      </c>
      <c r="D35" s="54" t="str">
        <f>_xlfn.XLOOKUP(E:E,[2]Místnosti!$C:$C,[2]Místnosti!$K:$K)</f>
        <v>BF</v>
      </c>
      <c r="E35" s="55" t="str">
        <f>E34</f>
        <v>2_032</v>
      </c>
      <c r="F35" s="55" t="s">
        <v>70</v>
      </c>
      <c r="G35" s="63" t="s">
        <v>391</v>
      </c>
      <c r="H35" s="94" t="s">
        <v>392</v>
      </c>
      <c r="I35" s="75" t="s">
        <v>393</v>
      </c>
      <c r="J35" s="66" t="s">
        <v>394</v>
      </c>
      <c r="K35" s="66" t="s">
        <v>395</v>
      </c>
      <c r="L35" s="66" t="s">
        <v>76</v>
      </c>
      <c r="M35" s="77" t="e" vm="41">
        <v>#VALUE!</v>
      </c>
      <c r="N35" s="66" t="s">
        <v>77</v>
      </c>
      <c r="O35" s="175" t="s">
        <v>396</v>
      </c>
      <c r="P35" s="66"/>
      <c r="Q35" s="62" t="s">
        <v>41</v>
      </c>
      <c r="R35" s="62">
        <v>3</v>
      </c>
      <c r="S35" s="32"/>
      <c r="T35" s="62"/>
    </row>
    <row r="36" spans="1:20" ht="92.5" customHeight="1" x14ac:dyDescent="0.35">
      <c r="A36" s="46"/>
      <c r="B36" s="54" t="str">
        <f t="shared" si="0"/>
        <v>2</v>
      </c>
      <c r="C36" s="54" t="str">
        <f>_xlfn.XLOOKUP(E:E,[1]pomocné_fakulta!$C:$C,[1]pomocné_fakulta!$B:$B)</f>
        <v>LF</v>
      </c>
      <c r="D36" s="54" t="str">
        <f>_xlfn.XLOOKUP(E:E,[2]Místnosti!$C:$C,[2]Místnosti!$K:$K)</f>
        <v>BF</v>
      </c>
      <c r="E36" s="55" t="str">
        <f>E35</f>
        <v>2_032</v>
      </c>
      <c r="F36" s="55" t="s">
        <v>70</v>
      </c>
      <c r="G36" s="56" t="s">
        <v>491</v>
      </c>
      <c r="H36" s="75" t="s">
        <v>492</v>
      </c>
      <c r="I36" s="58" t="s">
        <v>493</v>
      </c>
      <c r="J36" s="66" t="s">
        <v>494</v>
      </c>
      <c r="K36" s="66" t="s">
        <v>90</v>
      </c>
      <c r="L36" s="66" t="s">
        <v>76</v>
      </c>
      <c r="M36" s="77" t="e" vm="42">
        <v>#VALUE!</v>
      </c>
      <c r="N36" s="66" t="s">
        <v>77</v>
      </c>
      <c r="O36" s="175" t="s">
        <v>396</v>
      </c>
      <c r="P36" s="59" t="s">
        <v>490</v>
      </c>
      <c r="Q36" s="77" t="s">
        <v>41</v>
      </c>
      <c r="R36" s="77">
        <v>2</v>
      </c>
      <c r="S36" s="31"/>
      <c r="T36" s="77">
        <f>R36*S36</f>
        <v>0</v>
      </c>
    </row>
    <row r="37" spans="1:20" ht="50" x14ac:dyDescent="0.35">
      <c r="A37" s="46"/>
      <c r="B37" s="54" t="str">
        <f t="shared" si="0"/>
        <v>2</v>
      </c>
      <c r="C37" s="54" t="str">
        <f>_xlfn.XLOOKUP(E:E,[1]pomocné_fakulta!$C:$C,[1]pomocné_fakulta!$B:$B)</f>
        <v>LF</v>
      </c>
      <c r="D37" s="54" t="str">
        <f>_xlfn.XLOOKUP(E:E,[2]Místnosti!$C:$C,[2]Místnosti!$K:$K)</f>
        <v>BF</v>
      </c>
      <c r="E37" s="55" t="str">
        <f>E36</f>
        <v>2_032</v>
      </c>
      <c r="F37" s="55" t="s">
        <v>70</v>
      </c>
      <c r="G37" s="56" t="s">
        <v>516</v>
      </c>
      <c r="H37" s="75" t="s">
        <v>517</v>
      </c>
      <c r="I37" s="58" t="s">
        <v>518</v>
      </c>
      <c r="J37" s="59" t="s">
        <v>519</v>
      </c>
      <c r="K37" s="66" t="s">
        <v>90</v>
      </c>
      <c r="L37" s="66" t="s">
        <v>76</v>
      </c>
      <c r="M37" s="77" t="e" vm="46">
        <v>#VALUE!</v>
      </c>
      <c r="N37" s="66" t="s">
        <v>77</v>
      </c>
      <c r="O37" s="175" t="s">
        <v>396</v>
      </c>
      <c r="P37" s="66"/>
      <c r="Q37" s="77" t="s">
        <v>41</v>
      </c>
      <c r="R37" s="77">
        <v>1</v>
      </c>
      <c r="S37" s="31"/>
      <c r="T37" s="77">
        <f>R37*S37</f>
        <v>0</v>
      </c>
    </row>
    <row r="38" spans="1:20" ht="87.5" x14ac:dyDescent="0.35">
      <c r="A38" s="46"/>
      <c r="B38" s="54" t="str">
        <f t="shared" si="0"/>
        <v>2</v>
      </c>
      <c r="C38" s="54" t="str">
        <f>_xlfn.XLOOKUP(E:E,[1]pomocné_fakulta!$C:$C,[1]pomocné_fakulta!$B:$B)</f>
        <v>LF</v>
      </c>
      <c r="D38" s="54" t="str">
        <f>_xlfn.XLOOKUP(E:E,[2]Místnosti!$C:$C,[2]Místnosti!$K:$K)</f>
        <v>BF</v>
      </c>
      <c r="E38" s="55" t="str">
        <f>E36</f>
        <v>2_032</v>
      </c>
      <c r="F38" s="55" t="s">
        <v>70</v>
      </c>
      <c r="G38" s="56" t="s">
        <v>495</v>
      </c>
      <c r="H38" s="106" t="s">
        <v>496</v>
      </c>
      <c r="I38" s="58" t="s">
        <v>497</v>
      </c>
      <c r="J38" s="173" t="s">
        <v>498</v>
      </c>
      <c r="K38" s="174" t="s">
        <v>499</v>
      </c>
      <c r="L38" s="174" t="s">
        <v>76</v>
      </c>
      <c r="M38" s="74" t="e" vm="43">
        <v>#VALUE!</v>
      </c>
      <c r="N38" s="66" t="s">
        <v>77</v>
      </c>
      <c r="O38" s="175" t="s">
        <v>396</v>
      </c>
      <c r="P38" s="59"/>
      <c r="Q38" s="62" t="s">
        <v>41</v>
      </c>
      <c r="R38" s="62">
        <v>2</v>
      </c>
      <c r="S38" s="31"/>
      <c r="T38" s="62">
        <f>R38*S38</f>
        <v>0</v>
      </c>
    </row>
    <row r="39" spans="1:20" ht="75" x14ac:dyDescent="0.35">
      <c r="A39" s="46"/>
      <c r="B39" s="54" t="str">
        <f t="shared" si="0"/>
        <v>2</v>
      </c>
      <c r="C39" s="54" t="str">
        <f>_xlfn.XLOOKUP(E:E,[1]pomocné_fakulta!$C:$C,[1]pomocné_fakulta!$B:$B)</f>
        <v>LF</v>
      </c>
      <c r="D39" s="54" t="str">
        <f>_xlfn.XLOOKUP(E:E,[2]Místnosti!$C:$C,[2]Místnosti!$K:$K)</f>
        <v>BF</v>
      </c>
      <c r="E39" s="55" t="str">
        <f t="shared" ref="E39:E40" si="4">E38</f>
        <v>2_032</v>
      </c>
      <c r="F39" s="55" t="s">
        <v>70</v>
      </c>
      <c r="G39" s="56" t="s">
        <v>500</v>
      </c>
      <c r="H39" s="106" t="s">
        <v>501</v>
      </c>
      <c r="I39" s="58" t="s">
        <v>502</v>
      </c>
      <c r="J39" s="173" t="s">
        <v>503</v>
      </c>
      <c r="K39" s="174" t="s">
        <v>499</v>
      </c>
      <c r="L39" s="174" t="s">
        <v>76</v>
      </c>
      <c r="M39" s="77" t="e" vm="44">
        <v>#VALUE!</v>
      </c>
      <c r="N39" s="66" t="s">
        <v>77</v>
      </c>
      <c r="O39" s="175" t="s">
        <v>396</v>
      </c>
      <c r="P39" s="59"/>
      <c r="Q39" s="77" t="s">
        <v>41</v>
      </c>
      <c r="R39" s="77">
        <v>2</v>
      </c>
      <c r="S39" s="31"/>
      <c r="T39" s="77">
        <f>R39*S39</f>
        <v>0</v>
      </c>
    </row>
    <row r="40" spans="1:20" ht="86.5" customHeight="1" x14ac:dyDescent="0.35">
      <c r="A40" s="46"/>
      <c r="B40" s="54" t="str">
        <f t="shared" si="0"/>
        <v>2</v>
      </c>
      <c r="C40" s="54" t="str">
        <f>_xlfn.XLOOKUP(E:E,[1]pomocné_fakulta!$C:$C,[1]pomocné_fakulta!$B:$B)</f>
        <v>LF</v>
      </c>
      <c r="D40" s="54" t="str">
        <f>_xlfn.XLOOKUP(E:E,[2]Místnosti!$C:$C,[2]Místnosti!$K:$K)</f>
        <v>BF</v>
      </c>
      <c r="E40" s="55" t="str">
        <f t="shared" si="4"/>
        <v>2_032</v>
      </c>
      <c r="F40" s="55" t="s">
        <v>70</v>
      </c>
      <c r="G40" s="56" t="s">
        <v>504</v>
      </c>
      <c r="H40" s="106" t="s">
        <v>505</v>
      </c>
      <c r="I40" s="58" t="s">
        <v>506</v>
      </c>
      <c r="J40" s="173" t="s">
        <v>507</v>
      </c>
      <c r="K40" s="174" t="s">
        <v>499</v>
      </c>
      <c r="L40" s="174" t="s">
        <v>76</v>
      </c>
      <c r="M40" s="77" t="e" vm="45">
        <v>#VALUE!</v>
      </c>
      <c r="N40" s="66" t="s">
        <v>77</v>
      </c>
      <c r="O40" s="175" t="s">
        <v>396</v>
      </c>
      <c r="P40" s="59" t="s">
        <v>508</v>
      </c>
      <c r="Q40" s="77" t="s">
        <v>41</v>
      </c>
      <c r="R40" s="77">
        <v>2</v>
      </c>
      <c r="S40" s="31"/>
      <c r="T40" s="77">
        <f>R40*S40</f>
        <v>0</v>
      </c>
    </row>
    <row r="41" spans="1:20" ht="15.5" x14ac:dyDescent="0.35">
      <c r="A41" s="46"/>
      <c r="B41" s="155" t="str">
        <f t="shared" si="0"/>
        <v>2</v>
      </c>
      <c r="C41" s="155" t="str">
        <f>_xlfn.XLOOKUP(E:E,[1]pomocné_fakulta!$C:$C,[1]pomocné_fakulta!$B:$B)</f>
        <v>FaF</v>
      </c>
      <c r="D41" s="47" t="str">
        <f>_xlfn.XLOOKUP(E:E,[2]Místnosti!$C:$C,[2]Místnosti!$K:$K)</f>
        <v>BF</v>
      </c>
      <c r="E41" s="156" t="str">
        <f>$G41</f>
        <v>2_149</v>
      </c>
      <c r="F41" s="156"/>
      <c r="G41" s="158" t="s">
        <v>520</v>
      </c>
      <c r="H41" s="1" t="s">
        <v>521</v>
      </c>
      <c r="I41" s="159"/>
      <c r="J41" s="160"/>
      <c r="K41" s="160"/>
      <c r="L41" s="160"/>
      <c r="M41" s="161"/>
      <c r="N41" s="160"/>
      <c r="O41" s="52"/>
      <c r="P41" s="160"/>
      <c r="Q41" s="161"/>
      <c r="R41" s="161"/>
      <c r="S41" s="30"/>
      <c r="T41" s="161"/>
    </row>
    <row r="42" spans="1:20" ht="37.5" x14ac:dyDescent="0.35">
      <c r="A42" s="46"/>
      <c r="B42" s="54" t="str">
        <f t="shared" si="0"/>
        <v>2</v>
      </c>
      <c r="C42" s="54" t="str">
        <f>_xlfn.XLOOKUP(E:E,[1]pomocné_fakulta!$C:$C,[1]pomocné_fakulta!$B:$B)</f>
        <v>FaF</v>
      </c>
      <c r="D42" s="54" t="str">
        <f>_xlfn.XLOOKUP(E:E,[2]Místnosti!$C:$C,[2]Místnosti!$K:$K)</f>
        <v>BF</v>
      </c>
      <c r="E42" s="55" t="str">
        <f>E41</f>
        <v>2_149</v>
      </c>
      <c r="F42" s="55" t="s">
        <v>35</v>
      </c>
      <c r="G42" s="56" t="s">
        <v>522</v>
      </c>
      <c r="H42" s="57" t="s">
        <v>479</v>
      </c>
      <c r="I42" s="58" t="s">
        <v>38</v>
      </c>
      <c r="J42" s="59"/>
      <c r="K42" s="59"/>
      <c r="L42" s="59"/>
      <c r="M42" s="60"/>
      <c r="N42" s="60" t="s">
        <v>138</v>
      </c>
      <c r="O42" s="163" t="s">
        <v>523</v>
      </c>
      <c r="P42" s="59"/>
      <c r="Q42" s="62" t="s">
        <v>41</v>
      </c>
      <c r="R42" s="62">
        <v>1</v>
      </c>
      <c r="S42" s="31"/>
      <c r="T42" s="62">
        <f>R42*S42</f>
        <v>0</v>
      </c>
    </row>
    <row r="43" spans="1:20" ht="63.5" x14ac:dyDescent="0.35">
      <c r="A43" s="46"/>
      <c r="B43" s="54" t="str">
        <f t="shared" si="0"/>
        <v>2</v>
      </c>
      <c r="C43" s="54" t="str">
        <f>_xlfn.XLOOKUP(E:E,[1]pomocné_fakulta!$C:$C,[1]pomocné_fakulta!$B:$B)</f>
        <v>FaF</v>
      </c>
      <c r="D43" s="54" t="str">
        <f>_xlfn.XLOOKUP(E:E,[2]Místnosti!$C:$C,[2]Místnosti!$K:$K)</f>
        <v>BF</v>
      </c>
      <c r="E43" s="55" t="str">
        <f t="shared" ref="E43:E46" si="5">E42</f>
        <v>2_149</v>
      </c>
      <c r="F43" s="56" t="s">
        <v>43</v>
      </c>
      <c r="G43" s="56" t="s">
        <v>140</v>
      </c>
      <c r="H43" s="57" t="s">
        <v>141</v>
      </c>
      <c r="I43" s="88" t="s">
        <v>142</v>
      </c>
      <c r="J43" s="59" t="s">
        <v>143</v>
      </c>
      <c r="K43" s="59"/>
      <c r="L43" s="59"/>
      <c r="M43" s="60" t="e" vm="10">
        <v>#VALUE!</v>
      </c>
      <c r="N43" s="60" t="s">
        <v>144</v>
      </c>
      <c r="O43" s="61" t="s">
        <v>55</v>
      </c>
      <c r="P43" s="62"/>
      <c r="Q43" s="62" t="s">
        <v>41</v>
      </c>
      <c r="R43" s="62">
        <v>1</v>
      </c>
      <c r="S43" s="31"/>
      <c r="T43" s="62">
        <f>R43*S43</f>
        <v>0</v>
      </c>
    </row>
    <row r="44" spans="1:20" ht="51" x14ac:dyDescent="0.35">
      <c r="A44" s="46"/>
      <c r="B44" s="54" t="str">
        <f t="shared" si="0"/>
        <v>2</v>
      </c>
      <c r="C44" s="54" t="str">
        <f>_xlfn.XLOOKUP(E:E,[1]pomocné_fakulta!$C:$C,[1]pomocné_fakulta!$B:$B)</f>
        <v>FaF</v>
      </c>
      <c r="D44" s="54" t="str">
        <f>_xlfn.XLOOKUP(E:E,[2]Místnosti!$C:$C,[2]Místnosti!$K:$K)</f>
        <v>BF</v>
      </c>
      <c r="E44" s="55" t="str">
        <f t="shared" si="5"/>
        <v>2_149</v>
      </c>
      <c r="F44" s="56" t="s">
        <v>43</v>
      </c>
      <c r="G44" s="56" t="s">
        <v>252</v>
      </c>
      <c r="H44" s="57" t="s">
        <v>253</v>
      </c>
      <c r="I44" s="102" t="s">
        <v>254</v>
      </c>
      <c r="J44" s="200" t="s">
        <v>255</v>
      </c>
      <c r="K44" s="200"/>
      <c r="L44" s="200"/>
      <c r="M44" s="201" t="e" vm="18">
        <v>#VALUE!</v>
      </c>
      <c r="N44" s="201" t="s">
        <v>49</v>
      </c>
      <c r="O44" s="200" t="s">
        <v>149</v>
      </c>
      <c r="P44" s="62" t="s">
        <v>48</v>
      </c>
      <c r="Q44" s="62" t="s">
        <v>41</v>
      </c>
      <c r="R44" s="62">
        <v>1</v>
      </c>
      <c r="S44" s="31"/>
      <c r="T44" s="62">
        <f>R44*S44</f>
        <v>0</v>
      </c>
    </row>
    <row r="45" spans="1:20" ht="37.5" x14ac:dyDescent="0.35">
      <c r="A45" s="46"/>
      <c r="B45" s="54" t="str">
        <f t="shared" si="0"/>
        <v>2</v>
      </c>
      <c r="C45" s="54" t="str">
        <f>_xlfn.XLOOKUP(E:E,[1]pomocné_fakulta!$C:$C,[1]pomocné_fakulta!$B:$B)</f>
        <v>FaF</v>
      </c>
      <c r="D45" s="54" t="str">
        <f>_xlfn.XLOOKUP(E:E,[2]Místnosti!$C:$C,[2]Místnosti!$K:$K)</f>
        <v>BF</v>
      </c>
      <c r="E45" s="55" t="str">
        <f t="shared" si="5"/>
        <v>2_149</v>
      </c>
      <c r="F45" s="56" t="s">
        <v>43</v>
      </c>
      <c r="G45" s="56" t="s">
        <v>56</v>
      </c>
      <c r="H45" s="57" t="s">
        <v>57</v>
      </c>
      <c r="I45" s="58" t="s">
        <v>58</v>
      </c>
      <c r="J45" s="59" t="s">
        <v>59</v>
      </c>
      <c r="K45" s="59" t="s">
        <v>60</v>
      </c>
      <c r="L45" s="59" t="s">
        <v>61</v>
      </c>
      <c r="M45" s="60" t="e" vm="3">
        <v>#VALUE!</v>
      </c>
      <c r="N45" s="60"/>
      <c r="O45" s="61" t="s">
        <v>55</v>
      </c>
      <c r="P45" s="62" t="s">
        <v>62</v>
      </c>
      <c r="Q45" s="62" t="s">
        <v>41</v>
      </c>
      <c r="R45" s="62">
        <v>1</v>
      </c>
      <c r="S45" s="31"/>
      <c r="T45" s="62">
        <f>R45*S45</f>
        <v>0</v>
      </c>
    </row>
    <row r="46" spans="1:20" ht="187.5" x14ac:dyDescent="0.35">
      <c r="A46" s="46"/>
      <c r="B46" s="54" t="str">
        <f t="shared" si="0"/>
        <v>2</v>
      </c>
      <c r="C46" s="54" t="str">
        <f>_xlfn.XLOOKUP(E:E,[1]pomocné_fakulta!$C:$C,[1]pomocné_fakulta!$B:$B)</f>
        <v>FaF</v>
      </c>
      <c r="D46" s="54" t="str">
        <f>_xlfn.XLOOKUP(E:E,[2]Místnosti!$C:$C,[2]Místnosti!$K:$K)</f>
        <v>BF</v>
      </c>
      <c r="E46" s="55" t="str">
        <f t="shared" si="5"/>
        <v>2_149</v>
      </c>
      <c r="F46" s="56" t="s">
        <v>43</v>
      </c>
      <c r="G46" s="56" t="s">
        <v>145</v>
      </c>
      <c r="H46" s="57" t="s">
        <v>146</v>
      </c>
      <c r="I46" s="202" t="s">
        <v>147</v>
      </c>
      <c r="J46" s="200" t="s">
        <v>148</v>
      </c>
      <c r="K46" s="200" t="s">
        <v>67</v>
      </c>
      <c r="L46" s="200" t="s">
        <v>61</v>
      </c>
      <c r="M46" s="201" t="e" vm="11">
        <v>#VALUE!</v>
      </c>
      <c r="N46" s="201"/>
      <c r="O46" s="200" t="s">
        <v>149</v>
      </c>
      <c r="P46" s="62" t="s">
        <v>150</v>
      </c>
      <c r="Q46" s="62" t="s">
        <v>41</v>
      </c>
      <c r="R46" s="62">
        <v>1</v>
      </c>
      <c r="S46" s="31"/>
      <c r="T46" s="62">
        <f>R46*S46</f>
        <v>0</v>
      </c>
    </row>
    <row r="47" spans="1:20" ht="100" x14ac:dyDescent="0.35">
      <c r="A47" s="46" t="s">
        <v>69</v>
      </c>
      <c r="B47" s="54" t="str">
        <f t="shared" si="0"/>
        <v>2</v>
      </c>
      <c r="C47" s="54" t="str">
        <f>_xlfn.XLOOKUP(E:E,[1]pomocné_fakulta!$C:$C,[1]pomocné_fakulta!$B:$B)</f>
        <v>FaF</v>
      </c>
      <c r="D47" s="54" t="str">
        <f>_xlfn.XLOOKUP(E:E,[2]Místnosti!$C:$C,[2]Místnosti!$K:$K)</f>
        <v>BF</v>
      </c>
      <c r="E47" s="55" t="str">
        <f>E42</f>
        <v>2_149</v>
      </c>
      <c r="F47" s="55" t="s">
        <v>70</v>
      </c>
      <c r="G47" s="63" t="s">
        <v>481</v>
      </c>
      <c r="H47" s="94" t="s">
        <v>482</v>
      </c>
      <c r="I47" s="106" t="s">
        <v>483</v>
      </c>
      <c r="J47" s="66" t="s">
        <v>484</v>
      </c>
      <c r="K47" s="66" t="s">
        <v>485</v>
      </c>
      <c r="L47" s="66" t="s">
        <v>76</v>
      </c>
      <c r="M47" s="77" t="e" vm="40">
        <v>#VALUE!</v>
      </c>
      <c r="N47" s="66" t="s">
        <v>77</v>
      </c>
      <c r="O47" s="175" t="s">
        <v>396</v>
      </c>
      <c r="P47" s="66"/>
      <c r="Q47" s="62" t="s">
        <v>41</v>
      </c>
      <c r="R47" s="62">
        <v>1</v>
      </c>
      <c r="S47" s="32"/>
      <c r="T47" s="62"/>
    </row>
    <row r="48" spans="1:20" ht="62.5" x14ac:dyDescent="0.35">
      <c r="A48" s="46" t="s">
        <v>69</v>
      </c>
      <c r="B48" s="54" t="str">
        <f t="shared" si="0"/>
        <v>2</v>
      </c>
      <c r="C48" s="54" t="str">
        <f>_xlfn.XLOOKUP(E:E,[1]pomocné_fakulta!$C:$C,[1]pomocné_fakulta!$B:$B)</f>
        <v>FaF</v>
      </c>
      <c r="D48" s="54" t="str">
        <f>_xlfn.XLOOKUP(E:E,[2]Místnosti!$C:$C,[2]Místnosti!$K:$K)</f>
        <v>BF</v>
      </c>
      <c r="E48" s="55" t="str">
        <f>E47</f>
        <v>2_149</v>
      </c>
      <c r="F48" s="55" t="s">
        <v>70</v>
      </c>
      <c r="G48" s="63" t="s">
        <v>391</v>
      </c>
      <c r="H48" s="94" t="s">
        <v>392</v>
      </c>
      <c r="I48" s="75" t="s">
        <v>393</v>
      </c>
      <c r="J48" s="66" t="s">
        <v>394</v>
      </c>
      <c r="K48" s="66" t="s">
        <v>395</v>
      </c>
      <c r="L48" s="66" t="s">
        <v>76</v>
      </c>
      <c r="M48" s="77" t="e" vm="41">
        <v>#VALUE!</v>
      </c>
      <c r="N48" s="66" t="s">
        <v>77</v>
      </c>
      <c r="O48" s="175" t="s">
        <v>396</v>
      </c>
      <c r="P48" s="66"/>
      <c r="Q48" s="62" t="s">
        <v>41</v>
      </c>
      <c r="R48" s="62">
        <v>3</v>
      </c>
      <c r="S48" s="32"/>
      <c r="T48" s="62"/>
    </row>
    <row r="49" spans="1:20" ht="87.5" x14ac:dyDescent="0.35">
      <c r="A49" s="46"/>
      <c r="B49" s="54" t="str">
        <f t="shared" si="0"/>
        <v>2</v>
      </c>
      <c r="C49" s="54" t="str">
        <f>_xlfn.XLOOKUP(E:E,[1]pomocné_fakulta!$C:$C,[1]pomocné_fakulta!$B:$B)</f>
        <v>FaF</v>
      </c>
      <c r="D49" s="54" t="str">
        <f>_xlfn.XLOOKUP(E:E,[2]Místnosti!$C:$C,[2]Místnosti!$K:$K)</f>
        <v>BF</v>
      </c>
      <c r="E49" s="55" t="str">
        <f>E48</f>
        <v>2_149</v>
      </c>
      <c r="F49" s="55" t="s">
        <v>70</v>
      </c>
      <c r="G49" s="56" t="s">
        <v>486</v>
      </c>
      <c r="H49" s="75" t="s">
        <v>487</v>
      </c>
      <c r="I49" s="58" t="s">
        <v>488</v>
      </c>
      <c r="J49" s="66" t="s">
        <v>489</v>
      </c>
      <c r="K49" s="66" t="s">
        <v>90</v>
      </c>
      <c r="L49" s="66" t="s">
        <v>76</v>
      </c>
      <c r="M49" s="77" t="e" vm="42">
        <v>#VALUE!</v>
      </c>
      <c r="N49" s="66" t="s">
        <v>77</v>
      </c>
      <c r="O49" s="175" t="s">
        <v>396</v>
      </c>
      <c r="P49" s="59" t="s">
        <v>490</v>
      </c>
      <c r="Q49" s="77" t="s">
        <v>41</v>
      </c>
      <c r="R49" s="77">
        <v>1</v>
      </c>
      <c r="S49" s="31"/>
      <c r="T49" s="77">
        <f t="shared" ref="T49:T54" si="6">R49*S49</f>
        <v>0</v>
      </c>
    </row>
    <row r="50" spans="1:20" ht="86.5" customHeight="1" x14ac:dyDescent="0.35">
      <c r="A50" s="46"/>
      <c r="B50" s="54" t="str">
        <f t="shared" si="0"/>
        <v>2</v>
      </c>
      <c r="C50" s="54" t="str">
        <f>_xlfn.XLOOKUP(E:E,[1]pomocné_fakulta!$C:$C,[1]pomocné_fakulta!$B:$B)</f>
        <v>FaF</v>
      </c>
      <c r="D50" s="54" t="str">
        <f>_xlfn.XLOOKUP(E:E,[2]Místnosti!$C:$C,[2]Místnosti!$K:$K)</f>
        <v>BF</v>
      </c>
      <c r="E50" s="55" t="str">
        <f>E48</f>
        <v>2_149</v>
      </c>
      <c r="F50" s="55" t="s">
        <v>70</v>
      </c>
      <c r="G50" s="56" t="s">
        <v>491</v>
      </c>
      <c r="H50" s="75" t="s">
        <v>492</v>
      </c>
      <c r="I50" s="58" t="s">
        <v>493</v>
      </c>
      <c r="J50" s="66" t="s">
        <v>494</v>
      </c>
      <c r="K50" s="66" t="s">
        <v>90</v>
      </c>
      <c r="L50" s="66" t="s">
        <v>76</v>
      </c>
      <c r="M50" s="77" t="e" vm="42">
        <v>#VALUE!</v>
      </c>
      <c r="N50" s="66" t="s">
        <v>77</v>
      </c>
      <c r="O50" s="175" t="s">
        <v>396</v>
      </c>
      <c r="P50" s="59" t="s">
        <v>490</v>
      </c>
      <c r="Q50" s="77" t="s">
        <v>41</v>
      </c>
      <c r="R50" s="77">
        <v>1</v>
      </c>
      <c r="S50" s="31"/>
      <c r="T50" s="77">
        <f t="shared" si="6"/>
        <v>0</v>
      </c>
    </row>
    <row r="51" spans="1:20" ht="61.5" customHeight="1" x14ac:dyDescent="0.35">
      <c r="A51" s="46"/>
      <c r="B51" s="54" t="str">
        <f t="shared" si="0"/>
        <v>2</v>
      </c>
      <c r="C51" s="54" t="str">
        <f>_xlfn.XLOOKUP(E:E,[1]pomocné_fakulta!$C:$C,[1]pomocné_fakulta!$B:$B)</f>
        <v>FaF</v>
      </c>
      <c r="D51" s="54" t="str">
        <f>_xlfn.XLOOKUP(E:E,[2]Místnosti!$C:$C,[2]Místnosti!$K:$K)</f>
        <v>BF</v>
      </c>
      <c r="E51" s="55" t="str">
        <f>E50</f>
        <v>2_149</v>
      </c>
      <c r="F51" s="55" t="s">
        <v>70</v>
      </c>
      <c r="G51" s="56" t="s">
        <v>524</v>
      </c>
      <c r="H51" s="75" t="s">
        <v>525</v>
      </c>
      <c r="I51" s="58" t="s">
        <v>88</v>
      </c>
      <c r="J51" s="59" t="s">
        <v>526</v>
      </c>
      <c r="K51" s="66" t="s">
        <v>90</v>
      </c>
      <c r="L51" s="66" t="s">
        <v>76</v>
      </c>
      <c r="M51" s="77" t="e" vm="47">
        <v>#VALUE!</v>
      </c>
      <c r="N51" s="66" t="s">
        <v>77</v>
      </c>
      <c r="O51" s="175" t="s">
        <v>396</v>
      </c>
      <c r="P51" s="66"/>
      <c r="Q51" s="77" t="s">
        <v>41</v>
      </c>
      <c r="R51" s="77">
        <v>1</v>
      </c>
      <c r="S51" s="31"/>
      <c r="T51" s="77">
        <f t="shared" si="6"/>
        <v>0</v>
      </c>
    </row>
    <row r="52" spans="1:20" ht="87.5" x14ac:dyDescent="0.35">
      <c r="A52" s="46"/>
      <c r="B52" s="54" t="str">
        <f t="shared" si="0"/>
        <v>2</v>
      </c>
      <c r="C52" s="54" t="str">
        <f>_xlfn.XLOOKUP(E:E,[1]pomocné_fakulta!$C:$C,[1]pomocné_fakulta!$B:$B)</f>
        <v>FaF</v>
      </c>
      <c r="D52" s="54" t="str">
        <f>_xlfn.XLOOKUP(E:E,[2]Místnosti!$C:$C,[2]Místnosti!$K:$K)</f>
        <v>BF</v>
      </c>
      <c r="E52" s="55" t="str">
        <f>E50</f>
        <v>2_149</v>
      </c>
      <c r="F52" s="55" t="s">
        <v>70</v>
      </c>
      <c r="G52" s="56" t="s">
        <v>495</v>
      </c>
      <c r="H52" s="106" t="s">
        <v>496</v>
      </c>
      <c r="I52" s="58" t="s">
        <v>497</v>
      </c>
      <c r="J52" s="173" t="s">
        <v>498</v>
      </c>
      <c r="K52" s="174" t="s">
        <v>499</v>
      </c>
      <c r="L52" s="174" t="s">
        <v>76</v>
      </c>
      <c r="M52" s="74" t="e" vm="43">
        <v>#VALUE!</v>
      </c>
      <c r="N52" s="66" t="s">
        <v>77</v>
      </c>
      <c r="O52" s="175" t="s">
        <v>396</v>
      </c>
      <c r="P52" s="59"/>
      <c r="Q52" s="62" t="s">
        <v>41</v>
      </c>
      <c r="R52" s="62">
        <v>3</v>
      </c>
      <c r="S52" s="31"/>
      <c r="T52" s="62">
        <f t="shared" si="6"/>
        <v>0</v>
      </c>
    </row>
    <row r="53" spans="1:20" ht="87" customHeight="1" x14ac:dyDescent="0.35">
      <c r="A53" s="46"/>
      <c r="B53" s="54" t="str">
        <f t="shared" si="0"/>
        <v>2</v>
      </c>
      <c r="C53" s="54" t="str">
        <f>_xlfn.XLOOKUP(E:E,[1]pomocné_fakulta!$C:$C,[1]pomocné_fakulta!$B:$B)</f>
        <v>FaF</v>
      </c>
      <c r="D53" s="54" t="str">
        <f>_xlfn.XLOOKUP(E:E,[2]Místnosti!$C:$C,[2]Místnosti!$K:$K)</f>
        <v>BF</v>
      </c>
      <c r="E53" s="55" t="str">
        <f t="shared" ref="E53:E54" si="7">E52</f>
        <v>2_149</v>
      </c>
      <c r="F53" s="55" t="s">
        <v>70</v>
      </c>
      <c r="G53" s="56" t="s">
        <v>500</v>
      </c>
      <c r="H53" s="106" t="s">
        <v>501</v>
      </c>
      <c r="I53" s="58" t="s">
        <v>502</v>
      </c>
      <c r="J53" s="173" t="s">
        <v>503</v>
      </c>
      <c r="K53" s="174" t="s">
        <v>499</v>
      </c>
      <c r="L53" s="174" t="s">
        <v>76</v>
      </c>
      <c r="M53" s="77" t="e" vm="44">
        <v>#VALUE!</v>
      </c>
      <c r="N53" s="66" t="s">
        <v>77</v>
      </c>
      <c r="O53" s="175" t="s">
        <v>396</v>
      </c>
      <c r="P53" s="59"/>
      <c r="Q53" s="77" t="s">
        <v>41</v>
      </c>
      <c r="R53" s="77">
        <v>1</v>
      </c>
      <c r="S53" s="31"/>
      <c r="T53" s="77">
        <f t="shared" si="6"/>
        <v>0</v>
      </c>
    </row>
    <row r="54" spans="1:20" ht="90" customHeight="1" x14ac:dyDescent="0.35">
      <c r="A54" s="46"/>
      <c r="B54" s="54" t="str">
        <f t="shared" si="0"/>
        <v>2</v>
      </c>
      <c r="C54" s="54" t="str">
        <f>_xlfn.XLOOKUP(E:E,[1]pomocné_fakulta!$C:$C,[1]pomocné_fakulta!$B:$B)</f>
        <v>FaF</v>
      </c>
      <c r="D54" s="54" t="str">
        <f>_xlfn.XLOOKUP(E:E,[2]Místnosti!$C:$C,[2]Místnosti!$K:$K)</f>
        <v>BF</v>
      </c>
      <c r="E54" s="55" t="str">
        <f t="shared" si="7"/>
        <v>2_149</v>
      </c>
      <c r="F54" s="55" t="s">
        <v>70</v>
      </c>
      <c r="G54" s="56" t="s">
        <v>504</v>
      </c>
      <c r="H54" s="106" t="s">
        <v>505</v>
      </c>
      <c r="I54" s="58" t="s">
        <v>506</v>
      </c>
      <c r="J54" s="173" t="s">
        <v>507</v>
      </c>
      <c r="K54" s="174" t="s">
        <v>499</v>
      </c>
      <c r="L54" s="174" t="s">
        <v>76</v>
      </c>
      <c r="M54" s="77" t="e" vm="45">
        <v>#VALUE!</v>
      </c>
      <c r="N54" s="66" t="s">
        <v>77</v>
      </c>
      <c r="O54" s="175" t="s">
        <v>396</v>
      </c>
      <c r="P54" s="59" t="s">
        <v>508</v>
      </c>
      <c r="Q54" s="77" t="s">
        <v>41</v>
      </c>
      <c r="R54" s="77">
        <v>1</v>
      </c>
      <c r="S54" s="31"/>
      <c r="T54" s="77">
        <f t="shared" si="6"/>
        <v>0</v>
      </c>
    </row>
    <row r="55" spans="1:20" ht="15.5" x14ac:dyDescent="0.35">
      <c r="A55" s="46"/>
      <c r="B55" s="155" t="str">
        <f t="shared" si="0"/>
        <v>2</v>
      </c>
      <c r="C55" s="155" t="str">
        <f>_xlfn.XLOOKUP(E:E,[1]pomocné_fakulta!$C:$C,[1]pomocné_fakulta!$B:$B)</f>
        <v>FaF</v>
      </c>
      <c r="D55" s="47" t="str">
        <f>_xlfn.XLOOKUP(E:E,[2]Místnosti!$C:$C,[2]Místnosti!$K:$K)</f>
        <v>BF</v>
      </c>
      <c r="E55" s="156" t="str">
        <f>$G55</f>
        <v>2_186</v>
      </c>
      <c r="F55" s="156"/>
      <c r="G55" s="158" t="s">
        <v>527</v>
      </c>
      <c r="H55" s="1" t="s">
        <v>521</v>
      </c>
      <c r="I55" s="159"/>
      <c r="J55" s="160"/>
      <c r="K55" s="160"/>
      <c r="L55" s="160"/>
      <c r="M55" s="161"/>
      <c r="N55" s="160"/>
      <c r="O55" s="52"/>
      <c r="P55" s="160"/>
      <c r="Q55" s="161"/>
      <c r="R55" s="161"/>
      <c r="S55" s="30"/>
      <c r="T55" s="161"/>
    </row>
    <row r="56" spans="1:20" ht="37.5" x14ac:dyDescent="0.35">
      <c r="A56" s="46"/>
      <c r="B56" s="54" t="str">
        <f t="shared" si="0"/>
        <v>2</v>
      </c>
      <c r="C56" s="54" t="str">
        <f>_xlfn.XLOOKUP(E:E,[1]pomocné_fakulta!$C:$C,[1]pomocné_fakulta!$B:$B)</f>
        <v>FaF</v>
      </c>
      <c r="D56" s="54" t="str">
        <f>_xlfn.XLOOKUP(E:E,[2]Místnosti!$C:$C,[2]Místnosti!$K:$K)</f>
        <v>BF</v>
      </c>
      <c r="E56" s="55" t="str">
        <f>E55</f>
        <v>2_186</v>
      </c>
      <c r="F56" s="55" t="s">
        <v>35</v>
      </c>
      <c r="G56" s="56" t="s">
        <v>528</v>
      </c>
      <c r="H56" s="57" t="s">
        <v>479</v>
      </c>
      <c r="I56" s="58" t="s">
        <v>38</v>
      </c>
      <c r="J56" s="59"/>
      <c r="K56" s="59"/>
      <c r="L56" s="59"/>
      <c r="M56" s="60"/>
      <c r="N56" s="60" t="s">
        <v>138</v>
      </c>
      <c r="O56" s="163" t="s">
        <v>529</v>
      </c>
      <c r="P56" s="59"/>
      <c r="Q56" s="62" t="s">
        <v>41</v>
      </c>
      <c r="R56" s="62">
        <v>1</v>
      </c>
      <c r="S56" s="31"/>
      <c r="T56" s="62">
        <f>R56*S56</f>
        <v>0</v>
      </c>
    </row>
    <row r="57" spans="1:20" ht="63.5" x14ac:dyDescent="0.35">
      <c r="A57" s="46"/>
      <c r="B57" s="54" t="str">
        <f t="shared" si="0"/>
        <v>2</v>
      </c>
      <c r="C57" s="54" t="str">
        <f>_xlfn.XLOOKUP(E:E,[1]pomocné_fakulta!$C:$C,[1]pomocné_fakulta!$B:$B)</f>
        <v>FaF</v>
      </c>
      <c r="D57" s="54" t="str">
        <f>_xlfn.XLOOKUP(E:E,[2]Místnosti!$C:$C,[2]Místnosti!$K:$K)</f>
        <v>BF</v>
      </c>
      <c r="E57" s="55" t="str">
        <f t="shared" ref="E57:E60" si="8">E56</f>
        <v>2_186</v>
      </c>
      <c r="F57" s="56" t="s">
        <v>43</v>
      </c>
      <c r="G57" s="56" t="s">
        <v>140</v>
      </c>
      <c r="H57" s="57" t="s">
        <v>141</v>
      </c>
      <c r="I57" s="88" t="s">
        <v>142</v>
      </c>
      <c r="J57" s="59" t="s">
        <v>143</v>
      </c>
      <c r="K57" s="59"/>
      <c r="L57" s="59"/>
      <c r="M57" s="60" t="e" vm="10">
        <v>#VALUE!</v>
      </c>
      <c r="N57" s="60" t="s">
        <v>144</v>
      </c>
      <c r="O57" s="61" t="s">
        <v>55</v>
      </c>
      <c r="P57" s="62"/>
      <c r="Q57" s="62" t="s">
        <v>41</v>
      </c>
      <c r="R57" s="62">
        <v>1</v>
      </c>
      <c r="S57" s="31"/>
      <c r="T57" s="62">
        <f>R57*S57</f>
        <v>0</v>
      </c>
    </row>
    <row r="58" spans="1:20" ht="51" x14ac:dyDescent="0.35">
      <c r="A58" s="46"/>
      <c r="B58" s="54" t="str">
        <f t="shared" si="0"/>
        <v>2</v>
      </c>
      <c r="C58" s="54" t="str">
        <f>_xlfn.XLOOKUP(E:E,[1]pomocné_fakulta!$C:$C,[1]pomocné_fakulta!$B:$B)</f>
        <v>FaF</v>
      </c>
      <c r="D58" s="54" t="str">
        <f>_xlfn.XLOOKUP(E:E,[2]Místnosti!$C:$C,[2]Místnosti!$K:$K)</f>
        <v>BF</v>
      </c>
      <c r="E58" s="55" t="str">
        <f t="shared" si="8"/>
        <v>2_186</v>
      </c>
      <c r="F58" s="56" t="s">
        <v>43</v>
      </c>
      <c r="G58" s="56" t="s">
        <v>252</v>
      </c>
      <c r="H58" s="57" t="s">
        <v>253</v>
      </c>
      <c r="I58" s="102" t="s">
        <v>254</v>
      </c>
      <c r="J58" s="200" t="s">
        <v>255</v>
      </c>
      <c r="K58" s="200"/>
      <c r="L58" s="200"/>
      <c r="M58" s="201" t="e" vm="18">
        <v>#VALUE!</v>
      </c>
      <c r="N58" s="201" t="s">
        <v>49</v>
      </c>
      <c r="O58" s="200" t="s">
        <v>149</v>
      </c>
      <c r="P58" s="62" t="s">
        <v>48</v>
      </c>
      <c r="Q58" s="62" t="s">
        <v>41</v>
      </c>
      <c r="R58" s="62">
        <v>1</v>
      </c>
      <c r="S58" s="31"/>
      <c r="T58" s="62">
        <f>R58*S58</f>
        <v>0</v>
      </c>
    </row>
    <row r="59" spans="1:20" ht="37.5" x14ac:dyDescent="0.35">
      <c r="A59" s="46"/>
      <c r="B59" s="54" t="str">
        <f t="shared" si="0"/>
        <v>2</v>
      </c>
      <c r="C59" s="54" t="str">
        <f>_xlfn.XLOOKUP(E:E,[1]pomocné_fakulta!$C:$C,[1]pomocné_fakulta!$B:$B)</f>
        <v>FaF</v>
      </c>
      <c r="D59" s="54" t="str">
        <f>_xlfn.XLOOKUP(E:E,[2]Místnosti!$C:$C,[2]Místnosti!$K:$K)</f>
        <v>BF</v>
      </c>
      <c r="E59" s="55" t="str">
        <f t="shared" si="8"/>
        <v>2_186</v>
      </c>
      <c r="F59" s="56" t="s">
        <v>43</v>
      </c>
      <c r="G59" s="56" t="s">
        <v>56</v>
      </c>
      <c r="H59" s="57" t="s">
        <v>57</v>
      </c>
      <c r="I59" s="58" t="s">
        <v>58</v>
      </c>
      <c r="J59" s="59" t="s">
        <v>59</v>
      </c>
      <c r="K59" s="59" t="s">
        <v>60</v>
      </c>
      <c r="L59" s="59" t="s">
        <v>61</v>
      </c>
      <c r="M59" s="60" t="e" vm="3">
        <v>#VALUE!</v>
      </c>
      <c r="N59" s="60"/>
      <c r="O59" s="61" t="s">
        <v>55</v>
      </c>
      <c r="P59" s="62" t="s">
        <v>62</v>
      </c>
      <c r="Q59" s="62" t="s">
        <v>41</v>
      </c>
      <c r="R59" s="62">
        <v>1</v>
      </c>
      <c r="S59" s="31"/>
      <c r="T59" s="62">
        <f>R59*S59</f>
        <v>0</v>
      </c>
    </row>
    <row r="60" spans="1:20" ht="187.5" x14ac:dyDescent="0.35">
      <c r="A60" s="46"/>
      <c r="B60" s="54" t="str">
        <f t="shared" si="0"/>
        <v>2</v>
      </c>
      <c r="C60" s="54" t="str">
        <f>_xlfn.XLOOKUP(E:E,[1]pomocné_fakulta!$C:$C,[1]pomocné_fakulta!$B:$B)</f>
        <v>FaF</v>
      </c>
      <c r="D60" s="54" t="str">
        <f>_xlfn.XLOOKUP(E:E,[2]Místnosti!$C:$C,[2]Místnosti!$K:$K)</f>
        <v>BF</v>
      </c>
      <c r="E60" s="55" t="str">
        <f t="shared" si="8"/>
        <v>2_186</v>
      </c>
      <c r="F60" s="56" t="s">
        <v>43</v>
      </c>
      <c r="G60" s="56" t="s">
        <v>145</v>
      </c>
      <c r="H60" s="57" t="s">
        <v>146</v>
      </c>
      <c r="I60" s="202" t="s">
        <v>147</v>
      </c>
      <c r="J60" s="200" t="s">
        <v>148</v>
      </c>
      <c r="K60" s="200" t="s">
        <v>67</v>
      </c>
      <c r="L60" s="200" t="s">
        <v>61</v>
      </c>
      <c r="M60" s="201" t="e" vm="11">
        <v>#VALUE!</v>
      </c>
      <c r="N60" s="201"/>
      <c r="O60" s="200" t="s">
        <v>149</v>
      </c>
      <c r="P60" s="62" t="s">
        <v>150</v>
      </c>
      <c r="Q60" s="62" t="s">
        <v>41</v>
      </c>
      <c r="R60" s="62">
        <v>1</v>
      </c>
      <c r="S60" s="31"/>
      <c r="T60" s="62">
        <f>R60*S60</f>
        <v>0</v>
      </c>
    </row>
    <row r="61" spans="1:20" ht="100" x14ac:dyDescent="0.35">
      <c r="A61" s="46" t="s">
        <v>69</v>
      </c>
      <c r="B61" s="54" t="str">
        <f t="shared" si="0"/>
        <v>2</v>
      </c>
      <c r="C61" s="54" t="str">
        <f>_xlfn.XLOOKUP(E:E,[1]pomocné_fakulta!$C:$C,[1]pomocné_fakulta!$B:$B)</f>
        <v>FaF</v>
      </c>
      <c r="D61" s="54" t="str">
        <f>_xlfn.XLOOKUP(E:E,[2]Místnosti!$C:$C,[2]Místnosti!$K:$K)</f>
        <v>BF</v>
      </c>
      <c r="E61" s="55" t="str">
        <f>E56</f>
        <v>2_186</v>
      </c>
      <c r="F61" s="55" t="s">
        <v>70</v>
      </c>
      <c r="G61" s="63" t="s">
        <v>481</v>
      </c>
      <c r="H61" s="94" t="s">
        <v>482</v>
      </c>
      <c r="I61" s="106" t="s">
        <v>483</v>
      </c>
      <c r="J61" s="66" t="s">
        <v>484</v>
      </c>
      <c r="K61" s="66" t="s">
        <v>485</v>
      </c>
      <c r="L61" s="66" t="s">
        <v>76</v>
      </c>
      <c r="M61" s="77" t="e" vm="40">
        <v>#VALUE!</v>
      </c>
      <c r="N61" s="66" t="s">
        <v>77</v>
      </c>
      <c r="O61" s="175" t="s">
        <v>396</v>
      </c>
      <c r="P61" s="66"/>
      <c r="Q61" s="62" t="s">
        <v>41</v>
      </c>
      <c r="R61" s="62">
        <v>1</v>
      </c>
      <c r="S61" s="32"/>
      <c r="T61" s="62"/>
    </row>
    <row r="62" spans="1:20" ht="62.5" x14ac:dyDescent="0.35">
      <c r="A62" s="46" t="s">
        <v>69</v>
      </c>
      <c r="B62" s="54" t="str">
        <f t="shared" si="0"/>
        <v>2</v>
      </c>
      <c r="C62" s="54" t="str">
        <f>_xlfn.XLOOKUP(E:E,[1]pomocné_fakulta!$C:$C,[1]pomocné_fakulta!$B:$B)</f>
        <v>FaF</v>
      </c>
      <c r="D62" s="54" t="str">
        <f>_xlfn.XLOOKUP(E:E,[2]Místnosti!$C:$C,[2]Místnosti!$K:$K)</f>
        <v>BF</v>
      </c>
      <c r="E62" s="55" t="str">
        <f>E61</f>
        <v>2_186</v>
      </c>
      <c r="F62" s="55" t="s">
        <v>70</v>
      </c>
      <c r="G62" s="63" t="s">
        <v>391</v>
      </c>
      <c r="H62" s="94" t="s">
        <v>392</v>
      </c>
      <c r="I62" s="75" t="s">
        <v>393</v>
      </c>
      <c r="J62" s="66" t="s">
        <v>394</v>
      </c>
      <c r="K62" s="66" t="s">
        <v>395</v>
      </c>
      <c r="L62" s="66" t="s">
        <v>76</v>
      </c>
      <c r="M62" s="77" t="e" vm="41">
        <v>#VALUE!</v>
      </c>
      <c r="N62" s="66" t="s">
        <v>77</v>
      </c>
      <c r="O62" s="175" t="s">
        <v>396</v>
      </c>
      <c r="P62" s="66"/>
      <c r="Q62" s="62" t="s">
        <v>41</v>
      </c>
      <c r="R62" s="62">
        <v>3</v>
      </c>
      <c r="S62" s="32"/>
      <c r="T62" s="62"/>
    </row>
    <row r="63" spans="1:20" ht="87.5" x14ac:dyDescent="0.35">
      <c r="A63" s="46"/>
      <c r="B63" s="54" t="str">
        <f t="shared" si="0"/>
        <v>2</v>
      </c>
      <c r="C63" s="54" t="str">
        <f>_xlfn.XLOOKUP(E:E,[1]pomocné_fakulta!$C:$C,[1]pomocné_fakulta!$B:$B)</f>
        <v>FaF</v>
      </c>
      <c r="D63" s="54" t="str">
        <f>_xlfn.XLOOKUP(E:E,[2]Místnosti!$C:$C,[2]Místnosti!$K:$K)</f>
        <v>BF</v>
      </c>
      <c r="E63" s="55" t="str">
        <f>E62</f>
        <v>2_186</v>
      </c>
      <c r="F63" s="55" t="s">
        <v>70</v>
      </c>
      <c r="G63" s="56" t="s">
        <v>486</v>
      </c>
      <c r="H63" s="75" t="s">
        <v>487</v>
      </c>
      <c r="I63" s="58" t="s">
        <v>488</v>
      </c>
      <c r="J63" s="66" t="s">
        <v>489</v>
      </c>
      <c r="K63" s="66" t="s">
        <v>90</v>
      </c>
      <c r="L63" s="66" t="s">
        <v>76</v>
      </c>
      <c r="M63" s="77" t="e" vm="42">
        <v>#VALUE!</v>
      </c>
      <c r="N63" s="66" t="s">
        <v>77</v>
      </c>
      <c r="O63" s="175" t="s">
        <v>396</v>
      </c>
      <c r="P63" s="59" t="s">
        <v>490</v>
      </c>
      <c r="Q63" s="77" t="s">
        <v>41</v>
      </c>
      <c r="R63" s="77">
        <v>1</v>
      </c>
      <c r="S63" s="31"/>
      <c r="T63" s="77">
        <f t="shared" ref="T63:T68" si="9">R63*S63</f>
        <v>0</v>
      </c>
    </row>
    <row r="64" spans="1:20" ht="91" customHeight="1" x14ac:dyDescent="0.35">
      <c r="A64" s="46"/>
      <c r="B64" s="54" t="str">
        <f t="shared" si="0"/>
        <v>2</v>
      </c>
      <c r="C64" s="54" t="str">
        <f>_xlfn.XLOOKUP(E:E,[1]pomocné_fakulta!$C:$C,[1]pomocné_fakulta!$B:$B)</f>
        <v>FaF</v>
      </c>
      <c r="D64" s="54" t="str">
        <f>_xlfn.XLOOKUP(E:E,[2]Místnosti!$C:$C,[2]Místnosti!$K:$K)</f>
        <v>BF</v>
      </c>
      <c r="E64" s="55" t="str">
        <f>E62</f>
        <v>2_186</v>
      </c>
      <c r="F64" s="55" t="s">
        <v>70</v>
      </c>
      <c r="G64" s="56" t="s">
        <v>491</v>
      </c>
      <c r="H64" s="75" t="s">
        <v>492</v>
      </c>
      <c r="I64" s="58" t="s">
        <v>493</v>
      </c>
      <c r="J64" s="66" t="s">
        <v>494</v>
      </c>
      <c r="K64" s="66" t="s">
        <v>90</v>
      </c>
      <c r="L64" s="66" t="s">
        <v>76</v>
      </c>
      <c r="M64" s="77" t="e" vm="42">
        <v>#VALUE!</v>
      </c>
      <c r="N64" s="66" t="s">
        <v>77</v>
      </c>
      <c r="O64" s="175" t="s">
        <v>396</v>
      </c>
      <c r="P64" s="59" t="s">
        <v>490</v>
      </c>
      <c r="Q64" s="77" t="s">
        <v>41</v>
      </c>
      <c r="R64" s="77">
        <v>1</v>
      </c>
      <c r="S64" s="31"/>
      <c r="T64" s="77">
        <f t="shared" si="9"/>
        <v>0</v>
      </c>
    </row>
    <row r="65" spans="1:20" ht="71" customHeight="1" x14ac:dyDescent="0.35">
      <c r="A65" s="46"/>
      <c r="B65" s="54" t="str">
        <f t="shared" si="0"/>
        <v>2</v>
      </c>
      <c r="C65" s="54" t="str">
        <f>_xlfn.XLOOKUP(E:E,[1]pomocné_fakulta!$C:$C,[1]pomocné_fakulta!$B:$B)</f>
        <v>FaF</v>
      </c>
      <c r="D65" s="54" t="str">
        <f>_xlfn.XLOOKUP(E:E,[2]Místnosti!$C:$C,[2]Místnosti!$K:$K)</f>
        <v>BF</v>
      </c>
      <c r="E65" s="55" t="str">
        <f>E64</f>
        <v>2_186</v>
      </c>
      <c r="F65" s="55" t="s">
        <v>70</v>
      </c>
      <c r="G65" s="56" t="s">
        <v>524</v>
      </c>
      <c r="H65" s="75" t="s">
        <v>525</v>
      </c>
      <c r="I65" s="58" t="s">
        <v>88</v>
      </c>
      <c r="J65" s="59" t="s">
        <v>526</v>
      </c>
      <c r="K65" s="66" t="s">
        <v>90</v>
      </c>
      <c r="L65" s="66" t="s">
        <v>76</v>
      </c>
      <c r="M65" s="77" t="e" vm="47">
        <v>#VALUE!</v>
      </c>
      <c r="N65" s="66" t="s">
        <v>77</v>
      </c>
      <c r="O65" s="175" t="s">
        <v>396</v>
      </c>
      <c r="P65" s="66"/>
      <c r="Q65" s="77" t="s">
        <v>41</v>
      </c>
      <c r="R65" s="77">
        <v>1</v>
      </c>
      <c r="S65" s="31"/>
      <c r="T65" s="77">
        <f t="shared" si="9"/>
        <v>0</v>
      </c>
    </row>
    <row r="66" spans="1:20" ht="87.5" x14ac:dyDescent="0.35">
      <c r="A66" s="46"/>
      <c r="B66" s="54" t="str">
        <f t="shared" ref="B66:B129" si="10">MID(E66,1,1)</f>
        <v>2</v>
      </c>
      <c r="C66" s="54" t="str">
        <f>_xlfn.XLOOKUP(E:E,[1]pomocné_fakulta!$C:$C,[1]pomocné_fakulta!$B:$B)</f>
        <v>FaF</v>
      </c>
      <c r="D66" s="54" t="str">
        <f>_xlfn.XLOOKUP(E:E,[2]Místnosti!$C:$C,[2]Místnosti!$K:$K)</f>
        <v>BF</v>
      </c>
      <c r="E66" s="55" t="str">
        <f>E64</f>
        <v>2_186</v>
      </c>
      <c r="F66" s="55" t="s">
        <v>70</v>
      </c>
      <c r="G66" s="56" t="s">
        <v>495</v>
      </c>
      <c r="H66" s="106" t="s">
        <v>496</v>
      </c>
      <c r="I66" s="58" t="s">
        <v>497</v>
      </c>
      <c r="J66" s="173" t="s">
        <v>498</v>
      </c>
      <c r="K66" s="174" t="s">
        <v>499</v>
      </c>
      <c r="L66" s="174" t="s">
        <v>76</v>
      </c>
      <c r="M66" s="74" t="e" vm="43">
        <v>#VALUE!</v>
      </c>
      <c r="N66" s="66" t="s">
        <v>77</v>
      </c>
      <c r="O66" s="175" t="s">
        <v>396</v>
      </c>
      <c r="P66" s="59"/>
      <c r="Q66" s="62" t="s">
        <v>41</v>
      </c>
      <c r="R66" s="62">
        <v>3</v>
      </c>
      <c r="S66" s="31"/>
      <c r="T66" s="62">
        <f t="shared" si="9"/>
        <v>0</v>
      </c>
    </row>
    <row r="67" spans="1:20" ht="92.5" customHeight="1" x14ac:dyDescent="0.35">
      <c r="A67" s="46"/>
      <c r="B67" s="54" t="str">
        <f t="shared" si="10"/>
        <v>2</v>
      </c>
      <c r="C67" s="54" t="str">
        <f>_xlfn.XLOOKUP(E:E,[1]pomocné_fakulta!$C:$C,[1]pomocné_fakulta!$B:$B)</f>
        <v>FaF</v>
      </c>
      <c r="D67" s="54" t="str">
        <f>_xlfn.XLOOKUP(E:E,[2]Místnosti!$C:$C,[2]Místnosti!$K:$K)</f>
        <v>BF</v>
      </c>
      <c r="E67" s="55" t="str">
        <f t="shared" ref="E67:E68" si="11">E66</f>
        <v>2_186</v>
      </c>
      <c r="F67" s="55" t="s">
        <v>70</v>
      </c>
      <c r="G67" s="56" t="s">
        <v>500</v>
      </c>
      <c r="H67" s="106" t="s">
        <v>501</v>
      </c>
      <c r="I67" s="58" t="s">
        <v>502</v>
      </c>
      <c r="J67" s="173" t="s">
        <v>503</v>
      </c>
      <c r="K67" s="174" t="s">
        <v>499</v>
      </c>
      <c r="L67" s="174" t="s">
        <v>76</v>
      </c>
      <c r="M67" s="77" t="e" vm="44">
        <v>#VALUE!</v>
      </c>
      <c r="N67" s="66" t="s">
        <v>77</v>
      </c>
      <c r="O67" s="175" t="s">
        <v>396</v>
      </c>
      <c r="P67" s="59"/>
      <c r="Q67" s="77" t="s">
        <v>41</v>
      </c>
      <c r="R67" s="77">
        <v>1</v>
      </c>
      <c r="S67" s="31"/>
      <c r="T67" s="77">
        <f t="shared" si="9"/>
        <v>0</v>
      </c>
    </row>
    <row r="68" spans="1:20" ht="85" customHeight="1" x14ac:dyDescent="0.35">
      <c r="A68" s="46"/>
      <c r="B68" s="54" t="str">
        <f t="shared" si="10"/>
        <v>2</v>
      </c>
      <c r="C68" s="54" t="str">
        <f>_xlfn.XLOOKUP(E:E,[1]pomocné_fakulta!$C:$C,[1]pomocné_fakulta!$B:$B)</f>
        <v>FaF</v>
      </c>
      <c r="D68" s="54" t="str">
        <f>_xlfn.XLOOKUP(E:E,[2]Místnosti!$C:$C,[2]Místnosti!$K:$K)</f>
        <v>BF</v>
      </c>
      <c r="E68" s="55" t="str">
        <f t="shared" si="11"/>
        <v>2_186</v>
      </c>
      <c r="F68" s="55" t="s">
        <v>70</v>
      </c>
      <c r="G68" s="56" t="s">
        <v>504</v>
      </c>
      <c r="H68" s="106" t="s">
        <v>505</v>
      </c>
      <c r="I68" s="58" t="s">
        <v>506</v>
      </c>
      <c r="J68" s="173" t="s">
        <v>507</v>
      </c>
      <c r="K68" s="174" t="s">
        <v>499</v>
      </c>
      <c r="L68" s="174" t="s">
        <v>76</v>
      </c>
      <c r="M68" s="77" t="e" vm="45">
        <v>#VALUE!</v>
      </c>
      <c r="N68" s="66" t="s">
        <v>77</v>
      </c>
      <c r="O68" s="175" t="s">
        <v>396</v>
      </c>
      <c r="P68" s="59" t="s">
        <v>508</v>
      </c>
      <c r="Q68" s="77" t="s">
        <v>41</v>
      </c>
      <c r="R68" s="77">
        <v>1</v>
      </c>
      <c r="S68" s="31"/>
      <c r="T68" s="77">
        <f t="shared" si="9"/>
        <v>0</v>
      </c>
    </row>
    <row r="69" spans="1:20" ht="15.5" x14ac:dyDescent="0.35">
      <c r="A69" s="46"/>
      <c r="B69" s="155" t="str">
        <f t="shared" si="10"/>
        <v>3</v>
      </c>
      <c r="C69" s="155" t="str">
        <f>_xlfn.XLOOKUP(E:E,[1]pomocné_fakulta!$C:$C,[1]pomocné_fakulta!$B:$B)</f>
        <v>LF</v>
      </c>
      <c r="D69" s="47" t="str">
        <f>_xlfn.XLOOKUP(E:E,[2]Místnosti!$C:$C,[2]Místnosti!$K:$K)</f>
        <v>BF</v>
      </c>
      <c r="E69" s="156" t="str">
        <f>$G69</f>
        <v>3_066</v>
      </c>
      <c r="F69" s="156"/>
      <c r="G69" s="158" t="s">
        <v>530</v>
      </c>
      <c r="H69" s="1" t="s">
        <v>521</v>
      </c>
      <c r="I69" s="159"/>
      <c r="J69" s="160"/>
      <c r="K69" s="160"/>
      <c r="L69" s="160"/>
      <c r="M69" s="161"/>
      <c r="N69" s="160"/>
      <c r="O69" s="52"/>
      <c r="P69" s="160"/>
      <c r="Q69" s="161"/>
      <c r="R69" s="161"/>
      <c r="S69" s="30"/>
      <c r="T69" s="161"/>
    </row>
    <row r="70" spans="1:20" ht="37.5" x14ac:dyDescent="0.35">
      <c r="A70" s="46"/>
      <c r="B70" s="54" t="str">
        <f t="shared" si="10"/>
        <v>3</v>
      </c>
      <c r="C70" s="54" t="str">
        <f>_xlfn.XLOOKUP(E:E,[1]pomocné_fakulta!$C:$C,[1]pomocné_fakulta!$B:$B)</f>
        <v>LF</v>
      </c>
      <c r="D70" s="54" t="str">
        <f>_xlfn.XLOOKUP(E:E,[2]Místnosti!$C:$C,[2]Místnosti!$K:$K)</f>
        <v>BF</v>
      </c>
      <c r="E70" s="55" t="str">
        <f>E69</f>
        <v>3_066</v>
      </c>
      <c r="F70" s="55" t="s">
        <v>35</v>
      </c>
      <c r="G70" s="56" t="s">
        <v>531</v>
      </c>
      <c r="H70" s="57" t="s">
        <v>479</v>
      </c>
      <c r="I70" s="58" t="s">
        <v>38</v>
      </c>
      <c r="J70" s="59"/>
      <c r="K70" s="59"/>
      <c r="L70" s="59"/>
      <c r="M70" s="60"/>
      <c r="N70" s="60" t="s">
        <v>138</v>
      </c>
      <c r="O70" s="163" t="s">
        <v>532</v>
      </c>
      <c r="P70" s="59"/>
      <c r="Q70" s="62" t="s">
        <v>41</v>
      </c>
      <c r="R70" s="62">
        <v>1</v>
      </c>
      <c r="S70" s="31"/>
      <c r="T70" s="62">
        <f>R70*S70</f>
        <v>0</v>
      </c>
    </row>
    <row r="71" spans="1:20" ht="63.5" x14ac:dyDescent="0.35">
      <c r="A71" s="46"/>
      <c r="B71" s="54" t="str">
        <f t="shared" si="10"/>
        <v>3</v>
      </c>
      <c r="C71" s="54" t="str">
        <f>_xlfn.XLOOKUP(E:E,[1]pomocné_fakulta!$C:$C,[1]pomocné_fakulta!$B:$B)</f>
        <v>LF</v>
      </c>
      <c r="D71" s="54" t="str">
        <f>_xlfn.XLOOKUP(E:E,[2]Místnosti!$C:$C,[2]Místnosti!$K:$K)</f>
        <v>BF</v>
      </c>
      <c r="E71" s="55" t="str">
        <f t="shared" ref="E71:E74" si="12">E70</f>
        <v>3_066</v>
      </c>
      <c r="F71" s="56" t="s">
        <v>43</v>
      </c>
      <c r="G71" s="56" t="s">
        <v>140</v>
      </c>
      <c r="H71" s="57" t="s">
        <v>141</v>
      </c>
      <c r="I71" s="88" t="s">
        <v>142</v>
      </c>
      <c r="J71" s="59" t="s">
        <v>143</v>
      </c>
      <c r="K71" s="59"/>
      <c r="L71" s="59"/>
      <c r="M71" s="60" t="e" vm="10">
        <v>#VALUE!</v>
      </c>
      <c r="N71" s="60" t="s">
        <v>144</v>
      </c>
      <c r="O71" s="61" t="s">
        <v>55</v>
      </c>
      <c r="P71" s="62"/>
      <c r="Q71" s="62" t="s">
        <v>41</v>
      </c>
      <c r="R71" s="62">
        <v>1</v>
      </c>
      <c r="S71" s="31"/>
      <c r="T71" s="62">
        <f>R71*S71</f>
        <v>0</v>
      </c>
    </row>
    <row r="72" spans="1:20" ht="51" x14ac:dyDescent="0.35">
      <c r="A72" s="46"/>
      <c r="B72" s="54" t="str">
        <f t="shared" si="10"/>
        <v>3</v>
      </c>
      <c r="C72" s="54" t="str">
        <f>_xlfn.XLOOKUP(E:E,[1]pomocné_fakulta!$C:$C,[1]pomocné_fakulta!$B:$B)</f>
        <v>LF</v>
      </c>
      <c r="D72" s="54" t="str">
        <f>_xlfn.XLOOKUP(E:E,[2]Místnosti!$C:$C,[2]Místnosti!$K:$K)</f>
        <v>BF</v>
      </c>
      <c r="E72" s="55" t="str">
        <f t="shared" si="12"/>
        <v>3_066</v>
      </c>
      <c r="F72" s="56" t="s">
        <v>43</v>
      </c>
      <c r="G72" s="56" t="s">
        <v>252</v>
      </c>
      <c r="H72" s="57" t="s">
        <v>253</v>
      </c>
      <c r="I72" s="102" t="s">
        <v>254</v>
      </c>
      <c r="J72" s="200" t="s">
        <v>255</v>
      </c>
      <c r="K72" s="200"/>
      <c r="L72" s="200"/>
      <c r="M72" s="201" t="e" vm="18">
        <v>#VALUE!</v>
      </c>
      <c r="N72" s="201" t="s">
        <v>49</v>
      </c>
      <c r="O72" s="200" t="s">
        <v>149</v>
      </c>
      <c r="P72" s="62" t="s">
        <v>48</v>
      </c>
      <c r="Q72" s="62" t="s">
        <v>41</v>
      </c>
      <c r="R72" s="62">
        <v>1</v>
      </c>
      <c r="S72" s="31"/>
      <c r="T72" s="62">
        <f>R72*S72</f>
        <v>0</v>
      </c>
    </row>
    <row r="73" spans="1:20" ht="37.5" x14ac:dyDescent="0.35">
      <c r="A73" s="46"/>
      <c r="B73" s="54" t="str">
        <f t="shared" si="10"/>
        <v>3</v>
      </c>
      <c r="C73" s="54" t="str">
        <f>_xlfn.XLOOKUP(E:E,[1]pomocné_fakulta!$C:$C,[1]pomocné_fakulta!$B:$B)</f>
        <v>LF</v>
      </c>
      <c r="D73" s="54" t="str">
        <f>_xlfn.XLOOKUP(E:E,[2]Místnosti!$C:$C,[2]Místnosti!$K:$K)</f>
        <v>BF</v>
      </c>
      <c r="E73" s="55" t="str">
        <f t="shared" si="12"/>
        <v>3_066</v>
      </c>
      <c r="F73" s="56" t="s">
        <v>43</v>
      </c>
      <c r="G73" s="56" t="s">
        <v>56</v>
      </c>
      <c r="H73" s="57" t="s">
        <v>57</v>
      </c>
      <c r="I73" s="58" t="s">
        <v>58</v>
      </c>
      <c r="J73" s="59" t="s">
        <v>59</v>
      </c>
      <c r="K73" s="59" t="s">
        <v>60</v>
      </c>
      <c r="L73" s="59" t="s">
        <v>61</v>
      </c>
      <c r="M73" s="60" t="e" vm="3">
        <v>#VALUE!</v>
      </c>
      <c r="N73" s="60"/>
      <c r="O73" s="61" t="s">
        <v>55</v>
      </c>
      <c r="P73" s="62" t="s">
        <v>62</v>
      </c>
      <c r="Q73" s="62" t="s">
        <v>41</v>
      </c>
      <c r="R73" s="62">
        <v>1</v>
      </c>
      <c r="S73" s="31"/>
      <c r="T73" s="62">
        <f>R73*S73</f>
        <v>0</v>
      </c>
    </row>
    <row r="74" spans="1:20" ht="187.5" x14ac:dyDescent="0.35">
      <c r="A74" s="46"/>
      <c r="B74" s="54" t="str">
        <f t="shared" si="10"/>
        <v>3</v>
      </c>
      <c r="C74" s="54" t="str">
        <f>_xlfn.XLOOKUP(E:E,[1]pomocné_fakulta!$C:$C,[1]pomocné_fakulta!$B:$B)</f>
        <v>LF</v>
      </c>
      <c r="D74" s="54" t="str">
        <f>_xlfn.XLOOKUP(E:E,[2]Místnosti!$C:$C,[2]Místnosti!$K:$K)</f>
        <v>BF</v>
      </c>
      <c r="E74" s="55" t="str">
        <f t="shared" si="12"/>
        <v>3_066</v>
      </c>
      <c r="F74" s="56" t="s">
        <v>43</v>
      </c>
      <c r="G74" s="56" t="s">
        <v>145</v>
      </c>
      <c r="H74" s="57" t="s">
        <v>146</v>
      </c>
      <c r="I74" s="202" t="s">
        <v>147</v>
      </c>
      <c r="J74" s="200" t="s">
        <v>148</v>
      </c>
      <c r="K74" s="200" t="s">
        <v>67</v>
      </c>
      <c r="L74" s="200" t="s">
        <v>61</v>
      </c>
      <c r="M74" s="201" t="e" vm="11">
        <v>#VALUE!</v>
      </c>
      <c r="N74" s="201"/>
      <c r="O74" s="200" t="s">
        <v>149</v>
      </c>
      <c r="P74" s="62" t="s">
        <v>150</v>
      </c>
      <c r="Q74" s="62" t="s">
        <v>41</v>
      </c>
      <c r="R74" s="62">
        <v>1</v>
      </c>
      <c r="S74" s="31"/>
      <c r="T74" s="62">
        <f>R74*S74</f>
        <v>0</v>
      </c>
    </row>
    <row r="75" spans="1:20" ht="100" x14ac:dyDescent="0.35">
      <c r="A75" s="46" t="s">
        <v>69</v>
      </c>
      <c r="B75" s="54" t="str">
        <f t="shared" si="10"/>
        <v>3</v>
      </c>
      <c r="C75" s="54" t="str">
        <f>_xlfn.XLOOKUP(E:E,[1]pomocné_fakulta!$C:$C,[1]pomocné_fakulta!$B:$B)</f>
        <v>LF</v>
      </c>
      <c r="D75" s="54" t="str">
        <f>_xlfn.XLOOKUP(E:E,[2]Místnosti!$C:$C,[2]Místnosti!$K:$K)</f>
        <v>BF</v>
      </c>
      <c r="E75" s="55" t="str">
        <f>E70</f>
        <v>3_066</v>
      </c>
      <c r="F75" s="55" t="s">
        <v>70</v>
      </c>
      <c r="G75" s="63" t="s">
        <v>481</v>
      </c>
      <c r="H75" s="94" t="s">
        <v>482</v>
      </c>
      <c r="I75" s="106" t="s">
        <v>483</v>
      </c>
      <c r="J75" s="66" t="s">
        <v>484</v>
      </c>
      <c r="K75" s="66" t="s">
        <v>485</v>
      </c>
      <c r="L75" s="66" t="s">
        <v>76</v>
      </c>
      <c r="M75" s="77" t="e" vm="40">
        <v>#VALUE!</v>
      </c>
      <c r="N75" s="66" t="s">
        <v>77</v>
      </c>
      <c r="O75" s="175" t="s">
        <v>396</v>
      </c>
      <c r="P75" s="66"/>
      <c r="Q75" s="62" t="s">
        <v>41</v>
      </c>
      <c r="R75" s="62">
        <v>1</v>
      </c>
      <c r="S75" s="32"/>
      <c r="T75" s="62"/>
    </row>
    <row r="76" spans="1:20" ht="62.5" x14ac:dyDescent="0.35">
      <c r="A76" s="46" t="s">
        <v>69</v>
      </c>
      <c r="B76" s="54" t="str">
        <f t="shared" si="10"/>
        <v>3</v>
      </c>
      <c r="C76" s="54" t="str">
        <f>_xlfn.XLOOKUP(E:E,[1]pomocné_fakulta!$C:$C,[1]pomocné_fakulta!$B:$B)</f>
        <v>LF</v>
      </c>
      <c r="D76" s="54" t="str">
        <f>_xlfn.XLOOKUP(E:E,[2]Místnosti!$C:$C,[2]Místnosti!$K:$K)</f>
        <v>BF</v>
      </c>
      <c r="E76" s="55" t="str">
        <f>E75</f>
        <v>3_066</v>
      </c>
      <c r="F76" s="55" t="s">
        <v>70</v>
      </c>
      <c r="G76" s="63" t="s">
        <v>391</v>
      </c>
      <c r="H76" s="94" t="s">
        <v>392</v>
      </c>
      <c r="I76" s="75" t="s">
        <v>393</v>
      </c>
      <c r="J76" s="66" t="s">
        <v>394</v>
      </c>
      <c r="K76" s="66" t="s">
        <v>395</v>
      </c>
      <c r="L76" s="66" t="s">
        <v>76</v>
      </c>
      <c r="M76" s="77" t="e" vm="41">
        <v>#VALUE!</v>
      </c>
      <c r="N76" s="66" t="s">
        <v>77</v>
      </c>
      <c r="O76" s="175" t="s">
        <v>396</v>
      </c>
      <c r="P76" s="66"/>
      <c r="Q76" s="62" t="s">
        <v>41</v>
      </c>
      <c r="R76" s="62">
        <v>3</v>
      </c>
      <c r="S76" s="32"/>
      <c r="T76" s="62"/>
    </row>
    <row r="77" spans="1:20" ht="87.5" x14ac:dyDescent="0.35">
      <c r="A77" s="46"/>
      <c r="B77" s="54" t="str">
        <f t="shared" si="10"/>
        <v>3</v>
      </c>
      <c r="C77" s="54" t="str">
        <f>_xlfn.XLOOKUP(E:E,[1]pomocné_fakulta!$C:$C,[1]pomocné_fakulta!$B:$B)</f>
        <v>LF</v>
      </c>
      <c r="D77" s="54" t="str">
        <f>_xlfn.XLOOKUP(E:E,[2]Místnosti!$C:$C,[2]Místnosti!$K:$K)</f>
        <v>BF</v>
      </c>
      <c r="E77" s="55" t="str">
        <f>E76</f>
        <v>3_066</v>
      </c>
      <c r="F77" s="55" t="s">
        <v>70</v>
      </c>
      <c r="G77" s="56" t="s">
        <v>486</v>
      </c>
      <c r="H77" s="75" t="s">
        <v>487</v>
      </c>
      <c r="I77" s="58" t="s">
        <v>488</v>
      </c>
      <c r="J77" s="66" t="s">
        <v>489</v>
      </c>
      <c r="K77" s="66" t="s">
        <v>90</v>
      </c>
      <c r="L77" s="66" t="s">
        <v>76</v>
      </c>
      <c r="M77" s="77" t="e" vm="42">
        <v>#VALUE!</v>
      </c>
      <c r="N77" s="66" t="s">
        <v>77</v>
      </c>
      <c r="O77" s="175" t="s">
        <v>396</v>
      </c>
      <c r="P77" s="59" t="s">
        <v>490</v>
      </c>
      <c r="Q77" s="77" t="s">
        <v>41</v>
      </c>
      <c r="R77" s="77">
        <v>1</v>
      </c>
      <c r="S77" s="31"/>
      <c r="T77" s="77">
        <f t="shared" ref="T77:T82" si="13">R77*S77</f>
        <v>0</v>
      </c>
    </row>
    <row r="78" spans="1:20" ht="98.5" customHeight="1" x14ac:dyDescent="0.35">
      <c r="A78" s="46"/>
      <c r="B78" s="54" t="str">
        <f t="shared" si="10"/>
        <v>3</v>
      </c>
      <c r="C78" s="54" t="str">
        <f>_xlfn.XLOOKUP(E:E,[1]pomocné_fakulta!$C:$C,[1]pomocné_fakulta!$B:$B)</f>
        <v>LF</v>
      </c>
      <c r="D78" s="54" t="str">
        <f>_xlfn.XLOOKUP(E:E,[2]Místnosti!$C:$C,[2]Místnosti!$K:$K)</f>
        <v>BF</v>
      </c>
      <c r="E78" s="55" t="str">
        <f>E76</f>
        <v>3_066</v>
      </c>
      <c r="F78" s="55" t="s">
        <v>70</v>
      </c>
      <c r="G78" s="56" t="s">
        <v>491</v>
      </c>
      <c r="H78" s="75" t="s">
        <v>492</v>
      </c>
      <c r="I78" s="58" t="s">
        <v>493</v>
      </c>
      <c r="J78" s="66" t="s">
        <v>494</v>
      </c>
      <c r="K78" s="66" t="s">
        <v>90</v>
      </c>
      <c r="L78" s="66" t="s">
        <v>76</v>
      </c>
      <c r="M78" s="77" t="e" vm="42">
        <v>#VALUE!</v>
      </c>
      <c r="N78" s="66" t="s">
        <v>77</v>
      </c>
      <c r="O78" s="175" t="s">
        <v>396</v>
      </c>
      <c r="P78" s="59" t="s">
        <v>490</v>
      </c>
      <c r="Q78" s="77" t="s">
        <v>41</v>
      </c>
      <c r="R78" s="77">
        <v>1</v>
      </c>
      <c r="S78" s="31"/>
      <c r="T78" s="77">
        <f t="shared" si="13"/>
        <v>0</v>
      </c>
    </row>
    <row r="79" spans="1:20" ht="66" customHeight="1" x14ac:dyDescent="0.35">
      <c r="A79" s="46"/>
      <c r="B79" s="54" t="str">
        <f t="shared" si="10"/>
        <v>3</v>
      </c>
      <c r="C79" s="54" t="str">
        <f>_xlfn.XLOOKUP(E:E,[1]pomocné_fakulta!$C:$C,[1]pomocné_fakulta!$B:$B)</f>
        <v>LF</v>
      </c>
      <c r="D79" s="54" t="str">
        <f>_xlfn.XLOOKUP(E:E,[2]Místnosti!$C:$C,[2]Místnosti!$K:$K)</f>
        <v>BF</v>
      </c>
      <c r="E79" s="55" t="str">
        <f>E78</f>
        <v>3_066</v>
      </c>
      <c r="F79" s="55" t="s">
        <v>70</v>
      </c>
      <c r="G79" s="56" t="s">
        <v>524</v>
      </c>
      <c r="H79" s="75" t="s">
        <v>525</v>
      </c>
      <c r="I79" s="58" t="s">
        <v>88</v>
      </c>
      <c r="J79" s="59" t="s">
        <v>526</v>
      </c>
      <c r="K79" s="66" t="s">
        <v>90</v>
      </c>
      <c r="L79" s="66" t="s">
        <v>76</v>
      </c>
      <c r="M79" s="77" t="e" vm="47">
        <v>#VALUE!</v>
      </c>
      <c r="N79" s="66" t="s">
        <v>77</v>
      </c>
      <c r="O79" s="175" t="s">
        <v>396</v>
      </c>
      <c r="P79" s="66"/>
      <c r="Q79" s="77" t="s">
        <v>41</v>
      </c>
      <c r="R79" s="77">
        <v>1</v>
      </c>
      <c r="S79" s="31"/>
      <c r="T79" s="77">
        <f t="shared" si="13"/>
        <v>0</v>
      </c>
    </row>
    <row r="80" spans="1:20" ht="87.5" x14ac:dyDescent="0.35">
      <c r="A80" s="46"/>
      <c r="B80" s="54" t="str">
        <f t="shared" si="10"/>
        <v>3</v>
      </c>
      <c r="C80" s="54" t="str">
        <f>_xlfn.XLOOKUP(E:E,[1]pomocné_fakulta!$C:$C,[1]pomocné_fakulta!$B:$B)</f>
        <v>LF</v>
      </c>
      <c r="D80" s="54" t="str">
        <f>_xlfn.XLOOKUP(E:E,[2]Místnosti!$C:$C,[2]Místnosti!$K:$K)</f>
        <v>BF</v>
      </c>
      <c r="E80" s="55" t="str">
        <f>E78</f>
        <v>3_066</v>
      </c>
      <c r="F80" s="55" t="s">
        <v>70</v>
      </c>
      <c r="G80" s="56" t="s">
        <v>495</v>
      </c>
      <c r="H80" s="106" t="s">
        <v>496</v>
      </c>
      <c r="I80" s="58" t="s">
        <v>497</v>
      </c>
      <c r="J80" s="173" t="s">
        <v>498</v>
      </c>
      <c r="K80" s="174" t="s">
        <v>499</v>
      </c>
      <c r="L80" s="174" t="s">
        <v>76</v>
      </c>
      <c r="M80" s="74" t="e" vm="43">
        <v>#VALUE!</v>
      </c>
      <c r="N80" s="66" t="s">
        <v>77</v>
      </c>
      <c r="O80" s="175" t="s">
        <v>396</v>
      </c>
      <c r="P80" s="59"/>
      <c r="Q80" s="62" t="s">
        <v>41</v>
      </c>
      <c r="R80" s="62">
        <v>4</v>
      </c>
      <c r="S80" s="31"/>
      <c r="T80" s="62">
        <f t="shared" si="13"/>
        <v>0</v>
      </c>
    </row>
    <row r="81" spans="1:20" ht="91" customHeight="1" x14ac:dyDescent="0.35">
      <c r="A81" s="46"/>
      <c r="B81" s="54" t="str">
        <f t="shared" si="10"/>
        <v>3</v>
      </c>
      <c r="C81" s="54" t="str">
        <f>_xlfn.XLOOKUP(E:E,[1]pomocné_fakulta!$C:$C,[1]pomocné_fakulta!$B:$B)</f>
        <v>LF</v>
      </c>
      <c r="D81" s="54" t="str">
        <f>_xlfn.XLOOKUP(E:E,[2]Místnosti!$C:$C,[2]Místnosti!$K:$K)</f>
        <v>BF</v>
      </c>
      <c r="E81" s="55" t="str">
        <f t="shared" ref="E81:E82" si="14">E80</f>
        <v>3_066</v>
      </c>
      <c r="F81" s="55" t="s">
        <v>70</v>
      </c>
      <c r="G81" s="56" t="s">
        <v>500</v>
      </c>
      <c r="H81" s="106" t="s">
        <v>501</v>
      </c>
      <c r="I81" s="58" t="s">
        <v>502</v>
      </c>
      <c r="J81" s="173" t="s">
        <v>503</v>
      </c>
      <c r="K81" s="174" t="s">
        <v>499</v>
      </c>
      <c r="L81" s="174" t="s">
        <v>76</v>
      </c>
      <c r="M81" s="77" t="e" vm="44">
        <v>#VALUE!</v>
      </c>
      <c r="N81" s="66" t="s">
        <v>77</v>
      </c>
      <c r="O81" s="175" t="s">
        <v>396</v>
      </c>
      <c r="P81" s="59"/>
      <c r="Q81" s="77" t="s">
        <v>41</v>
      </c>
      <c r="R81" s="77">
        <v>1</v>
      </c>
      <c r="S81" s="31"/>
      <c r="T81" s="77">
        <f t="shared" si="13"/>
        <v>0</v>
      </c>
    </row>
    <row r="82" spans="1:20" ht="86.5" customHeight="1" x14ac:dyDescent="0.35">
      <c r="A82" s="46"/>
      <c r="B82" s="54" t="str">
        <f t="shared" si="10"/>
        <v>3</v>
      </c>
      <c r="C82" s="54" t="str">
        <f>_xlfn.XLOOKUP(E:E,[1]pomocné_fakulta!$C:$C,[1]pomocné_fakulta!$B:$B)</f>
        <v>LF</v>
      </c>
      <c r="D82" s="54" t="str">
        <f>_xlfn.XLOOKUP(E:E,[2]Místnosti!$C:$C,[2]Místnosti!$K:$K)</f>
        <v>BF</v>
      </c>
      <c r="E82" s="55" t="str">
        <f t="shared" si="14"/>
        <v>3_066</v>
      </c>
      <c r="F82" s="55" t="s">
        <v>70</v>
      </c>
      <c r="G82" s="56" t="s">
        <v>504</v>
      </c>
      <c r="H82" s="106" t="s">
        <v>505</v>
      </c>
      <c r="I82" s="58" t="s">
        <v>506</v>
      </c>
      <c r="J82" s="173" t="s">
        <v>507</v>
      </c>
      <c r="K82" s="174" t="s">
        <v>499</v>
      </c>
      <c r="L82" s="174" t="s">
        <v>76</v>
      </c>
      <c r="M82" s="77" t="e" vm="45">
        <v>#VALUE!</v>
      </c>
      <c r="N82" s="66" t="s">
        <v>77</v>
      </c>
      <c r="O82" s="175" t="s">
        <v>396</v>
      </c>
      <c r="P82" s="59" t="s">
        <v>508</v>
      </c>
      <c r="Q82" s="77" t="s">
        <v>41</v>
      </c>
      <c r="R82" s="77">
        <v>1</v>
      </c>
      <c r="S82" s="31"/>
      <c r="T82" s="77">
        <f t="shared" si="13"/>
        <v>0</v>
      </c>
    </row>
    <row r="83" spans="1:20" ht="15.5" x14ac:dyDescent="0.35">
      <c r="A83" s="46"/>
      <c r="B83" s="155" t="str">
        <f t="shared" si="10"/>
        <v>3</v>
      </c>
      <c r="C83" s="155" t="str">
        <f>_xlfn.XLOOKUP(E:E,[1]pomocné_fakulta!$C:$C,[1]pomocné_fakulta!$B:$B)</f>
        <v>LF</v>
      </c>
      <c r="D83" s="47" t="str">
        <f>_xlfn.XLOOKUP(E:E,[2]Místnosti!$C:$C,[2]Místnosti!$K:$K)</f>
        <v>BF</v>
      </c>
      <c r="E83" s="156" t="str">
        <f>$G83</f>
        <v>3_104</v>
      </c>
      <c r="F83" s="156"/>
      <c r="G83" s="158" t="s">
        <v>533</v>
      </c>
      <c r="H83" s="1" t="s">
        <v>521</v>
      </c>
      <c r="I83" s="159"/>
      <c r="J83" s="160"/>
      <c r="K83" s="160"/>
      <c r="L83" s="160"/>
      <c r="M83" s="161"/>
      <c r="N83" s="160"/>
      <c r="O83" s="52"/>
      <c r="P83" s="160"/>
      <c r="Q83" s="161"/>
      <c r="R83" s="161"/>
      <c r="S83" s="30"/>
      <c r="T83" s="161"/>
    </row>
    <row r="84" spans="1:20" ht="37.5" x14ac:dyDescent="0.35">
      <c r="A84" s="46"/>
      <c r="B84" s="54" t="str">
        <f t="shared" si="10"/>
        <v>3</v>
      </c>
      <c r="C84" s="54" t="str">
        <f>_xlfn.XLOOKUP(E:E,[1]pomocné_fakulta!$C:$C,[1]pomocné_fakulta!$B:$B)</f>
        <v>LF</v>
      </c>
      <c r="D84" s="54" t="str">
        <f>_xlfn.XLOOKUP(E:E,[2]Místnosti!$C:$C,[2]Místnosti!$K:$K)</f>
        <v>BF</v>
      </c>
      <c r="E84" s="55" t="str">
        <f>E83</f>
        <v>3_104</v>
      </c>
      <c r="F84" s="55" t="s">
        <v>35</v>
      </c>
      <c r="G84" s="56" t="s">
        <v>534</v>
      </c>
      <c r="H84" s="57" t="s">
        <v>479</v>
      </c>
      <c r="I84" s="58" t="s">
        <v>38</v>
      </c>
      <c r="J84" s="59"/>
      <c r="K84" s="59"/>
      <c r="L84" s="59"/>
      <c r="M84" s="60"/>
      <c r="N84" s="60" t="s">
        <v>138</v>
      </c>
      <c r="O84" s="163" t="s">
        <v>535</v>
      </c>
      <c r="P84" s="59"/>
      <c r="Q84" s="62" t="s">
        <v>41</v>
      </c>
      <c r="R84" s="62">
        <v>1</v>
      </c>
      <c r="S84" s="31"/>
      <c r="T84" s="62">
        <f>R84*S84</f>
        <v>0</v>
      </c>
    </row>
    <row r="85" spans="1:20" ht="63.5" x14ac:dyDescent="0.35">
      <c r="A85" s="46"/>
      <c r="B85" s="54" t="str">
        <f t="shared" si="10"/>
        <v>3</v>
      </c>
      <c r="C85" s="54" t="str">
        <f>_xlfn.XLOOKUP(E:E,[1]pomocné_fakulta!$C:$C,[1]pomocné_fakulta!$B:$B)</f>
        <v>LF</v>
      </c>
      <c r="D85" s="54" t="str">
        <f>_xlfn.XLOOKUP(E:E,[2]Místnosti!$C:$C,[2]Místnosti!$K:$K)</f>
        <v>BF</v>
      </c>
      <c r="E85" s="55" t="str">
        <f t="shared" ref="E85:E88" si="15">E84</f>
        <v>3_104</v>
      </c>
      <c r="F85" s="56" t="s">
        <v>43</v>
      </c>
      <c r="G85" s="56" t="s">
        <v>140</v>
      </c>
      <c r="H85" s="57" t="s">
        <v>141</v>
      </c>
      <c r="I85" s="88" t="s">
        <v>142</v>
      </c>
      <c r="J85" s="59" t="s">
        <v>143</v>
      </c>
      <c r="K85" s="59"/>
      <c r="L85" s="59"/>
      <c r="M85" s="60" t="e" vm="10">
        <v>#VALUE!</v>
      </c>
      <c r="N85" s="60" t="s">
        <v>144</v>
      </c>
      <c r="O85" s="61" t="s">
        <v>55</v>
      </c>
      <c r="P85" s="62"/>
      <c r="Q85" s="62" t="s">
        <v>41</v>
      </c>
      <c r="R85" s="62">
        <v>1</v>
      </c>
      <c r="S85" s="31"/>
      <c r="T85" s="62">
        <f>R85*S85</f>
        <v>0</v>
      </c>
    </row>
    <row r="86" spans="1:20" ht="70.5" customHeight="1" x14ac:dyDescent="0.35">
      <c r="A86" s="46"/>
      <c r="B86" s="54" t="str">
        <f t="shared" si="10"/>
        <v>3</v>
      </c>
      <c r="C86" s="54" t="str">
        <f>_xlfn.XLOOKUP(E:E,[1]pomocné_fakulta!$C:$C,[1]pomocné_fakulta!$B:$B)</f>
        <v>LF</v>
      </c>
      <c r="D86" s="54" t="str">
        <f>_xlfn.XLOOKUP(E:E,[2]Místnosti!$C:$C,[2]Místnosti!$K:$K)</f>
        <v>BF</v>
      </c>
      <c r="E86" s="55" t="str">
        <f t="shared" si="15"/>
        <v>3_104</v>
      </c>
      <c r="F86" s="56" t="s">
        <v>43</v>
      </c>
      <c r="G86" s="56" t="s">
        <v>252</v>
      </c>
      <c r="H86" s="57" t="s">
        <v>253</v>
      </c>
      <c r="I86" s="102" t="s">
        <v>254</v>
      </c>
      <c r="J86" s="200" t="s">
        <v>255</v>
      </c>
      <c r="K86" s="200"/>
      <c r="L86" s="200"/>
      <c r="M86" s="201" t="e" vm="18">
        <v>#VALUE!</v>
      </c>
      <c r="N86" s="201" t="s">
        <v>49</v>
      </c>
      <c r="O86" s="200" t="s">
        <v>149</v>
      </c>
      <c r="P86" s="62" t="s">
        <v>48</v>
      </c>
      <c r="Q86" s="62" t="s">
        <v>41</v>
      </c>
      <c r="R86" s="62">
        <v>1</v>
      </c>
      <c r="S86" s="31"/>
      <c r="T86" s="62">
        <f>R86*S86</f>
        <v>0</v>
      </c>
    </row>
    <row r="87" spans="1:20" ht="37.5" x14ac:dyDescent="0.35">
      <c r="A87" s="46"/>
      <c r="B87" s="54" t="str">
        <f t="shared" si="10"/>
        <v>3</v>
      </c>
      <c r="C87" s="54" t="str">
        <f>_xlfn.XLOOKUP(E:E,[1]pomocné_fakulta!$C:$C,[1]pomocné_fakulta!$B:$B)</f>
        <v>LF</v>
      </c>
      <c r="D87" s="54" t="str">
        <f>_xlfn.XLOOKUP(E:E,[2]Místnosti!$C:$C,[2]Místnosti!$K:$K)</f>
        <v>BF</v>
      </c>
      <c r="E87" s="55" t="str">
        <f t="shared" si="15"/>
        <v>3_104</v>
      </c>
      <c r="F87" s="56" t="s">
        <v>43</v>
      </c>
      <c r="G87" s="56" t="s">
        <v>56</v>
      </c>
      <c r="H87" s="57" t="s">
        <v>57</v>
      </c>
      <c r="I87" s="58" t="s">
        <v>58</v>
      </c>
      <c r="J87" s="59" t="s">
        <v>59</v>
      </c>
      <c r="K87" s="59" t="s">
        <v>60</v>
      </c>
      <c r="L87" s="59" t="s">
        <v>61</v>
      </c>
      <c r="M87" s="60" t="e" vm="3">
        <v>#VALUE!</v>
      </c>
      <c r="N87" s="60"/>
      <c r="O87" s="61" t="s">
        <v>55</v>
      </c>
      <c r="P87" s="62" t="s">
        <v>62</v>
      </c>
      <c r="Q87" s="62" t="s">
        <v>41</v>
      </c>
      <c r="R87" s="62">
        <v>1</v>
      </c>
      <c r="S87" s="31"/>
      <c r="T87" s="62">
        <f>R87*S87</f>
        <v>0</v>
      </c>
    </row>
    <row r="88" spans="1:20" ht="187.5" x14ac:dyDescent="0.35">
      <c r="A88" s="46"/>
      <c r="B88" s="54" t="str">
        <f t="shared" si="10"/>
        <v>3</v>
      </c>
      <c r="C88" s="54" t="str">
        <f>_xlfn.XLOOKUP(E:E,[1]pomocné_fakulta!$C:$C,[1]pomocné_fakulta!$B:$B)</f>
        <v>LF</v>
      </c>
      <c r="D88" s="54" t="str">
        <f>_xlfn.XLOOKUP(E:E,[2]Místnosti!$C:$C,[2]Místnosti!$K:$K)</f>
        <v>BF</v>
      </c>
      <c r="E88" s="55" t="str">
        <f t="shared" si="15"/>
        <v>3_104</v>
      </c>
      <c r="F88" s="56" t="s">
        <v>43</v>
      </c>
      <c r="G88" s="56" t="s">
        <v>145</v>
      </c>
      <c r="H88" s="57" t="s">
        <v>146</v>
      </c>
      <c r="I88" s="202" t="s">
        <v>147</v>
      </c>
      <c r="J88" s="200" t="s">
        <v>148</v>
      </c>
      <c r="K88" s="200" t="s">
        <v>67</v>
      </c>
      <c r="L88" s="200" t="s">
        <v>61</v>
      </c>
      <c r="M88" s="201" t="e" vm="11">
        <v>#VALUE!</v>
      </c>
      <c r="N88" s="201"/>
      <c r="O88" s="200" t="s">
        <v>149</v>
      </c>
      <c r="P88" s="62" t="s">
        <v>150</v>
      </c>
      <c r="Q88" s="62" t="s">
        <v>41</v>
      </c>
      <c r="R88" s="62">
        <v>1</v>
      </c>
      <c r="S88" s="31"/>
      <c r="T88" s="62">
        <f>R88*S88</f>
        <v>0</v>
      </c>
    </row>
    <row r="89" spans="1:20" ht="100" x14ac:dyDescent="0.35">
      <c r="A89" s="46" t="s">
        <v>69</v>
      </c>
      <c r="B89" s="54" t="str">
        <f t="shared" si="10"/>
        <v>3</v>
      </c>
      <c r="C89" s="54" t="str">
        <f>_xlfn.XLOOKUP(E:E,[1]pomocné_fakulta!$C:$C,[1]pomocné_fakulta!$B:$B)</f>
        <v>LF</v>
      </c>
      <c r="D89" s="54" t="str">
        <f>_xlfn.XLOOKUP(E:E,[2]Místnosti!$C:$C,[2]Místnosti!$K:$K)</f>
        <v>BF</v>
      </c>
      <c r="E89" s="55" t="str">
        <f>E84</f>
        <v>3_104</v>
      </c>
      <c r="F89" s="55" t="s">
        <v>70</v>
      </c>
      <c r="G89" s="63" t="s">
        <v>481</v>
      </c>
      <c r="H89" s="94" t="s">
        <v>482</v>
      </c>
      <c r="I89" s="106" t="s">
        <v>483</v>
      </c>
      <c r="J89" s="66" t="s">
        <v>484</v>
      </c>
      <c r="K89" s="66" t="s">
        <v>485</v>
      </c>
      <c r="L89" s="66" t="s">
        <v>76</v>
      </c>
      <c r="M89" s="77" t="e" vm="40">
        <v>#VALUE!</v>
      </c>
      <c r="N89" s="66" t="s">
        <v>77</v>
      </c>
      <c r="O89" s="175" t="s">
        <v>396</v>
      </c>
      <c r="P89" s="66"/>
      <c r="Q89" s="62" t="s">
        <v>41</v>
      </c>
      <c r="R89" s="62">
        <v>1</v>
      </c>
      <c r="S89" s="32"/>
      <c r="T89" s="62"/>
    </row>
    <row r="90" spans="1:20" ht="62.5" x14ac:dyDescent="0.35">
      <c r="A90" s="46" t="s">
        <v>69</v>
      </c>
      <c r="B90" s="54" t="str">
        <f t="shared" si="10"/>
        <v>3</v>
      </c>
      <c r="C90" s="54" t="str">
        <f>_xlfn.XLOOKUP(E:E,[1]pomocné_fakulta!$C:$C,[1]pomocné_fakulta!$B:$B)</f>
        <v>LF</v>
      </c>
      <c r="D90" s="54" t="str">
        <f>_xlfn.XLOOKUP(E:E,[2]Místnosti!$C:$C,[2]Místnosti!$K:$K)</f>
        <v>BF</v>
      </c>
      <c r="E90" s="55" t="str">
        <f>E89</f>
        <v>3_104</v>
      </c>
      <c r="F90" s="55" t="s">
        <v>70</v>
      </c>
      <c r="G90" s="63" t="s">
        <v>391</v>
      </c>
      <c r="H90" s="94" t="s">
        <v>392</v>
      </c>
      <c r="I90" s="75" t="s">
        <v>393</v>
      </c>
      <c r="J90" s="66" t="s">
        <v>394</v>
      </c>
      <c r="K90" s="66" t="s">
        <v>395</v>
      </c>
      <c r="L90" s="66" t="s">
        <v>76</v>
      </c>
      <c r="M90" s="77" t="e" vm="41">
        <v>#VALUE!</v>
      </c>
      <c r="N90" s="66" t="s">
        <v>77</v>
      </c>
      <c r="O90" s="175" t="s">
        <v>396</v>
      </c>
      <c r="P90" s="66"/>
      <c r="Q90" s="62" t="s">
        <v>41</v>
      </c>
      <c r="R90" s="62">
        <v>3</v>
      </c>
      <c r="S90" s="32"/>
      <c r="T90" s="62"/>
    </row>
    <row r="91" spans="1:20" ht="87.5" x14ac:dyDescent="0.35">
      <c r="A91" s="46"/>
      <c r="B91" s="54" t="str">
        <f t="shared" si="10"/>
        <v>3</v>
      </c>
      <c r="C91" s="54" t="str">
        <f>_xlfn.XLOOKUP(E:E,[1]pomocné_fakulta!$C:$C,[1]pomocné_fakulta!$B:$B)</f>
        <v>LF</v>
      </c>
      <c r="D91" s="54" t="str">
        <f>_xlfn.XLOOKUP(E:E,[2]Místnosti!$C:$C,[2]Místnosti!$K:$K)</f>
        <v>BF</v>
      </c>
      <c r="E91" s="55" t="str">
        <f>E90</f>
        <v>3_104</v>
      </c>
      <c r="F91" s="55" t="s">
        <v>70</v>
      </c>
      <c r="G91" s="56" t="s">
        <v>486</v>
      </c>
      <c r="H91" s="75" t="s">
        <v>487</v>
      </c>
      <c r="I91" s="58" t="s">
        <v>488</v>
      </c>
      <c r="J91" s="66" t="s">
        <v>489</v>
      </c>
      <c r="K91" s="66" t="s">
        <v>90</v>
      </c>
      <c r="L91" s="66" t="s">
        <v>76</v>
      </c>
      <c r="M91" s="77" t="e" vm="42">
        <v>#VALUE!</v>
      </c>
      <c r="N91" s="66" t="s">
        <v>77</v>
      </c>
      <c r="O91" s="175" t="s">
        <v>396</v>
      </c>
      <c r="P91" s="59" t="s">
        <v>490</v>
      </c>
      <c r="Q91" s="77" t="s">
        <v>41</v>
      </c>
      <c r="R91" s="77">
        <v>1</v>
      </c>
      <c r="S91" s="31"/>
      <c r="T91" s="77">
        <f t="shared" ref="T91:T96" si="16">R91*S91</f>
        <v>0</v>
      </c>
    </row>
    <row r="92" spans="1:20" ht="83.5" customHeight="1" x14ac:dyDescent="0.35">
      <c r="A92" s="46"/>
      <c r="B92" s="54" t="str">
        <f t="shared" si="10"/>
        <v>3</v>
      </c>
      <c r="C92" s="54" t="str">
        <f>_xlfn.XLOOKUP(E:E,[1]pomocné_fakulta!$C:$C,[1]pomocné_fakulta!$B:$B)</f>
        <v>LF</v>
      </c>
      <c r="D92" s="54" t="str">
        <f>_xlfn.XLOOKUP(E:E,[2]Místnosti!$C:$C,[2]Místnosti!$K:$K)</f>
        <v>BF</v>
      </c>
      <c r="E92" s="55" t="str">
        <f>E90</f>
        <v>3_104</v>
      </c>
      <c r="F92" s="55" t="s">
        <v>70</v>
      </c>
      <c r="G92" s="56" t="s">
        <v>491</v>
      </c>
      <c r="H92" s="75" t="s">
        <v>492</v>
      </c>
      <c r="I92" s="58" t="s">
        <v>493</v>
      </c>
      <c r="J92" s="66" t="s">
        <v>494</v>
      </c>
      <c r="K92" s="66" t="s">
        <v>90</v>
      </c>
      <c r="L92" s="66" t="s">
        <v>76</v>
      </c>
      <c r="M92" s="77" t="e" vm="42">
        <v>#VALUE!</v>
      </c>
      <c r="N92" s="66" t="s">
        <v>77</v>
      </c>
      <c r="O92" s="175" t="s">
        <v>396</v>
      </c>
      <c r="P92" s="59" t="s">
        <v>490</v>
      </c>
      <c r="Q92" s="77" t="s">
        <v>41</v>
      </c>
      <c r="R92" s="77">
        <v>1</v>
      </c>
      <c r="S92" s="31"/>
      <c r="T92" s="77">
        <f t="shared" si="16"/>
        <v>0</v>
      </c>
    </row>
    <row r="93" spans="1:20" ht="50" x14ac:dyDescent="0.35">
      <c r="A93" s="46"/>
      <c r="B93" s="54" t="str">
        <f t="shared" si="10"/>
        <v>3</v>
      </c>
      <c r="C93" s="54" t="str">
        <f>_xlfn.XLOOKUP(E:E,[1]pomocné_fakulta!$C:$C,[1]pomocné_fakulta!$B:$B)</f>
        <v>LF</v>
      </c>
      <c r="D93" s="54" t="str">
        <f>_xlfn.XLOOKUP(E:E,[2]Místnosti!$C:$C,[2]Místnosti!$K:$K)</f>
        <v>BF</v>
      </c>
      <c r="E93" s="55" t="str">
        <f>E92</f>
        <v>3_104</v>
      </c>
      <c r="F93" s="55" t="s">
        <v>70</v>
      </c>
      <c r="G93" s="56" t="s">
        <v>524</v>
      </c>
      <c r="H93" s="75" t="s">
        <v>525</v>
      </c>
      <c r="I93" s="58" t="s">
        <v>88</v>
      </c>
      <c r="J93" s="59" t="s">
        <v>526</v>
      </c>
      <c r="K93" s="66" t="s">
        <v>90</v>
      </c>
      <c r="L93" s="66" t="s">
        <v>76</v>
      </c>
      <c r="M93" s="77" t="e" vm="47">
        <v>#VALUE!</v>
      </c>
      <c r="N93" s="66" t="s">
        <v>77</v>
      </c>
      <c r="O93" s="175" t="s">
        <v>396</v>
      </c>
      <c r="P93" s="66"/>
      <c r="Q93" s="77" t="s">
        <v>41</v>
      </c>
      <c r="R93" s="77">
        <v>1</v>
      </c>
      <c r="S93" s="31"/>
      <c r="T93" s="77">
        <f t="shared" si="16"/>
        <v>0</v>
      </c>
    </row>
    <row r="94" spans="1:20" ht="87.5" x14ac:dyDescent="0.35">
      <c r="A94" s="46"/>
      <c r="B94" s="54" t="str">
        <f t="shared" si="10"/>
        <v>3</v>
      </c>
      <c r="C94" s="54" t="str">
        <f>_xlfn.XLOOKUP(E:E,[1]pomocné_fakulta!$C:$C,[1]pomocné_fakulta!$B:$B)</f>
        <v>LF</v>
      </c>
      <c r="D94" s="54" t="str">
        <f>_xlfn.XLOOKUP(E:E,[2]Místnosti!$C:$C,[2]Místnosti!$K:$K)</f>
        <v>BF</v>
      </c>
      <c r="E94" s="55" t="str">
        <f>E92</f>
        <v>3_104</v>
      </c>
      <c r="F94" s="55" t="s">
        <v>70</v>
      </c>
      <c r="G94" s="56" t="s">
        <v>495</v>
      </c>
      <c r="H94" s="106" t="s">
        <v>496</v>
      </c>
      <c r="I94" s="58" t="s">
        <v>497</v>
      </c>
      <c r="J94" s="173" t="s">
        <v>498</v>
      </c>
      <c r="K94" s="174" t="s">
        <v>499</v>
      </c>
      <c r="L94" s="174" t="s">
        <v>76</v>
      </c>
      <c r="M94" s="74" t="e" vm="43">
        <v>#VALUE!</v>
      </c>
      <c r="N94" s="66" t="s">
        <v>77</v>
      </c>
      <c r="O94" s="175" t="s">
        <v>396</v>
      </c>
      <c r="P94" s="59"/>
      <c r="Q94" s="62" t="s">
        <v>41</v>
      </c>
      <c r="R94" s="62">
        <v>2</v>
      </c>
      <c r="S94" s="31"/>
      <c r="T94" s="62">
        <f t="shared" si="16"/>
        <v>0</v>
      </c>
    </row>
    <row r="95" spans="1:20" ht="90" customHeight="1" x14ac:dyDescent="0.35">
      <c r="A95" s="46"/>
      <c r="B95" s="54" t="str">
        <f t="shared" si="10"/>
        <v>3</v>
      </c>
      <c r="C95" s="54" t="str">
        <f>_xlfn.XLOOKUP(E:E,[1]pomocné_fakulta!$C:$C,[1]pomocné_fakulta!$B:$B)</f>
        <v>LF</v>
      </c>
      <c r="D95" s="54" t="str">
        <f>_xlfn.XLOOKUP(E:E,[2]Místnosti!$C:$C,[2]Místnosti!$K:$K)</f>
        <v>BF</v>
      </c>
      <c r="E95" s="55" t="str">
        <f t="shared" ref="E95:E96" si="17">E94</f>
        <v>3_104</v>
      </c>
      <c r="F95" s="55" t="s">
        <v>70</v>
      </c>
      <c r="G95" s="56" t="s">
        <v>500</v>
      </c>
      <c r="H95" s="106" t="s">
        <v>501</v>
      </c>
      <c r="I95" s="58" t="s">
        <v>502</v>
      </c>
      <c r="J95" s="173" t="s">
        <v>503</v>
      </c>
      <c r="K95" s="174" t="s">
        <v>499</v>
      </c>
      <c r="L95" s="174" t="s">
        <v>76</v>
      </c>
      <c r="M95" s="77" t="e" vm="44">
        <v>#VALUE!</v>
      </c>
      <c r="N95" s="66" t="s">
        <v>77</v>
      </c>
      <c r="O95" s="175" t="s">
        <v>396</v>
      </c>
      <c r="P95" s="59"/>
      <c r="Q95" s="77" t="s">
        <v>41</v>
      </c>
      <c r="R95" s="77">
        <v>1</v>
      </c>
      <c r="S95" s="31"/>
      <c r="T95" s="77">
        <f t="shared" si="16"/>
        <v>0</v>
      </c>
    </row>
    <row r="96" spans="1:20" ht="88.5" customHeight="1" x14ac:dyDescent="0.35">
      <c r="A96" s="46"/>
      <c r="B96" s="54" t="str">
        <f t="shared" si="10"/>
        <v>3</v>
      </c>
      <c r="C96" s="54" t="str">
        <f>_xlfn.XLOOKUP(E:E,[1]pomocné_fakulta!$C:$C,[1]pomocné_fakulta!$B:$B)</f>
        <v>LF</v>
      </c>
      <c r="D96" s="54" t="str">
        <f>_xlfn.XLOOKUP(E:E,[2]Místnosti!$C:$C,[2]Místnosti!$K:$K)</f>
        <v>BF</v>
      </c>
      <c r="E96" s="55" t="str">
        <f t="shared" si="17"/>
        <v>3_104</v>
      </c>
      <c r="F96" s="55" t="s">
        <v>70</v>
      </c>
      <c r="G96" s="56" t="s">
        <v>504</v>
      </c>
      <c r="H96" s="106" t="s">
        <v>505</v>
      </c>
      <c r="I96" s="58" t="s">
        <v>506</v>
      </c>
      <c r="J96" s="173" t="s">
        <v>507</v>
      </c>
      <c r="K96" s="174" t="s">
        <v>499</v>
      </c>
      <c r="L96" s="174" t="s">
        <v>76</v>
      </c>
      <c r="M96" s="77" t="e" vm="45">
        <v>#VALUE!</v>
      </c>
      <c r="N96" s="66" t="s">
        <v>77</v>
      </c>
      <c r="O96" s="175" t="s">
        <v>396</v>
      </c>
      <c r="P96" s="59" t="s">
        <v>508</v>
      </c>
      <c r="Q96" s="77" t="s">
        <v>41</v>
      </c>
      <c r="R96" s="77">
        <v>1</v>
      </c>
      <c r="S96" s="31"/>
      <c r="T96" s="77">
        <f t="shared" si="16"/>
        <v>0</v>
      </c>
    </row>
    <row r="97" spans="1:20" ht="15.5" x14ac:dyDescent="0.35">
      <c r="A97" s="46"/>
      <c r="B97" s="155" t="str">
        <f t="shared" si="10"/>
        <v>3</v>
      </c>
      <c r="C97" s="155" t="str">
        <f>_xlfn.XLOOKUP(E:E,[1]pomocné_fakulta!$C:$C,[1]pomocné_fakulta!$B:$B)</f>
        <v>LF</v>
      </c>
      <c r="D97" s="47" t="str">
        <f>_xlfn.XLOOKUP(E:E,[2]Místnosti!$C:$C,[2]Místnosti!$K:$K)</f>
        <v>BF</v>
      </c>
      <c r="E97" s="156" t="str">
        <f>$G97</f>
        <v>3_141</v>
      </c>
      <c r="F97" s="156"/>
      <c r="G97" s="158" t="s">
        <v>536</v>
      </c>
      <c r="H97" s="1" t="s">
        <v>521</v>
      </c>
      <c r="I97" s="159"/>
      <c r="J97" s="160"/>
      <c r="K97" s="160"/>
      <c r="L97" s="160"/>
      <c r="M97" s="161"/>
      <c r="N97" s="160"/>
      <c r="O97" s="52"/>
      <c r="P97" s="160"/>
      <c r="Q97" s="161"/>
      <c r="R97" s="161"/>
      <c r="S97" s="30"/>
      <c r="T97" s="161"/>
    </row>
    <row r="98" spans="1:20" ht="37.5" x14ac:dyDescent="0.35">
      <c r="A98" s="46"/>
      <c r="B98" s="54" t="str">
        <f t="shared" si="10"/>
        <v>3</v>
      </c>
      <c r="C98" s="54" t="str">
        <f>_xlfn.XLOOKUP(E:E,[1]pomocné_fakulta!$C:$C,[1]pomocné_fakulta!$B:$B)</f>
        <v>LF</v>
      </c>
      <c r="D98" s="54" t="str">
        <f>_xlfn.XLOOKUP(E:E,[2]Místnosti!$C:$C,[2]Místnosti!$K:$K)</f>
        <v>BF</v>
      </c>
      <c r="E98" s="55" t="str">
        <f>E97</f>
        <v>3_141</v>
      </c>
      <c r="F98" s="55" t="s">
        <v>35</v>
      </c>
      <c r="G98" s="56" t="s">
        <v>537</v>
      </c>
      <c r="H98" s="57" t="s">
        <v>479</v>
      </c>
      <c r="I98" s="58" t="s">
        <v>38</v>
      </c>
      <c r="J98" s="59"/>
      <c r="K98" s="59"/>
      <c r="L98" s="59"/>
      <c r="M98" s="60"/>
      <c r="N98" s="60" t="s">
        <v>138</v>
      </c>
      <c r="O98" s="163" t="s">
        <v>538</v>
      </c>
      <c r="P98" s="59"/>
      <c r="Q98" s="62" t="s">
        <v>41</v>
      </c>
      <c r="R98" s="62">
        <v>1</v>
      </c>
      <c r="S98" s="31"/>
      <c r="T98" s="62">
        <f>R98*S98</f>
        <v>0</v>
      </c>
    </row>
    <row r="99" spans="1:20" ht="63.5" x14ac:dyDescent="0.35">
      <c r="A99" s="46"/>
      <c r="B99" s="54" t="str">
        <f t="shared" si="10"/>
        <v>3</v>
      </c>
      <c r="C99" s="54" t="str">
        <f>_xlfn.XLOOKUP(E:E,[1]pomocné_fakulta!$C:$C,[1]pomocné_fakulta!$B:$B)</f>
        <v>LF</v>
      </c>
      <c r="D99" s="54" t="str">
        <f>_xlfn.XLOOKUP(E:E,[2]Místnosti!$C:$C,[2]Místnosti!$K:$K)</f>
        <v>BF</v>
      </c>
      <c r="E99" s="55" t="str">
        <f t="shared" ref="E99:E102" si="18">E98</f>
        <v>3_141</v>
      </c>
      <c r="F99" s="56" t="s">
        <v>43</v>
      </c>
      <c r="G99" s="56" t="s">
        <v>140</v>
      </c>
      <c r="H99" s="57" t="s">
        <v>141</v>
      </c>
      <c r="I99" s="88" t="s">
        <v>142</v>
      </c>
      <c r="J99" s="59" t="s">
        <v>143</v>
      </c>
      <c r="K99" s="59"/>
      <c r="L99" s="59"/>
      <c r="M99" s="60" t="e" vm="10">
        <v>#VALUE!</v>
      </c>
      <c r="N99" s="60" t="s">
        <v>144</v>
      </c>
      <c r="O99" s="61" t="s">
        <v>55</v>
      </c>
      <c r="P99" s="62"/>
      <c r="Q99" s="62" t="s">
        <v>41</v>
      </c>
      <c r="R99" s="62">
        <v>1</v>
      </c>
      <c r="S99" s="31"/>
      <c r="T99" s="62">
        <f>R99*S99</f>
        <v>0</v>
      </c>
    </row>
    <row r="100" spans="1:20" ht="81" customHeight="1" x14ac:dyDescent="0.35">
      <c r="A100" s="46"/>
      <c r="B100" s="54" t="str">
        <f t="shared" si="10"/>
        <v>3</v>
      </c>
      <c r="C100" s="54" t="str">
        <f>_xlfn.XLOOKUP(E:E,[1]pomocné_fakulta!$C:$C,[1]pomocné_fakulta!$B:$B)</f>
        <v>LF</v>
      </c>
      <c r="D100" s="54" t="str">
        <f>_xlfn.XLOOKUP(E:E,[2]Místnosti!$C:$C,[2]Místnosti!$K:$K)</f>
        <v>BF</v>
      </c>
      <c r="E100" s="55" t="str">
        <f t="shared" si="18"/>
        <v>3_141</v>
      </c>
      <c r="F100" s="56" t="s">
        <v>43</v>
      </c>
      <c r="G100" s="56" t="s">
        <v>252</v>
      </c>
      <c r="H100" s="57" t="s">
        <v>253</v>
      </c>
      <c r="I100" s="102" t="s">
        <v>254</v>
      </c>
      <c r="J100" s="200" t="s">
        <v>255</v>
      </c>
      <c r="K100" s="200"/>
      <c r="L100" s="200"/>
      <c r="M100" s="201" t="e" vm="18">
        <v>#VALUE!</v>
      </c>
      <c r="N100" s="201" t="s">
        <v>49</v>
      </c>
      <c r="O100" s="200" t="s">
        <v>149</v>
      </c>
      <c r="P100" s="62" t="s">
        <v>48</v>
      </c>
      <c r="Q100" s="62" t="s">
        <v>41</v>
      </c>
      <c r="R100" s="62">
        <v>1</v>
      </c>
      <c r="S100" s="31"/>
      <c r="T100" s="62">
        <f>R100*S100</f>
        <v>0</v>
      </c>
    </row>
    <row r="101" spans="1:20" ht="37.5" x14ac:dyDescent="0.35">
      <c r="A101" s="46"/>
      <c r="B101" s="54" t="str">
        <f t="shared" si="10"/>
        <v>3</v>
      </c>
      <c r="C101" s="54" t="str">
        <f>_xlfn.XLOOKUP(E:E,[1]pomocné_fakulta!$C:$C,[1]pomocné_fakulta!$B:$B)</f>
        <v>LF</v>
      </c>
      <c r="D101" s="54" t="str">
        <f>_xlfn.XLOOKUP(E:E,[2]Místnosti!$C:$C,[2]Místnosti!$K:$K)</f>
        <v>BF</v>
      </c>
      <c r="E101" s="55" t="str">
        <f t="shared" si="18"/>
        <v>3_141</v>
      </c>
      <c r="F101" s="56" t="s">
        <v>43</v>
      </c>
      <c r="G101" s="56" t="s">
        <v>56</v>
      </c>
      <c r="H101" s="57" t="s">
        <v>57</v>
      </c>
      <c r="I101" s="58" t="s">
        <v>58</v>
      </c>
      <c r="J101" s="59" t="s">
        <v>59</v>
      </c>
      <c r="K101" s="59" t="s">
        <v>60</v>
      </c>
      <c r="L101" s="59" t="s">
        <v>61</v>
      </c>
      <c r="M101" s="60" t="e" vm="3">
        <v>#VALUE!</v>
      </c>
      <c r="N101" s="60"/>
      <c r="O101" s="61" t="s">
        <v>55</v>
      </c>
      <c r="P101" s="62" t="s">
        <v>62</v>
      </c>
      <c r="Q101" s="62" t="s">
        <v>41</v>
      </c>
      <c r="R101" s="62">
        <v>1</v>
      </c>
      <c r="S101" s="31"/>
      <c r="T101" s="62">
        <f>R101*S101</f>
        <v>0</v>
      </c>
    </row>
    <row r="102" spans="1:20" ht="187.5" x14ac:dyDescent="0.35">
      <c r="A102" s="46"/>
      <c r="B102" s="54" t="str">
        <f t="shared" si="10"/>
        <v>3</v>
      </c>
      <c r="C102" s="54" t="str">
        <f>_xlfn.XLOOKUP(E:E,[1]pomocné_fakulta!$C:$C,[1]pomocné_fakulta!$B:$B)</f>
        <v>LF</v>
      </c>
      <c r="D102" s="54" t="str">
        <f>_xlfn.XLOOKUP(E:E,[2]Místnosti!$C:$C,[2]Místnosti!$K:$K)</f>
        <v>BF</v>
      </c>
      <c r="E102" s="55" t="str">
        <f t="shared" si="18"/>
        <v>3_141</v>
      </c>
      <c r="F102" s="56" t="s">
        <v>43</v>
      </c>
      <c r="G102" s="56" t="s">
        <v>145</v>
      </c>
      <c r="H102" s="57" t="s">
        <v>146</v>
      </c>
      <c r="I102" s="202" t="s">
        <v>147</v>
      </c>
      <c r="J102" s="200" t="s">
        <v>148</v>
      </c>
      <c r="K102" s="200" t="s">
        <v>67</v>
      </c>
      <c r="L102" s="200" t="s">
        <v>61</v>
      </c>
      <c r="M102" s="201" t="e" vm="11">
        <v>#VALUE!</v>
      </c>
      <c r="N102" s="201"/>
      <c r="O102" s="200" t="s">
        <v>149</v>
      </c>
      <c r="P102" s="62" t="s">
        <v>150</v>
      </c>
      <c r="Q102" s="62" t="s">
        <v>41</v>
      </c>
      <c r="R102" s="62">
        <v>1</v>
      </c>
      <c r="S102" s="31"/>
      <c r="T102" s="62">
        <f>R102*S102</f>
        <v>0</v>
      </c>
    </row>
    <row r="103" spans="1:20" ht="100" x14ac:dyDescent="0.35">
      <c r="A103" s="46" t="s">
        <v>69</v>
      </c>
      <c r="B103" s="54" t="str">
        <f t="shared" si="10"/>
        <v>3</v>
      </c>
      <c r="C103" s="54" t="str">
        <f>_xlfn.XLOOKUP(E:E,[1]pomocné_fakulta!$C:$C,[1]pomocné_fakulta!$B:$B)</f>
        <v>LF</v>
      </c>
      <c r="D103" s="54" t="str">
        <f>_xlfn.XLOOKUP(E:E,[2]Místnosti!$C:$C,[2]Místnosti!$K:$K)</f>
        <v>BF</v>
      </c>
      <c r="E103" s="55" t="str">
        <f>E98</f>
        <v>3_141</v>
      </c>
      <c r="F103" s="55" t="s">
        <v>70</v>
      </c>
      <c r="G103" s="63" t="s">
        <v>481</v>
      </c>
      <c r="H103" s="94" t="s">
        <v>482</v>
      </c>
      <c r="I103" s="106" t="s">
        <v>483</v>
      </c>
      <c r="J103" s="66" t="s">
        <v>484</v>
      </c>
      <c r="K103" s="66" t="s">
        <v>485</v>
      </c>
      <c r="L103" s="66" t="s">
        <v>76</v>
      </c>
      <c r="M103" s="77" t="e" vm="40">
        <v>#VALUE!</v>
      </c>
      <c r="N103" s="66" t="s">
        <v>77</v>
      </c>
      <c r="O103" s="175" t="s">
        <v>396</v>
      </c>
      <c r="P103" s="66"/>
      <c r="Q103" s="62" t="s">
        <v>41</v>
      </c>
      <c r="R103" s="62">
        <v>1</v>
      </c>
      <c r="S103" s="32"/>
      <c r="T103" s="62"/>
    </row>
    <row r="104" spans="1:20" ht="62.5" x14ac:dyDescent="0.35">
      <c r="A104" s="46" t="s">
        <v>69</v>
      </c>
      <c r="B104" s="54" t="str">
        <f t="shared" si="10"/>
        <v>3</v>
      </c>
      <c r="C104" s="54" t="str">
        <f>_xlfn.XLOOKUP(E:E,[1]pomocné_fakulta!$C:$C,[1]pomocné_fakulta!$B:$B)</f>
        <v>LF</v>
      </c>
      <c r="D104" s="54" t="str">
        <f>_xlfn.XLOOKUP(E:E,[2]Místnosti!$C:$C,[2]Místnosti!$K:$K)</f>
        <v>BF</v>
      </c>
      <c r="E104" s="55" t="str">
        <f>E103</f>
        <v>3_141</v>
      </c>
      <c r="F104" s="55" t="s">
        <v>70</v>
      </c>
      <c r="G104" s="63" t="s">
        <v>391</v>
      </c>
      <c r="H104" s="94" t="s">
        <v>392</v>
      </c>
      <c r="I104" s="75" t="s">
        <v>393</v>
      </c>
      <c r="J104" s="66" t="s">
        <v>394</v>
      </c>
      <c r="K104" s="66" t="s">
        <v>395</v>
      </c>
      <c r="L104" s="66" t="s">
        <v>76</v>
      </c>
      <c r="M104" s="77" t="e" vm="41">
        <v>#VALUE!</v>
      </c>
      <c r="N104" s="66" t="s">
        <v>77</v>
      </c>
      <c r="O104" s="175" t="s">
        <v>396</v>
      </c>
      <c r="P104" s="66"/>
      <c r="Q104" s="62" t="s">
        <v>41</v>
      </c>
      <c r="R104" s="62">
        <v>3</v>
      </c>
      <c r="S104" s="32"/>
      <c r="T104" s="62"/>
    </row>
    <row r="105" spans="1:20" ht="87.5" x14ac:dyDescent="0.35">
      <c r="A105" s="46"/>
      <c r="B105" s="54" t="str">
        <f t="shared" si="10"/>
        <v>3</v>
      </c>
      <c r="C105" s="54" t="str">
        <f>_xlfn.XLOOKUP(E:E,[1]pomocné_fakulta!$C:$C,[1]pomocné_fakulta!$B:$B)</f>
        <v>LF</v>
      </c>
      <c r="D105" s="54" t="str">
        <f>_xlfn.XLOOKUP(E:E,[2]Místnosti!$C:$C,[2]Místnosti!$K:$K)</f>
        <v>BF</v>
      </c>
      <c r="E105" s="55" t="str">
        <f>E104</f>
        <v>3_141</v>
      </c>
      <c r="F105" s="55" t="s">
        <v>70</v>
      </c>
      <c r="G105" s="56" t="s">
        <v>486</v>
      </c>
      <c r="H105" s="75" t="s">
        <v>487</v>
      </c>
      <c r="I105" s="58" t="s">
        <v>488</v>
      </c>
      <c r="J105" s="66" t="s">
        <v>489</v>
      </c>
      <c r="K105" s="66" t="s">
        <v>90</v>
      </c>
      <c r="L105" s="66" t="s">
        <v>76</v>
      </c>
      <c r="M105" s="77" t="e" vm="42">
        <v>#VALUE!</v>
      </c>
      <c r="N105" s="66" t="s">
        <v>77</v>
      </c>
      <c r="O105" s="175" t="s">
        <v>396</v>
      </c>
      <c r="P105" s="59" t="s">
        <v>490</v>
      </c>
      <c r="Q105" s="77" t="s">
        <v>41</v>
      </c>
      <c r="R105" s="77">
        <v>1</v>
      </c>
      <c r="S105" s="31"/>
      <c r="T105" s="77">
        <f t="shared" ref="T105:T110" si="19">R105*S105</f>
        <v>0</v>
      </c>
    </row>
    <row r="106" spans="1:20" ht="86.5" customHeight="1" x14ac:dyDescent="0.35">
      <c r="A106" s="46"/>
      <c r="B106" s="54" t="str">
        <f t="shared" si="10"/>
        <v>3</v>
      </c>
      <c r="C106" s="54" t="str">
        <f>_xlfn.XLOOKUP(E:E,[1]pomocné_fakulta!$C:$C,[1]pomocné_fakulta!$B:$B)</f>
        <v>LF</v>
      </c>
      <c r="D106" s="54" t="str">
        <f>_xlfn.XLOOKUP(E:E,[2]Místnosti!$C:$C,[2]Místnosti!$K:$K)</f>
        <v>BF</v>
      </c>
      <c r="E106" s="55" t="str">
        <f>E104</f>
        <v>3_141</v>
      </c>
      <c r="F106" s="55" t="s">
        <v>70</v>
      </c>
      <c r="G106" s="56" t="s">
        <v>491</v>
      </c>
      <c r="H106" s="75" t="s">
        <v>492</v>
      </c>
      <c r="I106" s="58" t="s">
        <v>493</v>
      </c>
      <c r="J106" s="66" t="s">
        <v>494</v>
      </c>
      <c r="K106" s="66" t="s">
        <v>90</v>
      </c>
      <c r="L106" s="66" t="s">
        <v>76</v>
      </c>
      <c r="M106" s="77" t="e" vm="42">
        <v>#VALUE!</v>
      </c>
      <c r="N106" s="66" t="s">
        <v>77</v>
      </c>
      <c r="O106" s="175" t="s">
        <v>396</v>
      </c>
      <c r="P106" s="59" t="s">
        <v>490</v>
      </c>
      <c r="Q106" s="77" t="s">
        <v>41</v>
      </c>
      <c r="R106" s="77">
        <v>1</v>
      </c>
      <c r="S106" s="31"/>
      <c r="T106" s="77">
        <f t="shared" si="19"/>
        <v>0</v>
      </c>
    </row>
    <row r="107" spans="1:20" ht="64.5" customHeight="1" x14ac:dyDescent="0.35">
      <c r="A107" s="46"/>
      <c r="B107" s="54" t="str">
        <f t="shared" si="10"/>
        <v>3</v>
      </c>
      <c r="C107" s="54" t="str">
        <f>_xlfn.XLOOKUP(E:E,[1]pomocné_fakulta!$C:$C,[1]pomocné_fakulta!$B:$B)</f>
        <v>LF</v>
      </c>
      <c r="D107" s="54" t="str">
        <f>_xlfn.XLOOKUP(E:E,[2]Místnosti!$C:$C,[2]Místnosti!$K:$K)</f>
        <v>BF</v>
      </c>
      <c r="E107" s="55" t="str">
        <f>E106</f>
        <v>3_141</v>
      </c>
      <c r="F107" s="55" t="s">
        <v>70</v>
      </c>
      <c r="G107" s="56" t="s">
        <v>524</v>
      </c>
      <c r="H107" s="75" t="s">
        <v>525</v>
      </c>
      <c r="I107" s="58" t="s">
        <v>88</v>
      </c>
      <c r="J107" s="59" t="s">
        <v>526</v>
      </c>
      <c r="K107" s="66" t="s">
        <v>90</v>
      </c>
      <c r="L107" s="66" t="s">
        <v>76</v>
      </c>
      <c r="M107" s="77" t="e" vm="47">
        <v>#VALUE!</v>
      </c>
      <c r="N107" s="66" t="s">
        <v>77</v>
      </c>
      <c r="O107" s="175" t="s">
        <v>396</v>
      </c>
      <c r="P107" s="66"/>
      <c r="Q107" s="77" t="s">
        <v>41</v>
      </c>
      <c r="R107" s="77">
        <v>1</v>
      </c>
      <c r="S107" s="31"/>
      <c r="T107" s="77">
        <f t="shared" si="19"/>
        <v>0</v>
      </c>
    </row>
    <row r="108" spans="1:20" ht="87.5" x14ac:dyDescent="0.35">
      <c r="A108" s="46"/>
      <c r="B108" s="54" t="str">
        <f t="shared" si="10"/>
        <v>3</v>
      </c>
      <c r="C108" s="54" t="str">
        <f>_xlfn.XLOOKUP(E:E,[1]pomocné_fakulta!$C:$C,[1]pomocné_fakulta!$B:$B)</f>
        <v>LF</v>
      </c>
      <c r="D108" s="54" t="str">
        <f>_xlfn.XLOOKUP(E:E,[2]Místnosti!$C:$C,[2]Místnosti!$K:$K)</f>
        <v>BF</v>
      </c>
      <c r="E108" s="55" t="str">
        <f>E106</f>
        <v>3_141</v>
      </c>
      <c r="F108" s="55" t="s">
        <v>70</v>
      </c>
      <c r="G108" s="56" t="s">
        <v>495</v>
      </c>
      <c r="H108" s="106" t="s">
        <v>496</v>
      </c>
      <c r="I108" s="58" t="s">
        <v>497</v>
      </c>
      <c r="J108" s="173" t="s">
        <v>498</v>
      </c>
      <c r="K108" s="174" t="s">
        <v>499</v>
      </c>
      <c r="L108" s="174" t="s">
        <v>76</v>
      </c>
      <c r="M108" s="74" t="e" vm="43">
        <v>#VALUE!</v>
      </c>
      <c r="N108" s="66" t="s">
        <v>77</v>
      </c>
      <c r="O108" s="175" t="s">
        <v>396</v>
      </c>
      <c r="P108" s="59"/>
      <c r="Q108" s="62" t="s">
        <v>41</v>
      </c>
      <c r="R108" s="62">
        <v>2</v>
      </c>
      <c r="S108" s="31"/>
      <c r="T108" s="62">
        <f t="shared" si="19"/>
        <v>0</v>
      </c>
    </row>
    <row r="109" spans="1:20" ht="91" customHeight="1" x14ac:dyDescent="0.35">
      <c r="A109" s="46"/>
      <c r="B109" s="54" t="str">
        <f t="shared" si="10"/>
        <v>3</v>
      </c>
      <c r="C109" s="54" t="str">
        <f>_xlfn.XLOOKUP(E:E,[1]pomocné_fakulta!$C:$C,[1]pomocné_fakulta!$B:$B)</f>
        <v>LF</v>
      </c>
      <c r="D109" s="54" t="str">
        <f>_xlfn.XLOOKUP(E:E,[2]Místnosti!$C:$C,[2]Místnosti!$K:$K)</f>
        <v>BF</v>
      </c>
      <c r="E109" s="55" t="str">
        <f t="shared" ref="E109:E110" si="20">E108</f>
        <v>3_141</v>
      </c>
      <c r="F109" s="55" t="s">
        <v>70</v>
      </c>
      <c r="G109" s="56" t="s">
        <v>500</v>
      </c>
      <c r="H109" s="106" t="s">
        <v>501</v>
      </c>
      <c r="I109" s="58" t="s">
        <v>502</v>
      </c>
      <c r="J109" s="173" t="s">
        <v>503</v>
      </c>
      <c r="K109" s="174" t="s">
        <v>499</v>
      </c>
      <c r="L109" s="174" t="s">
        <v>76</v>
      </c>
      <c r="M109" s="77" t="e" vm="44">
        <v>#VALUE!</v>
      </c>
      <c r="N109" s="66" t="s">
        <v>77</v>
      </c>
      <c r="O109" s="175" t="s">
        <v>396</v>
      </c>
      <c r="P109" s="59"/>
      <c r="Q109" s="77" t="s">
        <v>41</v>
      </c>
      <c r="R109" s="77">
        <v>1</v>
      </c>
      <c r="S109" s="31"/>
      <c r="T109" s="77">
        <f t="shared" si="19"/>
        <v>0</v>
      </c>
    </row>
    <row r="110" spans="1:20" ht="87" customHeight="1" x14ac:dyDescent="0.35">
      <c r="A110" s="46"/>
      <c r="B110" s="54" t="str">
        <f t="shared" si="10"/>
        <v>3</v>
      </c>
      <c r="C110" s="54" t="str">
        <f>_xlfn.XLOOKUP(E:E,[1]pomocné_fakulta!$C:$C,[1]pomocné_fakulta!$B:$B)</f>
        <v>LF</v>
      </c>
      <c r="D110" s="54" t="str">
        <f>_xlfn.XLOOKUP(E:E,[2]Místnosti!$C:$C,[2]Místnosti!$K:$K)</f>
        <v>BF</v>
      </c>
      <c r="E110" s="55" t="str">
        <f t="shared" si="20"/>
        <v>3_141</v>
      </c>
      <c r="F110" s="55" t="s">
        <v>70</v>
      </c>
      <c r="G110" s="56" t="s">
        <v>504</v>
      </c>
      <c r="H110" s="106" t="s">
        <v>505</v>
      </c>
      <c r="I110" s="58" t="s">
        <v>506</v>
      </c>
      <c r="J110" s="173" t="s">
        <v>507</v>
      </c>
      <c r="K110" s="174" t="s">
        <v>499</v>
      </c>
      <c r="L110" s="174" t="s">
        <v>76</v>
      </c>
      <c r="M110" s="77" t="e" vm="45">
        <v>#VALUE!</v>
      </c>
      <c r="N110" s="66" t="s">
        <v>77</v>
      </c>
      <c r="O110" s="175" t="s">
        <v>396</v>
      </c>
      <c r="P110" s="59" t="s">
        <v>508</v>
      </c>
      <c r="Q110" s="77" t="s">
        <v>41</v>
      </c>
      <c r="R110" s="77">
        <v>1</v>
      </c>
      <c r="S110" s="31"/>
      <c r="T110" s="77">
        <f t="shared" si="19"/>
        <v>0</v>
      </c>
    </row>
    <row r="111" spans="1:20" ht="15.5" x14ac:dyDescent="0.35">
      <c r="A111" s="46"/>
      <c r="B111" s="155" t="str">
        <f t="shared" si="10"/>
        <v>3</v>
      </c>
      <c r="C111" s="155" t="str">
        <f>_xlfn.XLOOKUP(E:E,[1]pomocné_fakulta!$C:$C,[1]pomocné_fakulta!$B:$B)</f>
        <v>FaF</v>
      </c>
      <c r="D111" s="47" t="str">
        <f>_xlfn.XLOOKUP(E:E,[2]Místnosti!$C:$C,[2]Místnosti!$K:$K)</f>
        <v>BF</v>
      </c>
      <c r="E111" s="156" t="str">
        <f>$G111</f>
        <v>3_178</v>
      </c>
      <c r="F111" s="156"/>
      <c r="G111" s="158" t="s">
        <v>539</v>
      </c>
      <c r="H111" s="1" t="s">
        <v>521</v>
      </c>
      <c r="I111" s="159"/>
      <c r="J111" s="160"/>
      <c r="K111" s="160"/>
      <c r="L111" s="160"/>
      <c r="M111" s="161"/>
      <c r="N111" s="160"/>
      <c r="O111" s="52"/>
      <c r="P111" s="160"/>
      <c r="Q111" s="161"/>
      <c r="R111" s="161"/>
      <c r="S111" s="30"/>
      <c r="T111" s="161"/>
    </row>
    <row r="112" spans="1:20" ht="37.5" x14ac:dyDescent="0.35">
      <c r="A112" s="46"/>
      <c r="B112" s="54" t="str">
        <f t="shared" si="10"/>
        <v>3</v>
      </c>
      <c r="C112" s="54" t="str">
        <f>_xlfn.XLOOKUP(E:E,[1]pomocné_fakulta!$C:$C,[1]pomocné_fakulta!$B:$B)</f>
        <v>FaF</v>
      </c>
      <c r="D112" s="54" t="str">
        <f>_xlfn.XLOOKUP(E:E,[2]Místnosti!$C:$C,[2]Místnosti!$K:$K)</f>
        <v>BF</v>
      </c>
      <c r="E112" s="55" t="str">
        <f>E111</f>
        <v>3_178</v>
      </c>
      <c r="F112" s="55" t="s">
        <v>35</v>
      </c>
      <c r="G112" s="56" t="s">
        <v>540</v>
      </c>
      <c r="H112" s="57" t="s">
        <v>479</v>
      </c>
      <c r="I112" s="58" t="s">
        <v>38</v>
      </c>
      <c r="J112" s="59"/>
      <c r="K112" s="59"/>
      <c r="L112" s="59"/>
      <c r="M112" s="60"/>
      <c r="N112" s="60" t="s">
        <v>138</v>
      </c>
      <c r="O112" s="163" t="s">
        <v>541</v>
      </c>
      <c r="P112" s="59"/>
      <c r="Q112" s="62" t="s">
        <v>41</v>
      </c>
      <c r="R112" s="62">
        <v>1</v>
      </c>
      <c r="S112" s="31"/>
      <c r="T112" s="62">
        <f>R112*S112</f>
        <v>0</v>
      </c>
    </row>
    <row r="113" spans="1:20" ht="63.5" x14ac:dyDescent="0.35">
      <c r="A113" s="46"/>
      <c r="B113" s="54" t="str">
        <f t="shared" si="10"/>
        <v>3</v>
      </c>
      <c r="C113" s="54" t="str">
        <f>_xlfn.XLOOKUP(E:E,[1]pomocné_fakulta!$C:$C,[1]pomocné_fakulta!$B:$B)</f>
        <v>FaF</v>
      </c>
      <c r="D113" s="54" t="str">
        <f>_xlfn.XLOOKUP(E:E,[2]Místnosti!$C:$C,[2]Místnosti!$K:$K)</f>
        <v>BF</v>
      </c>
      <c r="E113" s="55" t="str">
        <f t="shared" ref="E113:E116" si="21">E112</f>
        <v>3_178</v>
      </c>
      <c r="F113" s="56" t="s">
        <v>43</v>
      </c>
      <c r="G113" s="56" t="s">
        <v>140</v>
      </c>
      <c r="H113" s="57" t="s">
        <v>141</v>
      </c>
      <c r="I113" s="88" t="s">
        <v>142</v>
      </c>
      <c r="J113" s="59" t="s">
        <v>143</v>
      </c>
      <c r="K113" s="59"/>
      <c r="L113" s="59"/>
      <c r="M113" s="60" t="e" vm="10">
        <v>#VALUE!</v>
      </c>
      <c r="N113" s="60" t="s">
        <v>144</v>
      </c>
      <c r="O113" s="61" t="s">
        <v>55</v>
      </c>
      <c r="P113" s="62"/>
      <c r="Q113" s="62" t="s">
        <v>41</v>
      </c>
      <c r="R113" s="62">
        <v>1</v>
      </c>
      <c r="S113" s="31"/>
      <c r="T113" s="62">
        <f>R113*S113</f>
        <v>0</v>
      </c>
    </row>
    <row r="114" spans="1:20" ht="51" x14ac:dyDescent="0.35">
      <c r="A114" s="46"/>
      <c r="B114" s="54" t="str">
        <f t="shared" si="10"/>
        <v>3</v>
      </c>
      <c r="C114" s="54" t="str">
        <f>_xlfn.XLOOKUP(E:E,[1]pomocné_fakulta!$C:$C,[1]pomocné_fakulta!$B:$B)</f>
        <v>FaF</v>
      </c>
      <c r="D114" s="54" t="str">
        <f>_xlfn.XLOOKUP(E:E,[2]Místnosti!$C:$C,[2]Místnosti!$K:$K)</f>
        <v>BF</v>
      </c>
      <c r="E114" s="55" t="str">
        <f t="shared" si="21"/>
        <v>3_178</v>
      </c>
      <c r="F114" s="56" t="s">
        <v>43</v>
      </c>
      <c r="G114" s="56" t="s">
        <v>252</v>
      </c>
      <c r="H114" s="57" t="s">
        <v>253</v>
      </c>
      <c r="I114" s="102" t="s">
        <v>254</v>
      </c>
      <c r="J114" s="200" t="s">
        <v>255</v>
      </c>
      <c r="K114" s="200"/>
      <c r="L114" s="200"/>
      <c r="M114" s="201" t="e" vm="18">
        <v>#VALUE!</v>
      </c>
      <c r="N114" s="201" t="s">
        <v>49</v>
      </c>
      <c r="O114" s="200" t="s">
        <v>149</v>
      </c>
      <c r="P114" s="62" t="s">
        <v>48</v>
      </c>
      <c r="Q114" s="62" t="s">
        <v>41</v>
      </c>
      <c r="R114" s="62">
        <v>1</v>
      </c>
      <c r="S114" s="31"/>
      <c r="T114" s="62">
        <f>R114*S114</f>
        <v>0</v>
      </c>
    </row>
    <row r="115" spans="1:20" ht="37.5" x14ac:dyDescent="0.35">
      <c r="A115" s="46"/>
      <c r="B115" s="54" t="str">
        <f t="shared" si="10"/>
        <v>3</v>
      </c>
      <c r="C115" s="54" t="str">
        <f>_xlfn.XLOOKUP(E:E,[1]pomocné_fakulta!$C:$C,[1]pomocné_fakulta!$B:$B)</f>
        <v>FaF</v>
      </c>
      <c r="D115" s="54" t="str">
        <f>_xlfn.XLOOKUP(E:E,[2]Místnosti!$C:$C,[2]Místnosti!$K:$K)</f>
        <v>BF</v>
      </c>
      <c r="E115" s="55" t="str">
        <f t="shared" si="21"/>
        <v>3_178</v>
      </c>
      <c r="F115" s="56" t="s">
        <v>43</v>
      </c>
      <c r="G115" s="56" t="s">
        <v>56</v>
      </c>
      <c r="H115" s="57" t="s">
        <v>57</v>
      </c>
      <c r="I115" s="58" t="s">
        <v>58</v>
      </c>
      <c r="J115" s="59" t="s">
        <v>59</v>
      </c>
      <c r="K115" s="59" t="s">
        <v>60</v>
      </c>
      <c r="L115" s="59" t="s">
        <v>61</v>
      </c>
      <c r="M115" s="60" t="e" vm="3">
        <v>#VALUE!</v>
      </c>
      <c r="N115" s="60"/>
      <c r="O115" s="61" t="s">
        <v>55</v>
      </c>
      <c r="P115" s="62" t="s">
        <v>62</v>
      </c>
      <c r="Q115" s="62" t="s">
        <v>41</v>
      </c>
      <c r="R115" s="62">
        <v>1</v>
      </c>
      <c r="S115" s="31"/>
      <c r="T115" s="62">
        <f>R115*S115</f>
        <v>0</v>
      </c>
    </row>
    <row r="116" spans="1:20" ht="187.5" x14ac:dyDescent="0.35">
      <c r="A116" s="46"/>
      <c r="B116" s="54" t="str">
        <f t="shared" si="10"/>
        <v>3</v>
      </c>
      <c r="C116" s="54" t="str">
        <f>_xlfn.XLOOKUP(E:E,[1]pomocné_fakulta!$C:$C,[1]pomocné_fakulta!$B:$B)</f>
        <v>FaF</v>
      </c>
      <c r="D116" s="54" t="str">
        <f>_xlfn.XLOOKUP(E:E,[2]Místnosti!$C:$C,[2]Místnosti!$K:$K)</f>
        <v>BF</v>
      </c>
      <c r="E116" s="55" t="str">
        <f t="shared" si="21"/>
        <v>3_178</v>
      </c>
      <c r="F116" s="56" t="s">
        <v>43</v>
      </c>
      <c r="G116" s="56" t="s">
        <v>145</v>
      </c>
      <c r="H116" s="57" t="s">
        <v>146</v>
      </c>
      <c r="I116" s="202" t="s">
        <v>147</v>
      </c>
      <c r="J116" s="200" t="s">
        <v>148</v>
      </c>
      <c r="K116" s="200" t="s">
        <v>67</v>
      </c>
      <c r="L116" s="200" t="s">
        <v>61</v>
      </c>
      <c r="M116" s="201" t="e" vm="11">
        <v>#VALUE!</v>
      </c>
      <c r="N116" s="201"/>
      <c r="O116" s="200" t="s">
        <v>149</v>
      </c>
      <c r="P116" s="62" t="s">
        <v>150</v>
      </c>
      <c r="Q116" s="62" t="s">
        <v>41</v>
      </c>
      <c r="R116" s="62">
        <v>1</v>
      </c>
      <c r="S116" s="31"/>
      <c r="T116" s="62">
        <f>R116*S116</f>
        <v>0</v>
      </c>
    </row>
    <row r="117" spans="1:20" ht="100" x14ac:dyDescent="0.35">
      <c r="A117" s="46" t="s">
        <v>69</v>
      </c>
      <c r="B117" s="54" t="str">
        <f t="shared" si="10"/>
        <v>3</v>
      </c>
      <c r="C117" s="54" t="str">
        <f>_xlfn.XLOOKUP(E:E,[1]pomocné_fakulta!$C:$C,[1]pomocné_fakulta!$B:$B)</f>
        <v>FaF</v>
      </c>
      <c r="D117" s="54" t="str">
        <f>_xlfn.XLOOKUP(E:E,[2]Místnosti!$C:$C,[2]Místnosti!$K:$K)</f>
        <v>BF</v>
      </c>
      <c r="E117" s="55" t="str">
        <f>E112</f>
        <v>3_178</v>
      </c>
      <c r="F117" s="55" t="s">
        <v>70</v>
      </c>
      <c r="G117" s="63" t="s">
        <v>481</v>
      </c>
      <c r="H117" s="94" t="s">
        <v>482</v>
      </c>
      <c r="I117" s="106" t="s">
        <v>483</v>
      </c>
      <c r="J117" s="66" t="s">
        <v>484</v>
      </c>
      <c r="K117" s="66" t="s">
        <v>485</v>
      </c>
      <c r="L117" s="66" t="s">
        <v>76</v>
      </c>
      <c r="M117" s="77" t="e" vm="40">
        <v>#VALUE!</v>
      </c>
      <c r="N117" s="66" t="s">
        <v>77</v>
      </c>
      <c r="O117" s="175" t="s">
        <v>396</v>
      </c>
      <c r="P117" s="66"/>
      <c r="Q117" s="62" t="s">
        <v>41</v>
      </c>
      <c r="R117" s="62">
        <v>1</v>
      </c>
      <c r="S117" s="32"/>
      <c r="T117" s="62"/>
    </row>
    <row r="118" spans="1:20" ht="62.5" x14ac:dyDescent="0.35">
      <c r="A118" s="46" t="s">
        <v>69</v>
      </c>
      <c r="B118" s="54" t="str">
        <f t="shared" si="10"/>
        <v>3</v>
      </c>
      <c r="C118" s="54" t="str">
        <f>_xlfn.XLOOKUP(E:E,[1]pomocné_fakulta!$C:$C,[1]pomocné_fakulta!$B:$B)</f>
        <v>FaF</v>
      </c>
      <c r="D118" s="54" t="str">
        <f>_xlfn.XLOOKUP(E:E,[2]Místnosti!$C:$C,[2]Místnosti!$K:$K)</f>
        <v>BF</v>
      </c>
      <c r="E118" s="55" t="str">
        <f>E117</f>
        <v>3_178</v>
      </c>
      <c r="F118" s="55" t="s">
        <v>70</v>
      </c>
      <c r="G118" s="63" t="s">
        <v>391</v>
      </c>
      <c r="H118" s="94" t="s">
        <v>392</v>
      </c>
      <c r="I118" s="75" t="s">
        <v>393</v>
      </c>
      <c r="J118" s="66" t="s">
        <v>394</v>
      </c>
      <c r="K118" s="66" t="s">
        <v>395</v>
      </c>
      <c r="L118" s="66" t="s">
        <v>76</v>
      </c>
      <c r="M118" s="77" t="e" vm="41">
        <v>#VALUE!</v>
      </c>
      <c r="N118" s="66" t="s">
        <v>77</v>
      </c>
      <c r="O118" s="175" t="s">
        <v>396</v>
      </c>
      <c r="P118" s="66"/>
      <c r="Q118" s="62" t="s">
        <v>41</v>
      </c>
      <c r="R118" s="62">
        <v>3</v>
      </c>
      <c r="S118" s="32"/>
      <c r="T118" s="62"/>
    </row>
    <row r="119" spans="1:20" ht="87.5" x14ac:dyDescent="0.35">
      <c r="A119" s="46"/>
      <c r="B119" s="54" t="str">
        <f t="shared" si="10"/>
        <v>3</v>
      </c>
      <c r="C119" s="54" t="str">
        <f>_xlfn.XLOOKUP(E:E,[1]pomocné_fakulta!$C:$C,[1]pomocné_fakulta!$B:$B)</f>
        <v>FaF</v>
      </c>
      <c r="D119" s="54" t="str">
        <f>_xlfn.XLOOKUP(E:E,[2]Místnosti!$C:$C,[2]Místnosti!$K:$K)</f>
        <v>BF</v>
      </c>
      <c r="E119" s="55" t="str">
        <f>E118</f>
        <v>3_178</v>
      </c>
      <c r="F119" s="55" t="s">
        <v>70</v>
      </c>
      <c r="G119" s="56" t="s">
        <v>486</v>
      </c>
      <c r="H119" s="75" t="s">
        <v>487</v>
      </c>
      <c r="I119" s="58" t="s">
        <v>488</v>
      </c>
      <c r="J119" s="66" t="s">
        <v>489</v>
      </c>
      <c r="K119" s="66" t="s">
        <v>90</v>
      </c>
      <c r="L119" s="66" t="s">
        <v>76</v>
      </c>
      <c r="M119" s="77" t="e" vm="42">
        <v>#VALUE!</v>
      </c>
      <c r="N119" s="66" t="s">
        <v>77</v>
      </c>
      <c r="O119" s="175" t="s">
        <v>396</v>
      </c>
      <c r="P119" s="59" t="s">
        <v>490</v>
      </c>
      <c r="Q119" s="77" t="s">
        <v>41</v>
      </c>
      <c r="R119" s="77">
        <v>1</v>
      </c>
      <c r="S119" s="31"/>
      <c r="T119" s="77">
        <f t="shared" ref="T119:T124" si="22">R119*S119</f>
        <v>0</v>
      </c>
    </row>
    <row r="120" spans="1:20" ht="97.5" customHeight="1" x14ac:dyDescent="0.35">
      <c r="A120" s="46"/>
      <c r="B120" s="54" t="str">
        <f t="shared" si="10"/>
        <v>3</v>
      </c>
      <c r="C120" s="54" t="str">
        <f>_xlfn.XLOOKUP(E:E,[1]pomocné_fakulta!$C:$C,[1]pomocné_fakulta!$B:$B)</f>
        <v>FaF</v>
      </c>
      <c r="D120" s="54" t="str">
        <f>_xlfn.XLOOKUP(E:E,[2]Místnosti!$C:$C,[2]Místnosti!$K:$K)</f>
        <v>BF</v>
      </c>
      <c r="E120" s="55" t="str">
        <f>E118</f>
        <v>3_178</v>
      </c>
      <c r="F120" s="55" t="s">
        <v>70</v>
      </c>
      <c r="G120" s="56" t="s">
        <v>491</v>
      </c>
      <c r="H120" s="75" t="s">
        <v>492</v>
      </c>
      <c r="I120" s="58" t="s">
        <v>493</v>
      </c>
      <c r="J120" s="66" t="s">
        <v>494</v>
      </c>
      <c r="K120" s="66" t="s">
        <v>90</v>
      </c>
      <c r="L120" s="66" t="s">
        <v>76</v>
      </c>
      <c r="M120" s="77" t="e" vm="42">
        <v>#VALUE!</v>
      </c>
      <c r="N120" s="66" t="s">
        <v>77</v>
      </c>
      <c r="O120" s="175" t="s">
        <v>396</v>
      </c>
      <c r="P120" s="59" t="s">
        <v>490</v>
      </c>
      <c r="Q120" s="77" t="s">
        <v>41</v>
      </c>
      <c r="R120" s="77">
        <v>1</v>
      </c>
      <c r="S120" s="31"/>
      <c r="T120" s="77">
        <f t="shared" si="22"/>
        <v>0</v>
      </c>
    </row>
    <row r="121" spans="1:20" ht="67.5" customHeight="1" x14ac:dyDescent="0.35">
      <c r="A121" s="46"/>
      <c r="B121" s="54" t="str">
        <f t="shared" si="10"/>
        <v>3</v>
      </c>
      <c r="C121" s="54" t="str">
        <f>_xlfn.XLOOKUP(E:E,[1]pomocné_fakulta!$C:$C,[1]pomocné_fakulta!$B:$B)</f>
        <v>FaF</v>
      </c>
      <c r="D121" s="54" t="str">
        <f>_xlfn.XLOOKUP(E:E,[2]Místnosti!$C:$C,[2]Místnosti!$K:$K)</f>
        <v>BF</v>
      </c>
      <c r="E121" s="55" t="str">
        <f>E120</f>
        <v>3_178</v>
      </c>
      <c r="F121" s="55" t="s">
        <v>70</v>
      </c>
      <c r="G121" s="56" t="s">
        <v>524</v>
      </c>
      <c r="H121" s="75" t="s">
        <v>525</v>
      </c>
      <c r="I121" s="58" t="s">
        <v>88</v>
      </c>
      <c r="J121" s="59" t="s">
        <v>526</v>
      </c>
      <c r="K121" s="66" t="s">
        <v>90</v>
      </c>
      <c r="L121" s="66" t="s">
        <v>76</v>
      </c>
      <c r="M121" s="77" t="e" vm="47">
        <v>#VALUE!</v>
      </c>
      <c r="N121" s="66" t="s">
        <v>77</v>
      </c>
      <c r="O121" s="175" t="s">
        <v>396</v>
      </c>
      <c r="P121" s="66"/>
      <c r="Q121" s="77" t="s">
        <v>41</v>
      </c>
      <c r="R121" s="77">
        <v>1</v>
      </c>
      <c r="S121" s="31"/>
      <c r="T121" s="77">
        <f t="shared" si="22"/>
        <v>0</v>
      </c>
    </row>
    <row r="122" spans="1:20" ht="87.5" x14ac:dyDescent="0.35">
      <c r="A122" s="46"/>
      <c r="B122" s="54" t="str">
        <f t="shared" si="10"/>
        <v>3</v>
      </c>
      <c r="C122" s="54" t="str">
        <f>_xlfn.XLOOKUP(E:E,[1]pomocné_fakulta!$C:$C,[1]pomocné_fakulta!$B:$B)</f>
        <v>FaF</v>
      </c>
      <c r="D122" s="54" t="str">
        <f>_xlfn.XLOOKUP(E:E,[2]Místnosti!$C:$C,[2]Místnosti!$K:$K)</f>
        <v>BF</v>
      </c>
      <c r="E122" s="55" t="str">
        <f>E120</f>
        <v>3_178</v>
      </c>
      <c r="F122" s="55" t="s">
        <v>70</v>
      </c>
      <c r="G122" s="56" t="s">
        <v>495</v>
      </c>
      <c r="H122" s="106" t="s">
        <v>496</v>
      </c>
      <c r="I122" s="58" t="s">
        <v>497</v>
      </c>
      <c r="J122" s="173" t="s">
        <v>498</v>
      </c>
      <c r="K122" s="174" t="s">
        <v>499</v>
      </c>
      <c r="L122" s="174" t="s">
        <v>76</v>
      </c>
      <c r="M122" s="74" t="e" vm="43">
        <v>#VALUE!</v>
      </c>
      <c r="N122" s="66" t="s">
        <v>77</v>
      </c>
      <c r="O122" s="175" t="s">
        <v>396</v>
      </c>
      <c r="P122" s="59"/>
      <c r="Q122" s="62" t="s">
        <v>41</v>
      </c>
      <c r="R122" s="62">
        <v>3</v>
      </c>
      <c r="S122" s="31"/>
      <c r="T122" s="62">
        <f t="shared" si="22"/>
        <v>0</v>
      </c>
    </row>
    <row r="123" spans="1:20" ht="103.5" customHeight="1" x14ac:dyDescent="0.35">
      <c r="A123" s="46"/>
      <c r="B123" s="54" t="str">
        <f t="shared" si="10"/>
        <v>3</v>
      </c>
      <c r="C123" s="54" t="str">
        <f>_xlfn.XLOOKUP(E:E,[1]pomocné_fakulta!$C:$C,[1]pomocné_fakulta!$B:$B)</f>
        <v>FaF</v>
      </c>
      <c r="D123" s="54" t="str">
        <f>_xlfn.XLOOKUP(E:E,[2]Místnosti!$C:$C,[2]Místnosti!$K:$K)</f>
        <v>BF</v>
      </c>
      <c r="E123" s="55" t="str">
        <f t="shared" ref="E123:E124" si="23">E122</f>
        <v>3_178</v>
      </c>
      <c r="F123" s="55" t="s">
        <v>70</v>
      </c>
      <c r="G123" s="56" t="s">
        <v>500</v>
      </c>
      <c r="H123" s="106" t="s">
        <v>501</v>
      </c>
      <c r="I123" s="58" t="s">
        <v>502</v>
      </c>
      <c r="J123" s="173" t="s">
        <v>503</v>
      </c>
      <c r="K123" s="174" t="s">
        <v>499</v>
      </c>
      <c r="L123" s="174" t="s">
        <v>76</v>
      </c>
      <c r="M123" s="77" t="e" vm="44">
        <v>#VALUE!</v>
      </c>
      <c r="N123" s="66" t="s">
        <v>77</v>
      </c>
      <c r="O123" s="175" t="s">
        <v>396</v>
      </c>
      <c r="P123" s="59"/>
      <c r="Q123" s="77" t="s">
        <v>41</v>
      </c>
      <c r="R123" s="77">
        <v>1</v>
      </c>
      <c r="S123" s="31"/>
      <c r="T123" s="77">
        <f t="shared" si="22"/>
        <v>0</v>
      </c>
    </row>
    <row r="124" spans="1:20" ht="97.5" customHeight="1" x14ac:dyDescent="0.35">
      <c r="A124" s="46"/>
      <c r="B124" s="54" t="str">
        <f t="shared" si="10"/>
        <v>3</v>
      </c>
      <c r="C124" s="54" t="str">
        <f>_xlfn.XLOOKUP(E:E,[1]pomocné_fakulta!$C:$C,[1]pomocné_fakulta!$B:$B)</f>
        <v>FaF</v>
      </c>
      <c r="D124" s="54" t="str">
        <f>_xlfn.XLOOKUP(E:E,[2]Místnosti!$C:$C,[2]Místnosti!$K:$K)</f>
        <v>BF</v>
      </c>
      <c r="E124" s="55" t="str">
        <f t="shared" si="23"/>
        <v>3_178</v>
      </c>
      <c r="F124" s="55" t="s">
        <v>70</v>
      </c>
      <c r="G124" s="56" t="s">
        <v>504</v>
      </c>
      <c r="H124" s="106" t="s">
        <v>505</v>
      </c>
      <c r="I124" s="58" t="s">
        <v>506</v>
      </c>
      <c r="J124" s="173" t="s">
        <v>507</v>
      </c>
      <c r="K124" s="174" t="s">
        <v>499</v>
      </c>
      <c r="L124" s="174" t="s">
        <v>76</v>
      </c>
      <c r="M124" s="77" t="e" vm="45">
        <v>#VALUE!</v>
      </c>
      <c r="N124" s="66" t="s">
        <v>77</v>
      </c>
      <c r="O124" s="175" t="s">
        <v>396</v>
      </c>
      <c r="P124" s="59" t="s">
        <v>508</v>
      </c>
      <c r="Q124" s="77" t="s">
        <v>41</v>
      </c>
      <c r="R124" s="77">
        <v>1</v>
      </c>
      <c r="S124" s="31"/>
      <c r="T124" s="77">
        <f t="shared" si="22"/>
        <v>0</v>
      </c>
    </row>
    <row r="125" spans="1:20" ht="15.5" x14ac:dyDescent="0.35">
      <c r="A125" s="46"/>
      <c r="B125" s="155" t="str">
        <f t="shared" si="10"/>
        <v>3</v>
      </c>
      <c r="C125" s="155" t="str">
        <f>_xlfn.XLOOKUP(E:E,[1]pomocné_fakulta!$C:$C,[1]pomocné_fakulta!$B:$B)</f>
        <v>FaF</v>
      </c>
      <c r="D125" s="47" t="str">
        <f>_xlfn.XLOOKUP(E:E,[2]Místnosti!$C:$C,[2]Místnosti!$K:$K)</f>
        <v>BF</v>
      </c>
      <c r="E125" s="156" t="str">
        <f>$G125</f>
        <v>3_230</v>
      </c>
      <c r="F125" s="156"/>
      <c r="G125" s="158" t="s">
        <v>542</v>
      </c>
      <c r="H125" s="1" t="s">
        <v>521</v>
      </c>
      <c r="I125" s="159"/>
      <c r="J125" s="160"/>
      <c r="K125" s="160"/>
      <c r="L125" s="160"/>
      <c r="M125" s="161"/>
      <c r="N125" s="160"/>
      <c r="O125" s="52"/>
      <c r="P125" s="160"/>
      <c r="Q125" s="161"/>
      <c r="R125" s="161"/>
      <c r="S125" s="30"/>
      <c r="T125" s="161"/>
    </row>
    <row r="126" spans="1:20" ht="37.5" x14ac:dyDescent="0.35">
      <c r="A126" s="46"/>
      <c r="B126" s="54" t="str">
        <f t="shared" si="10"/>
        <v>3</v>
      </c>
      <c r="C126" s="54" t="str">
        <f>_xlfn.XLOOKUP(E:E,[1]pomocné_fakulta!$C:$C,[1]pomocné_fakulta!$B:$B)</f>
        <v>FaF</v>
      </c>
      <c r="D126" s="54" t="str">
        <f>_xlfn.XLOOKUP(E:E,[2]Místnosti!$C:$C,[2]Místnosti!$K:$K)</f>
        <v>BF</v>
      </c>
      <c r="E126" s="55" t="str">
        <f>E125</f>
        <v>3_230</v>
      </c>
      <c r="F126" s="55" t="s">
        <v>35</v>
      </c>
      <c r="G126" s="56" t="s">
        <v>543</v>
      </c>
      <c r="H126" s="57" t="s">
        <v>479</v>
      </c>
      <c r="I126" s="58" t="s">
        <v>38</v>
      </c>
      <c r="J126" s="59"/>
      <c r="K126" s="59"/>
      <c r="L126" s="59"/>
      <c r="M126" s="60"/>
      <c r="N126" s="60" t="s">
        <v>138</v>
      </c>
      <c r="O126" s="163" t="s">
        <v>544</v>
      </c>
      <c r="P126" s="59"/>
      <c r="Q126" s="62" t="s">
        <v>41</v>
      </c>
      <c r="R126" s="62">
        <v>1</v>
      </c>
      <c r="S126" s="31"/>
      <c r="T126" s="62">
        <f>R126*S126</f>
        <v>0</v>
      </c>
    </row>
    <row r="127" spans="1:20" ht="63.5" x14ac:dyDescent="0.35">
      <c r="A127" s="46"/>
      <c r="B127" s="54" t="str">
        <f t="shared" si="10"/>
        <v>3</v>
      </c>
      <c r="C127" s="54" t="str">
        <f>_xlfn.XLOOKUP(E:E,[1]pomocné_fakulta!$C:$C,[1]pomocné_fakulta!$B:$B)</f>
        <v>FaF</v>
      </c>
      <c r="D127" s="54" t="str">
        <f>_xlfn.XLOOKUP(E:E,[2]Místnosti!$C:$C,[2]Místnosti!$K:$K)</f>
        <v>BF</v>
      </c>
      <c r="E127" s="55" t="str">
        <f t="shared" ref="E127:E130" si="24">E126</f>
        <v>3_230</v>
      </c>
      <c r="F127" s="56" t="s">
        <v>43</v>
      </c>
      <c r="G127" s="56" t="s">
        <v>140</v>
      </c>
      <c r="H127" s="57" t="s">
        <v>141</v>
      </c>
      <c r="I127" s="88" t="s">
        <v>142</v>
      </c>
      <c r="J127" s="59" t="s">
        <v>143</v>
      </c>
      <c r="K127" s="59"/>
      <c r="L127" s="59"/>
      <c r="M127" s="60" t="e" vm="10">
        <v>#VALUE!</v>
      </c>
      <c r="N127" s="60" t="s">
        <v>144</v>
      </c>
      <c r="O127" s="61" t="s">
        <v>55</v>
      </c>
      <c r="P127" s="62"/>
      <c r="Q127" s="62" t="s">
        <v>41</v>
      </c>
      <c r="R127" s="62">
        <v>1</v>
      </c>
      <c r="S127" s="31"/>
      <c r="T127" s="62">
        <f>R127*S127</f>
        <v>0</v>
      </c>
    </row>
    <row r="128" spans="1:20" ht="51" x14ac:dyDescent="0.35">
      <c r="A128" s="46"/>
      <c r="B128" s="54" t="str">
        <f t="shared" si="10"/>
        <v>3</v>
      </c>
      <c r="C128" s="54" t="str">
        <f>_xlfn.XLOOKUP(E:E,[1]pomocné_fakulta!$C:$C,[1]pomocné_fakulta!$B:$B)</f>
        <v>FaF</v>
      </c>
      <c r="D128" s="54" t="str">
        <f>_xlfn.XLOOKUP(E:E,[2]Místnosti!$C:$C,[2]Místnosti!$K:$K)</f>
        <v>BF</v>
      </c>
      <c r="E128" s="55" t="str">
        <f t="shared" si="24"/>
        <v>3_230</v>
      </c>
      <c r="F128" s="56" t="s">
        <v>43</v>
      </c>
      <c r="G128" s="56" t="s">
        <v>252</v>
      </c>
      <c r="H128" s="57" t="s">
        <v>253</v>
      </c>
      <c r="I128" s="102" t="s">
        <v>254</v>
      </c>
      <c r="J128" s="200" t="s">
        <v>255</v>
      </c>
      <c r="K128" s="200"/>
      <c r="L128" s="200"/>
      <c r="M128" s="201" t="e" vm="18">
        <v>#VALUE!</v>
      </c>
      <c r="N128" s="201" t="s">
        <v>49</v>
      </c>
      <c r="O128" s="200" t="s">
        <v>149</v>
      </c>
      <c r="P128" s="62" t="s">
        <v>48</v>
      </c>
      <c r="Q128" s="62" t="s">
        <v>41</v>
      </c>
      <c r="R128" s="62">
        <v>1</v>
      </c>
      <c r="S128" s="31"/>
      <c r="T128" s="62">
        <f>R128*S128</f>
        <v>0</v>
      </c>
    </row>
    <row r="129" spans="1:20" ht="37.5" x14ac:dyDescent="0.35">
      <c r="A129" s="46"/>
      <c r="B129" s="54" t="str">
        <f t="shared" si="10"/>
        <v>3</v>
      </c>
      <c r="C129" s="54" t="str">
        <f>_xlfn.XLOOKUP(E:E,[1]pomocné_fakulta!$C:$C,[1]pomocné_fakulta!$B:$B)</f>
        <v>FaF</v>
      </c>
      <c r="D129" s="54" t="str">
        <f>_xlfn.XLOOKUP(E:E,[2]Místnosti!$C:$C,[2]Místnosti!$K:$K)</f>
        <v>BF</v>
      </c>
      <c r="E129" s="55" t="str">
        <f t="shared" si="24"/>
        <v>3_230</v>
      </c>
      <c r="F129" s="56" t="s">
        <v>43</v>
      </c>
      <c r="G129" s="56" t="s">
        <v>56</v>
      </c>
      <c r="H129" s="57" t="s">
        <v>57</v>
      </c>
      <c r="I129" s="58" t="s">
        <v>58</v>
      </c>
      <c r="J129" s="59" t="s">
        <v>59</v>
      </c>
      <c r="K129" s="59" t="s">
        <v>60</v>
      </c>
      <c r="L129" s="59" t="s">
        <v>61</v>
      </c>
      <c r="M129" s="60" t="e" vm="3">
        <v>#VALUE!</v>
      </c>
      <c r="N129" s="60"/>
      <c r="O129" s="61" t="s">
        <v>55</v>
      </c>
      <c r="P129" s="62" t="s">
        <v>62</v>
      </c>
      <c r="Q129" s="62" t="s">
        <v>41</v>
      </c>
      <c r="R129" s="62">
        <v>1</v>
      </c>
      <c r="S129" s="31"/>
      <c r="T129" s="62">
        <f>R129*S129</f>
        <v>0</v>
      </c>
    </row>
    <row r="130" spans="1:20" ht="187.5" x14ac:dyDescent="0.35">
      <c r="A130" s="46"/>
      <c r="B130" s="54" t="str">
        <f t="shared" ref="B130:B193" si="25">MID(E130,1,1)</f>
        <v>3</v>
      </c>
      <c r="C130" s="54" t="str">
        <f>_xlfn.XLOOKUP(E:E,[1]pomocné_fakulta!$C:$C,[1]pomocné_fakulta!$B:$B)</f>
        <v>FaF</v>
      </c>
      <c r="D130" s="54" t="str">
        <f>_xlfn.XLOOKUP(E:E,[2]Místnosti!$C:$C,[2]Místnosti!$K:$K)</f>
        <v>BF</v>
      </c>
      <c r="E130" s="55" t="str">
        <f t="shared" si="24"/>
        <v>3_230</v>
      </c>
      <c r="F130" s="56" t="s">
        <v>43</v>
      </c>
      <c r="G130" s="56" t="s">
        <v>145</v>
      </c>
      <c r="H130" s="57" t="s">
        <v>146</v>
      </c>
      <c r="I130" s="202" t="s">
        <v>147</v>
      </c>
      <c r="J130" s="200" t="s">
        <v>148</v>
      </c>
      <c r="K130" s="200" t="s">
        <v>67</v>
      </c>
      <c r="L130" s="200" t="s">
        <v>61</v>
      </c>
      <c r="M130" s="201" t="e" vm="11">
        <v>#VALUE!</v>
      </c>
      <c r="N130" s="201"/>
      <c r="O130" s="200" t="s">
        <v>149</v>
      </c>
      <c r="P130" s="62" t="s">
        <v>150</v>
      </c>
      <c r="Q130" s="62" t="s">
        <v>41</v>
      </c>
      <c r="R130" s="62">
        <v>1</v>
      </c>
      <c r="S130" s="31"/>
      <c r="T130" s="62">
        <f>R130*S130</f>
        <v>0</v>
      </c>
    </row>
    <row r="131" spans="1:20" ht="100" x14ac:dyDescent="0.35">
      <c r="A131" s="46" t="s">
        <v>69</v>
      </c>
      <c r="B131" s="54" t="str">
        <f t="shared" si="25"/>
        <v>3</v>
      </c>
      <c r="C131" s="54" t="str">
        <f>_xlfn.XLOOKUP(E:E,[1]pomocné_fakulta!$C:$C,[1]pomocné_fakulta!$B:$B)</f>
        <v>FaF</v>
      </c>
      <c r="D131" s="54" t="str">
        <f>_xlfn.XLOOKUP(E:E,[2]Místnosti!$C:$C,[2]Místnosti!$K:$K)</f>
        <v>BF</v>
      </c>
      <c r="E131" s="55" t="str">
        <f>E126</f>
        <v>3_230</v>
      </c>
      <c r="F131" s="55" t="s">
        <v>70</v>
      </c>
      <c r="G131" s="63" t="s">
        <v>481</v>
      </c>
      <c r="H131" s="94" t="s">
        <v>482</v>
      </c>
      <c r="I131" s="106" t="s">
        <v>483</v>
      </c>
      <c r="J131" s="66" t="s">
        <v>484</v>
      </c>
      <c r="K131" s="66" t="s">
        <v>485</v>
      </c>
      <c r="L131" s="66" t="s">
        <v>76</v>
      </c>
      <c r="M131" s="77" t="e" vm="40">
        <v>#VALUE!</v>
      </c>
      <c r="N131" s="66" t="s">
        <v>77</v>
      </c>
      <c r="O131" s="175" t="s">
        <v>396</v>
      </c>
      <c r="P131" s="66"/>
      <c r="Q131" s="62" t="s">
        <v>41</v>
      </c>
      <c r="R131" s="62">
        <v>1</v>
      </c>
      <c r="S131" s="32"/>
      <c r="T131" s="62"/>
    </row>
    <row r="132" spans="1:20" ht="62.5" x14ac:dyDescent="0.35">
      <c r="A132" s="46" t="s">
        <v>69</v>
      </c>
      <c r="B132" s="54" t="str">
        <f t="shared" si="25"/>
        <v>3</v>
      </c>
      <c r="C132" s="54" t="str">
        <f>_xlfn.XLOOKUP(E:E,[1]pomocné_fakulta!$C:$C,[1]pomocné_fakulta!$B:$B)</f>
        <v>FaF</v>
      </c>
      <c r="D132" s="54" t="str">
        <f>_xlfn.XLOOKUP(E:E,[2]Místnosti!$C:$C,[2]Místnosti!$K:$K)</f>
        <v>BF</v>
      </c>
      <c r="E132" s="55" t="str">
        <f>E131</f>
        <v>3_230</v>
      </c>
      <c r="F132" s="55" t="s">
        <v>70</v>
      </c>
      <c r="G132" s="63" t="s">
        <v>391</v>
      </c>
      <c r="H132" s="94" t="s">
        <v>392</v>
      </c>
      <c r="I132" s="75" t="s">
        <v>393</v>
      </c>
      <c r="J132" s="66" t="s">
        <v>394</v>
      </c>
      <c r="K132" s="66" t="s">
        <v>395</v>
      </c>
      <c r="L132" s="66" t="s">
        <v>76</v>
      </c>
      <c r="M132" s="77" t="e" vm="41">
        <v>#VALUE!</v>
      </c>
      <c r="N132" s="66" t="s">
        <v>77</v>
      </c>
      <c r="O132" s="175" t="s">
        <v>396</v>
      </c>
      <c r="P132" s="66"/>
      <c r="Q132" s="62" t="s">
        <v>41</v>
      </c>
      <c r="R132" s="62">
        <v>3</v>
      </c>
      <c r="S132" s="32"/>
      <c r="T132" s="62"/>
    </row>
    <row r="133" spans="1:20" ht="87.5" x14ac:dyDescent="0.35">
      <c r="A133" s="46"/>
      <c r="B133" s="54" t="str">
        <f t="shared" si="25"/>
        <v>3</v>
      </c>
      <c r="C133" s="54" t="str">
        <f>_xlfn.XLOOKUP(E:E,[1]pomocné_fakulta!$C:$C,[1]pomocné_fakulta!$B:$B)</f>
        <v>FaF</v>
      </c>
      <c r="D133" s="54" t="str">
        <f>_xlfn.XLOOKUP(E:E,[2]Místnosti!$C:$C,[2]Místnosti!$K:$K)</f>
        <v>BF</v>
      </c>
      <c r="E133" s="55" t="str">
        <f>E132</f>
        <v>3_230</v>
      </c>
      <c r="F133" s="55" t="s">
        <v>70</v>
      </c>
      <c r="G133" s="56" t="s">
        <v>486</v>
      </c>
      <c r="H133" s="75" t="s">
        <v>487</v>
      </c>
      <c r="I133" s="58" t="s">
        <v>488</v>
      </c>
      <c r="J133" s="66" t="s">
        <v>489</v>
      </c>
      <c r="K133" s="66" t="s">
        <v>90</v>
      </c>
      <c r="L133" s="66" t="s">
        <v>76</v>
      </c>
      <c r="M133" s="77" t="e" vm="42">
        <v>#VALUE!</v>
      </c>
      <c r="N133" s="66" t="s">
        <v>77</v>
      </c>
      <c r="O133" s="175" t="s">
        <v>396</v>
      </c>
      <c r="P133" s="59" t="s">
        <v>490</v>
      </c>
      <c r="Q133" s="77" t="s">
        <v>41</v>
      </c>
      <c r="R133" s="77">
        <v>1</v>
      </c>
      <c r="S133" s="31"/>
      <c r="T133" s="77">
        <f t="shared" ref="T133:T138" si="26">R133*S133</f>
        <v>0</v>
      </c>
    </row>
    <row r="134" spans="1:20" ht="94" customHeight="1" x14ac:dyDescent="0.35">
      <c r="A134" s="46"/>
      <c r="B134" s="54" t="str">
        <f t="shared" si="25"/>
        <v>3</v>
      </c>
      <c r="C134" s="54" t="str">
        <f>_xlfn.XLOOKUP(E:E,[1]pomocné_fakulta!$C:$C,[1]pomocné_fakulta!$B:$B)</f>
        <v>FaF</v>
      </c>
      <c r="D134" s="54" t="str">
        <f>_xlfn.XLOOKUP(E:E,[2]Místnosti!$C:$C,[2]Místnosti!$K:$K)</f>
        <v>BF</v>
      </c>
      <c r="E134" s="55" t="str">
        <f>E132</f>
        <v>3_230</v>
      </c>
      <c r="F134" s="55" t="s">
        <v>70</v>
      </c>
      <c r="G134" s="56" t="s">
        <v>491</v>
      </c>
      <c r="H134" s="75" t="s">
        <v>492</v>
      </c>
      <c r="I134" s="58" t="s">
        <v>493</v>
      </c>
      <c r="J134" s="66" t="s">
        <v>494</v>
      </c>
      <c r="K134" s="66" t="s">
        <v>90</v>
      </c>
      <c r="L134" s="66" t="s">
        <v>76</v>
      </c>
      <c r="M134" s="77" t="e" vm="42">
        <v>#VALUE!</v>
      </c>
      <c r="N134" s="66" t="s">
        <v>77</v>
      </c>
      <c r="O134" s="175" t="s">
        <v>396</v>
      </c>
      <c r="P134" s="59" t="s">
        <v>490</v>
      </c>
      <c r="Q134" s="77" t="s">
        <v>41</v>
      </c>
      <c r="R134" s="77">
        <v>1</v>
      </c>
      <c r="S134" s="31"/>
      <c r="T134" s="77">
        <f t="shared" si="26"/>
        <v>0</v>
      </c>
    </row>
    <row r="135" spans="1:20" ht="62" customHeight="1" x14ac:dyDescent="0.35">
      <c r="A135" s="46"/>
      <c r="B135" s="54" t="str">
        <f t="shared" si="25"/>
        <v>3</v>
      </c>
      <c r="C135" s="54" t="str">
        <f>_xlfn.XLOOKUP(E:E,[1]pomocné_fakulta!$C:$C,[1]pomocné_fakulta!$B:$B)</f>
        <v>FaF</v>
      </c>
      <c r="D135" s="54" t="str">
        <f>_xlfn.XLOOKUP(E:E,[2]Místnosti!$C:$C,[2]Místnosti!$K:$K)</f>
        <v>BF</v>
      </c>
      <c r="E135" s="55" t="str">
        <f>E134</f>
        <v>3_230</v>
      </c>
      <c r="F135" s="55" t="s">
        <v>70</v>
      </c>
      <c r="G135" s="56" t="s">
        <v>524</v>
      </c>
      <c r="H135" s="75" t="s">
        <v>525</v>
      </c>
      <c r="I135" s="58" t="s">
        <v>88</v>
      </c>
      <c r="J135" s="59" t="s">
        <v>526</v>
      </c>
      <c r="K135" s="66" t="s">
        <v>90</v>
      </c>
      <c r="L135" s="66" t="s">
        <v>76</v>
      </c>
      <c r="M135" s="77" t="e" vm="47">
        <v>#VALUE!</v>
      </c>
      <c r="N135" s="66" t="s">
        <v>77</v>
      </c>
      <c r="O135" s="175" t="s">
        <v>396</v>
      </c>
      <c r="P135" s="66"/>
      <c r="Q135" s="77" t="s">
        <v>41</v>
      </c>
      <c r="R135" s="77">
        <v>1</v>
      </c>
      <c r="S135" s="31"/>
      <c r="T135" s="77">
        <f t="shared" si="26"/>
        <v>0</v>
      </c>
    </row>
    <row r="136" spans="1:20" ht="87.5" x14ac:dyDescent="0.35">
      <c r="A136" s="46"/>
      <c r="B136" s="54" t="str">
        <f t="shared" si="25"/>
        <v>3</v>
      </c>
      <c r="C136" s="54" t="str">
        <f>_xlfn.XLOOKUP(E:E,[1]pomocné_fakulta!$C:$C,[1]pomocné_fakulta!$B:$B)</f>
        <v>FaF</v>
      </c>
      <c r="D136" s="54" t="str">
        <f>_xlfn.XLOOKUP(E:E,[2]Místnosti!$C:$C,[2]Místnosti!$K:$K)</f>
        <v>BF</v>
      </c>
      <c r="E136" s="55" t="str">
        <f>E134</f>
        <v>3_230</v>
      </c>
      <c r="F136" s="55" t="s">
        <v>70</v>
      </c>
      <c r="G136" s="56" t="s">
        <v>495</v>
      </c>
      <c r="H136" s="106" t="s">
        <v>496</v>
      </c>
      <c r="I136" s="58" t="s">
        <v>497</v>
      </c>
      <c r="J136" s="173" t="s">
        <v>498</v>
      </c>
      <c r="K136" s="174" t="s">
        <v>499</v>
      </c>
      <c r="L136" s="174" t="s">
        <v>76</v>
      </c>
      <c r="M136" s="74" t="e" vm="43">
        <v>#VALUE!</v>
      </c>
      <c r="N136" s="66" t="s">
        <v>77</v>
      </c>
      <c r="O136" s="175" t="s">
        <v>396</v>
      </c>
      <c r="P136" s="59"/>
      <c r="Q136" s="62" t="s">
        <v>41</v>
      </c>
      <c r="R136" s="62">
        <v>4</v>
      </c>
      <c r="S136" s="31"/>
      <c r="T136" s="62">
        <f t="shared" si="26"/>
        <v>0</v>
      </c>
    </row>
    <row r="137" spans="1:20" ht="94" customHeight="1" x14ac:dyDescent="0.35">
      <c r="A137" s="46"/>
      <c r="B137" s="54" t="str">
        <f t="shared" si="25"/>
        <v>3</v>
      </c>
      <c r="C137" s="54" t="str">
        <f>_xlfn.XLOOKUP(E:E,[1]pomocné_fakulta!$C:$C,[1]pomocné_fakulta!$B:$B)</f>
        <v>FaF</v>
      </c>
      <c r="D137" s="54" t="str">
        <f>_xlfn.XLOOKUP(E:E,[2]Místnosti!$C:$C,[2]Místnosti!$K:$K)</f>
        <v>BF</v>
      </c>
      <c r="E137" s="55" t="str">
        <f t="shared" ref="E137:E138" si="27">E136</f>
        <v>3_230</v>
      </c>
      <c r="F137" s="55" t="s">
        <v>70</v>
      </c>
      <c r="G137" s="56" t="s">
        <v>500</v>
      </c>
      <c r="H137" s="106" t="s">
        <v>501</v>
      </c>
      <c r="I137" s="58" t="s">
        <v>502</v>
      </c>
      <c r="J137" s="173" t="s">
        <v>503</v>
      </c>
      <c r="K137" s="174" t="s">
        <v>499</v>
      </c>
      <c r="L137" s="174" t="s">
        <v>76</v>
      </c>
      <c r="M137" s="77" t="e" vm="44">
        <v>#VALUE!</v>
      </c>
      <c r="N137" s="66" t="s">
        <v>77</v>
      </c>
      <c r="O137" s="175" t="s">
        <v>396</v>
      </c>
      <c r="P137" s="59"/>
      <c r="Q137" s="77" t="s">
        <v>41</v>
      </c>
      <c r="R137" s="77">
        <v>1</v>
      </c>
      <c r="S137" s="31"/>
      <c r="T137" s="77">
        <f t="shared" si="26"/>
        <v>0</v>
      </c>
    </row>
    <row r="138" spans="1:20" ht="91" customHeight="1" x14ac:dyDescent="0.35">
      <c r="A138" s="46"/>
      <c r="B138" s="54" t="str">
        <f t="shared" si="25"/>
        <v>3</v>
      </c>
      <c r="C138" s="54" t="str">
        <f>_xlfn.XLOOKUP(E:E,[1]pomocné_fakulta!$C:$C,[1]pomocné_fakulta!$B:$B)</f>
        <v>FaF</v>
      </c>
      <c r="D138" s="54" t="str">
        <f>_xlfn.XLOOKUP(E:E,[2]Místnosti!$C:$C,[2]Místnosti!$K:$K)</f>
        <v>BF</v>
      </c>
      <c r="E138" s="55" t="str">
        <f t="shared" si="27"/>
        <v>3_230</v>
      </c>
      <c r="F138" s="55" t="s">
        <v>70</v>
      </c>
      <c r="G138" s="56" t="s">
        <v>504</v>
      </c>
      <c r="H138" s="106" t="s">
        <v>505</v>
      </c>
      <c r="I138" s="58" t="s">
        <v>506</v>
      </c>
      <c r="J138" s="173" t="s">
        <v>507</v>
      </c>
      <c r="K138" s="174" t="s">
        <v>499</v>
      </c>
      <c r="L138" s="174" t="s">
        <v>76</v>
      </c>
      <c r="M138" s="77" t="e" vm="45">
        <v>#VALUE!</v>
      </c>
      <c r="N138" s="66" t="s">
        <v>77</v>
      </c>
      <c r="O138" s="175" t="s">
        <v>396</v>
      </c>
      <c r="P138" s="59" t="s">
        <v>508</v>
      </c>
      <c r="Q138" s="77" t="s">
        <v>41</v>
      </c>
      <c r="R138" s="77">
        <v>1</v>
      </c>
      <c r="S138" s="31"/>
      <c r="T138" s="77">
        <f t="shared" si="26"/>
        <v>0</v>
      </c>
    </row>
    <row r="139" spans="1:20" ht="15.5" x14ac:dyDescent="0.35">
      <c r="A139" s="46"/>
      <c r="B139" s="155" t="str">
        <f t="shared" si="25"/>
        <v>3</v>
      </c>
      <c r="C139" s="155" t="str">
        <f>_xlfn.XLOOKUP(E:E,[1]pomocné_fakulta!$C:$C,[1]pomocné_fakulta!$B:$B)</f>
        <v>FaF</v>
      </c>
      <c r="D139" s="47" t="str">
        <f>_xlfn.XLOOKUP(E:E,[2]Místnosti!$C:$C,[2]Místnosti!$K:$K)</f>
        <v>BF</v>
      </c>
      <c r="E139" s="156" t="str">
        <f>$G139</f>
        <v>3_282</v>
      </c>
      <c r="F139" s="156"/>
      <c r="G139" s="158" t="s">
        <v>545</v>
      </c>
      <c r="H139" s="1" t="s">
        <v>521</v>
      </c>
      <c r="I139" s="159"/>
      <c r="J139" s="160"/>
      <c r="K139" s="160"/>
      <c r="L139" s="160"/>
      <c r="M139" s="161"/>
      <c r="N139" s="160"/>
      <c r="O139" s="52"/>
      <c r="P139" s="160"/>
      <c r="Q139" s="161"/>
      <c r="R139" s="161"/>
      <c r="S139" s="30"/>
      <c r="T139" s="161"/>
    </row>
    <row r="140" spans="1:20" ht="37.5" x14ac:dyDescent="0.35">
      <c r="A140" s="46"/>
      <c r="B140" s="54" t="str">
        <f t="shared" si="25"/>
        <v>3</v>
      </c>
      <c r="C140" s="54" t="str">
        <f>_xlfn.XLOOKUP(E:E,[1]pomocné_fakulta!$C:$C,[1]pomocné_fakulta!$B:$B)</f>
        <v>FaF</v>
      </c>
      <c r="D140" s="54" t="str">
        <f>_xlfn.XLOOKUP(E:E,[2]Místnosti!$C:$C,[2]Místnosti!$K:$K)</f>
        <v>BF</v>
      </c>
      <c r="E140" s="55" t="str">
        <f>E139</f>
        <v>3_282</v>
      </c>
      <c r="F140" s="55" t="s">
        <v>35</v>
      </c>
      <c r="G140" s="56" t="s">
        <v>546</v>
      </c>
      <c r="H140" s="57" t="s">
        <v>479</v>
      </c>
      <c r="I140" s="58" t="s">
        <v>38</v>
      </c>
      <c r="J140" s="59"/>
      <c r="K140" s="59"/>
      <c r="L140" s="59"/>
      <c r="M140" s="60"/>
      <c r="N140" s="60" t="s">
        <v>138</v>
      </c>
      <c r="O140" s="163" t="s">
        <v>547</v>
      </c>
      <c r="P140" s="59"/>
      <c r="Q140" s="62" t="s">
        <v>41</v>
      </c>
      <c r="R140" s="62">
        <v>1</v>
      </c>
      <c r="S140" s="31"/>
      <c r="T140" s="62">
        <f>R140*S140</f>
        <v>0</v>
      </c>
    </row>
    <row r="141" spans="1:20" ht="63.5" x14ac:dyDescent="0.35">
      <c r="A141" s="46"/>
      <c r="B141" s="54" t="str">
        <f t="shared" si="25"/>
        <v>3</v>
      </c>
      <c r="C141" s="54" t="str">
        <f>_xlfn.XLOOKUP(E:E,[1]pomocné_fakulta!$C:$C,[1]pomocné_fakulta!$B:$B)</f>
        <v>FaF</v>
      </c>
      <c r="D141" s="54" t="str">
        <f>_xlfn.XLOOKUP(E:E,[2]Místnosti!$C:$C,[2]Místnosti!$K:$K)</f>
        <v>BF</v>
      </c>
      <c r="E141" s="55" t="str">
        <f t="shared" ref="E141:E144" si="28">E140</f>
        <v>3_282</v>
      </c>
      <c r="F141" s="56" t="s">
        <v>43</v>
      </c>
      <c r="G141" s="56" t="s">
        <v>140</v>
      </c>
      <c r="H141" s="57" t="s">
        <v>141</v>
      </c>
      <c r="I141" s="88" t="s">
        <v>142</v>
      </c>
      <c r="J141" s="59" t="s">
        <v>143</v>
      </c>
      <c r="K141" s="59"/>
      <c r="L141" s="59"/>
      <c r="M141" s="60" t="e" vm="10">
        <v>#VALUE!</v>
      </c>
      <c r="N141" s="60" t="s">
        <v>144</v>
      </c>
      <c r="O141" s="61" t="s">
        <v>55</v>
      </c>
      <c r="P141" s="62"/>
      <c r="Q141" s="62" t="s">
        <v>41</v>
      </c>
      <c r="R141" s="62">
        <v>1</v>
      </c>
      <c r="S141" s="31"/>
      <c r="T141" s="62">
        <f>R141*S141</f>
        <v>0</v>
      </c>
    </row>
    <row r="142" spans="1:20" ht="51" x14ac:dyDescent="0.35">
      <c r="A142" s="46"/>
      <c r="B142" s="54" t="str">
        <f t="shared" si="25"/>
        <v>3</v>
      </c>
      <c r="C142" s="54" t="str">
        <f>_xlfn.XLOOKUP(E:E,[1]pomocné_fakulta!$C:$C,[1]pomocné_fakulta!$B:$B)</f>
        <v>FaF</v>
      </c>
      <c r="D142" s="54" t="str">
        <f>_xlfn.XLOOKUP(E:E,[2]Místnosti!$C:$C,[2]Místnosti!$K:$K)</f>
        <v>BF</v>
      </c>
      <c r="E142" s="55" t="str">
        <f t="shared" si="28"/>
        <v>3_282</v>
      </c>
      <c r="F142" s="56" t="s">
        <v>43</v>
      </c>
      <c r="G142" s="56" t="s">
        <v>252</v>
      </c>
      <c r="H142" s="57" t="s">
        <v>253</v>
      </c>
      <c r="I142" s="102" t="s">
        <v>254</v>
      </c>
      <c r="J142" s="200" t="s">
        <v>255</v>
      </c>
      <c r="K142" s="200"/>
      <c r="L142" s="200"/>
      <c r="M142" s="201" t="e" vm="18">
        <v>#VALUE!</v>
      </c>
      <c r="N142" s="201" t="s">
        <v>49</v>
      </c>
      <c r="O142" s="200" t="s">
        <v>149</v>
      </c>
      <c r="P142" s="62" t="s">
        <v>48</v>
      </c>
      <c r="Q142" s="62" t="s">
        <v>41</v>
      </c>
      <c r="R142" s="62">
        <v>1</v>
      </c>
      <c r="S142" s="31"/>
      <c r="T142" s="62">
        <f>R142*S142</f>
        <v>0</v>
      </c>
    </row>
    <row r="143" spans="1:20" ht="37.5" x14ac:dyDescent="0.35">
      <c r="A143" s="46"/>
      <c r="B143" s="54" t="str">
        <f t="shared" si="25"/>
        <v>3</v>
      </c>
      <c r="C143" s="54" t="str">
        <f>_xlfn.XLOOKUP(E:E,[1]pomocné_fakulta!$C:$C,[1]pomocné_fakulta!$B:$B)</f>
        <v>FaF</v>
      </c>
      <c r="D143" s="54" t="str">
        <f>_xlfn.XLOOKUP(E:E,[2]Místnosti!$C:$C,[2]Místnosti!$K:$K)</f>
        <v>BF</v>
      </c>
      <c r="E143" s="55" t="str">
        <f t="shared" si="28"/>
        <v>3_282</v>
      </c>
      <c r="F143" s="56" t="s">
        <v>43</v>
      </c>
      <c r="G143" s="56" t="s">
        <v>56</v>
      </c>
      <c r="H143" s="57" t="s">
        <v>57</v>
      </c>
      <c r="I143" s="58" t="s">
        <v>58</v>
      </c>
      <c r="J143" s="59" t="s">
        <v>59</v>
      </c>
      <c r="K143" s="59" t="s">
        <v>60</v>
      </c>
      <c r="L143" s="59" t="s">
        <v>61</v>
      </c>
      <c r="M143" s="60" t="e" vm="3">
        <v>#VALUE!</v>
      </c>
      <c r="N143" s="60"/>
      <c r="O143" s="61" t="s">
        <v>55</v>
      </c>
      <c r="P143" s="62" t="s">
        <v>62</v>
      </c>
      <c r="Q143" s="62" t="s">
        <v>41</v>
      </c>
      <c r="R143" s="62">
        <v>1</v>
      </c>
      <c r="S143" s="31"/>
      <c r="T143" s="62">
        <f>R143*S143</f>
        <v>0</v>
      </c>
    </row>
    <row r="144" spans="1:20" ht="187.5" x14ac:dyDescent="0.35">
      <c r="A144" s="46"/>
      <c r="B144" s="54" t="str">
        <f t="shared" si="25"/>
        <v>3</v>
      </c>
      <c r="C144" s="54" t="str">
        <f>_xlfn.XLOOKUP(E:E,[1]pomocné_fakulta!$C:$C,[1]pomocné_fakulta!$B:$B)</f>
        <v>FaF</v>
      </c>
      <c r="D144" s="54" t="str">
        <f>_xlfn.XLOOKUP(E:E,[2]Místnosti!$C:$C,[2]Místnosti!$K:$K)</f>
        <v>BF</v>
      </c>
      <c r="E144" s="55" t="str">
        <f t="shared" si="28"/>
        <v>3_282</v>
      </c>
      <c r="F144" s="56" t="s">
        <v>43</v>
      </c>
      <c r="G144" s="56" t="s">
        <v>145</v>
      </c>
      <c r="H144" s="57" t="s">
        <v>146</v>
      </c>
      <c r="I144" s="202" t="s">
        <v>147</v>
      </c>
      <c r="J144" s="200" t="s">
        <v>148</v>
      </c>
      <c r="K144" s="200" t="s">
        <v>67</v>
      </c>
      <c r="L144" s="200" t="s">
        <v>61</v>
      </c>
      <c r="M144" s="201" t="e" vm="11">
        <v>#VALUE!</v>
      </c>
      <c r="N144" s="201"/>
      <c r="O144" s="200" t="s">
        <v>149</v>
      </c>
      <c r="P144" s="62" t="s">
        <v>150</v>
      </c>
      <c r="Q144" s="62" t="s">
        <v>41</v>
      </c>
      <c r="R144" s="62">
        <v>1</v>
      </c>
      <c r="S144" s="31"/>
      <c r="T144" s="62">
        <f>R144*S144</f>
        <v>0</v>
      </c>
    </row>
    <row r="145" spans="1:20" ht="100" x14ac:dyDescent="0.35">
      <c r="A145" s="46" t="s">
        <v>69</v>
      </c>
      <c r="B145" s="54" t="str">
        <f t="shared" si="25"/>
        <v>3</v>
      </c>
      <c r="C145" s="54" t="str">
        <f>_xlfn.XLOOKUP(E:E,[1]pomocné_fakulta!$C:$C,[1]pomocné_fakulta!$B:$B)</f>
        <v>FaF</v>
      </c>
      <c r="D145" s="54" t="str">
        <f>_xlfn.XLOOKUP(E:E,[2]Místnosti!$C:$C,[2]Místnosti!$K:$K)</f>
        <v>BF</v>
      </c>
      <c r="E145" s="55" t="str">
        <f>E140</f>
        <v>3_282</v>
      </c>
      <c r="F145" s="55" t="s">
        <v>70</v>
      </c>
      <c r="G145" s="63" t="s">
        <v>481</v>
      </c>
      <c r="H145" s="94" t="s">
        <v>482</v>
      </c>
      <c r="I145" s="106" t="s">
        <v>483</v>
      </c>
      <c r="J145" s="66" t="s">
        <v>484</v>
      </c>
      <c r="K145" s="66" t="s">
        <v>485</v>
      </c>
      <c r="L145" s="66" t="s">
        <v>76</v>
      </c>
      <c r="M145" s="77" t="e" vm="40">
        <v>#VALUE!</v>
      </c>
      <c r="N145" s="66" t="s">
        <v>77</v>
      </c>
      <c r="O145" s="175" t="s">
        <v>396</v>
      </c>
      <c r="P145" s="66"/>
      <c r="Q145" s="62" t="s">
        <v>41</v>
      </c>
      <c r="R145" s="62">
        <v>1</v>
      </c>
      <c r="S145" s="32"/>
      <c r="T145" s="62"/>
    </row>
    <row r="146" spans="1:20" ht="62.5" x14ac:dyDescent="0.35">
      <c r="A146" s="46" t="s">
        <v>69</v>
      </c>
      <c r="B146" s="54" t="str">
        <f t="shared" si="25"/>
        <v>3</v>
      </c>
      <c r="C146" s="54" t="str">
        <f>_xlfn.XLOOKUP(E:E,[1]pomocné_fakulta!$C:$C,[1]pomocné_fakulta!$B:$B)</f>
        <v>FaF</v>
      </c>
      <c r="D146" s="54" t="str">
        <f>_xlfn.XLOOKUP(E:E,[2]Místnosti!$C:$C,[2]Místnosti!$K:$K)</f>
        <v>BF</v>
      </c>
      <c r="E146" s="55" t="str">
        <f>E145</f>
        <v>3_282</v>
      </c>
      <c r="F146" s="55" t="s">
        <v>70</v>
      </c>
      <c r="G146" s="63" t="s">
        <v>391</v>
      </c>
      <c r="H146" s="94" t="s">
        <v>392</v>
      </c>
      <c r="I146" s="75" t="s">
        <v>393</v>
      </c>
      <c r="J146" s="66" t="s">
        <v>394</v>
      </c>
      <c r="K146" s="66" t="s">
        <v>395</v>
      </c>
      <c r="L146" s="66" t="s">
        <v>76</v>
      </c>
      <c r="M146" s="77" t="e" vm="41">
        <v>#VALUE!</v>
      </c>
      <c r="N146" s="66" t="s">
        <v>77</v>
      </c>
      <c r="O146" s="175" t="s">
        <v>396</v>
      </c>
      <c r="P146" s="66"/>
      <c r="Q146" s="62" t="s">
        <v>41</v>
      </c>
      <c r="R146" s="62">
        <v>3</v>
      </c>
      <c r="S146" s="32"/>
      <c r="T146" s="62"/>
    </row>
    <row r="147" spans="1:20" ht="87.5" x14ac:dyDescent="0.35">
      <c r="A147" s="46"/>
      <c r="B147" s="54" t="str">
        <f t="shared" si="25"/>
        <v>3</v>
      </c>
      <c r="C147" s="54" t="str">
        <f>_xlfn.XLOOKUP(E:E,[1]pomocné_fakulta!$C:$C,[1]pomocné_fakulta!$B:$B)</f>
        <v>FaF</v>
      </c>
      <c r="D147" s="54" t="str">
        <f>_xlfn.XLOOKUP(E:E,[2]Místnosti!$C:$C,[2]Místnosti!$K:$K)</f>
        <v>BF</v>
      </c>
      <c r="E147" s="55" t="str">
        <f>E146</f>
        <v>3_282</v>
      </c>
      <c r="F147" s="55" t="s">
        <v>70</v>
      </c>
      <c r="G147" s="56" t="s">
        <v>486</v>
      </c>
      <c r="H147" s="75" t="s">
        <v>487</v>
      </c>
      <c r="I147" s="58" t="s">
        <v>488</v>
      </c>
      <c r="J147" s="66" t="s">
        <v>489</v>
      </c>
      <c r="K147" s="66" t="s">
        <v>90</v>
      </c>
      <c r="L147" s="66" t="s">
        <v>76</v>
      </c>
      <c r="M147" s="77" t="e" vm="42">
        <v>#VALUE!</v>
      </c>
      <c r="N147" s="66" t="s">
        <v>77</v>
      </c>
      <c r="O147" s="175" t="s">
        <v>396</v>
      </c>
      <c r="P147" s="59" t="s">
        <v>490</v>
      </c>
      <c r="Q147" s="77" t="s">
        <v>41</v>
      </c>
      <c r="R147" s="77">
        <v>1</v>
      </c>
      <c r="S147" s="31"/>
      <c r="T147" s="77">
        <f t="shared" ref="T147:T152" si="29">R147*S147</f>
        <v>0</v>
      </c>
    </row>
    <row r="148" spans="1:20" ht="97" customHeight="1" x14ac:dyDescent="0.35">
      <c r="A148" s="46"/>
      <c r="B148" s="54" t="str">
        <f t="shared" si="25"/>
        <v>3</v>
      </c>
      <c r="C148" s="54" t="str">
        <f>_xlfn.XLOOKUP(E:E,[1]pomocné_fakulta!$C:$C,[1]pomocné_fakulta!$B:$B)</f>
        <v>FaF</v>
      </c>
      <c r="D148" s="54" t="str">
        <f>_xlfn.XLOOKUP(E:E,[2]Místnosti!$C:$C,[2]Místnosti!$K:$K)</f>
        <v>BF</v>
      </c>
      <c r="E148" s="55" t="str">
        <f>E146</f>
        <v>3_282</v>
      </c>
      <c r="F148" s="55" t="s">
        <v>70</v>
      </c>
      <c r="G148" s="56" t="s">
        <v>491</v>
      </c>
      <c r="H148" s="75" t="s">
        <v>492</v>
      </c>
      <c r="I148" s="58" t="s">
        <v>493</v>
      </c>
      <c r="J148" s="66" t="s">
        <v>494</v>
      </c>
      <c r="K148" s="66" t="s">
        <v>90</v>
      </c>
      <c r="L148" s="66" t="s">
        <v>76</v>
      </c>
      <c r="M148" s="77" t="e" vm="42">
        <v>#VALUE!</v>
      </c>
      <c r="N148" s="66" t="s">
        <v>77</v>
      </c>
      <c r="O148" s="175" t="s">
        <v>396</v>
      </c>
      <c r="P148" s="59" t="s">
        <v>490</v>
      </c>
      <c r="Q148" s="77" t="s">
        <v>41</v>
      </c>
      <c r="R148" s="77">
        <v>1</v>
      </c>
      <c r="S148" s="31"/>
      <c r="T148" s="77">
        <f t="shared" si="29"/>
        <v>0</v>
      </c>
    </row>
    <row r="149" spans="1:20" ht="66" customHeight="1" x14ac:dyDescent="0.35">
      <c r="A149" s="46"/>
      <c r="B149" s="54" t="str">
        <f t="shared" si="25"/>
        <v>3</v>
      </c>
      <c r="C149" s="54" t="str">
        <f>_xlfn.XLOOKUP(E:E,[1]pomocné_fakulta!$C:$C,[1]pomocné_fakulta!$B:$B)</f>
        <v>FaF</v>
      </c>
      <c r="D149" s="54" t="str">
        <f>_xlfn.XLOOKUP(E:E,[2]Místnosti!$C:$C,[2]Místnosti!$K:$K)</f>
        <v>BF</v>
      </c>
      <c r="E149" s="55" t="str">
        <f>E148</f>
        <v>3_282</v>
      </c>
      <c r="F149" s="55" t="s">
        <v>70</v>
      </c>
      <c r="G149" s="56" t="s">
        <v>524</v>
      </c>
      <c r="H149" s="75" t="s">
        <v>525</v>
      </c>
      <c r="I149" s="58" t="s">
        <v>88</v>
      </c>
      <c r="J149" s="59" t="s">
        <v>526</v>
      </c>
      <c r="K149" s="66" t="s">
        <v>90</v>
      </c>
      <c r="L149" s="66" t="s">
        <v>76</v>
      </c>
      <c r="M149" s="77" t="e" vm="47">
        <v>#VALUE!</v>
      </c>
      <c r="N149" s="66" t="s">
        <v>77</v>
      </c>
      <c r="O149" s="175" t="s">
        <v>396</v>
      </c>
      <c r="P149" s="66"/>
      <c r="Q149" s="77" t="s">
        <v>41</v>
      </c>
      <c r="R149" s="77">
        <v>1</v>
      </c>
      <c r="S149" s="31"/>
      <c r="T149" s="77">
        <f t="shared" si="29"/>
        <v>0</v>
      </c>
    </row>
    <row r="150" spans="1:20" ht="87.5" x14ac:dyDescent="0.35">
      <c r="A150" s="46"/>
      <c r="B150" s="54" t="str">
        <f t="shared" si="25"/>
        <v>3</v>
      </c>
      <c r="C150" s="54" t="str">
        <f>_xlfn.XLOOKUP(E:E,[1]pomocné_fakulta!$C:$C,[1]pomocné_fakulta!$B:$B)</f>
        <v>FaF</v>
      </c>
      <c r="D150" s="54" t="str">
        <f>_xlfn.XLOOKUP(E:E,[2]Místnosti!$C:$C,[2]Místnosti!$K:$K)</f>
        <v>BF</v>
      </c>
      <c r="E150" s="55" t="str">
        <f>E148</f>
        <v>3_282</v>
      </c>
      <c r="F150" s="55" t="s">
        <v>70</v>
      </c>
      <c r="G150" s="56" t="s">
        <v>495</v>
      </c>
      <c r="H150" s="106" t="s">
        <v>496</v>
      </c>
      <c r="I150" s="58" t="s">
        <v>497</v>
      </c>
      <c r="J150" s="173" t="s">
        <v>498</v>
      </c>
      <c r="K150" s="174" t="s">
        <v>499</v>
      </c>
      <c r="L150" s="174" t="s">
        <v>76</v>
      </c>
      <c r="M150" s="74" t="e" vm="43">
        <v>#VALUE!</v>
      </c>
      <c r="N150" s="66" t="s">
        <v>77</v>
      </c>
      <c r="O150" s="175" t="s">
        <v>396</v>
      </c>
      <c r="P150" s="59"/>
      <c r="Q150" s="62" t="s">
        <v>41</v>
      </c>
      <c r="R150" s="62">
        <v>3</v>
      </c>
      <c r="S150" s="31"/>
      <c r="T150" s="62">
        <f t="shared" si="29"/>
        <v>0</v>
      </c>
    </row>
    <row r="151" spans="1:20" ht="85.5" customHeight="1" x14ac:dyDescent="0.35">
      <c r="A151" s="46"/>
      <c r="B151" s="54" t="str">
        <f t="shared" si="25"/>
        <v>3</v>
      </c>
      <c r="C151" s="54" t="str">
        <f>_xlfn.XLOOKUP(E:E,[1]pomocné_fakulta!$C:$C,[1]pomocné_fakulta!$B:$B)</f>
        <v>FaF</v>
      </c>
      <c r="D151" s="54" t="str">
        <f>_xlfn.XLOOKUP(E:E,[2]Místnosti!$C:$C,[2]Místnosti!$K:$K)</f>
        <v>BF</v>
      </c>
      <c r="E151" s="55" t="str">
        <f t="shared" ref="E151:E152" si="30">E150</f>
        <v>3_282</v>
      </c>
      <c r="F151" s="55" t="s">
        <v>70</v>
      </c>
      <c r="G151" s="56" t="s">
        <v>500</v>
      </c>
      <c r="H151" s="106" t="s">
        <v>501</v>
      </c>
      <c r="I151" s="58" t="s">
        <v>502</v>
      </c>
      <c r="J151" s="173" t="s">
        <v>503</v>
      </c>
      <c r="K151" s="174" t="s">
        <v>499</v>
      </c>
      <c r="L151" s="174" t="s">
        <v>76</v>
      </c>
      <c r="M151" s="77" t="e" vm="44">
        <v>#VALUE!</v>
      </c>
      <c r="N151" s="66" t="s">
        <v>77</v>
      </c>
      <c r="O151" s="175" t="s">
        <v>396</v>
      </c>
      <c r="P151" s="59"/>
      <c r="Q151" s="77" t="s">
        <v>41</v>
      </c>
      <c r="R151" s="77">
        <v>1</v>
      </c>
      <c r="S151" s="31"/>
      <c r="T151" s="77">
        <f t="shared" si="29"/>
        <v>0</v>
      </c>
    </row>
    <row r="152" spans="1:20" ht="106" customHeight="1" x14ac:dyDescent="0.35">
      <c r="A152" s="46"/>
      <c r="B152" s="54" t="str">
        <f t="shared" si="25"/>
        <v>3</v>
      </c>
      <c r="C152" s="54" t="str">
        <f>_xlfn.XLOOKUP(E:E,[1]pomocné_fakulta!$C:$C,[1]pomocné_fakulta!$B:$B)</f>
        <v>FaF</v>
      </c>
      <c r="D152" s="54" t="str">
        <f>_xlfn.XLOOKUP(E:E,[2]Místnosti!$C:$C,[2]Místnosti!$K:$K)</f>
        <v>BF</v>
      </c>
      <c r="E152" s="55" t="str">
        <f t="shared" si="30"/>
        <v>3_282</v>
      </c>
      <c r="F152" s="55" t="s">
        <v>70</v>
      </c>
      <c r="G152" s="56" t="s">
        <v>504</v>
      </c>
      <c r="H152" s="106" t="s">
        <v>505</v>
      </c>
      <c r="I152" s="58" t="s">
        <v>506</v>
      </c>
      <c r="J152" s="173" t="s">
        <v>507</v>
      </c>
      <c r="K152" s="174" t="s">
        <v>499</v>
      </c>
      <c r="L152" s="174" t="s">
        <v>76</v>
      </c>
      <c r="M152" s="77" t="e" vm="45">
        <v>#VALUE!</v>
      </c>
      <c r="N152" s="66" t="s">
        <v>77</v>
      </c>
      <c r="O152" s="175" t="s">
        <v>396</v>
      </c>
      <c r="P152" s="59" t="s">
        <v>508</v>
      </c>
      <c r="Q152" s="77" t="s">
        <v>41</v>
      </c>
      <c r="R152" s="77">
        <v>1</v>
      </c>
      <c r="S152" s="31"/>
      <c r="T152" s="77">
        <f t="shared" si="29"/>
        <v>0</v>
      </c>
    </row>
    <row r="153" spans="1:20" ht="15.5" x14ac:dyDescent="0.35">
      <c r="A153" s="46"/>
      <c r="B153" s="155" t="str">
        <f t="shared" si="25"/>
        <v>3</v>
      </c>
      <c r="C153" s="155" t="s">
        <v>42</v>
      </c>
      <c r="D153" s="47" t="str">
        <f>_xlfn.XLOOKUP(E:E,[2]Místnosti!$C:$C,[2]Místnosti!$K:$K)</f>
        <v>CB</v>
      </c>
      <c r="E153" s="156" t="str">
        <f>$G153</f>
        <v>3_320</v>
      </c>
      <c r="F153" s="156"/>
      <c r="G153" s="158" t="s">
        <v>548</v>
      </c>
      <c r="H153" s="1" t="s">
        <v>549</v>
      </c>
      <c r="I153" s="159"/>
      <c r="J153" s="160"/>
      <c r="K153" s="160"/>
      <c r="L153" s="160"/>
      <c r="M153" s="161"/>
      <c r="N153" s="160"/>
      <c r="O153" s="52"/>
      <c r="P153" s="160"/>
      <c r="Q153" s="161"/>
      <c r="R153" s="161"/>
      <c r="S153" s="30"/>
      <c r="T153" s="161"/>
    </row>
    <row r="154" spans="1:20" ht="37.5" x14ac:dyDescent="0.35">
      <c r="A154" s="46"/>
      <c r="B154" s="54" t="str">
        <f t="shared" si="25"/>
        <v>3</v>
      </c>
      <c r="C154" s="54" t="s">
        <v>42</v>
      </c>
      <c r="D154" s="54" t="str">
        <f>_xlfn.XLOOKUP(E:E,[2]Místnosti!$C:$C,[2]Místnosti!$K:$K)</f>
        <v>CB</v>
      </c>
      <c r="E154" s="55" t="str">
        <f>E153</f>
        <v>3_320</v>
      </c>
      <c r="F154" s="55" t="s">
        <v>35</v>
      </c>
      <c r="G154" s="67" t="s">
        <v>550</v>
      </c>
      <c r="H154" s="204" t="s">
        <v>479</v>
      </c>
      <c r="I154" s="72" t="s">
        <v>38</v>
      </c>
      <c r="J154" s="70"/>
      <c r="K154" s="70"/>
      <c r="L154" s="70"/>
      <c r="M154" s="71"/>
      <c r="N154" s="71" t="s">
        <v>126</v>
      </c>
      <c r="O154" s="205" t="s">
        <v>551</v>
      </c>
      <c r="P154" s="70"/>
      <c r="Q154" s="62" t="s">
        <v>41</v>
      </c>
      <c r="R154" s="62">
        <v>1</v>
      </c>
      <c r="S154" s="31"/>
      <c r="T154" s="62">
        <f>R154*S154</f>
        <v>0</v>
      </c>
    </row>
    <row r="155" spans="1:20" ht="63.5" x14ac:dyDescent="0.35">
      <c r="A155" s="46"/>
      <c r="B155" s="54" t="str">
        <f t="shared" si="25"/>
        <v>3</v>
      </c>
      <c r="C155" s="54" t="s">
        <v>42</v>
      </c>
      <c r="D155" s="54" t="str">
        <f>_xlfn.XLOOKUP(E:E,[2]Místnosti!$C:$C,[2]Místnosti!$K:$K)</f>
        <v>CB</v>
      </c>
      <c r="E155" s="55" t="str">
        <f t="shared" ref="E155:E158" si="31">E154</f>
        <v>3_320</v>
      </c>
      <c r="F155" s="56" t="s">
        <v>43</v>
      </c>
      <c r="G155" s="56" t="s">
        <v>140</v>
      </c>
      <c r="H155" s="57" t="s">
        <v>141</v>
      </c>
      <c r="I155" s="88" t="s">
        <v>142</v>
      </c>
      <c r="J155" s="59" t="s">
        <v>143</v>
      </c>
      <c r="K155" s="59"/>
      <c r="L155" s="59"/>
      <c r="M155" s="60" t="e" vm="10">
        <v>#VALUE!</v>
      </c>
      <c r="N155" s="60" t="s">
        <v>144</v>
      </c>
      <c r="O155" s="61" t="s">
        <v>55</v>
      </c>
      <c r="P155" s="62"/>
      <c r="Q155" s="62" t="s">
        <v>41</v>
      </c>
      <c r="R155" s="62">
        <v>1</v>
      </c>
      <c r="S155" s="31"/>
      <c r="T155" s="62">
        <f>R155*S155</f>
        <v>0</v>
      </c>
    </row>
    <row r="156" spans="1:20" ht="51" x14ac:dyDescent="0.35">
      <c r="A156" s="46"/>
      <c r="B156" s="54" t="str">
        <f t="shared" si="25"/>
        <v>3</v>
      </c>
      <c r="C156" s="54" t="s">
        <v>42</v>
      </c>
      <c r="D156" s="54" t="str">
        <f>_xlfn.XLOOKUP(E:E,[2]Místnosti!$C:$C,[2]Místnosti!$K:$K)</f>
        <v>CB</v>
      </c>
      <c r="E156" s="55" t="str">
        <f t="shared" si="31"/>
        <v>3_320</v>
      </c>
      <c r="F156" s="56" t="s">
        <v>43</v>
      </c>
      <c r="G156" s="56" t="s">
        <v>252</v>
      </c>
      <c r="H156" s="57" t="s">
        <v>253</v>
      </c>
      <c r="I156" s="102" t="s">
        <v>254</v>
      </c>
      <c r="J156" s="200" t="s">
        <v>255</v>
      </c>
      <c r="K156" s="200"/>
      <c r="L156" s="200"/>
      <c r="M156" s="201" t="e" vm="18">
        <v>#VALUE!</v>
      </c>
      <c r="N156" s="201" t="s">
        <v>49</v>
      </c>
      <c r="O156" s="200" t="s">
        <v>149</v>
      </c>
      <c r="P156" s="62" t="s">
        <v>48</v>
      </c>
      <c r="Q156" s="62" t="s">
        <v>41</v>
      </c>
      <c r="R156" s="62">
        <v>1</v>
      </c>
      <c r="S156" s="31"/>
      <c r="T156" s="62">
        <f>R156*S156</f>
        <v>0</v>
      </c>
    </row>
    <row r="157" spans="1:20" ht="37.5" x14ac:dyDescent="0.35">
      <c r="A157" s="46"/>
      <c r="B157" s="54" t="str">
        <f t="shared" si="25"/>
        <v>3</v>
      </c>
      <c r="C157" s="54" t="s">
        <v>42</v>
      </c>
      <c r="D157" s="54" t="str">
        <f>_xlfn.XLOOKUP(E:E,[2]Místnosti!$C:$C,[2]Místnosti!$K:$K)</f>
        <v>CB</v>
      </c>
      <c r="E157" s="55" t="str">
        <f t="shared" si="31"/>
        <v>3_320</v>
      </c>
      <c r="F157" s="56" t="s">
        <v>43</v>
      </c>
      <c r="G157" s="56" t="s">
        <v>56</v>
      </c>
      <c r="H157" s="57" t="s">
        <v>57</v>
      </c>
      <c r="I157" s="58" t="s">
        <v>58</v>
      </c>
      <c r="J157" s="59" t="s">
        <v>59</v>
      </c>
      <c r="K157" s="59" t="s">
        <v>60</v>
      </c>
      <c r="L157" s="59" t="s">
        <v>61</v>
      </c>
      <c r="M157" s="60" t="e" vm="3">
        <v>#VALUE!</v>
      </c>
      <c r="N157" s="60"/>
      <c r="O157" s="61" t="s">
        <v>55</v>
      </c>
      <c r="P157" s="62" t="s">
        <v>62</v>
      </c>
      <c r="Q157" s="62" t="s">
        <v>41</v>
      </c>
      <c r="R157" s="62">
        <v>1</v>
      </c>
      <c r="S157" s="31"/>
      <c r="T157" s="62">
        <f>R157*S157</f>
        <v>0</v>
      </c>
    </row>
    <row r="158" spans="1:20" ht="187.5" x14ac:dyDescent="0.35">
      <c r="A158" s="46"/>
      <c r="B158" s="54" t="str">
        <f t="shared" si="25"/>
        <v>3</v>
      </c>
      <c r="C158" s="54" t="s">
        <v>42</v>
      </c>
      <c r="D158" s="54" t="str">
        <f>_xlfn.XLOOKUP(E:E,[2]Místnosti!$C:$C,[2]Místnosti!$K:$K)</f>
        <v>CB</v>
      </c>
      <c r="E158" s="55" t="str">
        <f t="shared" si="31"/>
        <v>3_320</v>
      </c>
      <c r="F158" s="56" t="s">
        <v>43</v>
      </c>
      <c r="G158" s="56" t="s">
        <v>145</v>
      </c>
      <c r="H158" s="57" t="s">
        <v>146</v>
      </c>
      <c r="I158" s="202" t="s">
        <v>147</v>
      </c>
      <c r="J158" s="200" t="s">
        <v>148</v>
      </c>
      <c r="K158" s="200" t="s">
        <v>67</v>
      </c>
      <c r="L158" s="200" t="s">
        <v>61</v>
      </c>
      <c r="M158" s="201" t="e" vm="11">
        <v>#VALUE!</v>
      </c>
      <c r="N158" s="201"/>
      <c r="O158" s="200" t="s">
        <v>149</v>
      </c>
      <c r="P158" s="62" t="s">
        <v>150</v>
      </c>
      <c r="Q158" s="62" t="s">
        <v>41</v>
      </c>
      <c r="R158" s="62">
        <v>1</v>
      </c>
      <c r="S158" s="31"/>
      <c r="T158" s="62">
        <f>R158*S158</f>
        <v>0</v>
      </c>
    </row>
    <row r="159" spans="1:20" ht="100" x14ac:dyDescent="0.35">
      <c r="A159" s="46" t="s">
        <v>69</v>
      </c>
      <c r="B159" s="54" t="str">
        <f t="shared" si="25"/>
        <v>3</v>
      </c>
      <c r="C159" s="54" t="s">
        <v>42</v>
      </c>
      <c r="D159" s="54" t="str">
        <f>_xlfn.XLOOKUP(E:E,[2]Místnosti!$C:$C,[2]Místnosti!$K:$K)</f>
        <v>CB</v>
      </c>
      <c r="E159" s="55" t="str">
        <f>E154</f>
        <v>3_320</v>
      </c>
      <c r="F159" s="55" t="s">
        <v>70</v>
      </c>
      <c r="G159" s="63" t="s">
        <v>481</v>
      </c>
      <c r="H159" s="94" t="s">
        <v>482</v>
      </c>
      <c r="I159" s="106" t="s">
        <v>483</v>
      </c>
      <c r="J159" s="66" t="s">
        <v>484</v>
      </c>
      <c r="K159" s="66" t="s">
        <v>485</v>
      </c>
      <c r="L159" s="66" t="s">
        <v>76</v>
      </c>
      <c r="M159" s="77" t="e" vm="40">
        <v>#VALUE!</v>
      </c>
      <c r="N159" s="66" t="s">
        <v>77</v>
      </c>
      <c r="O159" s="175" t="s">
        <v>396</v>
      </c>
      <c r="P159" s="66"/>
      <c r="Q159" s="62" t="s">
        <v>41</v>
      </c>
      <c r="R159" s="62">
        <v>1</v>
      </c>
      <c r="S159" s="32"/>
      <c r="T159" s="62"/>
    </row>
    <row r="160" spans="1:20" ht="62.5" x14ac:dyDescent="0.35">
      <c r="A160" s="46" t="s">
        <v>69</v>
      </c>
      <c r="B160" s="54" t="str">
        <f t="shared" si="25"/>
        <v>3</v>
      </c>
      <c r="C160" s="54" t="s">
        <v>42</v>
      </c>
      <c r="D160" s="54" t="str">
        <f>_xlfn.XLOOKUP(E:E,[2]Místnosti!$C:$C,[2]Místnosti!$K:$K)</f>
        <v>CB</v>
      </c>
      <c r="E160" s="55" t="str">
        <f>E159</f>
        <v>3_320</v>
      </c>
      <c r="F160" s="55" t="s">
        <v>70</v>
      </c>
      <c r="G160" s="63" t="s">
        <v>391</v>
      </c>
      <c r="H160" s="94" t="s">
        <v>392</v>
      </c>
      <c r="I160" s="75" t="s">
        <v>393</v>
      </c>
      <c r="J160" s="66" t="s">
        <v>394</v>
      </c>
      <c r="K160" s="66" t="s">
        <v>395</v>
      </c>
      <c r="L160" s="66" t="s">
        <v>76</v>
      </c>
      <c r="M160" s="77" t="e" vm="41">
        <v>#VALUE!</v>
      </c>
      <c r="N160" s="66" t="s">
        <v>77</v>
      </c>
      <c r="O160" s="175" t="s">
        <v>396</v>
      </c>
      <c r="P160" s="66"/>
      <c r="Q160" s="62" t="s">
        <v>41</v>
      </c>
      <c r="R160" s="62">
        <v>2</v>
      </c>
      <c r="S160" s="32"/>
      <c r="T160" s="62"/>
    </row>
    <row r="161" spans="1:20" ht="87.5" x14ac:dyDescent="0.35">
      <c r="A161" s="46"/>
      <c r="B161" s="54" t="str">
        <f t="shared" si="25"/>
        <v>3</v>
      </c>
      <c r="C161" s="54" t="s">
        <v>42</v>
      </c>
      <c r="D161" s="54" t="str">
        <f>_xlfn.XLOOKUP(E:E,[2]Místnosti!$C:$C,[2]Místnosti!$K:$K)</f>
        <v>CB</v>
      </c>
      <c r="E161" s="55" t="str">
        <f>E160</f>
        <v>3_320</v>
      </c>
      <c r="F161" s="55" t="s">
        <v>70</v>
      </c>
      <c r="G161" s="56" t="s">
        <v>486</v>
      </c>
      <c r="H161" s="75" t="s">
        <v>487</v>
      </c>
      <c r="I161" s="58" t="s">
        <v>488</v>
      </c>
      <c r="J161" s="66" t="s">
        <v>489</v>
      </c>
      <c r="K161" s="66" t="s">
        <v>90</v>
      </c>
      <c r="L161" s="66" t="s">
        <v>76</v>
      </c>
      <c r="M161" s="77" t="e" vm="42">
        <v>#VALUE!</v>
      </c>
      <c r="N161" s="66" t="s">
        <v>77</v>
      </c>
      <c r="O161" s="175" t="s">
        <v>396</v>
      </c>
      <c r="P161" s="59" t="s">
        <v>490</v>
      </c>
      <c r="Q161" s="77" t="s">
        <v>41</v>
      </c>
      <c r="R161" s="77">
        <v>1</v>
      </c>
      <c r="S161" s="31"/>
      <c r="T161" s="77">
        <f t="shared" ref="T161:T166" si="32">R161*S161</f>
        <v>0</v>
      </c>
    </row>
    <row r="162" spans="1:20" ht="94" customHeight="1" x14ac:dyDescent="0.35">
      <c r="A162" s="46"/>
      <c r="B162" s="54" t="str">
        <f t="shared" si="25"/>
        <v>3</v>
      </c>
      <c r="C162" s="54" t="s">
        <v>42</v>
      </c>
      <c r="D162" s="54" t="str">
        <f>_xlfn.XLOOKUP(E:E,[2]Místnosti!$C:$C,[2]Místnosti!$K:$K)</f>
        <v>CB</v>
      </c>
      <c r="E162" s="55" t="str">
        <f>E160</f>
        <v>3_320</v>
      </c>
      <c r="F162" s="55" t="s">
        <v>70</v>
      </c>
      <c r="G162" s="56" t="s">
        <v>491</v>
      </c>
      <c r="H162" s="75" t="s">
        <v>492</v>
      </c>
      <c r="I162" s="58" t="s">
        <v>493</v>
      </c>
      <c r="J162" s="66" t="s">
        <v>494</v>
      </c>
      <c r="K162" s="66" t="s">
        <v>90</v>
      </c>
      <c r="L162" s="66" t="s">
        <v>76</v>
      </c>
      <c r="M162" s="77" t="e" vm="42">
        <v>#VALUE!</v>
      </c>
      <c r="N162" s="66" t="s">
        <v>77</v>
      </c>
      <c r="O162" s="175" t="s">
        <v>396</v>
      </c>
      <c r="P162" s="59" t="s">
        <v>490</v>
      </c>
      <c r="Q162" s="77" t="s">
        <v>41</v>
      </c>
      <c r="R162" s="77">
        <v>1</v>
      </c>
      <c r="S162" s="31"/>
      <c r="T162" s="77">
        <f t="shared" si="32"/>
        <v>0</v>
      </c>
    </row>
    <row r="163" spans="1:20" ht="67.5" customHeight="1" x14ac:dyDescent="0.35">
      <c r="A163" s="46"/>
      <c r="B163" s="54" t="str">
        <f t="shared" si="25"/>
        <v>3</v>
      </c>
      <c r="C163" s="54" t="s">
        <v>42</v>
      </c>
      <c r="D163" s="54" t="str">
        <f>_xlfn.XLOOKUP(E:E,[2]Místnosti!$C:$C,[2]Místnosti!$K:$K)</f>
        <v>CB</v>
      </c>
      <c r="E163" s="55" t="str">
        <f>E162</f>
        <v>3_320</v>
      </c>
      <c r="F163" s="55" t="s">
        <v>70</v>
      </c>
      <c r="G163" s="56" t="s">
        <v>524</v>
      </c>
      <c r="H163" s="75" t="s">
        <v>525</v>
      </c>
      <c r="I163" s="58" t="s">
        <v>88</v>
      </c>
      <c r="J163" s="59" t="s">
        <v>526</v>
      </c>
      <c r="K163" s="66" t="s">
        <v>90</v>
      </c>
      <c r="L163" s="66" t="s">
        <v>76</v>
      </c>
      <c r="M163" s="77" t="e" vm="47">
        <v>#VALUE!</v>
      </c>
      <c r="N163" s="66" t="s">
        <v>77</v>
      </c>
      <c r="O163" s="175" t="s">
        <v>396</v>
      </c>
      <c r="P163" s="66"/>
      <c r="Q163" s="77" t="s">
        <v>41</v>
      </c>
      <c r="R163" s="77">
        <v>1</v>
      </c>
      <c r="S163" s="31"/>
      <c r="T163" s="77">
        <f t="shared" si="32"/>
        <v>0</v>
      </c>
    </row>
    <row r="164" spans="1:20" ht="87.5" x14ac:dyDescent="0.35">
      <c r="A164" s="46"/>
      <c r="B164" s="54" t="str">
        <f t="shared" si="25"/>
        <v>3</v>
      </c>
      <c r="C164" s="54" t="s">
        <v>42</v>
      </c>
      <c r="D164" s="54" t="str">
        <f>_xlfn.XLOOKUP(E:E,[2]Místnosti!$C:$C,[2]Místnosti!$K:$K)</f>
        <v>CB</v>
      </c>
      <c r="E164" s="55" t="str">
        <f>E162</f>
        <v>3_320</v>
      </c>
      <c r="F164" s="55" t="s">
        <v>70</v>
      </c>
      <c r="G164" s="56" t="s">
        <v>495</v>
      </c>
      <c r="H164" s="106" t="s">
        <v>496</v>
      </c>
      <c r="I164" s="58" t="s">
        <v>497</v>
      </c>
      <c r="J164" s="173" t="s">
        <v>498</v>
      </c>
      <c r="K164" s="174" t="s">
        <v>499</v>
      </c>
      <c r="L164" s="174" t="s">
        <v>76</v>
      </c>
      <c r="M164" s="74" t="e" vm="43">
        <v>#VALUE!</v>
      </c>
      <c r="N164" s="66" t="s">
        <v>77</v>
      </c>
      <c r="O164" s="175" t="s">
        <v>396</v>
      </c>
      <c r="P164" s="59"/>
      <c r="Q164" s="62" t="s">
        <v>41</v>
      </c>
      <c r="R164" s="62">
        <v>4</v>
      </c>
      <c r="S164" s="31"/>
      <c r="T164" s="62">
        <f t="shared" si="32"/>
        <v>0</v>
      </c>
    </row>
    <row r="165" spans="1:20" ht="82.5" customHeight="1" x14ac:dyDescent="0.35">
      <c r="A165" s="46"/>
      <c r="B165" s="54" t="str">
        <f t="shared" si="25"/>
        <v>3</v>
      </c>
      <c r="C165" s="54" t="s">
        <v>42</v>
      </c>
      <c r="D165" s="54" t="str">
        <f>_xlfn.XLOOKUP(E:E,[2]Místnosti!$C:$C,[2]Místnosti!$K:$K)</f>
        <v>CB</v>
      </c>
      <c r="E165" s="55" t="str">
        <f t="shared" ref="E165:E166" si="33">E164</f>
        <v>3_320</v>
      </c>
      <c r="F165" s="55" t="s">
        <v>70</v>
      </c>
      <c r="G165" s="56" t="s">
        <v>500</v>
      </c>
      <c r="H165" s="106" t="s">
        <v>501</v>
      </c>
      <c r="I165" s="58" t="s">
        <v>502</v>
      </c>
      <c r="J165" s="173" t="s">
        <v>503</v>
      </c>
      <c r="K165" s="174" t="s">
        <v>499</v>
      </c>
      <c r="L165" s="174" t="s">
        <v>76</v>
      </c>
      <c r="M165" s="77" t="e" vm="44">
        <v>#VALUE!</v>
      </c>
      <c r="N165" s="66" t="s">
        <v>77</v>
      </c>
      <c r="O165" s="175" t="s">
        <v>396</v>
      </c>
      <c r="P165" s="59"/>
      <c r="Q165" s="77" t="s">
        <v>41</v>
      </c>
      <c r="R165" s="77">
        <v>1</v>
      </c>
      <c r="S165" s="31"/>
      <c r="T165" s="77">
        <f t="shared" si="32"/>
        <v>0</v>
      </c>
    </row>
    <row r="166" spans="1:20" ht="94.5" customHeight="1" x14ac:dyDescent="0.35">
      <c r="A166" s="46"/>
      <c r="B166" s="54" t="str">
        <f t="shared" si="25"/>
        <v>3</v>
      </c>
      <c r="C166" s="54" t="s">
        <v>42</v>
      </c>
      <c r="D166" s="54" t="str">
        <f>_xlfn.XLOOKUP(E:E,[2]Místnosti!$C:$C,[2]Místnosti!$K:$K)</f>
        <v>CB</v>
      </c>
      <c r="E166" s="55" t="str">
        <f t="shared" si="33"/>
        <v>3_320</v>
      </c>
      <c r="F166" s="55" t="s">
        <v>70</v>
      </c>
      <c r="G166" s="56" t="s">
        <v>504</v>
      </c>
      <c r="H166" s="106" t="s">
        <v>505</v>
      </c>
      <c r="I166" s="58" t="s">
        <v>506</v>
      </c>
      <c r="J166" s="173" t="s">
        <v>507</v>
      </c>
      <c r="K166" s="174" t="s">
        <v>499</v>
      </c>
      <c r="L166" s="174" t="s">
        <v>76</v>
      </c>
      <c r="M166" s="77" t="e" vm="45">
        <v>#VALUE!</v>
      </c>
      <c r="N166" s="66" t="s">
        <v>77</v>
      </c>
      <c r="O166" s="175" t="s">
        <v>396</v>
      </c>
      <c r="P166" s="59" t="s">
        <v>508</v>
      </c>
      <c r="Q166" s="77" t="s">
        <v>41</v>
      </c>
      <c r="R166" s="77">
        <v>1</v>
      </c>
      <c r="S166" s="31"/>
      <c r="T166" s="77">
        <f t="shared" si="32"/>
        <v>0</v>
      </c>
    </row>
    <row r="167" spans="1:20" ht="15.5" x14ac:dyDescent="0.35">
      <c r="A167" s="46"/>
      <c r="B167" s="155" t="str">
        <f t="shared" si="25"/>
        <v>4</v>
      </c>
      <c r="C167" s="155" t="str">
        <f>_xlfn.XLOOKUP(E:E,[1]pomocné_fakulta!$C:$C,[1]pomocné_fakulta!$B:$B)</f>
        <v>LF</v>
      </c>
      <c r="D167" s="47" t="str">
        <f>_xlfn.XLOOKUP(E:E,[2]Místnosti!$C:$C,[2]Místnosti!$K:$K)</f>
        <v>BF</v>
      </c>
      <c r="E167" s="156" t="str">
        <f>$G167</f>
        <v>4_039</v>
      </c>
      <c r="F167" s="156"/>
      <c r="G167" s="158" t="s">
        <v>552</v>
      </c>
      <c r="H167" s="1" t="s">
        <v>553</v>
      </c>
      <c r="I167" s="159"/>
      <c r="J167" s="160"/>
      <c r="K167" s="160"/>
      <c r="L167" s="160"/>
      <c r="M167" s="161"/>
      <c r="N167" s="160"/>
      <c r="O167" s="52"/>
      <c r="P167" s="160"/>
      <c r="Q167" s="161"/>
      <c r="R167" s="161"/>
      <c r="S167" s="30"/>
      <c r="T167" s="161"/>
    </row>
    <row r="168" spans="1:20" ht="37.5" x14ac:dyDescent="0.35">
      <c r="A168" s="46"/>
      <c r="B168" s="54" t="str">
        <f t="shared" si="25"/>
        <v>4</v>
      </c>
      <c r="C168" s="54" t="str">
        <f>_xlfn.XLOOKUP(E:E,[1]pomocné_fakulta!$C:$C,[1]pomocné_fakulta!$B:$B)</f>
        <v>LF</v>
      </c>
      <c r="D168" s="54" t="str">
        <f>_xlfn.XLOOKUP(E:E,[2]Místnosti!$C:$C,[2]Místnosti!$K:$K)</f>
        <v>BF</v>
      </c>
      <c r="E168" s="55" t="str">
        <f>E167</f>
        <v>4_039</v>
      </c>
      <c r="F168" s="55" t="s">
        <v>35</v>
      </c>
      <c r="G168" s="56" t="s">
        <v>554</v>
      </c>
      <c r="H168" s="57" t="s">
        <v>479</v>
      </c>
      <c r="I168" s="58" t="s">
        <v>38</v>
      </c>
      <c r="J168" s="59"/>
      <c r="K168" s="59"/>
      <c r="L168" s="59"/>
      <c r="M168" s="60"/>
      <c r="N168" s="60" t="s">
        <v>138</v>
      </c>
      <c r="O168" s="163" t="s">
        <v>555</v>
      </c>
      <c r="P168" s="70"/>
      <c r="Q168" s="62" t="s">
        <v>41</v>
      </c>
      <c r="R168" s="62">
        <v>1</v>
      </c>
      <c r="S168" s="31"/>
      <c r="T168" s="62">
        <f>R168*S168</f>
        <v>0</v>
      </c>
    </row>
    <row r="169" spans="1:20" ht="63.5" x14ac:dyDescent="0.35">
      <c r="A169" s="46"/>
      <c r="B169" s="54" t="str">
        <f t="shared" si="25"/>
        <v>4</v>
      </c>
      <c r="C169" s="54" t="str">
        <f>_xlfn.XLOOKUP(E:E,[1]pomocné_fakulta!$C:$C,[1]pomocné_fakulta!$B:$B)</f>
        <v>LF</v>
      </c>
      <c r="D169" s="54" t="str">
        <f>_xlfn.XLOOKUP(E:E,[2]Místnosti!$C:$C,[2]Místnosti!$K:$K)</f>
        <v>BF</v>
      </c>
      <c r="E169" s="55" t="str">
        <f t="shared" ref="E169:E172" si="34">E168</f>
        <v>4_039</v>
      </c>
      <c r="F169" s="56" t="s">
        <v>43</v>
      </c>
      <c r="G169" s="56" t="s">
        <v>140</v>
      </c>
      <c r="H169" s="57" t="s">
        <v>141</v>
      </c>
      <c r="I169" s="88" t="s">
        <v>142</v>
      </c>
      <c r="J169" s="59" t="s">
        <v>143</v>
      </c>
      <c r="K169" s="59"/>
      <c r="L169" s="59"/>
      <c r="M169" s="60" t="e" vm="10">
        <v>#VALUE!</v>
      </c>
      <c r="N169" s="60" t="s">
        <v>144</v>
      </c>
      <c r="O169" s="61" t="s">
        <v>55</v>
      </c>
      <c r="P169" s="62"/>
      <c r="Q169" s="62" t="s">
        <v>41</v>
      </c>
      <c r="R169" s="62">
        <v>1</v>
      </c>
      <c r="S169" s="31"/>
      <c r="T169" s="62">
        <f>R169*S169</f>
        <v>0</v>
      </c>
    </row>
    <row r="170" spans="1:20" ht="51" x14ac:dyDescent="0.35">
      <c r="A170" s="46"/>
      <c r="B170" s="54" t="str">
        <f t="shared" si="25"/>
        <v>4</v>
      </c>
      <c r="C170" s="54" t="str">
        <f>_xlfn.XLOOKUP(E:E,[1]pomocné_fakulta!$C:$C,[1]pomocné_fakulta!$B:$B)</f>
        <v>LF</v>
      </c>
      <c r="D170" s="54" t="str">
        <f>_xlfn.XLOOKUP(E:E,[2]Místnosti!$C:$C,[2]Místnosti!$K:$K)</f>
        <v>BF</v>
      </c>
      <c r="E170" s="55" t="str">
        <f t="shared" si="34"/>
        <v>4_039</v>
      </c>
      <c r="F170" s="56" t="s">
        <v>43</v>
      </c>
      <c r="G170" s="56" t="s">
        <v>252</v>
      </c>
      <c r="H170" s="57" t="s">
        <v>253</v>
      </c>
      <c r="I170" s="102" t="s">
        <v>254</v>
      </c>
      <c r="J170" s="200" t="s">
        <v>255</v>
      </c>
      <c r="K170" s="200"/>
      <c r="L170" s="200"/>
      <c r="M170" s="201" t="e" vm="18">
        <v>#VALUE!</v>
      </c>
      <c r="N170" s="201" t="s">
        <v>49</v>
      </c>
      <c r="O170" s="200" t="s">
        <v>149</v>
      </c>
      <c r="P170" s="62" t="s">
        <v>48</v>
      </c>
      <c r="Q170" s="62" t="s">
        <v>41</v>
      </c>
      <c r="R170" s="62">
        <v>1</v>
      </c>
      <c r="S170" s="31"/>
      <c r="T170" s="62">
        <f>R170*S170</f>
        <v>0</v>
      </c>
    </row>
    <row r="171" spans="1:20" ht="37.5" x14ac:dyDescent="0.35">
      <c r="A171" s="46"/>
      <c r="B171" s="54" t="str">
        <f t="shared" si="25"/>
        <v>4</v>
      </c>
      <c r="C171" s="54" t="str">
        <f>_xlfn.XLOOKUP(E:E,[1]pomocné_fakulta!$C:$C,[1]pomocné_fakulta!$B:$B)</f>
        <v>LF</v>
      </c>
      <c r="D171" s="54" t="str">
        <f>_xlfn.XLOOKUP(E:E,[2]Místnosti!$C:$C,[2]Místnosti!$K:$K)</f>
        <v>BF</v>
      </c>
      <c r="E171" s="55" t="str">
        <f t="shared" si="34"/>
        <v>4_039</v>
      </c>
      <c r="F171" s="56" t="s">
        <v>43</v>
      </c>
      <c r="G171" s="56" t="s">
        <v>56</v>
      </c>
      <c r="H171" s="57" t="s">
        <v>57</v>
      </c>
      <c r="I171" s="58" t="s">
        <v>58</v>
      </c>
      <c r="J171" s="59" t="s">
        <v>59</v>
      </c>
      <c r="K171" s="59" t="s">
        <v>60</v>
      </c>
      <c r="L171" s="59" t="s">
        <v>61</v>
      </c>
      <c r="M171" s="60" t="e" vm="3">
        <v>#VALUE!</v>
      </c>
      <c r="N171" s="60"/>
      <c r="O171" s="61" t="s">
        <v>55</v>
      </c>
      <c r="P171" s="62" t="s">
        <v>62</v>
      </c>
      <c r="Q171" s="62" t="s">
        <v>41</v>
      </c>
      <c r="R171" s="62">
        <v>1</v>
      </c>
      <c r="S171" s="31"/>
      <c r="T171" s="62">
        <f>R171*S171</f>
        <v>0</v>
      </c>
    </row>
    <row r="172" spans="1:20" ht="187.5" x14ac:dyDescent="0.35">
      <c r="A172" s="46"/>
      <c r="B172" s="54" t="str">
        <f t="shared" si="25"/>
        <v>4</v>
      </c>
      <c r="C172" s="54" t="str">
        <f>_xlfn.XLOOKUP(E:E,[1]pomocné_fakulta!$C:$C,[1]pomocné_fakulta!$B:$B)</f>
        <v>LF</v>
      </c>
      <c r="D172" s="54" t="str">
        <f>_xlfn.XLOOKUP(E:E,[2]Místnosti!$C:$C,[2]Místnosti!$K:$K)</f>
        <v>BF</v>
      </c>
      <c r="E172" s="55" t="str">
        <f t="shared" si="34"/>
        <v>4_039</v>
      </c>
      <c r="F172" s="56" t="s">
        <v>43</v>
      </c>
      <c r="G172" s="56" t="s">
        <v>145</v>
      </c>
      <c r="H172" s="57" t="s">
        <v>146</v>
      </c>
      <c r="I172" s="202" t="s">
        <v>147</v>
      </c>
      <c r="J172" s="200" t="s">
        <v>148</v>
      </c>
      <c r="K172" s="200" t="s">
        <v>67</v>
      </c>
      <c r="L172" s="200" t="s">
        <v>61</v>
      </c>
      <c r="M172" s="201" t="e" vm="11">
        <v>#VALUE!</v>
      </c>
      <c r="N172" s="201"/>
      <c r="O172" s="200" t="s">
        <v>149</v>
      </c>
      <c r="P172" s="62" t="s">
        <v>150</v>
      </c>
      <c r="Q172" s="62" t="s">
        <v>41</v>
      </c>
      <c r="R172" s="62">
        <v>1</v>
      </c>
      <c r="S172" s="31"/>
      <c r="T172" s="62">
        <f>R172*S172</f>
        <v>0</v>
      </c>
    </row>
    <row r="173" spans="1:20" ht="100" x14ac:dyDescent="0.35">
      <c r="A173" s="46" t="s">
        <v>69</v>
      </c>
      <c r="B173" s="54" t="str">
        <f t="shared" si="25"/>
        <v>4</v>
      </c>
      <c r="C173" s="54" t="str">
        <f>_xlfn.XLOOKUP(E:E,[1]pomocné_fakulta!$C:$C,[1]pomocné_fakulta!$B:$B)</f>
        <v>LF</v>
      </c>
      <c r="D173" s="54" t="str">
        <f>_xlfn.XLOOKUP(E:E,[2]Místnosti!$C:$C,[2]Místnosti!$K:$K)</f>
        <v>BF</v>
      </c>
      <c r="E173" s="55" t="str">
        <f>E168</f>
        <v>4_039</v>
      </c>
      <c r="F173" s="55" t="s">
        <v>70</v>
      </c>
      <c r="G173" s="63" t="s">
        <v>481</v>
      </c>
      <c r="H173" s="94" t="s">
        <v>482</v>
      </c>
      <c r="I173" s="106" t="s">
        <v>483</v>
      </c>
      <c r="J173" s="66" t="s">
        <v>484</v>
      </c>
      <c r="K173" s="66" t="s">
        <v>485</v>
      </c>
      <c r="L173" s="66" t="s">
        <v>76</v>
      </c>
      <c r="M173" s="77" t="e" vm="40">
        <v>#VALUE!</v>
      </c>
      <c r="N173" s="66" t="s">
        <v>77</v>
      </c>
      <c r="O173" s="175" t="s">
        <v>396</v>
      </c>
      <c r="P173" s="66"/>
      <c r="Q173" s="62" t="s">
        <v>41</v>
      </c>
      <c r="R173" s="62">
        <v>1</v>
      </c>
      <c r="S173" s="32"/>
      <c r="T173" s="62"/>
    </row>
    <row r="174" spans="1:20" ht="62.5" x14ac:dyDescent="0.35">
      <c r="A174" s="46" t="s">
        <v>69</v>
      </c>
      <c r="B174" s="54" t="str">
        <f t="shared" si="25"/>
        <v>4</v>
      </c>
      <c r="C174" s="54" t="str">
        <f>_xlfn.XLOOKUP(E:E,[1]pomocné_fakulta!$C:$C,[1]pomocné_fakulta!$B:$B)</f>
        <v>LF</v>
      </c>
      <c r="D174" s="54" t="str">
        <f>_xlfn.XLOOKUP(E:E,[2]Místnosti!$C:$C,[2]Místnosti!$K:$K)</f>
        <v>BF</v>
      </c>
      <c r="E174" s="55" t="str">
        <f>E173</f>
        <v>4_039</v>
      </c>
      <c r="F174" s="55" t="s">
        <v>70</v>
      </c>
      <c r="G174" s="63" t="s">
        <v>391</v>
      </c>
      <c r="H174" s="94" t="s">
        <v>392</v>
      </c>
      <c r="I174" s="75" t="s">
        <v>393</v>
      </c>
      <c r="J174" s="66" t="s">
        <v>394</v>
      </c>
      <c r="K174" s="66" t="s">
        <v>395</v>
      </c>
      <c r="L174" s="66" t="s">
        <v>76</v>
      </c>
      <c r="M174" s="77" t="e" vm="41">
        <v>#VALUE!</v>
      </c>
      <c r="N174" s="66" t="s">
        <v>77</v>
      </c>
      <c r="O174" s="175" t="s">
        <v>396</v>
      </c>
      <c r="P174" s="66"/>
      <c r="Q174" s="62" t="s">
        <v>41</v>
      </c>
      <c r="R174" s="62">
        <v>3</v>
      </c>
      <c r="S174" s="32"/>
      <c r="T174" s="62"/>
    </row>
    <row r="175" spans="1:20" ht="87.5" x14ac:dyDescent="0.35">
      <c r="A175" s="46"/>
      <c r="B175" s="54" t="str">
        <f t="shared" si="25"/>
        <v>4</v>
      </c>
      <c r="C175" s="54" t="str">
        <f>_xlfn.XLOOKUP(E:E,[1]pomocné_fakulta!$C:$C,[1]pomocné_fakulta!$B:$B)</f>
        <v>LF</v>
      </c>
      <c r="D175" s="54" t="str">
        <f>_xlfn.XLOOKUP(E:E,[2]Místnosti!$C:$C,[2]Místnosti!$K:$K)</f>
        <v>BF</v>
      </c>
      <c r="E175" s="55" t="str">
        <f>E174</f>
        <v>4_039</v>
      </c>
      <c r="F175" s="55" t="s">
        <v>70</v>
      </c>
      <c r="G175" s="56" t="s">
        <v>486</v>
      </c>
      <c r="H175" s="75" t="s">
        <v>487</v>
      </c>
      <c r="I175" s="58" t="s">
        <v>488</v>
      </c>
      <c r="J175" s="66" t="s">
        <v>489</v>
      </c>
      <c r="K175" s="66" t="s">
        <v>90</v>
      </c>
      <c r="L175" s="66" t="s">
        <v>76</v>
      </c>
      <c r="M175" s="77" t="e" vm="42">
        <v>#VALUE!</v>
      </c>
      <c r="N175" s="66" t="s">
        <v>77</v>
      </c>
      <c r="O175" s="175" t="s">
        <v>396</v>
      </c>
      <c r="P175" s="59" t="s">
        <v>490</v>
      </c>
      <c r="Q175" s="77" t="s">
        <v>41</v>
      </c>
      <c r="R175" s="77">
        <v>1</v>
      </c>
      <c r="S175" s="31"/>
      <c r="T175" s="77">
        <f t="shared" ref="T175:T180" si="35">R175*S175</f>
        <v>0</v>
      </c>
    </row>
    <row r="176" spans="1:20" ht="75" x14ac:dyDescent="0.35">
      <c r="A176" s="46"/>
      <c r="B176" s="54" t="str">
        <f t="shared" si="25"/>
        <v>4</v>
      </c>
      <c r="C176" s="54" t="str">
        <f>_xlfn.XLOOKUP(E:E,[1]pomocné_fakulta!$C:$C,[1]pomocné_fakulta!$B:$B)</f>
        <v>LF</v>
      </c>
      <c r="D176" s="54" t="str">
        <f>_xlfn.XLOOKUP(E:E,[2]Místnosti!$C:$C,[2]Místnosti!$K:$K)</f>
        <v>BF</v>
      </c>
      <c r="E176" s="55" t="str">
        <f>E174</f>
        <v>4_039</v>
      </c>
      <c r="F176" s="55" t="s">
        <v>70</v>
      </c>
      <c r="G176" s="56" t="s">
        <v>491</v>
      </c>
      <c r="H176" s="75" t="s">
        <v>492</v>
      </c>
      <c r="I176" s="58" t="s">
        <v>493</v>
      </c>
      <c r="J176" s="66" t="s">
        <v>494</v>
      </c>
      <c r="K176" s="66" t="s">
        <v>90</v>
      </c>
      <c r="L176" s="66" t="s">
        <v>76</v>
      </c>
      <c r="M176" s="77" t="e" vm="42">
        <v>#VALUE!</v>
      </c>
      <c r="N176" s="66" t="s">
        <v>77</v>
      </c>
      <c r="O176" s="175" t="s">
        <v>396</v>
      </c>
      <c r="P176" s="59" t="s">
        <v>490</v>
      </c>
      <c r="Q176" s="77" t="s">
        <v>41</v>
      </c>
      <c r="R176" s="77">
        <v>1</v>
      </c>
      <c r="S176" s="31"/>
      <c r="T176" s="77">
        <f t="shared" si="35"/>
        <v>0</v>
      </c>
    </row>
    <row r="177" spans="1:20" ht="50" x14ac:dyDescent="0.35">
      <c r="A177" s="46"/>
      <c r="B177" s="54" t="str">
        <f t="shared" si="25"/>
        <v>4</v>
      </c>
      <c r="C177" s="54" t="str">
        <f>_xlfn.XLOOKUP(E:E,[1]pomocné_fakulta!$C:$C,[1]pomocné_fakulta!$B:$B)</f>
        <v>LF</v>
      </c>
      <c r="D177" s="54" t="str">
        <f>_xlfn.XLOOKUP(E:E,[2]Místnosti!$C:$C,[2]Místnosti!$K:$K)</f>
        <v>BF</v>
      </c>
      <c r="E177" s="55" t="str">
        <f>E176</f>
        <v>4_039</v>
      </c>
      <c r="F177" s="55" t="s">
        <v>70</v>
      </c>
      <c r="G177" s="56" t="s">
        <v>524</v>
      </c>
      <c r="H177" s="75" t="s">
        <v>525</v>
      </c>
      <c r="I177" s="58" t="s">
        <v>88</v>
      </c>
      <c r="J177" s="59" t="s">
        <v>526</v>
      </c>
      <c r="K177" s="66" t="s">
        <v>90</v>
      </c>
      <c r="L177" s="66" t="s">
        <v>76</v>
      </c>
      <c r="M177" s="77" t="e" vm="47">
        <v>#VALUE!</v>
      </c>
      <c r="N177" s="66" t="s">
        <v>77</v>
      </c>
      <c r="O177" s="175" t="s">
        <v>396</v>
      </c>
      <c r="P177" s="66"/>
      <c r="Q177" s="77" t="s">
        <v>41</v>
      </c>
      <c r="R177" s="77">
        <v>1</v>
      </c>
      <c r="S177" s="31"/>
      <c r="T177" s="77">
        <f t="shared" si="35"/>
        <v>0</v>
      </c>
    </row>
    <row r="178" spans="1:20" ht="87.5" x14ac:dyDescent="0.35">
      <c r="A178" s="46"/>
      <c r="B178" s="54" t="str">
        <f t="shared" si="25"/>
        <v>4</v>
      </c>
      <c r="C178" s="54" t="str">
        <f>_xlfn.XLOOKUP(E:E,[1]pomocné_fakulta!$C:$C,[1]pomocné_fakulta!$B:$B)</f>
        <v>LF</v>
      </c>
      <c r="D178" s="54" t="str">
        <f>_xlfn.XLOOKUP(E:E,[2]Místnosti!$C:$C,[2]Místnosti!$K:$K)</f>
        <v>BF</v>
      </c>
      <c r="E178" s="55" t="str">
        <f>E176</f>
        <v>4_039</v>
      </c>
      <c r="F178" s="55" t="s">
        <v>70</v>
      </c>
      <c r="G178" s="56" t="s">
        <v>495</v>
      </c>
      <c r="H178" s="106" t="s">
        <v>496</v>
      </c>
      <c r="I178" s="58" t="s">
        <v>497</v>
      </c>
      <c r="J178" s="173" t="s">
        <v>498</v>
      </c>
      <c r="K178" s="174" t="s">
        <v>499</v>
      </c>
      <c r="L178" s="174" t="s">
        <v>76</v>
      </c>
      <c r="M178" s="74" t="e" vm="43">
        <v>#VALUE!</v>
      </c>
      <c r="N178" s="66" t="s">
        <v>77</v>
      </c>
      <c r="O178" s="175" t="s">
        <v>396</v>
      </c>
      <c r="P178" s="59"/>
      <c r="Q178" s="62" t="s">
        <v>41</v>
      </c>
      <c r="R178" s="62">
        <v>4</v>
      </c>
      <c r="S178" s="31"/>
      <c r="T178" s="62">
        <f t="shared" si="35"/>
        <v>0</v>
      </c>
    </row>
    <row r="179" spans="1:20" ht="87" customHeight="1" x14ac:dyDescent="0.35">
      <c r="A179" s="46"/>
      <c r="B179" s="54" t="str">
        <f t="shared" si="25"/>
        <v>4</v>
      </c>
      <c r="C179" s="54" t="str">
        <f>_xlfn.XLOOKUP(E:E,[1]pomocné_fakulta!$C:$C,[1]pomocné_fakulta!$B:$B)</f>
        <v>LF</v>
      </c>
      <c r="D179" s="54" t="str">
        <f>_xlfn.XLOOKUP(E:E,[2]Místnosti!$C:$C,[2]Místnosti!$K:$K)</f>
        <v>BF</v>
      </c>
      <c r="E179" s="55" t="str">
        <f t="shared" ref="E179:E180" si="36">E178</f>
        <v>4_039</v>
      </c>
      <c r="F179" s="55" t="s">
        <v>70</v>
      </c>
      <c r="G179" s="56" t="s">
        <v>500</v>
      </c>
      <c r="H179" s="106" t="s">
        <v>501</v>
      </c>
      <c r="I179" s="58" t="s">
        <v>502</v>
      </c>
      <c r="J179" s="173" t="s">
        <v>503</v>
      </c>
      <c r="K179" s="174" t="s">
        <v>499</v>
      </c>
      <c r="L179" s="174" t="s">
        <v>76</v>
      </c>
      <c r="M179" s="77" t="e" vm="44">
        <v>#VALUE!</v>
      </c>
      <c r="N179" s="66" t="s">
        <v>77</v>
      </c>
      <c r="O179" s="175" t="s">
        <v>396</v>
      </c>
      <c r="P179" s="59"/>
      <c r="Q179" s="77" t="s">
        <v>41</v>
      </c>
      <c r="R179" s="77">
        <v>1</v>
      </c>
      <c r="S179" s="31"/>
      <c r="T179" s="77">
        <f t="shared" si="35"/>
        <v>0</v>
      </c>
    </row>
    <row r="180" spans="1:20" ht="89.5" customHeight="1" x14ac:dyDescent="0.35">
      <c r="A180" s="46"/>
      <c r="B180" s="54" t="str">
        <f t="shared" si="25"/>
        <v>4</v>
      </c>
      <c r="C180" s="54" t="str">
        <f>_xlfn.XLOOKUP(E:E,[1]pomocné_fakulta!$C:$C,[1]pomocné_fakulta!$B:$B)</f>
        <v>LF</v>
      </c>
      <c r="D180" s="54" t="str">
        <f>_xlfn.XLOOKUP(E:E,[2]Místnosti!$C:$C,[2]Místnosti!$K:$K)</f>
        <v>BF</v>
      </c>
      <c r="E180" s="55" t="str">
        <f t="shared" si="36"/>
        <v>4_039</v>
      </c>
      <c r="F180" s="55" t="s">
        <v>70</v>
      </c>
      <c r="G180" s="56" t="s">
        <v>504</v>
      </c>
      <c r="H180" s="106" t="s">
        <v>505</v>
      </c>
      <c r="I180" s="58" t="s">
        <v>506</v>
      </c>
      <c r="J180" s="173" t="s">
        <v>507</v>
      </c>
      <c r="K180" s="174" t="s">
        <v>499</v>
      </c>
      <c r="L180" s="174" t="s">
        <v>76</v>
      </c>
      <c r="M180" s="77" t="e" vm="45">
        <v>#VALUE!</v>
      </c>
      <c r="N180" s="66" t="s">
        <v>77</v>
      </c>
      <c r="O180" s="175" t="s">
        <v>396</v>
      </c>
      <c r="P180" s="59" t="s">
        <v>508</v>
      </c>
      <c r="Q180" s="77" t="s">
        <v>41</v>
      </c>
      <c r="R180" s="77">
        <v>1</v>
      </c>
      <c r="S180" s="31"/>
      <c r="T180" s="77">
        <f t="shared" si="35"/>
        <v>0</v>
      </c>
    </row>
    <row r="181" spans="1:20" ht="15.5" x14ac:dyDescent="0.35">
      <c r="A181" s="46"/>
      <c r="B181" s="155" t="str">
        <f t="shared" si="25"/>
        <v>4</v>
      </c>
      <c r="C181" s="155" t="str">
        <f>_xlfn.XLOOKUP(E:E,[1]pomocné_fakulta!$C:$C,[1]pomocné_fakulta!$B:$B)</f>
        <v>LF</v>
      </c>
      <c r="D181" s="47" t="str">
        <f>_xlfn.XLOOKUP(E:E,[2]Místnosti!$C:$C,[2]Místnosti!$K:$K)</f>
        <v>BF</v>
      </c>
      <c r="E181" s="156" t="str">
        <f>$G181</f>
        <v>4_068</v>
      </c>
      <c r="F181" s="156"/>
      <c r="G181" s="158" t="s">
        <v>556</v>
      </c>
      <c r="H181" s="1" t="s">
        <v>553</v>
      </c>
      <c r="I181" s="159"/>
      <c r="J181" s="160"/>
      <c r="K181" s="160"/>
      <c r="L181" s="160"/>
      <c r="M181" s="161"/>
      <c r="N181" s="160"/>
      <c r="O181" s="52"/>
      <c r="P181" s="160"/>
      <c r="Q181" s="161"/>
      <c r="R181" s="161"/>
      <c r="S181" s="30"/>
      <c r="T181" s="161"/>
    </row>
    <row r="182" spans="1:20" ht="37.5" x14ac:dyDescent="0.35">
      <c r="A182" s="46"/>
      <c r="B182" s="54" t="str">
        <f t="shared" si="25"/>
        <v>4</v>
      </c>
      <c r="C182" s="54" t="str">
        <f>_xlfn.XLOOKUP(E:E,[1]pomocné_fakulta!$C:$C,[1]pomocné_fakulta!$B:$B)</f>
        <v>LF</v>
      </c>
      <c r="D182" s="54" t="str">
        <f>_xlfn.XLOOKUP(E:E,[2]Místnosti!$C:$C,[2]Místnosti!$K:$K)</f>
        <v>BF</v>
      </c>
      <c r="E182" s="55" t="str">
        <f>E181</f>
        <v>4_068</v>
      </c>
      <c r="F182" s="55" t="s">
        <v>35</v>
      </c>
      <c r="G182" s="56" t="s">
        <v>557</v>
      </c>
      <c r="H182" s="57" t="s">
        <v>479</v>
      </c>
      <c r="I182" s="58" t="s">
        <v>308</v>
      </c>
      <c r="J182" s="59"/>
      <c r="K182" s="59"/>
      <c r="L182" s="59"/>
      <c r="M182" s="60"/>
      <c r="N182" s="60" t="s">
        <v>138</v>
      </c>
      <c r="O182" s="163" t="s">
        <v>558</v>
      </c>
      <c r="P182" s="70"/>
      <c r="Q182" s="62" t="s">
        <v>41</v>
      </c>
      <c r="R182" s="62">
        <v>1</v>
      </c>
      <c r="S182" s="31"/>
      <c r="T182" s="62">
        <f>R182*S182</f>
        <v>0</v>
      </c>
    </row>
    <row r="183" spans="1:20" ht="63.5" x14ac:dyDescent="0.35">
      <c r="A183" s="46"/>
      <c r="B183" s="54" t="str">
        <f t="shared" si="25"/>
        <v>4</v>
      </c>
      <c r="C183" s="54" t="str">
        <f>_xlfn.XLOOKUP(E:E,[1]pomocné_fakulta!$C:$C,[1]pomocné_fakulta!$B:$B)</f>
        <v>LF</v>
      </c>
      <c r="D183" s="54" t="str">
        <f>_xlfn.XLOOKUP(E:E,[2]Místnosti!$C:$C,[2]Místnosti!$K:$K)</f>
        <v>BF</v>
      </c>
      <c r="E183" s="55" t="str">
        <f t="shared" ref="E183:E186" si="37">E182</f>
        <v>4_068</v>
      </c>
      <c r="F183" s="56" t="s">
        <v>43</v>
      </c>
      <c r="G183" s="56" t="s">
        <v>140</v>
      </c>
      <c r="H183" s="57" t="s">
        <v>141</v>
      </c>
      <c r="I183" s="88" t="s">
        <v>142</v>
      </c>
      <c r="J183" s="59" t="s">
        <v>143</v>
      </c>
      <c r="K183" s="59"/>
      <c r="L183" s="59"/>
      <c r="M183" s="60" t="e" vm="10">
        <v>#VALUE!</v>
      </c>
      <c r="N183" s="60" t="s">
        <v>144</v>
      </c>
      <c r="O183" s="61" t="s">
        <v>55</v>
      </c>
      <c r="P183" s="62"/>
      <c r="Q183" s="62" t="s">
        <v>41</v>
      </c>
      <c r="R183" s="62">
        <v>1</v>
      </c>
      <c r="S183" s="31"/>
      <c r="T183" s="62">
        <f>R183*S183</f>
        <v>0</v>
      </c>
    </row>
    <row r="184" spans="1:20" ht="51" x14ac:dyDescent="0.35">
      <c r="A184" s="46"/>
      <c r="B184" s="54" t="str">
        <f t="shared" si="25"/>
        <v>4</v>
      </c>
      <c r="C184" s="54" t="str">
        <f>_xlfn.XLOOKUP(E:E,[1]pomocné_fakulta!$C:$C,[1]pomocné_fakulta!$B:$B)</f>
        <v>LF</v>
      </c>
      <c r="D184" s="54" t="str">
        <f>_xlfn.XLOOKUP(E:E,[2]Místnosti!$C:$C,[2]Místnosti!$K:$K)</f>
        <v>BF</v>
      </c>
      <c r="E184" s="55" t="str">
        <f t="shared" si="37"/>
        <v>4_068</v>
      </c>
      <c r="F184" s="56" t="s">
        <v>43</v>
      </c>
      <c r="G184" s="56" t="s">
        <v>252</v>
      </c>
      <c r="H184" s="57" t="s">
        <v>253</v>
      </c>
      <c r="I184" s="102" t="s">
        <v>254</v>
      </c>
      <c r="J184" s="200" t="s">
        <v>255</v>
      </c>
      <c r="K184" s="200"/>
      <c r="L184" s="200"/>
      <c r="M184" s="201" t="e" vm="18">
        <v>#VALUE!</v>
      </c>
      <c r="N184" s="201" t="s">
        <v>49</v>
      </c>
      <c r="O184" s="200" t="s">
        <v>149</v>
      </c>
      <c r="P184" s="62" t="s">
        <v>48</v>
      </c>
      <c r="Q184" s="62" t="s">
        <v>41</v>
      </c>
      <c r="R184" s="62">
        <v>1</v>
      </c>
      <c r="S184" s="31"/>
      <c r="T184" s="62">
        <f>R184*S184</f>
        <v>0</v>
      </c>
    </row>
    <row r="185" spans="1:20" ht="37.5" x14ac:dyDescent="0.35">
      <c r="A185" s="46"/>
      <c r="B185" s="54" t="str">
        <f t="shared" si="25"/>
        <v>4</v>
      </c>
      <c r="C185" s="54" t="str">
        <f>_xlfn.XLOOKUP(E:E,[1]pomocné_fakulta!$C:$C,[1]pomocné_fakulta!$B:$B)</f>
        <v>LF</v>
      </c>
      <c r="D185" s="54" t="str">
        <f>_xlfn.XLOOKUP(E:E,[2]Místnosti!$C:$C,[2]Místnosti!$K:$K)</f>
        <v>BF</v>
      </c>
      <c r="E185" s="55" t="str">
        <f t="shared" si="37"/>
        <v>4_068</v>
      </c>
      <c r="F185" s="56" t="s">
        <v>43</v>
      </c>
      <c r="G185" s="56" t="s">
        <v>56</v>
      </c>
      <c r="H185" s="57" t="s">
        <v>57</v>
      </c>
      <c r="I185" s="58" t="s">
        <v>58</v>
      </c>
      <c r="J185" s="59" t="s">
        <v>59</v>
      </c>
      <c r="K185" s="59" t="s">
        <v>60</v>
      </c>
      <c r="L185" s="59" t="s">
        <v>61</v>
      </c>
      <c r="M185" s="60" t="e" vm="3">
        <v>#VALUE!</v>
      </c>
      <c r="N185" s="60"/>
      <c r="O185" s="61" t="s">
        <v>55</v>
      </c>
      <c r="P185" s="62" t="s">
        <v>62</v>
      </c>
      <c r="Q185" s="62" t="s">
        <v>41</v>
      </c>
      <c r="R185" s="62">
        <v>1</v>
      </c>
      <c r="S185" s="31"/>
      <c r="T185" s="62">
        <f>R185*S185</f>
        <v>0</v>
      </c>
    </row>
    <row r="186" spans="1:20" ht="187.5" x14ac:dyDescent="0.35">
      <c r="A186" s="46"/>
      <c r="B186" s="54" t="str">
        <f t="shared" si="25"/>
        <v>4</v>
      </c>
      <c r="C186" s="54" t="str">
        <f>_xlfn.XLOOKUP(E:E,[1]pomocné_fakulta!$C:$C,[1]pomocné_fakulta!$B:$B)</f>
        <v>LF</v>
      </c>
      <c r="D186" s="54" t="str">
        <f>_xlfn.XLOOKUP(E:E,[2]Místnosti!$C:$C,[2]Místnosti!$K:$K)</f>
        <v>BF</v>
      </c>
      <c r="E186" s="55" t="str">
        <f t="shared" si="37"/>
        <v>4_068</v>
      </c>
      <c r="F186" s="56" t="s">
        <v>43</v>
      </c>
      <c r="G186" s="56" t="s">
        <v>145</v>
      </c>
      <c r="H186" s="57" t="s">
        <v>146</v>
      </c>
      <c r="I186" s="202" t="s">
        <v>147</v>
      </c>
      <c r="J186" s="200" t="s">
        <v>148</v>
      </c>
      <c r="K186" s="200" t="s">
        <v>67</v>
      </c>
      <c r="L186" s="200" t="s">
        <v>61</v>
      </c>
      <c r="M186" s="201" t="e" vm="11">
        <v>#VALUE!</v>
      </c>
      <c r="N186" s="201"/>
      <c r="O186" s="200" t="s">
        <v>149</v>
      </c>
      <c r="P186" s="62" t="s">
        <v>150</v>
      </c>
      <c r="Q186" s="62" t="s">
        <v>41</v>
      </c>
      <c r="R186" s="62">
        <v>1</v>
      </c>
      <c r="S186" s="31"/>
      <c r="T186" s="62">
        <f>R186*S186</f>
        <v>0</v>
      </c>
    </row>
    <row r="187" spans="1:20" ht="100" x14ac:dyDescent="0.35">
      <c r="A187" s="46" t="s">
        <v>69</v>
      </c>
      <c r="B187" s="54" t="str">
        <f t="shared" si="25"/>
        <v>4</v>
      </c>
      <c r="C187" s="54" t="str">
        <f>_xlfn.XLOOKUP(E:E,[1]pomocné_fakulta!$C:$C,[1]pomocné_fakulta!$B:$B)</f>
        <v>LF</v>
      </c>
      <c r="D187" s="54" t="str">
        <f>_xlfn.XLOOKUP(E:E,[2]Místnosti!$C:$C,[2]Místnosti!$K:$K)</f>
        <v>BF</v>
      </c>
      <c r="E187" s="55" t="str">
        <f>E182</f>
        <v>4_068</v>
      </c>
      <c r="F187" s="55" t="s">
        <v>70</v>
      </c>
      <c r="G187" s="63" t="s">
        <v>481</v>
      </c>
      <c r="H187" s="94" t="s">
        <v>482</v>
      </c>
      <c r="I187" s="106" t="s">
        <v>483</v>
      </c>
      <c r="J187" s="66" t="s">
        <v>484</v>
      </c>
      <c r="K187" s="66" t="s">
        <v>485</v>
      </c>
      <c r="L187" s="66" t="s">
        <v>76</v>
      </c>
      <c r="M187" s="77" t="e" vm="40">
        <v>#VALUE!</v>
      </c>
      <c r="N187" s="66" t="s">
        <v>77</v>
      </c>
      <c r="O187" s="175" t="s">
        <v>396</v>
      </c>
      <c r="P187" s="66"/>
      <c r="Q187" s="62" t="s">
        <v>41</v>
      </c>
      <c r="R187" s="62">
        <v>1</v>
      </c>
      <c r="S187" s="32"/>
      <c r="T187" s="62"/>
    </row>
    <row r="188" spans="1:20" ht="62.5" x14ac:dyDescent="0.35">
      <c r="A188" s="46" t="s">
        <v>69</v>
      </c>
      <c r="B188" s="54" t="str">
        <f t="shared" si="25"/>
        <v>4</v>
      </c>
      <c r="C188" s="54" t="str">
        <f>_xlfn.XLOOKUP(E:E,[1]pomocné_fakulta!$C:$C,[1]pomocné_fakulta!$B:$B)</f>
        <v>LF</v>
      </c>
      <c r="D188" s="54" t="str">
        <f>_xlfn.XLOOKUP(E:E,[2]Místnosti!$C:$C,[2]Místnosti!$K:$K)</f>
        <v>BF</v>
      </c>
      <c r="E188" s="55" t="str">
        <f>E187</f>
        <v>4_068</v>
      </c>
      <c r="F188" s="55" t="s">
        <v>70</v>
      </c>
      <c r="G188" s="63" t="s">
        <v>391</v>
      </c>
      <c r="H188" s="94" t="s">
        <v>392</v>
      </c>
      <c r="I188" s="75" t="s">
        <v>393</v>
      </c>
      <c r="J188" s="66" t="s">
        <v>394</v>
      </c>
      <c r="K188" s="66" t="s">
        <v>395</v>
      </c>
      <c r="L188" s="66" t="s">
        <v>76</v>
      </c>
      <c r="M188" s="77" t="e" vm="41">
        <v>#VALUE!</v>
      </c>
      <c r="N188" s="66" t="s">
        <v>77</v>
      </c>
      <c r="O188" s="175" t="s">
        <v>396</v>
      </c>
      <c r="P188" s="66"/>
      <c r="Q188" s="62" t="s">
        <v>41</v>
      </c>
      <c r="R188" s="62">
        <v>3</v>
      </c>
      <c r="S188" s="32"/>
      <c r="T188" s="62"/>
    </row>
    <row r="189" spans="1:20" ht="87.5" x14ac:dyDescent="0.35">
      <c r="A189" s="46"/>
      <c r="B189" s="54" t="str">
        <f t="shared" si="25"/>
        <v>4</v>
      </c>
      <c r="C189" s="54" t="str">
        <f>_xlfn.XLOOKUP(E:E,[1]pomocné_fakulta!$C:$C,[1]pomocné_fakulta!$B:$B)</f>
        <v>LF</v>
      </c>
      <c r="D189" s="54" t="str">
        <f>_xlfn.XLOOKUP(E:E,[2]Místnosti!$C:$C,[2]Místnosti!$K:$K)</f>
        <v>BF</v>
      </c>
      <c r="E189" s="55" t="str">
        <f>E188</f>
        <v>4_068</v>
      </c>
      <c r="F189" s="55" t="s">
        <v>70</v>
      </c>
      <c r="G189" s="56" t="s">
        <v>486</v>
      </c>
      <c r="H189" s="75" t="s">
        <v>487</v>
      </c>
      <c r="I189" s="58" t="s">
        <v>488</v>
      </c>
      <c r="J189" s="66" t="s">
        <v>489</v>
      </c>
      <c r="K189" s="66" t="s">
        <v>90</v>
      </c>
      <c r="L189" s="66" t="s">
        <v>76</v>
      </c>
      <c r="M189" s="77" t="e" vm="42">
        <v>#VALUE!</v>
      </c>
      <c r="N189" s="66" t="s">
        <v>77</v>
      </c>
      <c r="O189" s="175" t="s">
        <v>396</v>
      </c>
      <c r="P189" s="59" t="s">
        <v>490</v>
      </c>
      <c r="Q189" s="77" t="s">
        <v>41</v>
      </c>
      <c r="R189" s="77">
        <v>1</v>
      </c>
      <c r="S189" s="31"/>
      <c r="T189" s="77">
        <f t="shared" ref="T189:T195" si="38">R189*S189</f>
        <v>0</v>
      </c>
    </row>
    <row r="190" spans="1:20" ht="88.5" customHeight="1" x14ac:dyDescent="0.35">
      <c r="A190" s="46"/>
      <c r="B190" s="54" t="str">
        <f t="shared" si="25"/>
        <v>4</v>
      </c>
      <c r="C190" s="54" t="str">
        <f>_xlfn.XLOOKUP(E:E,[1]pomocné_fakulta!$C:$C,[1]pomocné_fakulta!$B:$B)</f>
        <v>LF</v>
      </c>
      <c r="D190" s="54" t="str">
        <f>_xlfn.XLOOKUP(E:E,[2]Místnosti!$C:$C,[2]Místnosti!$K:$K)</f>
        <v>BF</v>
      </c>
      <c r="E190" s="55" t="str">
        <f>E188</f>
        <v>4_068</v>
      </c>
      <c r="F190" s="55" t="s">
        <v>70</v>
      </c>
      <c r="G190" s="56" t="s">
        <v>491</v>
      </c>
      <c r="H190" s="75" t="s">
        <v>492</v>
      </c>
      <c r="I190" s="58" t="s">
        <v>493</v>
      </c>
      <c r="J190" s="66" t="s">
        <v>494</v>
      </c>
      <c r="K190" s="66" t="s">
        <v>90</v>
      </c>
      <c r="L190" s="66" t="s">
        <v>76</v>
      </c>
      <c r="M190" s="77" t="e" vm="42">
        <v>#VALUE!</v>
      </c>
      <c r="N190" s="66" t="s">
        <v>77</v>
      </c>
      <c r="O190" s="175" t="s">
        <v>396</v>
      </c>
      <c r="P190" s="59" t="s">
        <v>490</v>
      </c>
      <c r="Q190" s="77" t="s">
        <v>41</v>
      </c>
      <c r="R190" s="77">
        <v>1</v>
      </c>
      <c r="S190" s="31"/>
      <c r="T190" s="77">
        <f t="shared" si="38"/>
        <v>0</v>
      </c>
    </row>
    <row r="191" spans="1:20" ht="67.5" customHeight="1" x14ac:dyDescent="0.35">
      <c r="A191" s="46"/>
      <c r="B191" s="54" t="str">
        <f t="shared" si="25"/>
        <v>4</v>
      </c>
      <c r="C191" s="54" t="str">
        <f>_xlfn.XLOOKUP(E:E,[1]pomocné_fakulta!$C:$C,[1]pomocné_fakulta!$B:$B)</f>
        <v>LF</v>
      </c>
      <c r="D191" s="54" t="str">
        <f>_xlfn.XLOOKUP(E:E,[2]Místnosti!$C:$C,[2]Místnosti!$K:$K)</f>
        <v>BF</v>
      </c>
      <c r="E191" s="55" t="str">
        <f>E190</f>
        <v>4_068</v>
      </c>
      <c r="F191" s="55" t="s">
        <v>70</v>
      </c>
      <c r="G191" s="56" t="s">
        <v>524</v>
      </c>
      <c r="H191" s="75" t="s">
        <v>525</v>
      </c>
      <c r="I191" s="58" t="s">
        <v>88</v>
      </c>
      <c r="J191" s="59" t="s">
        <v>526</v>
      </c>
      <c r="K191" s="66" t="s">
        <v>90</v>
      </c>
      <c r="L191" s="66" t="s">
        <v>76</v>
      </c>
      <c r="M191" s="77" t="e" vm="47">
        <v>#VALUE!</v>
      </c>
      <c r="N191" s="66" t="s">
        <v>77</v>
      </c>
      <c r="O191" s="175" t="s">
        <v>396</v>
      </c>
      <c r="P191" s="66"/>
      <c r="Q191" s="77" t="s">
        <v>41</v>
      </c>
      <c r="R191" s="77">
        <v>1</v>
      </c>
      <c r="S191" s="31"/>
      <c r="T191" s="77">
        <f t="shared" si="38"/>
        <v>0</v>
      </c>
    </row>
    <row r="192" spans="1:20" ht="78.5" customHeight="1" x14ac:dyDescent="0.35">
      <c r="A192" s="46"/>
      <c r="B192" s="54" t="str">
        <f t="shared" si="25"/>
        <v>4</v>
      </c>
      <c r="C192" s="54" t="str">
        <f>_xlfn.XLOOKUP(E:E,[1]pomocné_fakulta!$C:$C,[1]pomocné_fakulta!$B:$B)</f>
        <v>LF</v>
      </c>
      <c r="D192" s="54" t="str">
        <f>_xlfn.XLOOKUP(E:E,[2]Místnosti!$C:$C,[2]Místnosti!$K:$K)</f>
        <v>BF</v>
      </c>
      <c r="E192" s="55" t="str">
        <f>E191</f>
        <v>4_068</v>
      </c>
      <c r="F192" s="55" t="s">
        <v>70</v>
      </c>
      <c r="G192" s="56" t="s">
        <v>559</v>
      </c>
      <c r="H192" s="75" t="s">
        <v>560</v>
      </c>
      <c r="I192" s="58" t="s">
        <v>561</v>
      </c>
      <c r="J192" s="206" t="s">
        <v>562</v>
      </c>
      <c r="K192" s="207" t="s">
        <v>499</v>
      </c>
      <c r="L192" s="207" t="s">
        <v>76</v>
      </c>
      <c r="M192" s="77" t="e" vm="48">
        <v>#VALUE!</v>
      </c>
      <c r="N192" s="66" t="s">
        <v>77</v>
      </c>
      <c r="O192" s="175" t="s">
        <v>396</v>
      </c>
      <c r="P192" s="59" t="s">
        <v>563</v>
      </c>
      <c r="Q192" s="77" t="s">
        <v>41</v>
      </c>
      <c r="R192" s="77">
        <v>1</v>
      </c>
      <c r="S192" s="31"/>
      <c r="T192" s="77">
        <f t="shared" si="38"/>
        <v>0</v>
      </c>
    </row>
    <row r="193" spans="1:20" ht="87.5" x14ac:dyDescent="0.35">
      <c r="A193" s="46"/>
      <c r="B193" s="54" t="str">
        <f t="shared" si="25"/>
        <v>4</v>
      </c>
      <c r="C193" s="54" t="str">
        <f>_xlfn.XLOOKUP(E:E,[1]pomocné_fakulta!$C:$C,[1]pomocné_fakulta!$B:$B)</f>
        <v>LF</v>
      </c>
      <c r="D193" s="54" t="str">
        <f>_xlfn.XLOOKUP(E:E,[2]Místnosti!$C:$C,[2]Místnosti!$K:$K)</f>
        <v>BF</v>
      </c>
      <c r="E193" s="55" t="str">
        <f>E190</f>
        <v>4_068</v>
      </c>
      <c r="F193" s="55" t="s">
        <v>70</v>
      </c>
      <c r="G193" s="56" t="s">
        <v>495</v>
      </c>
      <c r="H193" s="106" t="s">
        <v>496</v>
      </c>
      <c r="I193" s="58" t="s">
        <v>497</v>
      </c>
      <c r="J193" s="173" t="s">
        <v>498</v>
      </c>
      <c r="K193" s="174" t="s">
        <v>499</v>
      </c>
      <c r="L193" s="174" t="s">
        <v>76</v>
      </c>
      <c r="M193" s="74" t="e" vm="43">
        <v>#VALUE!</v>
      </c>
      <c r="N193" s="66" t="s">
        <v>77</v>
      </c>
      <c r="O193" s="175" t="s">
        <v>396</v>
      </c>
      <c r="P193" s="59"/>
      <c r="Q193" s="62" t="s">
        <v>41</v>
      </c>
      <c r="R193" s="62">
        <v>4</v>
      </c>
      <c r="S193" s="31"/>
      <c r="T193" s="62">
        <f t="shared" si="38"/>
        <v>0</v>
      </c>
    </row>
    <row r="194" spans="1:20" ht="94.5" customHeight="1" x14ac:dyDescent="0.35">
      <c r="A194" s="46"/>
      <c r="B194" s="54" t="str">
        <f t="shared" ref="B194:B257" si="39">MID(E194,1,1)</f>
        <v>4</v>
      </c>
      <c r="C194" s="54" t="str">
        <f>_xlfn.XLOOKUP(E:E,[1]pomocné_fakulta!$C:$C,[1]pomocné_fakulta!$B:$B)</f>
        <v>LF</v>
      </c>
      <c r="D194" s="54" t="str">
        <f>_xlfn.XLOOKUP(E:E,[2]Místnosti!$C:$C,[2]Místnosti!$K:$K)</f>
        <v>BF</v>
      </c>
      <c r="E194" s="55" t="str">
        <f t="shared" ref="E194:E195" si="40">E193</f>
        <v>4_068</v>
      </c>
      <c r="F194" s="55" t="s">
        <v>70</v>
      </c>
      <c r="G194" s="56" t="s">
        <v>500</v>
      </c>
      <c r="H194" s="106" t="s">
        <v>501</v>
      </c>
      <c r="I194" s="58" t="s">
        <v>502</v>
      </c>
      <c r="J194" s="173" t="s">
        <v>503</v>
      </c>
      <c r="K194" s="174" t="s">
        <v>499</v>
      </c>
      <c r="L194" s="174" t="s">
        <v>76</v>
      </c>
      <c r="M194" s="77" t="e" vm="44">
        <v>#VALUE!</v>
      </c>
      <c r="N194" s="66" t="s">
        <v>77</v>
      </c>
      <c r="O194" s="175" t="s">
        <v>396</v>
      </c>
      <c r="P194" s="59"/>
      <c r="Q194" s="77" t="s">
        <v>41</v>
      </c>
      <c r="R194" s="77">
        <v>1</v>
      </c>
      <c r="S194" s="31"/>
      <c r="T194" s="77">
        <f t="shared" si="38"/>
        <v>0</v>
      </c>
    </row>
    <row r="195" spans="1:20" ht="90" customHeight="1" x14ac:dyDescent="0.35">
      <c r="A195" s="46"/>
      <c r="B195" s="54" t="str">
        <f t="shared" si="39"/>
        <v>4</v>
      </c>
      <c r="C195" s="54" t="str">
        <f>_xlfn.XLOOKUP(E:E,[1]pomocné_fakulta!$C:$C,[1]pomocné_fakulta!$B:$B)</f>
        <v>LF</v>
      </c>
      <c r="D195" s="54" t="str">
        <f>_xlfn.XLOOKUP(E:E,[2]Místnosti!$C:$C,[2]Místnosti!$K:$K)</f>
        <v>BF</v>
      </c>
      <c r="E195" s="55" t="str">
        <f t="shared" si="40"/>
        <v>4_068</v>
      </c>
      <c r="F195" s="55" t="s">
        <v>70</v>
      </c>
      <c r="G195" s="56" t="s">
        <v>504</v>
      </c>
      <c r="H195" s="106" t="s">
        <v>505</v>
      </c>
      <c r="I195" s="58" t="s">
        <v>506</v>
      </c>
      <c r="J195" s="173" t="s">
        <v>507</v>
      </c>
      <c r="K195" s="174" t="s">
        <v>499</v>
      </c>
      <c r="L195" s="174" t="s">
        <v>76</v>
      </c>
      <c r="M195" s="77" t="e" vm="45">
        <v>#VALUE!</v>
      </c>
      <c r="N195" s="66" t="s">
        <v>77</v>
      </c>
      <c r="O195" s="175" t="s">
        <v>396</v>
      </c>
      <c r="P195" s="59" t="s">
        <v>508</v>
      </c>
      <c r="Q195" s="77" t="s">
        <v>41</v>
      </c>
      <c r="R195" s="77">
        <v>1</v>
      </c>
      <c r="S195" s="31"/>
      <c r="T195" s="77">
        <f t="shared" si="38"/>
        <v>0</v>
      </c>
    </row>
    <row r="196" spans="1:20" ht="15.5" x14ac:dyDescent="0.35">
      <c r="A196" s="46"/>
      <c r="B196" s="155" t="str">
        <f t="shared" si="39"/>
        <v>4</v>
      </c>
      <c r="C196" s="155" t="str">
        <f>_xlfn.XLOOKUP(E:E,[1]pomocné_fakulta!$C:$C,[1]pomocné_fakulta!$B:$B)</f>
        <v>FaF</v>
      </c>
      <c r="D196" s="47" t="str">
        <f>_xlfn.XLOOKUP(E:E,[2]Místnosti!$C:$C,[2]Místnosti!$K:$K)</f>
        <v>BF</v>
      </c>
      <c r="E196" s="156" t="str">
        <f>$G196</f>
        <v>4_159</v>
      </c>
      <c r="F196" s="156"/>
      <c r="G196" s="158" t="s">
        <v>564</v>
      </c>
      <c r="H196" s="1" t="s">
        <v>521</v>
      </c>
      <c r="I196" s="159"/>
      <c r="J196" s="160"/>
      <c r="K196" s="160"/>
      <c r="L196" s="160"/>
      <c r="M196" s="161"/>
      <c r="N196" s="160"/>
      <c r="O196" s="52"/>
      <c r="P196" s="160"/>
      <c r="Q196" s="161"/>
      <c r="R196" s="161"/>
      <c r="S196" s="30"/>
      <c r="T196" s="161"/>
    </row>
    <row r="197" spans="1:20" ht="37.5" x14ac:dyDescent="0.35">
      <c r="A197" s="46"/>
      <c r="B197" s="54" t="str">
        <f t="shared" si="39"/>
        <v>4</v>
      </c>
      <c r="C197" s="54" t="str">
        <f>_xlfn.XLOOKUP(E:E,[1]pomocné_fakulta!$C:$C,[1]pomocné_fakulta!$B:$B)</f>
        <v>FaF</v>
      </c>
      <c r="D197" s="54" t="str">
        <f>_xlfn.XLOOKUP(E:E,[2]Místnosti!$C:$C,[2]Místnosti!$K:$K)</f>
        <v>BF</v>
      </c>
      <c r="E197" s="55" t="str">
        <f>E196</f>
        <v>4_159</v>
      </c>
      <c r="F197" s="55" t="s">
        <v>35</v>
      </c>
      <c r="G197" s="56" t="s">
        <v>565</v>
      </c>
      <c r="H197" s="57" t="s">
        <v>479</v>
      </c>
      <c r="I197" s="58" t="s">
        <v>38</v>
      </c>
      <c r="J197" s="59"/>
      <c r="K197" s="59"/>
      <c r="L197" s="59"/>
      <c r="M197" s="60"/>
      <c r="N197" s="60" t="s">
        <v>138</v>
      </c>
      <c r="O197" s="163" t="s">
        <v>566</v>
      </c>
      <c r="P197" s="70"/>
      <c r="Q197" s="62" t="s">
        <v>41</v>
      </c>
      <c r="R197" s="62">
        <v>1</v>
      </c>
      <c r="S197" s="31"/>
      <c r="T197" s="62">
        <f>R197*S197</f>
        <v>0</v>
      </c>
    </row>
    <row r="198" spans="1:20" ht="63.5" x14ac:dyDescent="0.35">
      <c r="A198" s="46"/>
      <c r="B198" s="54" t="str">
        <f t="shared" si="39"/>
        <v>4</v>
      </c>
      <c r="C198" s="54" t="str">
        <f>_xlfn.XLOOKUP(E:E,[1]pomocné_fakulta!$C:$C,[1]pomocné_fakulta!$B:$B)</f>
        <v>FaF</v>
      </c>
      <c r="D198" s="54" t="str">
        <f>_xlfn.XLOOKUP(E:E,[2]Místnosti!$C:$C,[2]Místnosti!$K:$K)</f>
        <v>BF</v>
      </c>
      <c r="E198" s="55" t="str">
        <f t="shared" ref="E198:E201" si="41">E197</f>
        <v>4_159</v>
      </c>
      <c r="F198" s="56" t="s">
        <v>43</v>
      </c>
      <c r="G198" s="56" t="s">
        <v>140</v>
      </c>
      <c r="H198" s="57" t="s">
        <v>141</v>
      </c>
      <c r="I198" s="88" t="s">
        <v>142</v>
      </c>
      <c r="J198" s="59" t="s">
        <v>143</v>
      </c>
      <c r="K198" s="59"/>
      <c r="L198" s="59"/>
      <c r="M198" s="60" t="e" vm="10">
        <v>#VALUE!</v>
      </c>
      <c r="N198" s="60" t="s">
        <v>144</v>
      </c>
      <c r="O198" s="61" t="s">
        <v>55</v>
      </c>
      <c r="P198" s="62"/>
      <c r="Q198" s="62" t="s">
        <v>41</v>
      </c>
      <c r="R198" s="62">
        <v>1</v>
      </c>
      <c r="S198" s="31"/>
      <c r="T198" s="62">
        <f>R198*S198</f>
        <v>0</v>
      </c>
    </row>
    <row r="199" spans="1:20" ht="51" x14ac:dyDescent="0.35">
      <c r="A199" s="46"/>
      <c r="B199" s="54" t="str">
        <f t="shared" si="39"/>
        <v>4</v>
      </c>
      <c r="C199" s="54" t="str">
        <f>_xlfn.XLOOKUP(E:E,[1]pomocné_fakulta!$C:$C,[1]pomocné_fakulta!$B:$B)</f>
        <v>FaF</v>
      </c>
      <c r="D199" s="54" t="str">
        <f>_xlfn.XLOOKUP(E:E,[2]Místnosti!$C:$C,[2]Místnosti!$K:$K)</f>
        <v>BF</v>
      </c>
      <c r="E199" s="55" t="str">
        <f t="shared" si="41"/>
        <v>4_159</v>
      </c>
      <c r="F199" s="56" t="s">
        <v>43</v>
      </c>
      <c r="G199" s="56" t="s">
        <v>252</v>
      </c>
      <c r="H199" s="57" t="s">
        <v>253</v>
      </c>
      <c r="I199" s="102" t="s">
        <v>254</v>
      </c>
      <c r="J199" s="200" t="s">
        <v>255</v>
      </c>
      <c r="K199" s="200"/>
      <c r="L199" s="200"/>
      <c r="M199" s="201" t="e" vm="18">
        <v>#VALUE!</v>
      </c>
      <c r="N199" s="201" t="s">
        <v>49</v>
      </c>
      <c r="O199" s="200" t="s">
        <v>149</v>
      </c>
      <c r="P199" s="62" t="s">
        <v>48</v>
      </c>
      <c r="Q199" s="62" t="s">
        <v>41</v>
      </c>
      <c r="R199" s="62">
        <v>1</v>
      </c>
      <c r="S199" s="31"/>
      <c r="T199" s="62">
        <f>R199*S199</f>
        <v>0</v>
      </c>
    </row>
    <row r="200" spans="1:20" ht="37.5" x14ac:dyDescent="0.35">
      <c r="A200" s="46"/>
      <c r="B200" s="54" t="str">
        <f t="shared" si="39"/>
        <v>4</v>
      </c>
      <c r="C200" s="54" t="str">
        <f>_xlfn.XLOOKUP(E:E,[1]pomocné_fakulta!$C:$C,[1]pomocné_fakulta!$B:$B)</f>
        <v>FaF</v>
      </c>
      <c r="D200" s="54" t="str">
        <f>_xlfn.XLOOKUP(E:E,[2]Místnosti!$C:$C,[2]Místnosti!$K:$K)</f>
        <v>BF</v>
      </c>
      <c r="E200" s="55" t="str">
        <f t="shared" si="41"/>
        <v>4_159</v>
      </c>
      <c r="F200" s="56" t="s">
        <v>43</v>
      </c>
      <c r="G200" s="56" t="s">
        <v>56</v>
      </c>
      <c r="H200" s="57" t="s">
        <v>57</v>
      </c>
      <c r="I200" s="58" t="s">
        <v>58</v>
      </c>
      <c r="J200" s="59" t="s">
        <v>59</v>
      </c>
      <c r="K200" s="59" t="s">
        <v>60</v>
      </c>
      <c r="L200" s="59" t="s">
        <v>61</v>
      </c>
      <c r="M200" s="60" t="e" vm="3">
        <v>#VALUE!</v>
      </c>
      <c r="N200" s="60"/>
      <c r="O200" s="61" t="s">
        <v>55</v>
      </c>
      <c r="P200" s="62" t="s">
        <v>62</v>
      </c>
      <c r="Q200" s="62" t="s">
        <v>41</v>
      </c>
      <c r="R200" s="62">
        <v>1</v>
      </c>
      <c r="S200" s="31"/>
      <c r="T200" s="62">
        <f>R200*S200</f>
        <v>0</v>
      </c>
    </row>
    <row r="201" spans="1:20" ht="187.5" x14ac:dyDescent="0.35">
      <c r="A201" s="46"/>
      <c r="B201" s="54" t="str">
        <f t="shared" si="39"/>
        <v>4</v>
      </c>
      <c r="C201" s="54" t="str">
        <f>_xlfn.XLOOKUP(E:E,[1]pomocné_fakulta!$C:$C,[1]pomocné_fakulta!$B:$B)</f>
        <v>FaF</v>
      </c>
      <c r="D201" s="54" t="str">
        <f>_xlfn.XLOOKUP(E:E,[2]Místnosti!$C:$C,[2]Místnosti!$K:$K)</f>
        <v>BF</v>
      </c>
      <c r="E201" s="55" t="str">
        <f t="shared" si="41"/>
        <v>4_159</v>
      </c>
      <c r="F201" s="56" t="s">
        <v>43</v>
      </c>
      <c r="G201" s="56" t="s">
        <v>145</v>
      </c>
      <c r="H201" s="57" t="s">
        <v>146</v>
      </c>
      <c r="I201" s="202" t="s">
        <v>147</v>
      </c>
      <c r="J201" s="200" t="s">
        <v>148</v>
      </c>
      <c r="K201" s="200" t="s">
        <v>67</v>
      </c>
      <c r="L201" s="200" t="s">
        <v>61</v>
      </c>
      <c r="M201" s="201" t="e" vm="11">
        <v>#VALUE!</v>
      </c>
      <c r="N201" s="201"/>
      <c r="O201" s="200" t="s">
        <v>149</v>
      </c>
      <c r="P201" s="62" t="s">
        <v>150</v>
      </c>
      <c r="Q201" s="62" t="s">
        <v>41</v>
      </c>
      <c r="R201" s="62">
        <v>1</v>
      </c>
      <c r="S201" s="31"/>
      <c r="T201" s="62">
        <f>R201*S201</f>
        <v>0</v>
      </c>
    </row>
    <row r="202" spans="1:20" ht="100" x14ac:dyDescent="0.35">
      <c r="A202" s="46" t="s">
        <v>69</v>
      </c>
      <c r="B202" s="54" t="str">
        <f t="shared" si="39"/>
        <v>4</v>
      </c>
      <c r="C202" s="54" t="str">
        <f>_xlfn.XLOOKUP(E:E,[1]pomocné_fakulta!$C:$C,[1]pomocné_fakulta!$B:$B)</f>
        <v>FaF</v>
      </c>
      <c r="D202" s="54" t="str">
        <f>_xlfn.XLOOKUP(E:E,[2]Místnosti!$C:$C,[2]Místnosti!$K:$K)</f>
        <v>BF</v>
      </c>
      <c r="E202" s="55" t="str">
        <f>E197</f>
        <v>4_159</v>
      </c>
      <c r="F202" s="55" t="s">
        <v>70</v>
      </c>
      <c r="G202" s="63" t="s">
        <v>481</v>
      </c>
      <c r="H202" s="94" t="s">
        <v>482</v>
      </c>
      <c r="I202" s="106" t="s">
        <v>483</v>
      </c>
      <c r="J202" s="66" t="s">
        <v>484</v>
      </c>
      <c r="K202" s="66" t="s">
        <v>485</v>
      </c>
      <c r="L202" s="66" t="s">
        <v>76</v>
      </c>
      <c r="M202" s="77" t="e" vm="40">
        <v>#VALUE!</v>
      </c>
      <c r="N202" s="66" t="s">
        <v>77</v>
      </c>
      <c r="O202" s="175" t="s">
        <v>396</v>
      </c>
      <c r="P202" s="66"/>
      <c r="Q202" s="62" t="s">
        <v>41</v>
      </c>
      <c r="R202" s="62">
        <v>1</v>
      </c>
      <c r="S202" s="32"/>
      <c r="T202" s="62"/>
    </row>
    <row r="203" spans="1:20" ht="62.5" x14ac:dyDescent="0.35">
      <c r="A203" s="46" t="s">
        <v>69</v>
      </c>
      <c r="B203" s="54" t="str">
        <f t="shared" si="39"/>
        <v>4</v>
      </c>
      <c r="C203" s="54" t="str">
        <f>_xlfn.XLOOKUP(E:E,[1]pomocné_fakulta!$C:$C,[1]pomocné_fakulta!$B:$B)</f>
        <v>FaF</v>
      </c>
      <c r="D203" s="54" t="str">
        <f>_xlfn.XLOOKUP(E:E,[2]Místnosti!$C:$C,[2]Místnosti!$K:$K)</f>
        <v>BF</v>
      </c>
      <c r="E203" s="55" t="str">
        <f>E202</f>
        <v>4_159</v>
      </c>
      <c r="F203" s="55" t="s">
        <v>70</v>
      </c>
      <c r="G203" s="63" t="s">
        <v>391</v>
      </c>
      <c r="H203" s="94" t="s">
        <v>392</v>
      </c>
      <c r="I203" s="75" t="s">
        <v>393</v>
      </c>
      <c r="J203" s="66" t="s">
        <v>394</v>
      </c>
      <c r="K203" s="66" t="s">
        <v>395</v>
      </c>
      <c r="L203" s="66" t="s">
        <v>76</v>
      </c>
      <c r="M203" s="77" t="e" vm="41">
        <v>#VALUE!</v>
      </c>
      <c r="N203" s="66" t="s">
        <v>77</v>
      </c>
      <c r="O203" s="175" t="s">
        <v>396</v>
      </c>
      <c r="P203" s="66"/>
      <c r="Q203" s="62" t="s">
        <v>41</v>
      </c>
      <c r="R203" s="62">
        <v>3</v>
      </c>
      <c r="S203" s="32"/>
      <c r="T203" s="62"/>
    </row>
    <row r="204" spans="1:20" ht="87.5" x14ac:dyDescent="0.35">
      <c r="A204" s="46"/>
      <c r="B204" s="54" t="str">
        <f t="shared" si="39"/>
        <v>4</v>
      </c>
      <c r="C204" s="54" t="str">
        <f>_xlfn.XLOOKUP(E:E,[1]pomocné_fakulta!$C:$C,[1]pomocné_fakulta!$B:$B)</f>
        <v>FaF</v>
      </c>
      <c r="D204" s="54" t="str">
        <f>_xlfn.XLOOKUP(E:E,[2]Místnosti!$C:$C,[2]Místnosti!$K:$K)</f>
        <v>BF</v>
      </c>
      <c r="E204" s="55" t="str">
        <f>E203</f>
        <v>4_159</v>
      </c>
      <c r="F204" s="55" t="s">
        <v>70</v>
      </c>
      <c r="G204" s="56" t="s">
        <v>486</v>
      </c>
      <c r="H204" s="75" t="s">
        <v>487</v>
      </c>
      <c r="I204" s="58" t="s">
        <v>488</v>
      </c>
      <c r="J204" s="66" t="s">
        <v>489</v>
      </c>
      <c r="K204" s="66" t="s">
        <v>90</v>
      </c>
      <c r="L204" s="66" t="s">
        <v>76</v>
      </c>
      <c r="M204" s="77" t="e" vm="42">
        <v>#VALUE!</v>
      </c>
      <c r="N204" s="66" t="s">
        <v>77</v>
      </c>
      <c r="O204" s="175" t="s">
        <v>396</v>
      </c>
      <c r="P204" s="59" t="s">
        <v>490</v>
      </c>
      <c r="Q204" s="77" t="s">
        <v>41</v>
      </c>
      <c r="R204" s="77">
        <v>1</v>
      </c>
      <c r="S204" s="31"/>
      <c r="T204" s="77">
        <f t="shared" ref="T204:T209" si="42">R204*S204</f>
        <v>0</v>
      </c>
    </row>
    <row r="205" spans="1:20" ht="94.5" customHeight="1" x14ac:dyDescent="0.35">
      <c r="A205" s="46"/>
      <c r="B205" s="54" t="str">
        <f t="shared" si="39"/>
        <v>4</v>
      </c>
      <c r="C205" s="54" t="str">
        <f>_xlfn.XLOOKUP(E:E,[1]pomocné_fakulta!$C:$C,[1]pomocné_fakulta!$B:$B)</f>
        <v>FaF</v>
      </c>
      <c r="D205" s="54" t="str">
        <f>_xlfn.XLOOKUP(E:E,[2]Místnosti!$C:$C,[2]Místnosti!$K:$K)</f>
        <v>BF</v>
      </c>
      <c r="E205" s="55" t="str">
        <f>E203</f>
        <v>4_159</v>
      </c>
      <c r="F205" s="55" t="s">
        <v>70</v>
      </c>
      <c r="G205" s="56" t="s">
        <v>491</v>
      </c>
      <c r="H205" s="75" t="s">
        <v>492</v>
      </c>
      <c r="I205" s="58" t="s">
        <v>493</v>
      </c>
      <c r="J205" s="66" t="s">
        <v>494</v>
      </c>
      <c r="K205" s="66" t="s">
        <v>90</v>
      </c>
      <c r="L205" s="66" t="s">
        <v>76</v>
      </c>
      <c r="M205" s="77" t="e" vm="42">
        <v>#VALUE!</v>
      </c>
      <c r="N205" s="66" t="s">
        <v>77</v>
      </c>
      <c r="O205" s="175" t="s">
        <v>396</v>
      </c>
      <c r="P205" s="59" t="s">
        <v>490</v>
      </c>
      <c r="Q205" s="77" t="s">
        <v>41</v>
      </c>
      <c r="R205" s="77">
        <v>1</v>
      </c>
      <c r="S205" s="31"/>
      <c r="T205" s="77">
        <f t="shared" si="42"/>
        <v>0</v>
      </c>
    </row>
    <row r="206" spans="1:20" ht="65" customHeight="1" x14ac:dyDescent="0.35">
      <c r="A206" s="46"/>
      <c r="B206" s="54" t="str">
        <f t="shared" si="39"/>
        <v>4</v>
      </c>
      <c r="C206" s="54" t="str">
        <f>_xlfn.XLOOKUP(E:E,[1]pomocné_fakulta!$C:$C,[1]pomocné_fakulta!$B:$B)</f>
        <v>FaF</v>
      </c>
      <c r="D206" s="54" t="str">
        <f>_xlfn.XLOOKUP(E:E,[2]Místnosti!$C:$C,[2]Místnosti!$K:$K)</f>
        <v>BF</v>
      </c>
      <c r="E206" s="55" t="str">
        <f>E205</f>
        <v>4_159</v>
      </c>
      <c r="F206" s="55" t="s">
        <v>70</v>
      </c>
      <c r="G206" s="56" t="s">
        <v>524</v>
      </c>
      <c r="H206" s="75" t="s">
        <v>525</v>
      </c>
      <c r="I206" s="58" t="s">
        <v>88</v>
      </c>
      <c r="J206" s="59" t="s">
        <v>526</v>
      </c>
      <c r="K206" s="66" t="s">
        <v>90</v>
      </c>
      <c r="L206" s="66" t="s">
        <v>76</v>
      </c>
      <c r="M206" s="77" t="e" vm="47">
        <v>#VALUE!</v>
      </c>
      <c r="N206" s="66" t="s">
        <v>77</v>
      </c>
      <c r="O206" s="175" t="s">
        <v>396</v>
      </c>
      <c r="P206" s="66"/>
      <c r="Q206" s="77" t="s">
        <v>41</v>
      </c>
      <c r="R206" s="77">
        <v>1</v>
      </c>
      <c r="S206" s="31"/>
      <c r="T206" s="77">
        <f t="shared" si="42"/>
        <v>0</v>
      </c>
    </row>
    <row r="207" spans="1:20" ht="87.5" x14ac:dyDescent="0.35">
      <c r="A207" s="46"/>
      <c r="B207" s="54" t="str">
        <f t="shared" si="39"/>
        <v>4</v>
      </c>
      <c r="C207" s="54" t="str">
        <f>_xlfn.XLOOKUP(E:E,[1]pomocné_fakulta!$C:$C,[1]pomocné_fakulta!$B:$B)</f>
        <v>FaF</v>
      </c>
      <c r="D207" s="54" t="str">
        <f>_xlfn.XLOOKUP(E:E,[2]Místnosti!$C:$C,[2]Místnosti!$K:$K)</f>
        <v>BF</v>
      </c>
      <c r="E207" s="55" t="str">
        <f>E205</f>
        <v>4_159</v>
      </c>
      <c r="F207" s="55" t="s">
        <v>70</v>
      </c>
      <c r="G207" s="56" t="s">
        <v>495</v>
      </c>
      <c r="H207" s="106" t="s">
        <v>496</v>
      </c>
      <c r="I207" s="58" t="s">
        <v>497</v>
      </c>
      <c r="J207" s="173" t="s">
        <v>498</v>
      </c>
      <c r="K207" s="174" t="s">
        <v>499</v>
      </c>
      <c r="L207" s="174" t="s">
        <v>76</v>
      </c>
      <c r="M207" s="74" t="e" vm="43">
        <v>#VALUE!</v>
      </c>
      <c r="N207" s="66" t="s">
        <v>77</v>
      </c>
      <c r="O207" s="175" t="s">
        <v>396</v>
      </c>
      <c r="P207" s="59"/>
      <c r="Q207" s="62" t="s">
        <v>41</v>
      </c>
      <c r="R207" s="62">
        <v>3</v>
      </c>
      <c r="S207" s="31"/>
      <c r="T207" s="62">
        <f t="shared" si="42"/>
        <v>0</v>
      </c>
    </row>
    <row r="208" spans="1:20" ht="100.5" customHeight="1" x14ac:dyDescent="0.35">
      <c r="A208" s="46"/>
      <c r="B208" s="54" t="str">
        <f t="shared" si="39"/>
        <v>4</v>
      </c>
      <c r="C208" s="54" t="str">
        <f>_xlfn.XLOOKUP(E:E,[1]pomocné_fakulta!$C:$C,[1]pomocné_fakulta!$B:$B)</f>
        <v>FaF</v>
      </c>
      <c r="D208" s="54" t="str">
        <f>_xlfn.XLOOKUP(E:E,[2]Místnosti!$C:$C,[2]Místnosti!$K:$K)</f>
        <v>BF</v>
      </c>
      <c r="E208" s="55" t="str">
        <f t="shared" ref="E208:E209" si="43">E207</f>
        <v>4_159</v>
      </c>
      <c r="F208" s="55" t="s">
        <v>70</v>
      </c>
      <c r="G208" s="56" t="s">
        <v>500</v>
      </c>
      <c r="H208" s="106" t="s">
        <v>501</v>
      </c>
      <c r="I208" s="58" t="s">
        <v>502</v>
      </c>
      <c r="J208" s="173" t="s">
        <v>503</v>
      </c>
      <c r="K208" s="174" t="s">
        <v>499</v>
      </c>
      <c r="L208" s="174" t="s">
        <v>76</v>
      </c>
      <c r="M208" s="77" t="e" vm="44">
        <v>#VALUE!</v>
      </c>
      <c r="N208" s="66" t="s">
        <v>77</v>
      </c>
      <c r="O208" s="175" t="s">
        <v>396</v>
      </c>
      <c r="P208" s="59"/>
      <c r="Q208" s="77" t="s">
        <v>41</v>
      </c>
      <c r="R208" s="77">
        <v>1</v>
      </c>
      <c r="S208" s="31"/>
      <c r="T208" s="77">
        <f t="shared" si="42"/>
        <v>0</v>
      </c>
    </row>
    <row r="209" spans="1:20" ht="97.5" customHeight="1" x14ac:dyDescent="0.35">
      <c r="A209" s="46"/>
      <c r="B209" s="54" t="str">
        <f t="shared" si="39"/>
        <v>4</v>
      </c>
      <c r="C209" s="54" t="str">
        <f>_xlfn.XLOOKUP(E:E,[1]pomocné_fakulta!$C:$C,[1]pomocné_fakulta!$B:$B)</f>
        <v>FaF</v>
      </c>
      <c r="D209" s="54" t="str">
        <f>_xlfn.XLOOKUP(E:E,[2]Místnosti!$C:$C,[2]Místnosti!$K:$K)</f>
        <v>BF</v>
      </c>
      <c r="E209" s="55" t="str">
        <f t="shared" si="43"/>
        <v>4_159</v>
      </c>
      <c r="F209" s="55" t="s">
        <v>70</v>
      </c>
      <c r="G209" s="56" t="s">
        <v>504</v>
      </c>
      <c r="H209" s="106" t="s">
        <v>505</v>
      </c>
      <c r="I209" s="58" t="s">
        <v>506</v>
      </c>
      <c r="J209" s="173" t="s">
        <v>507</v>
      </c>
      <c r="K209" s="174" t="s">
        <v>499</v>
      </c>
      <c r="L209" s="174" t="s">
        <v>76</v>
      </c>
      <c r="M209" s="77" t="e" vm="45">
        <v>#VALUE!</v>
      </c>
      <c r="N209" s="66" t="s">
        <v>77</v>
      </c>
      <c r="O209" s="175" t="s">
        <v>396</v>
      </c>
      <c r="P209" s="59" t="s">
        <v>508</v>
      </c>
      <c r="Q209" s="77" t="s">
        <v>41</v>
      </c>
      <c r="R209" s="77">
        <v>1</v>
      </c>
      <c r="S209" s="31"/>
      <c r="T209" s="77">
        <f t="shared" si="42"/>
        <v>0</v>
      </c>
    </row>
    <row r="210" spans="1:20" ht="15.5" x14ac:dyDescent="0.35">
      <c r="A210" s="46"/>
      <c r="B210" s="155" t="str">
        <f t="shared" si="39"/>
        <v>4</v>
      </c>
      <c r="C210" s="155" t="str">
        <f>_xlfn.XLOOKUP(E:E,[1]pomocné_fakulta!$C:$C,[1]pomocné_fakulta!$B:$B)</f>
        <v>FaF</v>
      </c>
      <c r="D210" s="47" t="str">
        <f>_xlfn.XLOOKUP(E:E,[2]Místnosti!$C:$C,[2]Místnosti!$K:$K)</f>
        <v>BF</v>
      </c>
      <c r="E210" s="156" t="str">
        <f>$G210</f>
        <v>4_160</v>
      </c>
      <c r="F210" s="156"/>
      <c r="G210" s="158" t="s">
        <v>567</v>
      </c>
      <c r="H210" s="1" t="s">
        <v>521</v>
      </c>
      <c r="I210" s="159"/>
      <c r="J210" s="160"/>
      <c r="K210" s="160"/>
      <c r="L210" s="160"/>
      <c r="M210" s="161"/>
      <c r="N210" s="160"/>
      <c r="O210" s="52"/>
      <c r="P210" s="160"/>
      <c r="Q210" s="161"/>
      <c r="R210" s="161"/>
      <c r="S210" s="30"/>
      <c r="T210" s="161"/>
    </row>
    <row r="211" spans="1:20" ht="37.5" x14ac:dyDescent="0.35">
      <c r="A211" s="46"/>
      <c r="B211" s="54" t="str">
        <f t="shared" si="39"/>
        <v>4</v>
      </c>
      <c r="C211" s="54" t="str">
        <f>_xlfn.XLOOKUP(E:E,[1]pomocné_fakulta!$C:$C,[1]pomocné_fakulta!$B:$B)</f>
        <v>FaF</v>
      </c>
      <c r="D211" s="54" t="str">
        <f>_xlfn.XLOOKUP(E:E,[2]Místnosti!$C:$C,[2]Místnosti!$K:$K)</f>
        <v>BF</v>
      </c>
      <c r="E211" s="55" t="str">
        <f>E210</f>
        <v>4_160</v>
      </c>
      <c r="F211" s="55" t="s">
        <v>35</v>
      </c>
      <c r="G211" s="56" t="s">
        <v>568</v>
      </c>
      <c r="H211" s="73" t="s">
        <v>569</v>
      </c>
      <c r="I211" s="58" t="s">
        <v>570</v>
      </c>
      <c r="J211" s="59"/>
      <c r="K211" s="59"/>
      <c r="L211" s="59"/>
      <c r="M211" s="60"/>
      <c r="N211" s="60" t="s">
        <v>138</v>
      </c>
      <c r="O211" s="163" t="s">
        <v>566</v>
      </c>
      <c r="P211" s="70"/>
      <c r="Q211" s="62" t="s">
        <v>41</v>
      </c>
      <c r="R211" s="62">
        <v>1</v>
      </c>
      <c r="S211" s="31"/>
      <c r="T211" s="62">
        <f>R211*S211</f>
        <v>0</v>
      </c>
    </row>
    <row r="212" spans="1:20" ht="63.5" x14ac:dyDescent="0.35">
      <c r="A212" s="46"/>
      <c r="B212" s="54" t="str">
        <f t="shared" si="39"/>
        <v>4</v>
      </c>
      <c r="C212" s="54" t="str">
        <f>_xlfn.XLOOKUP(E:E,[1]pomocné_fakulta!$C:$C,[1]pomocné_fakulta!$B:$B)</f>
        <v>FaF</v>
      </c>
      <c r="D212" s="54" t="str">
        <f>_xlfn.XLOOKUP(E:E,[2]Místnosti!$C:$C,[2]Místnosti!$K:$K)</f>
        <v>BF</v>
      </c>
      <c r="E212" s="55" t="str">
        <f t="shared" ref="E212:E215" si="44">E211</f>
        <v>4_160</v>
      </c>
      <c r="F212" s="56" t="s">
        <v>43</v>
      </c>
      <c r="G212" s="56" t="s">
        <v>140</v>
      </c>
      <c r="H212" s="57" t="s">
        <v>141</v>
      </c>
      <c r="I212" s="88" t="s">
        <v>142</v>
      </c>
      <c r="J212" s="59" t="s">
        <v>143</v>
      </c>
      <c r="K212" s="59"/>
      <c r="L212" s="59"/>
      <c r="M212" s="60" t="e" vm="10">
        <v>#VALUE!</v>
      </c>
      <c r="N212" s="60" t="s">
        <v>144</v>
      </c>
      <c r="O212" s="61" t="s">
        <v>55</v>
      </c>
      <c r="P212" s="62"/>
      <c r="Q212" s="62" t="s">
        <v>41</v>
      </c>
      <c r="R212" s="62">
        <v>1</v>
      </c>
      <c r="S212" s="31"/>
      <c r="T212" s="62">
        <f>R212*S212</f>
        <v>0</v>
      </c>
    </row>
    <row r="213" spans="1:20" ht="79.5" customHeight="1" x14ac:dyDescent="0.35">
      <c r="A213" s="46"/>
      <c r="B213" s="54" t="str">
        <f t="shared" si="39"/>
        <v>4</v>
      </c>
      <c r="C213" s="54" t="str">
        <f>_xlfn.XLOOKUP(E:E,[1]pomocné_fakulta!$C:$C,[1]pomocné_fakulta!$B:$B)</f>
        <v>FaF</v>
      </c>
      <c r="D213" s="54" t="str">
        <f>_xlfn.XLOOKUP(E:E,[2]Místnosti!$C:$C,[2]Místnosti!$K:$K)</f>
        <v>BF</v>
      </c>
      <c r="E213" s="55" t="str">
        <f t="shared" si="44"/>
        <v>4_160</v>
      </c>
      <c r="F213" s="56" t="s">
        <v>43</v>
      </c>
      <c r="G213" s="56" t="s">
        <v>252</v>
      </c>
      <c r="H213" s="57" t="s">
        <v>253</v>
      </c>
      <c r="I213" s="102" t="s">
        <v>254</v>
      </c>
      <c r="J213" s="200" t="s">
        <v>255</v>
      </c>
      <c r="K213" s="200"/>
      <c r="L213" s="200"/>
      <c r="M213" s="201" t="e" vm="18">
        <v>#VALUE!</v>
      </c>
      <c r="N213" s="201" t="s">
        <v>49</v>
      </c>
      <c r="O213" s="200" t="s">
        <v>149</v>
      </c>
      <c r="P213" s="62" t="s">
        <v>48</v>
      </c>
      <c r="Q213" s="62" t="s">
        <v>41</v>
      </c>
      <c r="R213" s="62">
        <v>1</v>
      </c>
      <c r="S213" s="31"/>
      <c r="T213" s="62">
        <f>R213*S213</f>
        <v>0</v>
      </c>
    </row>
    <row r="214" spans="1:20" ht="37.5" x14ac:dyDescent="0.35">
      <c r="A214" s="46"/>
      <c r="B214" s="54" t="str">
        <f t="shared" si="39"/>
        <v>4</v>
      </c>
      <c r="C214" s="54" t="str">
        <f>_xlfn.XLOOKUP(E:E,[1]pomocné_fakulta!$C:$C,[1]pomocné_fakulta!$B:$B)</f>
        <v>FaF</v>
      </c>
      <c r="D214" s="54" t="str">
        <f>_xlfn.XLOOKUP(E:E,[2]Místnosti!$C:$C,[2]Místnosti!$K:$K)</f>
        <v>BF</v>
      </c>
      <c r="E214" s="55" t="str">
        <f t="shared" si="44"/>
        <v>4_160</v>
      </c>
      <c r="F214" s="56" t="s">
        <v>43</v>
      </c>
      <c r="G214" s="56" t="s">
        <v>56</v>
      </c>
      <c r="H214" s="57" t="s">
        <v>57</v>
      </c>
      <c r="I214" s="58" t="s">
        <v>58</v>
      </c>
      <c r="J214" s="59" t="s">
        <v>59</v>
      </c>
      <c r="K214" s="59" t="s">
        <v>60</v>
      </c>
      <c r="L214" s="59" t="s">
        <v>61</v>
      </c>
      <c r="M214" s="60" t="e" vm="3">
        <v>#VALUE!</v>
      </c>
      <c r="N214" s="60"/>
      <c r="O214" s="61" t="s">
        <v>55</v>
      </c>
      <c r="P214" s="62" t="s">
        <v>62</v>
      </c>
      <c r="Q214" s="62" t="s">
        <v>41</v>
      </c>
      <c r="R214" s="62">
        <v>1</v>
      </c>
      <c r="S214" s="31"/>
      <c r="T214" s="62">
        <f>R214*S214</f>
        <v>0</v>
      </c>
    </row>
    <row r="215" spans="1:20" ht="187.5" x14ac:dyDescent="0.35">
      <c r="A215" s="46"/>
      <c r="B215" s="54" t="str">
        <f t="shared" si="39"/>
        <v>4</v>
      </c>
      <c r="C215" s="54" t="str">
        <f>_xlfn.XLOOKUP(E:E,[1]pomocné_fakulta!$C:$C,[1]pomocné_fakulta!$B:$B)</f>
        <v>FaF</v>
      </c>
      <c r="D215" s="54" t="str">
        <f>_xlfn.XLOOKUP(E:E,[2]Místnosti!$C:$C,[2]Místnosti!$K:$K)</f>
        <v>BF</v>
      </c>
      <c r="E215" s="55" t="str">
        <f t="shared" si="44"/>
        <v>4_160</v>
      </c>
      <c r="F215" s="56" t="s">
        <v>43</v>
      </c>
      <c r="G215" s="56" t="s">
        <v>145</v>
      </c>
      <c r="H215" s="57" t="s">
        <v>146</v>
      </c>
      <c r="I215" s="202" t="s">
        <v>147</v>
      </c>
      <c r="J215" s="200" t="s">
        <v>148</v>
      </c>
      <c r="K215" s="200" t="s">
        <v>67</v>
      </c>
      <c r="L215" s="200" t="s">
        <v>61</v>
      </c>
      <c r="M215" s="201" t="e" vm="11">
        <v>#VALUE!</v>
      </c>
      <c r="N215" s="201"/>
      <c r="O215" s="200" t="s">
        <v>149</v>
      </c>
      <c r="P215" s="62" t="s">
        <v>150</v>
      </c>
      <c r="Q215" s="62" t="s">
        <v>41</v>
      </c>
      <c r="R215" s="62">
        <v>1</v>
      </c>
      <c r="S215" s="31"/>
      <c r="T215" s="62">
        <f>R215*S215</f>
        <v>0</v>
      </c>
    </row>
    <row r="216" spans="1:20" ht="100" x14ac:dyDescent="0.35">
      <c r="A216" s="46" t="s">
        <v>69</v>
      </c>
      <c r="B216" s="54" t="str">
        <f t="shared" si="39"/>
        <v>4</v>
      </c>
      <c r="C216" s="54" t="str">
        <f>_xlfn.XLOOKUP(E:E,[1]pomocné_fakulta!$C:$C,[1]pomocné_fakulta!$B:$B)</f>
        <v>FaF</v>
      </c>
      <c r="D216" s="54" t="str">
        <f>_xlfn.XLOOKUP(E:E,[2]Místnosti!$C:$C,[2]Místnosti!$K:$K)</f>
        <v>BF</v>
      </c>
      <c r="E216" s="55" t="str">
        <f>E211</f>
        <v>4_160</v>
      </c>
      <c r="F216" s="55" t="s">
        <v>70</v>
      </c>
      <c r="G216" s="63" t="s">
        <v>481</v>
      </c>
      <c r="H216" s="94" t="s">
        <v>482</v>
      </c>
      <c r="I216" s="106" t="s">
        <v>483</v>
      </c>
      <c r="J216" s="66" t="s">
        <v>484</v>
      </c>
      <c r="K216" s="66" t="s">
        <v>485</v>
      </c>
      <c r="L216" s="66" t="s">
        <v>76</v>
      </c>
      <c r="M216" s="77" t="e" vm="40">
        <v>#VALUE!</v>
      </c>
      <c r="N216" s="66" t="s">
        <v>77</v>
      </c>
      <c r="O216" s="175" t="s">
        <v>396</v>
      </c>
      <c r="P216" s="66"/>
      <c r="Q216" s="62" t="s">
        <v>41</v>
      </c>
      <c r="R216" s="62">
        <v>1</v>
      </c>
      <c r="S216" s="32"/>
      <c r="T216" s="62"/>
    </row>
    <row r="217" spans="1:20" ht="62.5" x14ac:dyDescent="0.35">
      <c r="A217" s="46" t="s">
        <v>69</v>
      </c>
      <c r="B217" s="54" t="str">
        <f t="shared" si="39"/>
        <v>4</v>
      </c>
      <c r="C217" s="54" t="str">
        <f>_xlfn.XLOOKUP(E:E,[1]pomocné_fakulta!$C:$C,[1]pomocné_fakulta!$B:$B)</f>
        <v>FaF</v>
      </c>
      <c r="D217" s="54" t="str">
        <f>_xlfn.XLOOKUP(E:E,[2]Místnosti!$C:$C,[2]Místnosti!$K:$K)</f>
        <v>BF</v>
      </c>
      <c r="E217" s="55" t="str">
        <f>E216</f>
        <v>4_160</v>
      </c>
      <c r="F217" s="55" t="s">
        <v>70</v>
      </c>
      <c r="G217" s="63" t="s">
        <v>391</v>
      </c>
      <c r="H217" s="94" t="s">
        <v>392</v>
      </c>
      <c r="I217" s="75" t="s">
        <v>393</v>
      </c>
      <c r="J217" s="66" t="s">
        <v>394</v>
      </c>
      <c r="K217" s="66" t="s">
        <v>395</v>
      </c>
      <c r="L217" s="66" t="s">
        <v>76</v>
      </c>
      <c r="M217" s="77" t="e" vm="41">
        <v>#VALUE!</v>
      </c>
      <c r="N217" s="66" t="s">
        <v>77</v>
      </c>
      <c r="O217" s="175" t="s">
        <v>396</v>
      </c>
      <c r="P217" s="66"/>
      <c r="Q217" s="62" t="s">
        <v>41</v>
      </c>
      <c r="R217" s="62">
        <v>3</v>
      </c>
      <c r="S217" s="32"/>
      <c r="T217" s="62"/>
    </row>
    <row r="218" spans="1:20" ht="87.5" x14ac:dyDescent="0.35">
      <c r="A218" s="46"/>
      <c r="B218" s="54" t="str">
        <f t="shared" si="39"/>
        <v>4</v>
      </c>
      <c r="C218" s="54" t="str">
        <f>_xlfn.XLOOKUP(E:E,[1]pomocné_fakulta!$C:$C,[1]pomocné_fakulta!$B:$B)</f>
        <v>FaF</v>
      </c>
      <c r="D218" s="54" t="str">
        <f>_xlfn.XLOOKUP(E:E,[2]Místnosti!$C:$C,[2]Místnosti!$K:$K)</f>
        <v>BF</v>
      </c>
      <c r="E218" s="55" t="str">
        <f>E217</f>
        <v>4_160</v>
      </c>
      <c r="F218" s="55" t="s">
        <v>70</v>
      </c>
      <c r="G218" s="56" t="s">
        <v>486</v>
      </c>
      <c r="H218" s="75" t="s">
        <v>487</v>
      </c>
      <c r="I218" s="58" t="s">
        <v>488</v>
      </c>
      <c r="J218" s="66" t="s">
        <v>489</v>
      </c>
      <c r="K218" s="66" t="s">
        <v>90</v>
      </c>
      <c r="L218" s="66" t="s">
        <v>76</v>
      </c>
      <c r="M218" s="77" t="e" vm="42">
        <v>#VALUE!</v>
      </c>
      <c r="N218" s="66" t="s">
        <v>77</v>
      </c>
      <c r="O218" s="175" t="s">
        <v>396</v>
      </c>
      <c r="P218" s="59" t="s">
        <v>490</v>
      </c>
      <c r="Q218" s="77" t="s">
        <v>41</v>
      </c>
      <c r="R218" s="77">
        <v>1</v>
      </c>
      <c r="S218" s="31"/>
      <c r="T218" s="77">
        <f t="shared" ref="T218:T223" si="45">R218*S218</f>
        <v>0</v>
      </c>
    </row>
    <row r="219" spans="1:20" ht="96" customHeight="1" x14ac:dyDescent="0.35">
      <c r="A219" s="46"/>
      <c r="B219" s="54" t="str">
        <f t="shared" si="39"/>
        <v>4</v>
      </c>
      <c r="C219" s="54" t="str">
        <f>_xlfn.XLOOKUP(E:E,[1]pomocné_fakulta!$C:$C,[1]pomocné_fakulta!$B:$B)</f>
        <v>FaF</v>
      </c>
      <c r="D219" s="54" t="str">
        <f>_xlfn.XLOOKUP(E:E,[2]Místnosti!$C:$C,[2]Místnosti!$K:$K)</f>
        <v>BF</v>
      </c>
      <c r="E219" s="55" t="str">
        <f>E217</f>
        <v>4_160</v>
      </c>
      <c r="F219" s="55" t="s">
        <v>70</v>
      </c>
      <c r="G219" s="56" t="s">
        <v>491</v>
      </c>
      <c r="H219" s="75" t="s">
        <v>492</v>
      </c>
      <c r="I219" s="58" t="s">
        <v>493</v>
      </c>
      <c r="J219" s="66" t="s">
        <v>494</v>
      </c>
      <c r="K219" s="66" t="s">
        <v>90</v>
      </c>
      <c r="L219" s="66" t="s">
        <v>76</v>
      </c>
      <c r="M219" s="77" t="e" vm="42">
        <v>#VALUE!</v>
      </c>
      <c r="N219" s="66" t="s">
        <v>77</v>
      </c>
      <c r="O219" s="175" t="s">
        <v>396</v>
      </c>
      <c r="P219" s="59" t="s">
        <v>490</v>
      </c>
      <c r="Q219" s="77" t="s">
        <v>41</v>
      </c>
      <c r="R219" s="77">
        <v>1</v>
      </c>
      <c r="S219" s="31"/>
      <c r="T219" s="77">
        <f t="shared" si="45"/>
        <v>0</v>
      </c>
    </row>
    <row r="220" spans="1:20" ht="63.5" customHeight="1" x14ac:dyDescent="0.35">
      <c r="A220" s="46"/>
      <c r="B220" s="54" t="str">
        <f t="shared" si="39"/>
        <v>4</v>
      </c>
      <c r="C220" s="54" t="str">
        <f>_xlfn.XLOOKUP(E:E,[1]pomocné_fakulta!$C:$C,[1]pomocné_fakulta!$B:$B)</f>
        <v>FaF</v>
      </c>
      <c r="D220" s="54" t="str">
        <f>_xlfn.XLOOKUP(E:E,[2]Místnosti!$C:$C,[2]Místnosti!$K:$K)</f>
        <v>BF</v>
      </c>
      <c r="E220" s="55" t="str">
        <f>E219</f>
        <v>4_160</v>
      </c>
      <c r="F220" s="55" t="s">
        <v>70</v>
      </c>
      <c r="G220" s="56" t="s">
        <v>524</v>
      </c>
      <c r="H220" s="75" t="s">
        <v>525</v>
      </c>
      <c r="I220" s="58" t="s">
        <v>88</v>
      </c>
      <c r="J220" s="59" t="s">
        <v>526</v>
      </c>
      <c r="K220" s="66" t="s">
        <v>90</v>
      </c>
      <c r="L220" s="66" t="s">
        <v>76</v>
      </c>
      <c r="M220" s="77" t="e" vm="47">
        <v>#VALUE!</v>
      </c>
      <c r="N220" s="66" t="s">
        <v>77</v>
      </c>
      <c r="O220" s="175" t="s">
        <v>396</v>
      </c>
      <c r="P220" s="66"/>
      <c r="Q220" s="77" t="s">
        <v>41</v>
      </c>
      <c r="R220" s="77">
        <v>1</v>
      </c>
      <c r="S220" s="31"/>
      <c r="T220" s="77">
        <f t="shared" si="45"/>
        <v>0</v>
      </c>
    </row>
    <row r="221" spans="1:20" ht="87.5" x14ac:dyDescent="0.35">
      <c r="A221" s="46"/>
      <c r="B221" s="54" t="str">
        <f t="shared" si="39"/>
        <v>4</v>
      </c>
      <c r="C221" s="54" t="str">
        <f>_xlfn.XLOOKUP(E:E,[1]pomocné_fakulta!$C:$C,[1]pomocné_fakulta!$B:$B)</f>
        <v>FaF</v>
      </c>
      <c r="D221" s="54" t="str">
        <f>_xlfn.XLOOKUP(E:E,[2]Místnosti!$C:$C,[2]Místnosti!$K:$K)</f>
        <v>BF</v>
      </c>
      <c r="E221" s="55" t="str">
        <f>E219</f>
        <v>4_160</v>
      </c>
      <c r="F221" s="55" t="s">
        <v>70</v>
      </c>
      <c r="G221" s="56" t="s">
        <v>495</v>
      </c>
      <c r="H221" s="106" t="s">
        <v>496</v>
      </c>
      <c r="I221" s="58" t="s">
        <v>497</v>
      </c>
      <c r="J221" s="173" t="s">
        <v>498</v>
      </c>
      <c r="K221" s="174" t="s">
        <v>499</v>
      </c>
      <c r="L221" s="174" t="s">
        <v>76</v>
      </c>
      <c r="M221" s="74" t="e" vm="43">
        <v>#VALUE!</v>
      </c>
      <c r="N221" s="66" t="s">
        <v>77</v>
      </c>
      <c r="O221" s="175" t="s">
        <v>396</v>
      </c>
      <c r="P221" s="59"/>
      <c r="Q221" s="62" t="s">
        <v>41</v>
      </c>
      <c r="R221" s="62">
        <v>3</v>
      </c>
      <c r="S221" s="31"/>
      <c r="T221" s="62">
        <f t="shared" si="45"/>
        <v>0</v>
      </c>
    </row>
    <row r="222" spans="1:20" ht="75" x14ac:dyDescent="0.35">
      <c r="A222" s="46"/>
      <c r="B222" s="54" t="str">
        <f t="shared" si="39"/>
        <v>4</v>
      </c>
      <c r="C222" s="54" t="str">
        <f>_xlfn.XLOOKUP(E:E,[1]pomocné_fakulta!$C:$C,[1]pomocné_fakulta!$B:$B)</f>
        <v>FaF</v>
      </c>
      <c r="D222" s="54" t="str">
        <f>_xlfn.XLOOKUP(E:E,[2]Místnosti!$C:$C,[2]Místnosti!$K:$K)</f>
        <v>BF</v>
      </c>
      <c r="E222" s="55" t="str">
        <f t="shared" ref="E222:E223" si="46">E221</f>
        <v>4_160</v>
      </c>
      <c r="F222" s="55" t="s">
        <v>70</v>
      </c>
      <c r="G222" s="56" t="s">
        <v>500</v>
      </c>
      <c r="H222" s="106" t="s">
        <v>501</v>
      </c>
      <c r="I222" s="58" t="s">
        <v>502</v>
      </c>
      <c r="J222" s="173" t="s">
        <v>503</v>
      </c>
      <c r="K222" s="174" t="s">
        <v>499</v>
      </c>
      <c r="L222" s="174" t="s">
        <v>76</v>
      </c>
      <c r="M222" s="77" t="e" vm="44">
        <v>#VALUE!</v>
      </c>
      <c r="N222" s="66" t="s">
        <v>77</v>
      </c>
      <c r="O222" s="175" t="s">
        <v>396</v>
      </c>
      <c r="P222" s="59"/>
      <c r="Q222" s="77" t="s">
        <v>41</v>
      </c>
      <c r="R222" s="77">
        <v>1</v>
      </c>
      <c r="S222" s="31"/>
      <c r="T222" s="77">
        <f t="shared" si="45"/>
        <v>0</v>
      </c>
    </row>
    <row r="223" spans="1:20" ht="93" customHeight="1" x14ac:dyDescent="0.35">
      <c r="A223" s="46"/>
      <c r="B223" s="54" t="str">
        <f t="shared" si="39"/>
        <v>4</v>
      </c>
      <c r="C223" s="54" t="str">
        <f>_xlfn.XLOOKUP(E:E,[1]pomocné_fakulta!$C:$C,[1]pomocné_fakulta!$B:$B)</f>
        <v>FaF</v>
      </c>
      <c r="D223" s="54" t="str">
        <f>_xlfn.XLOOKUP(E:E,[2]Místnosti!$C:$C,[2]Místnosti!$K:$K)</f>
        <v>BF</v>
      </c>
      <c r="E223" s="55" t="str">
        <f t="shared" si="46"/>
        <v>4_160</v>
      </c>
      <c r="F223" s="55" t="s">
        <v>70</v>
      </c>
      <c r="G223" s="56" t="s">
        <v>504</v>
      </c>
      <c r="H223" s="106" t="s">
        <v>505</v>
      </c>
      <c r="I223" s="58" t="s">
        <v>506</v>
      </c>
      <c r="J223" s="173" t="s">
        <v>507</v>
      </c>
      <c r="K223" s="174" t="s">
        <v>499</v>
      </c>
      <c r="L223" s="174" t="s">
        <v>76</v>
      </c>
      <c r="M223" s="77" t="e" vm="45">
        <v>#VALUE!</v>
      </c>
      <c r="N223" s="66" t="s">
        <v>77</v>
      </c>
      <c r="O223" s="175" t="s">
        <v>396</v>
      </c>
      <c r="P223" s="59" t="s">
        <v>508</v>
      </c>
      <c r="Q223" s="77" t="s">
        <v>41</v>
      </c>
      <c r="R223" s="77">
        <v>1</v>
      </c>
      <c r="S223" s="31"/>
      <c r="T223" s="77">
        <f t="shared" si="45"/>
        <v>0</v>
      </c>
    </row>
    <row r="224" spans="1:20" ht="15.5" x14ac:dyDescent="0.35">
      <c r="A224" s="46"/>
      <c r="B224" s="155" t="str">
        <f t="shared" si="39"/>
        <v>4</v>
      </c>
      <c r="C224" s="155" t="str">
        <f>_xlfn.XLOOKUP(E:E,[1]pomocné_fakulta!$C:$C,[1]pomocné_fakulta!$B:$B)</f>
        <v>FaF</v>
      </c>
      <c r="D224" s="47" t="str">
        <f>_xlfn.XLOOKUP(E:E,[2]Místnosti!$C:$C,[2]Místnosti!$K:$K)</f>
        <v>BF</v>
      </c>
      <c r="E224" s="156" t="str">
        <f>$G224</f>
        <v>4_212</v>
      </c>
      <c r="F224" s="156"/>
      <c r="G224" s="158" t="s">
        <v>571</v>
      </c>
      <c r="H224" s="1" t="s">
        <v>521</v>
      </c>
      <c r="I224" s="159"/>
      <c r="J224" s="160"/>
      <c r="K224" s="160"/>
      <c r="L224" s="160"/>
      <c r="M224" s="161"/>
      <c r="N224" s="160"/>
      <c r="O224" s="52"/>
      <c r="P224" s="160"/>
      <c r="Q224" s="161"/>
      <c r="R224" s="161"/>
      <c r="S224" s="30"/>
      <c r="T224" s="161"/>
    </row>
    <row r="225" spans="1:20" ht="37.5" x14ac:dyDescent="0.35">
      <c r="A225" s="46"/>
      <c r="B225" s="54" t="str">
        <f t="shared" si="39"/>
        <v>4</v>
      </c>
      <c r="C225" s="54" t="str">
        <f>_xlfn.XLOOKUP(E:E,[1]pomocné_fakulta!$C:$C,[1]pomocné_fakulta!$B:$B)</f>
        <v>FaF</v>
      </c>
      <c r="D225" s="54" t="str">
        <f>_xlfn.XLOOKUP(E:E,[2]Místnosti!$C:$C,[2]Místnosti!$K:$K)</f>
        <v>BF</v>
      </c>
      <c r="E225" s="55" t="str">
        <f>E224</f>
        <v>4_212</v>
      </c>
      <c r="F225" s="55" t="s">
        <v>35</v>
      </c>
      <c r="G225" s="56" t="s">
        <v>572</v>
      </c>
      <c r="H225" s="57" t="s">
        <v>479</v>
      </c>
      <c r="I225" s="58" t="s">
        <v>38</v>
      </c>
      <c r="J225" s="59"/>
      <c r="K225" s="59"/>
      <c r="L225" s="59"/>
      <c r="M225" s="60"/>
      <c r="N225" s="60" t="s">
        <v>138</v>
      </c>
      <c r="O225" s="163" t="s">
        <v>573</v>
      </c>
      <c r="P225" s="70"/>
      <c r="Q225" s="62" t="s">
        <v>41</v>
      </c>
      <c r="R225" s="62">
        <v>1</v>
      </c>
      <c r="S225" s="31"/>
      <c r="T225" s="62">
        <f>R225*S225</f>
        <v>0</v>
      </c>
    </row>
    <row r="226" spans="1:20" ht="63.5" x14ac:dyDescent="0.35">
      <c r="A226" s="46"/>
      <c r="B226" s="54" t="str">
        <f t="shared" si="39"/>
        <v>4</v>
      </c>
      <c r="C226" s="54" t="str">
        <f>_xlfn.XLOOKUP(E:E,[1]pomocné_fakulta!$C:$C,[1]pomocné_fakulta!$B:$B)</f>
        <v>FaF</v>
      </c>
      <c r="D226" s="54" t="str">
        <f>_xlfn.XLOOKUP(E:E,[2]Místnosti!$C:$C,[2]Místnosti!$K:$K)</f>
        <v>BF</v>
      </c>
      <c r="E226" s="55" t="str">
        <f t="shared" ref="E226:E229" si="47">E225</f>
        <v>4_212</v>
      </c>
      <c r="F226" s="56" t="s">
        <v>43</v>
      </c>
      <c r="G226" s="56" t="s">
        <v>140</v>
      </c>
      <c r="H226" s="57" t="s">
        <v>141</v>
      </c>
      <c r="I226" s="88" t="s">
        <v>142</v>
      </c>
      <c r="J226" s="59" t="s">
        <v>143</v>
      </c>
      <c r="K226" s="59"/>
      <c r="L226" s="59"/>
      <c r="M226" s="60" t="e" vm="10">
        <v>#VALUE!</v>
      </c>
      <c r="N226" s="60" t="s">
        <v>144</v>
      </c>
      <c r="O226" s="61" t="s">
        <v>55</v>
      </c>
      <c r="P226" s="62"/>
      <c r="Q226" s="62" t="s">
        <v>41</v>
      </c>
      <c r="R226" s="62">
        <v>1</v>
      </c>
      <c r="S226" s="31"/>
      <c r="T226" s="62">
        <f>R226*S226</f>
        <v>0</v>
      </c>
    </row>
    <row r="227" spans="1:20" ht="73.5" customHeight="1" x14ac:dyDescent="0.35">
      <c r="A227" s="46"/>
      <c r="B227" s="54" t="str">
        <f t="shared" si="39"/>
        <v>4</v>
      </c>
      <c r="C227" s="54" t="str">
        <f>_xlfn.XLOOKUP(E:E,[1]pomocné_fakulta!$C:$C,[1]pomocné_fakulta!$B:$B)</f>
        <v>FaF</v>
      </c>
      <c r="D227" s="54" t="str">
        <f>_xlfn.XLOOKUP(E:E,[2]Místnosti!$C:$C,[2]Místnosti!$K:$K)</f>
        <v>BF</v>
      </c>
      <c r="E227" s="55" t="str">
        <f t="shared" si="47"/>
        <v>4_212</v>
      </c>
      <c r="F227" s="56" t="s">
        <v>43</v>
      </c>
      <c r="G227" s="56" t="s">
        <v>252</v>
      </c>
      <c r="H227" s="57" t="s">
        <v>253</v>
      </c>
      <c r="I227" s="102" t="s">
        <v>254</v>
      </c>
      <c r="J227" s="200" t="s">
        <v>255</v>
      </c>
      <c r="K227" s="200"/>
      <c r="L227" s="200"/>
      <c r="M227" s="201" t="e" vm="18">
        <v>#VALUE!</v>
      </c>
      <c r="N227" s="201" t="s">
        <v>49</v>
      </c>
      <c r="O227" s="200" t="s">
        <v>149</v>
      </c>
      <c r="P227" s="62" t="s">
        <v>48</v>
      </c>
      <c r="Q227" s="62" t="s">
        <v>41</v>
      </c>
      <c r="R227" s="62">
        <v>1</v>
      </c>
      <c r="S227" s="31"/>
      <c r="T227" s="62">
        <f>R227*S227</f>
        <v>0</v>
      </c>
    </row>
    <row r="228" spans="1:20" ht="37.5" x14ac:dyDescent="0.35">
      <c r="A228" s="46"/>
      <c r="B228" s="54" t="str">
        <f t="shared" si="39"/>
        <v>4</v>
      </c>
      <c r="C228" s="54" t="str">
        <f>_xlfn.XLOOKUP(E:E,[1]pomocné_fakulta!$C:$C,[1]pomocné_fakulta!$B:$B)</f>
        <v>FaF</v>
      </c>
      <c r="D228" s="54" t="str">
        <f>_xlfn.XLOOKUP(E:E,[2]Místnosti!$C:$C,[2]Místnosti!$K:$K)</f>
        <v>BF</v>
      </c>
      <c r="E228" s="55" t="str">
        <f t="shared" si="47"/>
        <v>4_212</v>
      </c>
      <c r="F228" s="56" t="s">
        <v>43</v>
      </c>
      <c r="G228" s="56" t="s">
        <v>56</v>
      </c>
      <c r="H228" s="57" t="s">
        <v>57</v>
      </c>
      <c r="I228" s="58" t="s">
        <v>58</v>
      </c>
      <c r="J228" s="59" t="s">
        <v>59</v>
      </c>
      <c r="K228" s="59" t="s">
        <v>60</v>
      </c>
      <c r="L228" s="59" t="s">
        <v>61</v>
      </c>
      <c r="M228" s="60" t="e" vm="3">
        <v>#VALUE!</v>
      </c>
      <c r="N228" s="60"/>
      <c r="O228" s="61" t="s">
        <v>55</v>
      </c>
      <c r="P228" s="62" t="s">
        <v>62</v>
      </c>
      <c r="Q228" s="62" t="s">
        <v>41</v>
      </c>
      <c r="R228" s="62">
        <v>1</v>
      </c>
      <c r="S228" s="31"/>
      <c r="T228" s="62">
        <f>R228*S228</f>
        <v>0</v>
      </c>
    </row>
    <row r="229" spans="1:20" ht="187.5" x14ac:dyDescent="0.35">
      <c r="A229" s="46"/>
      <c r="B229" s="54" t="str">
        <f t="shared" si="39"/>
        <v>4</v>
      </c>
      <c r="C229" s="54" t="str">
        <f>_xlfn.XLOOKUP(E:E,[1]pomocné_fakulta!$C:$C,[1]pomocné_fakulta!$B:$B)</f>
        <v>FaF</v>
      </c>
      <c r="D229" s="54" t="str">
        <f>_xlfn.XLOOKUP(E:E,[2]Místnosti!$C:$C,[2]Místnosti!$K:$K)</f>
        <v>BF</v>
      </c>
      <c r="E229" s="55" t="str">
        <f t="shared" si="47"/>
        <v>4_212</v>
      </c>
      <c r="F229" s="56" t="s">
        <v>43</v>
      </c>
      <c r="G229" s="56" t="s">
        <v>145</v>
      </c>
      <c r="H229" s="57" t="s">
        <v>146</v>
      </c>
      <c r="I229" s="202" t="s">
        <v>147</v>
      </c>
      <c r="J229" s="200" t="s">
        <v>148</v>
      </c>
      <c r="K229" s="200" t="s">
        <v>67</v>
      </c>
      <c r="L229" s="200" t="s">
        <v>61</v>
      </c>
      <c r="M229" s="201" t="e" vm="11">
        <v>#VALUE!</v>
      </c>
      <c r="N229" s="201"/>
      <c r="O229" s="200" t="s">
        <v>149</v>
      </c>
      <c r="P229" s="62" t="s">
        <v>150</v>
      </c>
      <c r="Q229" s="62" t="s">
        <v>41</v>
      </c>
      <c r="R229" s="62">
        <v>1</v>
      </c>
      <c r="S229" s="31"/>
      <c r="T229" s="62">
        <f>R229*S229</f>
        <v>0</v>
      </c>
    </row>
    <row r="230" spans="1:20" ht="100" x14ac:dyDescent="0.35">
      <c r="A230" s="46" t="s">
        <v>69</v>
      </c>
      <c r="B230" s="54" t="str">
        <f t="shared" si="39"/>
        <v>4</v>
      </c>
      <c r="C230" s="54" t="str">
        <f>_xlfn.XLOOKUP(E:E,[1]pomocné_fakulta!$C:$C,[1]pomocné_fakulta!$B:$B)</f>
        <v>FaF</v>
      </c>
      <c r="D230" s="54" t="str">
        <f>_xlfn.XLOOKUP(E:E,[2]Místnosti!$C:$C,[2]Místnosti!$K:$K)</f>
        <v>BF</v>
      </c>
      <c r="E230" s="55" t="str">
        <f>E225</f>
        <v>4_212</v>
      </c>
      <c r="F230" s="55" t="s">
        <v>70</v>
      </c>
      <c r="G230" s="63" t="s">
        <v>481</v>
      </c>
      <c r="H230" s="94" t="s">
        <v>482</v>
      </c>
      <c r="I230" s="106" t="s">
        <v>483</v>
      </c>
      <c r="J230" s="66" t="s">
        <v>484</v>
      </c>
      <c r="K230" s="66" t="s">
        <v>485</v>
      </c>
      <c r="L230" s="66" t="s">
        <v>76</v>
      </c>
      <c r="M230" s="77" t="e" vm="40">
        <v>#VALUE!</v>
      </c>
      <c r="N230" s="66" t="s">
        <v>77</v>
      </c>
      <c r="O230" s="175" t="s">
        <v>396</v>
      </c>
      <c r="P230" s="66"/>
      <c r="Q230" s="62" t="s">
        <v>41</v>
      </c>
      <c r="R230" s="62">
        <v>1</v>
      </c>
      <c r="S230" s="32"/>
      <c r="T230" s="62"/>
    </row>
    <row r="231" spans="1:20" ht="62.5" x14ac:dyDescent="0.35">
      <c r="A231" s="46" t="s">
        <v>69</v>
      </c>
      <c r="B231" s="54" t="str">
        <f t="shared" si="39"/>
        <v>4</v>
      </c>
      <c r="C231" s="54" t="str">
        <f>_xlfn.XLOOKUP(E:E,[1]pomocné_fakulta!$C:$C,[1]pomocné_fakulta!$B:$B)</f>
        <v>FaF</v>
      </c>
      <c r="D231" s="54" t="str">
        <f>_xlfn.XLOOKUP(E:E,[2]Místnosti!$C:$C,[2]Místnosti!$K:$K)</f>
        <v>BF</v>
      </c>
      <c r="E231" s="55" t="str">
        <f>E230</f>
        <v>4_212</v>
      </c>
      <c r="F231" s="55" t="s">
        <v>70</v>
      </c>
      <c r="G231" s="63" t="s">
        <v>391</v>
      </c>
      <c r="H231" s="94" t="s">
        <v>392</v>
      </c>
      <c r="I231" s="75" t="s">
        <v>393</v>
      </c>
      <c r="J231" s="66" t="s">
        <v>394</v>
      </c>
      <c r="K231" s="66" t="s">
        <v>395</v>
      </c>
      <c r="L231" s="66" t="s">
        <v>76</v>
      </c>
      <c r="M231" s="77" t="e" vm="41">
        <v>#VALUE!</v>
      </c>
      <c r="N231" s="66" t="s">
        <v>77</v>
      </c>
      <c r="O231" s="175" t="s">
        <v>396</v>
      </c>
      <c r="P231" s="66"/>
      <c r="Q231" s="62" t="s">
        <v>41</v>
      </c>
      <c r="R231" s="62">
        <v>3</v>
      </c>
      <c r="S231" s="32"/>
      <c r="T231" s="62"/>
    </row>
    <row r="232" spans="1:20" ht="87.5" x14ac:dyDescent="0.35">
      <c r="A232" s="46"/>
      <c r="B232" s="54" t="str">
        <f t="shared" si="39"/>
        <v>4</v>
      </c>
      <c r="C232" s="54" t="str">
        <f>_xlfn.XLOOKUP(E:E,[1]pomocné_fakulta!$C:$C,[1]pomocné_fakulta!$B:$B)</f>
        <v>FaF</v>
      </c>
      <c r="D232" s="54" t="str">
        <f>_xlfn.XLOOKUP(E:E,[2]Místnosti!$C:$C,[2]Místnosti!$K:$K)</f>
        <v>BF</v>
      </c>
      <c r="E232" s="55" t="str">
        <f>E231</f>
        <v>4_212</v>
      </c>
      <c r="F232" s="55" t="s">
        <v>70</v>
      </c>
      <c r="G232" s="56" t="s">
        <v>486</v>
      </c>
      <c r="H232" s="75" t="s">
        <v>487</v>
      </c>
      <c r="I232" s="58" t="s">
        <v>488</v>
      </c>
      <c r="J232" s="66" t="s">
        <v>489</v>
      </c>
      <c r="K232" s="66" t="s">
        <v>90</v>
      </c>
      <c r="L232" s="66" t="s">
        <v>76</v>
      </c>
      <c r="M232" s="77" t="e" vm="42">
        <v>#VALUE!</v>
      </c>
      <c r="N232" s="66" t="s">
        <v>77</v>
      </c>
      <c r="O232" s="175" t="s">
        <v>396</v>
      </c>
      <c r="P232" s="59" t="s">
        <v>490</v>
      </c>
      <c r="Q232" s="77" t="s">
        <v>41</v>
      </c>
      <c r="R232" s="77">
        <v>1</v>
      </c>
      <c r="S232" s="31"/>
      <c r="T232" s="77">
        <f t="shared" ref="T232:T237" si="48">R232*S232</f>
        <v>0</v>
      </c>
    </row>
    <row r="233" spans="1:20" ht="75" x14ac:dyDescent="0.35">
      <c r="A233" s="46"/>
      <c r="B233" s="54" t="str">
        <f t="shared" si="39"/>
        <v>4</v>
      </c>
      <c r="C233" s="54" t="str">
        <f>_xlfn.XLOOKUP(E:E,[1]pomocné_fakulta!$C:$C,[1]pomocné_fakulta!$B:$B)</f>
        <v>FaF</v>
      </c>
      <c r="D233" s="54" t="str">
        <f>_xlfn.XLOOKUP(E:E,[2]Místnosti!$C:$C,[2]Místnosti!$K:$K)</f>
        <v>BF</v>
      </c>
      <c r="E233" s="55" t="str">
        <f>E231</f>
        <v>4_212</v>
      </c>
      <c r="F233" s="55" t="s">
        <v>70</v>
      </c>
      <c r="G233" s="56" t="s">
        <v>491</v>
      </c>
      <c r="H233" s="75" t="s">
        <v>492</v>
      </c>
      <c r="I233" s="58" t="s">
        <v>493</v>
      </c>
      <c r="J233" s="66" t="s">
        <v>494</v>
      </c>
      <c r="K233" s="66" t="s">
        <v>90</v>
      </c>
      <c r="L233" s="66" t="s">
        <v>76</v>
      </c>
      <c r="M233" s="77" t="e" vm="42">
        <v>#VALUE!</v>
      </c>
      <c r="N233" s="66" t="s">
        <v>77</v>
      </c>
      <c r="O233" s="175" t="s">
        <v>396</v>
      </c>
      <c r="P233" s="59" t="s">
        <v>490</v>
      </c>
      <c r="Q233" s="77" t="s">
        <v>41</v>
      </c>
      <c r="R233" s="77">
        <v>1</v>
      </c>
      <c r="S233" s="31"/>
      <c r="T233" s="77">
        <f t="shared" si="48"/>
        <v>0</v>
      </c>
    </row>
    <row r="234" spans="1:20" ht="50" x14ac:dyDescent="0.35">
      <c r="A234" s="46"/>
      <c r="B234" s="54" t="str">
        <f t="shared" si="39"/>
        <v>4</v>
      </c>
      <c r="C234" s="54" t="str">
        <f>_xlfn.XLOOKUP(E:E,[1]pomocné_fakulta!$C:$C,[1]pomocné_fakulta!$B:$B)</f>
        <v>FaF</v>
      </c>
      <c r="D234" s="54" t="str">
        <f>_xlfn.XLOOKUP(E:E,[2]Místnosti!$C:$C,[2]Místnosti!$K:$K)</f>
        <v>BF</v>
      </c>
      <c r="E234" s="55" t="str">
        <f>E233</f>
        <v>4_212</v>
      </c>
      <c r="F234" s="55" t="s">
        <v>70</v>
      </c>
      <c r="G234" s="56" t="s">
        <v>524</v>
      </c>
      <c r="H234" s="75" t="s">
        <v>525</v>
      </c>
      <c r="I234" s="58" t="s">
        <v>88</v>
      </c>
      <c r="J234" s="59" t="s">
        <v>526</v>
      </c>
      <c r="K234" s="66" t="s">
        <v>90</v>
      </c>
      <c r="L234" s="66" t="s">
        <v>76</v>
      </c>
      <c r="M234" s="77" t="e" vm="47">
        <v>#VALUE!</v>
      </c>
      <c r="N234" s="66" t="s">
        <v>77</v>
      </c>
      <c r="O234" s="175" t="s">
        <v>396</v>
      </c>
      <c r="P234" s="66"/>
      <c r="Q234" s="77" t="s">
        <v>41</v>
      </c>
      <c r="R234" s="77">
        <v>1</v>
      </c>
      <c r="S234" s="31"/>
      <c r="T234" s="77">
        <f t="shared" si="48"/>
        <v>0</v>
      </c>
    </row>
    <row r="235" spans="1:20" ht="87.5" x14ac:dyDescent="0.35">
      <c r="A235" s="46"/>
      <c r="B235" s="54" t="str">
        <f t="shared" si="39"/>
        <v>4</v>
      </c>
      <c r="C235" s="54" t="str">
        <f>_xlfn.XLOOKUP(E:E,[1]pomocné_fakulta!$C:$C,[1]pomocné_fakulta!$B:$B)</f>
        <v>FaF</v>
      </c>
      <c r="D235" s="54" t="str">
        <f>_xlfn.XLOOKUP(E:E,[2]Místnosti!$C:$C,[2]Místnosti!$K:$K)</f>
        <v>BF</v>
      </c>
      <c r="E235" s="55" t="str">
        <f>E233</f>
        <v>4_212</v>
      </c>
      <c r="F235" s="55" t="s">
        <v>70</v>
      </c>
      <c r="G235" s="56" t="s">
        <v>495</v>
      </c>
      <c r="H235" s="106" t="s">
        <v>496</v>
      </c>
      <c r="I235" s="58" t="s">
        <v>497</v>
      </c>
      <c r="J235" s="173" t="s">
        <v>498</v>
      </c>
      <c r="K235" s="174" t="s">
        <v>499</v>
      </c>
      <c r="L235" s="174" t="s">
        <v>76</v>
      </c>
      <c r="M235" s="74" t="e" vm="43">
        <v>#VALUE!</v>
      </c>
      <c r="N235" s="66" t="s">
        <v>77</v>
      </c>
      <c r="O235" s="175" t="s">
        <v>396</v>
      </c>
      <c r="P235" s="59"/>
      <c r="Q235" s="62" t="s">
        <v>41</v>
      </c>
      <c r="R235" s="62">
        <v>2</v>
      </c>
      <c r="S235" s="31"/>
      <c r="T235" s="62">
        <f t="shared" si="48"/>
        <v>0</v>
      </c>
    </row>
    <row r="236" spans="1:20" ht="88.5" customHeight="1" x14ac:dyDescent="0.35">
      <c r="A236" s="46"/>
      <c r="B236" s="54" t="str">
        <f t="shared" si="39"/>
        <v>4</v>
      </c>
      <c r="C236" s="54" t="str">
        <f>_xlfn.XLOOKUP(E:E,[1]pomocné_fakulta!$C:$C,[1]pomocné_fakulta!$B:$B)</f>
        <v>FaF</v>
      </c>
      <c r="D236" s="54" t="str">
        <f>_xlfn.XLOOKUP(E:E,[2]Místnosti!$C:$C,[2]Místnosti!$K:$K)</f>
        <v>BF</v>
      </c>
      <c r="E236" s="55" t="str">
        <f t="shared" ref="E236:E237" si="49">E235</f>
        <v>4_212</v>
      </c>
      <c r="F236" s="55" t="s">
        <v>70</v>
      </c>
      <c r="G236" s="56" t="s">
        <v>500</v>
      </c>
      <c r="H236" s="106" t="s">
        <v>501</v>
      </c>
      <c r="I236" s="58" t="s">
        <v>502</v>
      </c>
      <c r="J236" s="173" t="s">
        <v>503</v>
      </c>
      <c r="K236" s="174" t="s">
        <v>499</v>
      </c>
      <c r="L236" s="174" t="s">
        <v>76</v>
      </c>
      <c r="M236" s="77" t="e" vm="44">
        <v>#VALUE!</v>
      </c>
      <c r="N236" s="66" t="s">
        <v>77</v>
      </c>
      <c r="O236" s="175" t="s">
        <v>396</v>
      </c>
      <c r="P236" s="59"/>
      <c r="Q236" s="77" t="s">
        <v>41</v>
      </c>
      <c r="R236" s="77">
        <v>1</v>
      </c>
      <c r="S236" s="31"/>
      <c r="T236" s="77">
        <f t="shared" si="48"/>
        <v>0</v>
      </c>
    </row>
    <row r="237" spans="1:20" ht="75" x14ac:dyDescent="0.35">
      <c r="A237" s="46"/>
      <c r="B237" s="54" t="str">
        <f t="shared" si="39"/>
        <v>4</v>
      </c>
      <c r="C237" s="54" t="str">
        <f>_xlfn.XLOOKUP(E:E,[1]pomocné_fakulta!$C:$C,[1]pomocné_fakulta!$B:$B)</f>
        <v>FaF</v>
      </c>
      <c r="D237" s="54" t="str">
        <f>_xlfn.XLOOKUP(E:E,[2]Místnosti!$C:$C,[2]Místnosti!$K:$K)</f>
        <v>BF</v>
      </c>
      <c r="E237" s="55" t="str">
        <f t="shared" si="49"/>
        <v>4_212</v>
      </c>
      <c r="F237" s="55" t="s">
        <v>70</v>
      </c>
      <c r="G237" s="56" t="s">
        <v>504</v>
      </c>
      <c r="H237" s="106" t="s">
        <v>505</v>
      </c>
      <c r="I237" s="58" t="s">
        <v>506</v>
      </c>
      <c r="J237" s="173" t="s">
        <v>507</v>
      </c>
      <c r="K237" s="174" t="s">
        <v>499</v>
      </c>
      <c r="L237" s="174" t="s">
        <v>76</v>
      </c>
      <c r="M237" s="77" t="e" vm="45">
        <v>#VALUE!</v>
      </c>
      <c r="N237" s="66" t="s">
        <v>77</v>
      </c>
      <c r="O237" s="175" t="s">
        <v>396</v>
      </c>
      <c r="P237" s="59" t="s">
        <v>508</v>
      </c>
      <c r="Q237" s="77" t="s">
        <v>41</v>
      </c>
      <c r="R237" s="77">
        <v>1</v>
      </c>
      <c r="S237" s="31"/>
      <c r="T237" s="77">
        <f t="shared" si="48"/>
        <v>0</v>
      </c>
    </row>
    <row r="238" spans="1:20" ht="15.5" x14ac:dyDescent="0.35">
      <c r="A238" s="46"/>
      <c r="B238" s="155" t="str">
        <f t="shared" si="39"/>
        <v>4</v>
      </c>
      <c r="C238" s="155" t="str">
        <f>_xlfn.XLOOKUP(E:E,[1]pomocné_fakulta!$C:$C,[1]pomocné_fakulta!$B:$B)</f>
        <v>FaF</v>
      </c>
      <c r="D238" s="47" t="str">
        <f>_xlfn.XLOOKUP(E:E,[2]Místnosti!$C:$C,[2]Místnosti!$K:$K)</f>
        <v>BF</v>
      </c>
      <c r="E238" s="156" t="str">
        <f>$G238</f>
        <v>4_249</v>
      </c>
      <c r="F238" s="156"/>
      <c r="G238" s="158" t="s">
        <v>574</v>
      </c>
      <c r="H238" s="1" t="s">
        <v>521</v>
      </c>
      <c r="I238" s="159"/>
      <c r="J238" s="160"/>
      <c r="K238" s="160"/>
      <c r="L238" s="160"/>
      <c r="M238" s="161"/>
      <c r="N238" s="160"/>
      <c r="O238" s="52"/>
      <c r="P238" s="160"/>
      <c r="Q238" s="161"/>
      <c r="R238" s="161"/>
      <c r="S238" s="30"/>
      <c r="T238" s="161"/>
    </row>
    <row r="239" spans="1:20" ht="37.5" x14ac:dyDescent="0.35">
      <c r="A239" s="46"/>
      <c r="B239" s="54" t="str">
        <f t="shared" si="39"/>
        <v>4</v>
      </c>
      <c r="C239" s="54" t="str">
        <f>_xlfn.XLOOKUP(E:E,[1]pomocné_fakulta!$C:$C,[1]pomocné_fakulta!$B:$B)</f>
        <v>FaF</v>
      </c>
      <c r="D239" s="54" t="str">
        <f>_xlfn.XLOOKUP(E:E,[2]Místnosti!$C:$C,[2]Místnosti!$K:$K)</f>
        <v>BF</v>
      </c>
      <c r="E239" s="55" t="str">
        <f>E238</f>
        <v>4_249</v>
      </c>
      <c r="F239" s="55" t="s">
        <v>35</v>
      </c>
      <c r="G239" s="56" t="s">
        <v>575</v>
      </c>
      <c r="H239" s="57" t="s">
        <v>479</v>
      </c>
      <c r="I239" s="58" t="s">
        <v>38</v>
      </c>
      <c r="J239" s="59"/>
      <c r="K239" s="59"/>
      <c r="L239" s="59"/>
      <c r="M239" s="60"/>
      <c r="N239" s="60" t="s">
        <v>138</v>
      </c>
      <c r="O239" s="163" t="s">
        <v>576</v>
      </c>
      <c r="P239" s="70"/>
      <c r="Q239" s="62" t="s">
        <v>41</v>
      </c>
      <c r="R239" s="62">
        <v>1</v>
      </c>
      <c r="S239" s="31"/>
      <c r="T239" s="62">
        <f>R239*S239</f>
        <v>0</v>
      </c>
    </row>
    <row r="240" spans="1:20" ht="63.5" x14ac:dyDescent="0.35">
      <c r="A240" s="46"/>
      <c r="B240" s="54" t="str">
        <f t="shared" si="39"/>
        <v>4</v>
      </c>
      <c r="C240" s="54" t="str">
        <f>_xlfn.XLOOKUP(E:E,[1]pomocné_fakulta!$C:$C,[1]pomocné_fakulta!$B:$B)</f>
        <v>FaF</v>
      </c>
      <c r="D240" s="54" t="str">
        <f>_xlfn.XLOOKUP(E:E,[2]Místnosti!$C:$C,[2]Místnosti!$K:$K)</f>
        <v>BF</v>
      </c>
      <c r="E240" s="55" t="str">
        <f t="shared" ref="E240:E243" si="50">E239</f>
        <v>4_249</v>
      </c>
      <c r="F240" s="56" t="s">
        <v>43</v>
      </c>
      <c r="G240" s="56" t="s">
        <v>140</v>
      </c>
      <c r="H240" s="57" t="s">
        <v>141</v>
      </c>
      <c r="I240" s="88" t="s">
        <v>142</v>
      </c>
      <c r="J240" s="59" t="s">
        <v>143</v>
      </c>
      <c r="K240" s="59"/>
      <c r="L240" s="59"/>
      <c r="M240" s="60" t="e" vm="10">
        <v>#VALUE!</v>
      </c>
      <c r="N240" s="60" t="s">
        <v>144</v>
      </c>
      <c r="O240" s="61" t="s">
        <v>55</v>
      </c>
      <c r="P240" s="62"/>
      <c r="Q240" s="62" t="s">
        <v>41</v>
      </c>
      <c r="R240" s="62">
        <v>1</v>
      </c>
      <c r="S240" s="31"/>
      <c r="T240" s="62">
        <f>R240*S240</f>
        <v>0</v>
      </c>
    </row>
    <row r="241" spans="1:20" ht="51" x14ac:dyDescent="0.35">
      <c r="A241" s="46"/>
      <c r="B241" s="54" t="str">
        <f t="shared" si="39"/>
        <v>4</v>
      </c>
      <c r="C241" s="54" t="str">
        <f>_xlfn.XLOOKUP(E:E,[1]pomocné_fakulta!$C:$C,[1]pomocné_fakulta!$B:$B)</f>
        <v>FaF</v>
      </c>
      <c r="D241" s="54" t="str">
        <f>_xlfn.XLOOKUP(E:E,[2]Místnosti!$C:$C,[2]Místnosti!$K:$K)</f>
        <v>BF</v>
      </c>
      <c r="E241" s="55" t="str">
        <f t="shared" si="50"/>
        <v>4_249</v>
      </c>
      <c r="F241" s="56" t="s">
        <v>43</v>
      </c>
      <c r="G241" s="56" t="s">
        <v>252</v>
      </c>
      <c r="H241" s="57" t="s">
        <v>253</v>
      </c>
      <c r="I241" s="102" t="s">
        <v>254</v>
      </c>
      <c r="J241" s="200" t="s">
        <v>255</v>
      </c>
      <c r="K241" s="200"/>
      <c r="L241" s="200"/>
      <c r="M241" s="201" t="e" vm="18">
        <v>#VALUE!</v>
      </c>
      <c r="N241" s="201" t="s">
        <v>49</v>
      </c>
      <c r="O241" s="200" t="s">
        <v>149</v>
      </c>
      <c r="P241" s="62" t="s">
        <v>48</v>
      </c>
      <c r="Q241" s="62" t="s">
        <v>41</v>
      </c>
      <c r="R241" s="62">
        <v>1</v>
      </c>
      <c r="S241" s="31"/>
      <c r="T241" s="62">
        <f>R241*S241</f>
        <v>0</v>
      </c>
    </row>
    <row r="242" spans="1:20" ht="37.5" x14ac:dyDescent="0.35">
      <c r="A242" s="46"/>
      <c r="B242" s="54" t="str">
        <f t="shared" si="39"/>
        <v>4</v>
      </c>
      <c r="C242" s="54" t="str">
        <f>_xlfn.XLOOKUP(E:E,[1]pomocné_fakulta!$C:$C,[1]pomocné_fakulta!$B:$B)</f>
        <v>FaF</v>
      </c>
      <c r="D242" s="54" t="str">
        <f>_xlfn.XLOOKUP(E:E,[2]Místnosti!$C:$C,[2]Místnosti!$K:$K)</f>
        <v>BF</v>
      </c>
      <c r="E242" s="55" t="str">
        <f t="shared" si="50"/>
        <v>4_249</v>
      </c>
      <c r="F242" s="56" t="s">
        <v>43</v>
      </c>
      <c r="G242" s="56" t="s">
        <v>56</v>
      </c>
      <c r="H242" s="57" t="s">
        <v>57</v>
      </c>
      <c r="I242" s="58" t="s">
        <v>58</v>
      </c>
      <c r="J242" s="59" t="s">
        <v>59</v>
      </c>
      <c r="K242" s="59" t="s">
        <v>60</v>
      </c>
      <c r="L242" s="59" t="s">
        <v>61</v>
      </c>
      <c r="M242" s="60" t="e" vm="3">
        <v>#VALUE!</v>
      </c>
      <c r="N242" s="60"/>
      <c r="O242" s="61" t="s">
        <v>55</v>
      </c>
      <c r="P242" s="62" t="s">
        <v>62</v>
      </c>
      <c r="Q242" s="62" t="s">
        <v>41</v>
      </c>
      <c r="R242" s="62">
        <v>1</v>
      </c>
      <c r="S242" s="31"/>
      <c r="T242" s="62">
        <f>R242*S242</f>
        <v>0</v>
      </c>
    </row>
    <row r="243" spans="1:20" ht="187.5" x14ac:dyDescent="0.35">
      <c r="A243" s="46"/>
      <c r="B243" s="54" t="str">
        <f t="shared" si="39"/>
        <v>4</v>
      </c>
      <c r="C243" s="54" t="str">
        <f>_xlfn.XLOOKUP(E:E,[1]pomocné_fakulta!$C:$C,[1]pomocné_fakulta!$B:$B)</f>
        <v>FaF</v>
      </c>
      <c r="D243" s="54" t="str">
        <f>_xlfn.XLOOKUP(E:E,[2]Místnosti!$C:$C,[2]Místnosti!$K:$K)</f>
        <v>BF</v>
      </c>
      <c r="E243" s="55" t="str">
        <f t="shared" si="50"/>
        <v>4_249</v>
      </c>
      <c r="F243" s="56" t="s">
        <v>43</v>
      </c>
      <c r="G243" s="56" t="s">
        <v>145</v>
      </c>
      <c r="H243" s="57" t="s">
        <v>146</v>
      </c>
      <c r="I243" s="202" t="s">
        <v>147</v>
      </c>
      <c r="J243" s="200" t="s">
        <v>148</v>
      </c>
      <c r="K243" s="200" t="s">
        <v>67</v>
      </c>
      <c r="L243" s="200" t="s">
        <v>61</v>
      </c>
      <c r="M243" s="201" t="e" vm="11">
        <v>#VALUE!</v>
      </c>
      <c r="N243" s="201"/>
      <c r="O243" s="200" t="s">
        <v>149</v>
      </c>
      <c r="P243" s="62" t="s">
        <v>150</v>
      </c>
      <c r="Q243" s="62" t="s">
        <v>41</v>
      </c>
      <c r="R243" s="62">
        <v>1</v>
      </c>
      <c r="S243" s="31"/>
      <c r="T243" s="62">
        <f>R243*S243</f>
        <v>0</v>
      </c>
    </row>
    <row r="244" spans="1:20" ht="100" x14ac:dyDescent="0.35">
      <c r="A244" s="46" t="s">
        <v>69</v>
      </c>
      <c r="B244" s="54" t="str">
        <f t="shared" si="39"/>
        <v>4</v>
      </c>
      <c r="C244" s="54" t="str">
        <f>_xlfn.XLOOKUP(E:E,[1]pomocné_fakulta!$C:$C,[1]pomocné_fakulta!$B:$B)</f>
        <v>FaF</v>
      </c>
      <c r="D244" s="54" t="str">
        <f>_xlfn.XLOOKUP(E:E,[2]Místnosti!$C:$C,[2]Místnosti!$K:$K)</f>
        <v>BF</v>
      </c>
      <c r="E244" s="55" t="str">
        <f>E239</f>
        <v>4_249</v>
      </c>
      <c r="F244" s="55" t="s">
        <v>70</v>
      </c>
      <c r="G244" s="63" t="s">
        <v>481</v>
      </c>
      <c r="H244" s="94" t="s">
        <v>482</v>
      </c>
      <c r="I244" s="106" t="s">
        <v>483</v>
      </c>
      <c r="J244" s="66" t="s">
        <v>484</v>
      </c>
      <c r="K244" s="66" t="s">
        <v>485</v>
      </c>
      <c r="L244" s="66" t="s">
        <v>76</v>
      </c>
      <c r="M244" s="77" t="e" vm="40">
        <v>#VALUE!</v>
      </c>
      <c r="N244" s="66" t="s">
        <v>77</v>
      </c>
      <c r="O244" s="175" t="s">
        <v>396</v>
      </c>
      <c r="P244" s="66"/>
      <c r="Q244" s="62" t="s">
        <v>41</v>
      </c>
      <c r="R244" s="62">
        <v>1</v>
      </c>
      <c r="S244" s="32"/>
      <c r="T244" s="62"/>
    </row>
    <row r="245" spans="1:20" ht="62.5" x14ac:dyDescent="0.35">
      <c r="A245" s="46" t="s">
        <v>69</v>
      </c>
      <c r="B245" s="54" t="str">
        <f t="shared" si="39"/>
        <v>4</v>
      </c>
      <c r="C245" s="54" t="str">
        <f>_xlfn.XLOOKUP(E:E,[1]pomocné_fakulta!$C:$C,[1]pomocné_fakulta!$B:$B)</f>
        <v>FaF</v>
      </c>
      <c r="D245" s="54" t="str">
        <f>_xlfn.XLOOKUP(E:E,[2]Místnosti!$C:$C,[2]Místnosti!$K:$K)</f>
        <v>BF</v>
      </c>
      <c r="E245" s="55" t="str">
        <f>E244</f>
        <v>4_249</v>
      </c>
      <c r="F245" s="55" t="s">
        <v>70</v>
      </c>
      <c r="G245" s="63" t="s">
        <v>391</v>
      </c>
      <c r="H245" s="94" t="s">
        <v>392</v>
      </c>
      <c r="I245" s="75" t="s">
        <v>393</v>
      </c>
      <c r="J245" s="66" t="s">
        <v>394</v>
      </c>
      <c r="K245" s="66" t="s">
        <v>395</v>
      </c>
      <c r="L245" s="66" t="s">
        <v>76</v>
      </c>
      <c r="M245" s="77" t="e" vm="41">
        <v>#VALUE!</v>
      </c>
      <c r="N245" s="66" t="s">
        <v>77</v>
      </c>
      <c r="O245" s="175" t="s">
        <v>396</v>
      </c>
      <c r="P245" s="66"/>
      <c r="Q245" s="62" t="s">
        <v>41</v>
      </c>
      <c r="R245" s="62">
        <v>3</v>
      </c>
      <c r="S245" s="32"/>
      <c r="T245" s="62"/>
    </row>
    <row r="246" spans="1:20" ht="87.5" x14ac:dyDescent="0.35">
      <c r="A246" s="46"/>
      <c r="B246" s="54" t="str">
        <f t="shared" si="39"/>
        <v>4</v>
      </c>
      <c r="C246" s="54" t="str">
        <f>_xlfn.XLOOKUP(E:E,[1]pomocné_fakulta!$C:$C,[1]pomocné_fakulta!$B:$B)</f>
        <v>FaF</v>
      </c>
      <c r="D246" s="54" t="str">
        <f>_xlfn.XLOOKUP(E:E,[2]Místnosti!$C:$C,[2]Místnosti!$K:$K)</f>
        <v>BF</v>
      </c>
      <c r="E246" s="55" t="str">
        <f>E245</f>
        <v>4_249</v>
      </c>
      <c r="F246" s="55" t="s">
        <v>70</v>
      </c>
      <c r="G246" s="56" t="s">
        <v>486</v>
      </c>
      <c r="H246" s="75" t="s">
        <v>487</v>
      </c>
      <c r="I246" s="58" t="s">
        <v>488</v>
      </c>
      <c r="J246" s="66" t="s">
        <v>489</v>
      </c>
      <c r="K246" s="66" t="s">
        <v>90</v>
      </c>
      <c r="L246" s="66" t="s">
        <v>76</v>
      </c>
      <c r="M246" s="77" t="e" vm="42">
        <v>#VALUE!</v>
      </c>
      <c r="N246" s="66" t="s">
        <v>77</v>
      </c>
      <c r="O246" s="175" t="s">
        <v>396</v>
      </c>
      <c r="P246" s="59" t="s">
        <v>490</v>
      </c>
      <c r="Q246" s="77" t="s">
        <v>41</v>
      </c>
      <c r="R246" s="77">
        <v>1</v>
      </c>
      <c r="S246" s="31"/>
      <c r="T246" s="77">
        <f t="shared" ref="T246:T251" si="51">R246*S246</f>
        <v>0</v>
      </c>
    </row>
    <row r="247" spans="1:20" ht="75" x14ac:dyDescent="0.35">
      <c r="A247" s="46"/>
      <c r="B247" s="54" t="str">
        <f t="shared" si="39"/>
        <v>4</v>
      </c>
      <c r="C247" s="54" t="str">
        <f>_xlfn.XLOOKUP(E:E,[1]pomocné_fakulta!$C:$C,[1]pomocné_fakulta!$B:$B)</f>
        <v>FaF</v>
      </c>
      <c r="D247" s="54" t="str">
        <f>_xlfn.XLOOKUP(E:E,[2]Místnosti!$C:$C,[2]Místnosti!$K:$K)</f>
        <v>BF</v>
      </c>
      <c r="E247" s="55" t="str">
        <f>E245</f>
        <v>4_249</v>
      </c>
      <c r="F247" s="55" t="s">
        <v>70</v>
      </c>
      <c r="G247" s="56" t="s">
        <v>491</v>
      </c>
      <c r="H247" s="75" t="s">
        <v>492</v>
      </c>
      <c r="I247" s="58" t="s">
        <v>493</v>
      </c>
      <c r="J247" s="66" t="s">
        <v>494</v>
      </c>
      <c r="K247" s="66" t="s">
        <v>90</v>
      </c>
      <c r="L247" s="66" t="s">
        <v>76</v>
      </c>
      <c r="M247" s="77" t="e" vm="42">
        <v>#VALUE!</v>
      </c>
      <c r="N247" s="66" t="s">
        <v>77</v>
      </c>
      <c r="O247" s="175" t="s">
        <v>396</v>
      </c>
      <c r="P247" s="59" t="s">
        <v>490</v>
      </c>
      <c r="Q247" s="77" t="s">
        <v>41</v>
      </c>
      <c r="R247" s="77">
        <v>1</v>
      </c>
      <c r="S247" s="31"/>
      <c r="T247" s="77">
        <f t="shared" si="51"/>
        <v>0</v>
      </c>
    </row>
    <row r="248" spans="1:20" ht="50" x14ac:dyDescent="0.35">
      <c r="A248" s="46"/>
      <c r="B248" s="54" t="str">
        <f t="shared" si="39"/>
        <v>4</v>
      </c>
      <c r="C248" s="54" t="str">
        <f>_xlfn.XLOOKUP(E:E,[1]pomocné_fakulta!$C:$C,[1]pomocné_fakulta!$B:$B)</f>
        <v>FaF</v>
      </c>
      <c r="D248" s="54" t="str">
        <f>_xlfn.XLOOKUP(E:E,[2]Místnosti!$C:$C,[2]Místnosti!$K:$K)</f>
        <v>BF</v>
      </c>
      <c r="E248" s="55" t="str">
        <f>E247</f>
        <v>4_249</v>
      </c>
      <c r="F248" s="55" t="s">
        <v>70</v>
      </c>
      <c r="G248" s="56" t="s">
        <v>524</v>
      </c>
      <c r="H248" s="75" t="s">
        <v>525</v>
      </c>
      <c r="I248" s="58" t="s">
        <v>88</v>
      </c>
      <c r="J248" s="59" t="s">
        <v>526</v>
      </c>
      <c r="K248" s="66" t="s">
        <v>90</v>
      </c>
      <c r="L248" s="66" t="s">
        <v>76</v>
      </c>
      <c r="M248" s="77" t="e" vm="47">
        <v>#VALUE!</v>
      </c>
      <c r="N248" s="66" t="s">
        <v>77</v>
      </c>
      <c r="O248" s="175" t="s">
        <v>396</v>
      </c>
      <c r="P248" s="66"/>
      <c r="Q248" s="77" t="s">
        <v>41</v>
      </c>
      <c r="R248" s="77">
        <v>1</v>
      </c>
      <c r="S248" s="31"/>
      <c r="T248" s="77">
        <f t="shared" si="51"/>
        <v>0</v>
      </c>
    </row>
    <row r="249" spans="1:20" ht="87.5" x14ac:dyDescent="0.35">
      <c r="A249" s="46"/>
      <c r="B249" s="54" t="str">
        <f t="shared" si="39"/>
        <v>4</v>
      </c>
      <c r="C249" s="54" t="str">
        <f>_xlfn.XLOOKUP(E:E,[1]pomocné_fakulta!$C:$C,[1]pomocné_fakulta!$B:$B)</f>
        <v>FaF</v>
      </c>
      <c r="D249" s="54" t="str">
        <f>_xlfn.XLOOKUP(E:E,[2]Místnosti!$C:$C,[2]Místnosti!$K:$K)</f>
        <v>BF</v>
      </c>
      <c r="E249" s="55" t="str">
        <f>E247</f>
        <v>4_249</v>
      </c>
      <c r="F249" s="55" t="s">
        <v>70</v>
      </c>
      <c r="G249" s="56" t="s">
        <v>495</v>
      </c>
      <c r="H249" s="106" t="s">
        <v>496</v>
      </c>
      <c r="I249" s="58" t="s">
        <v>497</v>
      </c>
      <c r="J249" s="173" t="s">
        <v>498</v>
      </c>
      <c r="K249" s="174" t="s">
        <v>499</v>
      </c>
      <c r="L249" s="174" t="s">
        <v>76</v>
      </c>
      <c r="M249" s="74" t="e" vm="43">
        <v>#VALUE!</v>
      </c>
      <c r="N249" s="66" t="s">
        <v>77</v>
      </c>
      <c r="O249" s="175" t="s">
        <v>396</v>
      </c>
      <c r="P249" s="59"/>
      <c r="Q249" s="62" t="s">
        <v>41</v>
      </c>
      <c r="R249" s="62">
        <v>3</v>
      </c>
      <c r="S249" s="31"/>
      <c r="T249" s="62">
        <f t="shared" si="51"/>
        <v>0</v>
      </c>
    </row>
    <row r="250" spans="1:20" ht="94.5" customHeight="1" x14ac:dyDescent="0.35">
      <c r="A250" s="46"/>
      <c r="B250" s="54" t="str">
        <f t="shared" si="39"/>
        <v>4</v>
      </c>
      <c r="C250" s="54" t="str">
        <f>_xlfn.XLOOKUP(E:E,[1]pomocné_fakulta!$C:$C,[1]pomocné_fakulta!$B:$B)</f>
        <v>FaF</v>
      </c>
      <c r="D250" s="54" t="str">
        <f>_xlfn.XLOOKUP(E:E,[2]Místnosti!$C:$C,[2]Místnosti!$K:$K)</f>
        <v>BF</v>
      </c>
      <c r="E250" s="55" t="str">
        <f t="shared" ref="E250:E251" si="52">E249</f>
        <v>4_249</v>
      </c>
      <c r="F250" s="55" t="s">
        <v>70</v>
      </c>
      <c r="G250" s="56" t="s">
        <v>500</v>
      </c>
      <c r="H250" s="106" t="s">
        <v>501</v>
      </c>
      <c r="I250" s="58" t="s">
        <v>502</v>
      </c>
      <c r="J250" s="173" t="s">
        <v>503</v>
      </c>
      <c r="K250" s="174" t="s">
        <v>499</v>
      </c>
      <c r="L250" s="174" t="s">
        <v>76</v>
      </c>
      <c r="M250" s="77" t="e" vm="44">
        <v>#VALUE!</v>
      </c>
      <c r="N250" s="66" t="s">
        <v>77</v>
      </c>
      <c r="O250" s="175" t="s">
        <v>396</v>
      </c>
      <c r="P250" s="59"/>
      <c r="Q250" s="77" t="s">
        <v>41</v>
      </c>
      <c r="R250" s="77">
        <v>1</v>
      </c>
      <c r="S250" s="31"/>
      <c r="T250" s="77">
        <f t="shared" si="51"/>
        <v>0</v>
      </c>
    </row>
    <row r="251" spans="1:20" ht="90" customHeight="1" x14ac:dyDescent="0.35">
      <c r="A251" s="46"/>
      <c r="B251" s="54" t="str">
        <f t="shared" si="39"/>
        <v>4</v>
      </c>
      <c r="C251" s="54" t="str">
        <f>_xlfn.XLOOKUP(E:E,[1]pomocné_fakulta!$C:$C,[1]pomocné_fakulta!$B:$B)</f>
        <v>FaF</v>
      </c>
      <c r="D251" s="54" t="str">
        <f>_xlfn.XLOOKUP(E:E,[2]Místnosti!$C:$C,[2]Místnosti!$K:$K)</f>
        <v>BF</v>
      </c>
      <c r="E251" s="55" t="str">
        <f t="shared" si="52"/>
        <v>4_249</v>
      </c>
      <c r="F251" s="55" t="s">
        <v>70</v>
      </c>
      <c r="G251" s="56" t="s">
        <v>504</v>
      </c>
      <c r="H251" s="106" t="s">
        <v>505</v>
      </c>
      <c r="I251" s="58" t="s">
        <v>506</v>
      </c>
      <c r="J251" s="173" t="s">
        <v>507</v>
      </c>
      <c r="K251" s="174" t="s">
        <v>499</v>
      </c>
      <c r="L251" s="174" t="s">
        <v>76</v>
      </c>
      <c r="M251" s="77" t="e" vm="45">
        <v>#VALUE!</v>
      </c>
      <c r="N251" s="66" t="s">
        <v>77</v>
      </c>
      <c r="O251" s="175" t="s">
        <v>396</v>
      </c>
      <c r="P251" s="59" t="s">
        <v>508</v>
      </c>
      <c r="Q251" s="77" t="s">
        <v>41</v>
      </c>
      <c r="R251" s="77">
        <v>1</v>
      </c>
      <c r="S251" s="31"/>
      <c r="T251" s="77">
        <f t="shared" si="51"/>
        <v>0</v>
      </c>
    </row>
    <row r="252" spans="1:20" ht="15.5" x14ac:dyDescent="0.35">
      <c r="A252" s="46"/>
      <c r="B252" s="155" t="str">
        <f t="shared" si="39"/>
        <v>4</v>
      </c>
      <c r="C252" s="155" t="str">
        <f>_xlfn.XLOOKUP(E:E,[1]pomocné_fakulta!$C:$C,[1]pomocné_fakulta!$B:$B)</f>
        <v>FAF</v>
      </c>
      <c r="D252" s="47" t="str">
        <f>_xlfn.XLOOKUP(E:E,[2]Místnosti!$C:$C,[2]Místnosti!$K:$K)</f>
        <v>CB</v>
      </c>
      <c r="E252" s="156" t="str">
        <f>$G252</f>
        <v>4_283</v>
      </c>
      <c r="F252" s="156"/>
      <c r="G252" s="158" t="s">
        <v>577</v>
      </c>
      <c r="H252" s="1" t="s">
        <v>553</v>
      </c>
      <c r="I252" s="159"/>
      <c r="J252" s="160"/>
      <c r="K252" s="160"/>
      <c r="L252" s="160"/>
      <c r="M252" s="161"/>
      <c r="N252" s="160"/>
      <c r="O252" s="52"/>
      <c r="P252" s="160"/>
      <c r="Q252" s="161"/>
      <c r="R252" s="161"/>
      <c r="S252" s="30"/>
      <c r="T252" s="161"/>
    </row>
    <row r="253" spans="1:20" ht="37.5" x14ac:dyDescent="0.35">
      <c r="A253" s="46"/>
      <c r="B253" s="54" t="str">
        <f t="shared" si="39"/>
        <v>4</v>
      </c>
      <c r="C253" s="54" t="str">
        <f>_xlfn.XLOOKUP(E:E,[1]pomocné_fakulta!$C:$C,[1]pomocné_fakulta!$B:$B)</f>
        <v>FAF</v>
      </c>
      <c r="D253" s="54" t="str">
        <f>_xlfn.XLOOKUP(E:E,[2]Místnosti!$C:$C,[2]Místnosti!$K:$K)</f>
        <v>CB</v>
      </c>
      <c r="E253" s="55" t="str">
        <f>E252</f>
        <v>4_283</v>
      </c>
      <c r="F253" s="55" t="s">
        <v>35</v>
      </c>
      <c r="G253" s="56" t="s">
        <v>578</v>
      </c>
      <c r="H253" s="57" t="s">
        <v>479</v>
      </c>
      <c r="I253" s="58" t="s">
        <v>38</v>
      </c>
      <c r="J253" s="59"/>
      <c r="K253" s="59"/>
      <c r="L253" s="59"/>
      <c r="M253" s="60"/>
      <c r="N253" s="60" t="s">
        <v>126</v>
      </c>
      <c r="O253" s="163" t="s">
        <v>579</v>
      </c>
      <c r="P253" s="59"/>
      <c r="Q253" s="62" t="s">
        <v>41</v>
      </c>
      <c r="R253" s="62">
        <v>1</v>
      </c>
      <c r="S253" s="31"/>
      <c r="T253" s="62">
        <f>R253*S253</f>
        <v>0</v>
      </c>
    </row>
    <row r="254" spans="1:20" ht="63.5" x14ac:dyDescent="0.35">
      <c r="A254" s="46"/>
      <c r="B254" s="54" t="str">
        <f t="shared" si="39"/>
        <v>4</v>
      </c>
      <c r="C254" s="54" t="str">
        <f>_xlfn.XLOOKUP(E:E,[1]pomocné_fakulta!$C:$C,[1]pomocné_fakulta!$B:$B)</f>
        <v>FAF</v>
      </c>
      <c r="D254" s="54" t="str">
        <f>_xlfn.XLOOKUP(E:E,[2]Místnosti!$C:$C,[2]Místnosti!$K:$K)</f>
        <v>CB</v>
      </c>
      <c r="E254" s="55" t="str">
        <f t="shared" ref="E254:E257" si="53">E253</f>
        <v>4_283</v>
      </c>
      <c r="F254" s="56" t="s">
        <v>43</v>
      </c>
      <c r="G254" s="56" t="s">
        <v>140</v>
      </c>
      <c r="H254" s="57" t="s">
        <v>141</v>
      </c>
      <c r="I254" s="88" t="s">
        <v>142</v>
      </c>
      <c r="J254" s="59" t="s">
        <v>143</v>
      </c>
      <c r="K254" s="59"/>
      <c r="L254" s="59"/>
      <c r="M254" s="60" t="e" vm="10">
        <v>#VALUE!</v>
      </c>
      <c r="N254" s="60" t="s">
        <v>144</v>
      </c>
      <c r="O254" s="61" t="s">
        <v>55</v>
      </c>
      <c r="P254" s="62"/>
      <c r="Q254" s="62" t="s">
        <v>41</v>
      </c>
      <c r="R254" s="62">
        <v>1</v>
      </c>
      <c r="S254" s="31"/>
      <c r="T254" s="62">
        <f>R254*S254</f>
        <v>0</v>
      </c>
    </row>
    <row r="255" spans="1:20" ht="51" x14ac:dyDescent="0.35">
      <c r="A255" s="46"/>
      <c r="B255" s="54" t="str">
        <f t="shared" si="39"/>
        <v>4</v>
      </c>
      <c r="C255" s="54" t="str">
        <f>_xlfn.XLOOKUP(E:E,[1]pomocné_fakulta!$C:$C,[1]pomocné_fakulta!$B:$B)</f>
        <v>FAF</v>
      </c>
      <c r="D255" s="54" t="str">
        <f>_xlfn.XLOOKUP(E:E,[2]Místnosti!$C:$C,[2]Místnosti!$K:$K)</f>
        <v>CB</v>
      </c>
      <c r="E255" s="55" t="str">
        <f t="shared" si="53"/>
        <v>4_283</v>
      </c>
      <c r="F255" s="56" t="s">
        <v>43</v>
      </c>
      <c r="G255" s="56" t="s">
        <v>252</v>
      </c>
      <c r="H255" s="57" t="s">
        <v>253</v>
      </c>
      <c r="I255" s="102" t="s">
        <v>254</v>
      </c>
      <c r="J255" s="200" t="s">
        <v>255</v>
      </c>
      <c r="K255" s="200"/>
      <c r="L255" s="200"/>
      <c r="M255" s="201" t="e" vm="18">
        <v>#VALUE!</v>
      </c>
      <c r="N255" s="201" t="s">
        <v>49</v>
      </c>
      <c r="O255" s="200" t="s">
        <v>149</v>
      </c>
      <c r="P255" s="62" t="s">
        <v>48</v>
      </c>
      <c r="Q255" s="62" t="s">
        <v>41</v>
      </c>
      <c r="R255" s="62">
        <v>1</v>
      </c>
      <c r="S255" s="31"/>
      <c r="T255" s="62">
        <f>R255*S255</f>
        <v>0</v>
      </c>
    </row>
    <row r="256" spans="1:20" ht="37.5" x14ac:dyDescent="0.35">
      <c r="A256" s="46"/>
      <c r="B256" s="54" t="str">
        <f t="shared" si="39"/>
        <v>4</v>
      </c>
      <c r="C256" s="54" t="str">
        <f>_xlfn.XLOOKUP(E:E,[1]pomocné_fakulta!$C:$C,[1]pomocné_fakulta!$B:$B)</f>
        <v>FAF</v>
      </c>
      <c r="D256" s="54" t="str">
        <f>_xlfn.XLOOKUP(E:E,[2]Místnosti!$C:$C,[2]Místnosti!$K:$K)</f>
        <v>CB</v>
      </c>
      <c r="E256" s="55" t="str">
        <f t="shared" si="53"/>
        <v>4_283</v>
      </c>
      <c r="F256" s="56" t="s">
        <v>43</v>
      </c>
      <c r="G256" s="56" t="s">
        <v>56</v>
      </c>
      <c r="H256" s="57" t="s">
        <v>57</v>
      </c>
      <c r="I256" s="58" t="s">
        <v>58</v>
      </c>
      <c r="J256" s="59" t="s">
        <v>59</v>
      </c>
      <c r="K256" s="59" t="s">
        <v>60</v>
      </c>
      <c r="L256" s="59" t="s">
        <v>61</v>
      </c>
      <c r="M256" s="60" t="e" vm="3">
        <v>#VALUE!</v>
      </c>
      <c r="N256" s="60"/>
      <c r="O256" s="61" t="s">
        <v>55</v>
      </c>
      <c r="P256" s="62" t="s">
        <v>62</v>
      </c>
      <c r="Q256" s="62" t="s">
        <v>41</v>
      </c>
      <c r="R256" s="62">
        <v>1</v>
      </c>
      <c r="S256" s="31"/>
      <c r="T256" s="62">
        <f>R256*S256</f>
        <v>0</v>
      </c>
    </row>
    <row r="257" spans="1:20" ht="187.5" x14ac:dyDescent="0.35">
      <c r="A257" s="46"/>
      <c r="B257" s="54" t="str">
        <f t="shared" si="39"/>
        <v>4</v>
      </c>
      <c r="C257" s="54" t="str">
        <f>_xlfn.XLOOKUP(E:E,[1]pomocné_fakulta!$C:$C,[1]pomocné_fakulta!$B:$B)</f>
        <v>FAF</v>
      </c>
      <c r="D257" s="54" t="str">
        <f>_xlfn.XLOOKUP(E:E,[2]Místnosti!$C:$C,[2]Místnosti!$K:$K)</f>
        <v>CB</v>
      </c>
      <c r="E257" s="55" t="str">
        <f t="shared" si="53"/>
        <v>4_283</v>
      </c>
      <c r="F257" s="56" t="s">
        <v>43</v>
      </c>
      <c r="G257" s="56" t="s">
        <v>145</v>
      </c>
      <c r="H257" s="57" t="s">
        <v>146</v>
      </c>
      <c r="I257" s="202" t="s">
        <v>147</v>
      </c>
      <c r="J257" s="200" t="s">
        <v>148</v>
      </c>
      <c r="K257" s="200" t="s">
        <v>67</v>
      </c>
      <c r="L257" s="200" t="s">
        <v>61</v>
      </c>
      <c r="M257" s="201" t="e" vm="11">
        <v>#VALUE!</v>
      </c>
      <c r="N257" s="201"/>
      <c r="O257" s="200" t="s">
        <v>149</v>
      </c>
      <c r="P257" s="62" t="s">
        <v>150</v>
      </c>
      <c r="Q257" s="62" t="s">
        <v>41</v>
      </c>
      <c r="R257" s="62">
        <v>1</v>
      </c>
      <c r="S257" s="31"/>
      <c r="T257" s="62">
        <f>R257*S257</f>
        <v>0</v>
      </c>
    </row>
    <row r="258" spans="1:20" ht="100" x14ac:dyDescent="0.35">
      <c r="A258" s="46" t="s">
        <v>69</v>
      </c>
      <c r="B258" s="54" t="str">
        <f t="shared" ref="B258:B279" si="54">MID(E258,1,1)</f>
        <v>4</v>
      </c>
      <c r="C258" s="54" t="str">
        <f>_xlfn.XLOOKUP(E:E,[1]pomocné_fakulta!$C:$C,[1]pomocné_fakulta!$B:$B)</f>
        <v>FAF</v>
      </c>
      <c r="D258" s="54" t="str">
        <f>_xlfn.XLOOKUP(E:E,[2]Místnosti!$C:$C,[2]Místnosti!$K:$K)</f>
        <v>CB</v>
      </c>
      <c r="E258" s="55" t="str">
        <f>E253</f>
        <v>4_283</v>
      </c>
      <c r="F258" s="55" t="s">
        <v>70</v>
      </c>
      <c r="G258" s="63" t="s">
        <v>481</v>
      </c>
      <c r="H258" s="94" t="s">
        <v>482</v>
      </c>
      <c r="I258" s="106" t="s">
        <v>483</v>
      </c>
      <c r="J258" s="66" t="s">
        <v>484</v>
      </c>
      <c r="K258" s="66" t="s">
        <v>485</v>
      </c>
      <c r="L258" s="66" t="s">
        <v>76</v>
      </c>
      <c r="M258" s="77" t="e" vm="40">
        <v>#VALUE!</v>
      </c>
      <c r="N258" s="66" t="s">
        <v>77</v>
      </c>
      <c r="O258" s="175" t="s">
        <v>396</v>
      </c>
      <c r="P258" s="66"/>
      <c r="Q258" s="62" t="s">
        <v>41</v>
      </c>
      <c r="R258" s="62">
        <v>1</v>
      </c>
      <c r="S258" s="32"/>
      <c r="T258" s="62"/>
    </row>
    <row r="259" spans="1:20" ht="62.5" x14ac:dyDescent="0.35">
      <c r="A259" s="46" t="s">
        <v>69</v>
      </c>
      <c r="B259" s="54" t="str">
        <f t="shared" si="54"/>
        <v>4</v>
      </c>
      <c r="C259" s="54" t="str">
        <f>_xlfn.XLOOKUP(E:E,[1]pomocné_fakulta!$C:$C,[1]pomocné_fakulta!$B:$B)</f>
        <v>FAF</v>
      </c>
      <c r="D259" s="54" t="str">
        <f>_xlfn.XLOOKUP(E:E,[2]Místnosti!$C:$C,[2]Místnosti!$K:$K)</f>
        <v>CB</v>
      </c>
      <c r="E259" s="55" t="str">
        <f>E258</f>
        <v>4_283</v>
      </c>
      <c r="F259" s="55" t="s">
        <v>70</v>
      </c>
      <c r="G259" s="63" t="s">
        <v>391</v>
      </c>
      <c r="H259" s="94" t="s">
        <v>392</v>
      </c>
      <c r="I259" s="75" t="s">
        <v>393</v>
      </c>
      <c r="J259" s="66" t="s">
        <v>394</v>
      </c>
      <c r="K259" s="66" t="s">
        <v>395</v>
      </c>
      <c r="L259" s="66" t="s">
        <v>76</v>
      </c>
      <c r="M259" s="77" t="e" vm="41">
        <v>#VALUE!</v>
      </c>
      <c r="N259" s="66" t="s">
        <v>77</v>
      </c>
      <c r="O259" s="175" t="s">
        <v>396</v>
      </c>
      <c r="P259" s="66"/>
      <c r="Q259" s="62" t="s">
        <v>41</v>
      </c>
      <c r="R259" s="62">
        <v>3</v>
      </c>
      <c r="S259" s="32"/>
      <c r="T259" s="62"/>
    </row>
    <row r="260" spans="1:20" ht="87.5" x14ac:dyDescent="0.35">
      <c r="A260" s="46"/>
      <c r="B260" s="54" t="str">
        <f t="shared" si="54"/>
        <v>4</v>
      </c>
      <c r="C260" s="54" t="str">
        <f>_xlfn.XLOOKUP(E:E,[1]pomocné_fakulta!$C:$C,[1]pomocné_fakulta!$B:$B)</f>
        <v>FAF</v>
      </c>
      <c r="D260" s="54" t="str">
        <f>_xlfn.XLOOKUP(E:E,[2]Místnosti!$C:$C,[2]Místnosti!$K:$K)</f>
        <v>CB</v>
      </c>
      <c r="E260" s="55" t="str">
        <f>E259</f>
        <v>4_283</v>
      </c>
      <c r="F260" s="55" t="s">
        <v>70</v>
      </c>
      <c r="G260" s="56" t="s">
        <v>486</v>
      </c>
      <c r="H260" s="75" t="s">
        <v>487</v>
      </c>
      <c r="I260" s="58" t="s">
        <v>488</v>
      </c>
      <c r="J260" s="66" t="s">
        <v>489</v>
      </c>
      <c r="K260" s="66" t="s">
        <v>90</v>
      </c>
      <c r="L260" s="66" t="s">
        <v>76</v>
      </c>
      <c r="M260" s="77" t="e" vm="42">
        <v>#VALUE!</v>
      </c>
      <c r="N260" s="66" t="s">
        <v>77</v>
      </c>
      <c r="O260" s="175" t="s">
        <v>396</v>
      </c>
      <c r="P260" s="59" t="s">
        <v>490</v>
      </c>
      <c r="Q260" s="77" t="s">
        <v>41</v>
      </c>
      <c r="R260" s="77">
        <v>1</v>
      </c>
      <c r="S260" s="31"/>
      <c r="T260" s="77">
        <f t="shared" ref="T260:T265" si="55">R260*S260</f>
        <v>0</v>
      </c>
    </row>
    <row r="261" spans="1:20" ht="75" x14ac:dyDescent="0.35">
      <c r="A261" s="46"/>
      <c r="B261" s="54" t="str">
        <f t="shared" si="54"/>
        <v>4</v>
      </c>
      <c r="C261" s="54" t="str">
        <f>_xlfn.XLOOKUP(E:E,[1]pomocné_fakulta!$C:$C,[1]pomocné_fakulta!$B:$B)</f>
        <v>FAF</v>
      </c>
      <c r="D261" s="54" t="str">
        <f>_xlfn.XLOOKUP(E:E,[2]Místnosti!$C:$C,[2]Místnosti!$K:$K)</f>
        <v>CB</v>
      </c>
      <c r="E261" s="55" t="str">
        <f>E259</f>
        <v>4_283</v>
      </c>
      <c r="F261" s="55" t="s">
        <v>70</v>
      </c>
      <c r="G261" s="56" t="s">
        <v>491</v>
      </c>
      <c r="H261" s="75" t="s">
        <v>492</v>
      </c>
      <c r="I261" s="58" t="s">
        <v>493</v>
      </c>
      <c r="J261" s="66" t="s">
        <v>494</v>
      </c>
      <c r="K261" s="66" t="s">
        <v>90</v>
      </c>
      <c r="L261" s="66" t="s">
        <v>76</v>
      </c>
      <c r="M261" s="77" t="e" vm="42">
        <v>#VALUE!</v>
      </c>
      <c r="N261" s="66" t="s">
        <v>77</v>
      </c>
      <c r="O261" s="175" t="s">
        <v>396</v>
      </c>
      <c r="P261" s="59" t="s">
        <v>490</v>
      </c>
      <c r="Q261" s="77" t="s">
        <v>41</v>
      </c>
      <c r="R261" s="77">
        <v>1</v>
      </c>
      <c r="S261" s="31"/>
      <c r="T261" s="77">
        <f t="shared" si="55"/>
        <v>0</v>
      </c>
    </row>
    <row r="262" spans="1:20" ht="50" x14ac:dyDescent="0.35">
      <c r="A262" s="46"/>
      <c r="B262" s="54" t="str">
        <f t="shared" si="54"/>
        <v>4</v>
      </c>
      <c r="C262" s="54" t="str">
        <f>_xlfn.XLOOKUP(E:E,[1]pomocné_fakulta!$C:$C,[1]pomocné_fakulta!$B:$B)</f>
        <v>FAF</v>
      </c>
      <c r="D262" s="54" t="str">
        <f>_xlfn.XLOOKUP(E:E,[2]Místnosti!$C:$C,[2]Místnosti!$K:$K)</f>
        <v>CB</v>
      </c>
      <c r="E262" s="55" t="str">
        <f>E261</f>
        <v>4_283</v>
      </c>
      <c r="F262" s="55" t="s">
        <v>70</v>
      </c>
      <c r="G262" s="56" t="s">
        <v>524</v>
      </c>
      <c r="H262" s="75" t="s">
        <v>525</v>
      </c>
      <c r="I262" s="58" t="s">
        <v>88</v>
      </c>
      <c r="J262" s="59" t="s">
        <v>526</v>
      </c>
      <c r="K262" s="66" t="s">
        <v>90</v>
      </c>
      <c r="L262" s="66" t="s">
        <v>76</v>
      </c>
      <c r="M262" s="77" t="e" vm="47">
        <v>#VALUE!</v>
      </c>
      <c r="N262" s="66" t="s">
        <v>77</v>
      </c>
      <c r="O262" s="175" t="s">
        <v>396</v>
      </c>
      <c r="P262" s="66"/>
      <c r="Q262" s="77" t="s">
        <v>41</v>
      </c>
      <c r="R262" s="77">
        <v>1</v>
      </c>
      <c r="S262" s="31"/>
      <c r="T262" s="77">
        <f t="shared" si="55"/>
        <v>0</v>
      </c>
    </row>
    <row r="263" spans="1:20" ht="87.5" x14ac:dyDescent="0.35">
      <c r="A263" s="46"/>
      <c r="B263" s="54" t="str">
        <f t="shared" si="54"/>
        <v>4</v>
      </c>
      <c r="C263" s="54" t="str">
        <f>_xlfn.XLOOKUP(E:E,[1]pomocné_fakulta!$C:$C,[1]pomocné_fakulta!$B:$B)</f>
        <v>FAF</v>
      </c>
      <c r="D263" s="54" t="str">
        <f>_xlfn.XLOOKUP(E:E,[2]Místnosti!$C:$C,[2]Místnosti!$K:$K)</f>
        <v>CB</v>
      </c>
      <c r="E263" s="55" t="str">
        <f>E261</f>
        <v>4_283</v>
      </c>
      <c r="F263" s="55" t="s">
        <v>70</v>
      </c>
      <c r="G263" s="56" t="s">
        <v>495</v>
      </c>
      <c r="H263" s="106" t="s">
        <v>496</v>
      </c>
      <c r="I263" s="58" t="s">
        <v>497</v>
      </c>
      <c r="J263" s="173" t="s">
        <v>498</v>
      </c>
      <c r="K263" s="174" t="s">
        <v>499</v>
      </c>
      <c r="L263" s="174" t="s">
        <v>76</v>
      </c>
      <c r="M263" s="74" t="e" vm="43">
        <v>#VALUE!</v>
      </c>
      <c r="N263" s="66" t="s">
        <v>77</v>
      </c>
      <c r="O263" s="175" t="s">
        <v>396</v>
      </c>
      <c r="P263" s="59"/>
      <c r="Q263" s="62" t="s">
        <v>41</v>
      </c>
      <c r="R263" s="62">
        <v>3</v>
      </c>
      <c r="S263" s="31"/>
      <c r="T263" s="62">
        <f t="shared" si="55"/>
        <v>0</v>
      </c>
    </row>
    <row r="264" spans="1:20" ht="94" customHeight="1" x14ac:dyDescent="0.35">
      <c r="A264" s="46"/>
      <c r="B264" s="54" t="str">
        <f t="shared" si="54"/>
        <v>4</v>
      </c>
      <c r="C264" s="54" t="str">
        <f>_xlfn.XLOOKUP(E:E,[1]pomocné_fakulta!$C:$C,[1]pomocné_fakulta!$B:$B)</f>
        <v>FAF</v>
      </c>
      <c r="D264" s="54" t="str">
        <f>_xlfn.XLOOKUP(E:E,[2]Místnosti!$C:$C,[2]Místnosti!$K:$K)</f>
        <v>CB</v>
      </c>
      <c r="E264" s="55" t="str">
        <f t="shared" ref="E264:E265" si="56">E263</f>
        <v>4_283</v>
      </c>
      <c r="F264" s="55" t="s">
        <v>70</v>
      </c>
      <c r="G264" s="56" t="s">
        <v>500</v>
      </c>
      <c r="H264" s="106" t="s">
        <v>501</v>
      </c>
      <c r="I264" s="58" t="s">
        <v>502</v>
      </c>
      <c r="J264" s="173" t="s">
        <v>503</v>
      </c>
      <c r="K264" s="174" t="s">
        <v>499</v>
      </c>
      <c r="L264" s="174" t="s">
        <v>76</v>
      </c>
      <c r="M264" s="77" t="e" vm="44">
        <v>#VALUE!</v>
      </c>
      <c r="N264" s="66" t="s">
        <v>77</v>
      </c>
      <c r="O264" s="175" t="s">
        <v>396</v>
      </c>
      <c r="P264" s="59"/>
      <c r="Q264" s="77" t="s">
        <v>41</v>
      </c>
      <c r="R264" s="77">
        <v>1</v>
      </c>
      <c r="S264" s="31"/>
      <c r="T264" s="77">
        <f t="shared" si="55"/>
        <v>0</v>
      </c>
    </row>
    <row r="265" spans="1:20" ht="86.5" customHeight="1" x14ac:dyDescent="0.35">
      <c r="A265" s="46"/>
      <c r="B265" s="54" t="str">
        <f t="shared" si="54"/>
        <v>4</v>
      </c>
      <c r="C265" s="54" t="str">
        <f>_xlfn.XLOOKUP(E:E,[1]pomocné_fakulta!$C:$C,[1]pomocné_fakulta!$B:$B)</f>
        <v>FAF</v>
      </c>
      <c r="D265" s="54" t="str">
        <f>_xlfn.XLOOKUP(E:E,[2]Místnosti!$C:$C,[2]Místnosti!$K:$K)</f>
        <v>CB</v>
      </c>
      <c r="E265" s="55" t="str">
        <f t="shared" si="56"/>
        <v>4_283</v>
      </c>
      <c r="F265" s="55" t="s">
        <v>70</v>
      </c>
      <c r="G265" s="56" t="s">
        <v>504</v>
      </c>
      <c r="H265" s="106" t="s">
        <v>505</v>
      </c>
      <c r="I265" s="58" t="s">
        <v>506</v>
      </c>
      <c r="J265" s="173" t="s">
        <v>507</v>
      </c>
      <c r="K265" s="174" t="s">
        <v>499</v>
      </c>
      <c r="L265" s="174" t="s">
        <v>76</v>
      </c>
      <c r="M265" s="77" t="e" vm="45">
        <v>#VALUE!</v>
      </c>
      <c r="N265" s="66" t="s">
        <v>77</v>
      </c>
      <c r="O265" s="175" t="s">
        <v>396</v>
      </c>
      <c r="P265" s="59" t="s">
        <v>508</v>
      </c>
      <c r="Q265" s="77" t="s">
        <v>41</v>
      </c>
      <c r="R265" s="77">
        <v>1</v>
      </c>
      <c r="S265" s="31"/>
      <c r="T265" s="77">
        <f t="shared" si="55"/>
        <v>0</v>
      </c>
    </row>
    <row r="266" spans="1:20" ht="15.5" x14ac:dyDescent="0.35">
      <c r="A266" s="46"/>
      <c r="B266" s="155" t="str">
        <f t="shared" si="54"/>
        <v>4</v>
      </c>
      <c r="C266" s="155" t="str">
        <f>_xlfn.XLOOKUP(E:E,[1]pomocné_fakulta!$C:$C,[1]pomocné_fakulta!$B:$B)</f>
        <v>LF</v>
      </c>
      <c r="D266" s="47" t="str">
        <f>_xlfn.XLOOKUP(E:E,[2]Místnosti!$C:$C,[2]Místnosti!$K:$K)</f>
        <v>CB</v>
      </c>
      <c r="E266" s="156" t="str">
        <f>$G266</f>
        <v>4_300</v>
      </c>
      <c r="F266" s="156"/>
      <c r="G266" s="158" t="s">
        <v>580</v>
      </c>
      <c r="H266" s="1" t="s">
        <v>553</v>
      </c>
      <c r="I266" s="159"/>
      <c r="J266" s="160"/>
      <c r="K266" s="160"/>
      <c r="L266" s="160"/>
      <c r="M266" s="161"/>
      <c r="N266" s="160"/>
      <c r="O266" s="52"/>
      <c r="P266" s="160"/>
      <c r="Q266" s="161"/>
      <c r="R266" s="161"/>
      <c r="S266" s="30"/>
      <c r="T266" s="161"/>
    </row>
    <row r="267" spans="1:20" ht="37.5" x14ac:dyDescent="0.35">
      <c r="A267" s="46"/>
      <c r="B267" s="54" t="str">
        <f t="shared" si="54"/>
        <v>4</v>
      </c>
      <c r="C267" s="54" t="str">
        <f>_xlfn.XLOOKUP(E:E,[1]pomocné_fakulta!$C:$C,[1]pomocné_fakulta!$B:$B)</f>
        <v>LF</v>
      </c>
      <c r="D267" s="54" t="str">
        <f>_xlfn.XLOOKUP(E:E,[2]Místnosti!$C:$C,[2]Místnosti!$K:$K)</f>
        <v>CB</v>
      </c>
      <c r="E267" s="55" t="str">
        <f>E266</f>
        <v>4_300</v>
      </c>
      <c r="F267" s="55" t="s">
        <v>35</v>
      </c>
      <c r="G267" s="56" t="s">
        <v>581</v>
      </c>
      <c r="H267" s="57" t="s">
        <v>479</v>
      </c>
      <c r="I267" s="58" t="s">
        <v>38</v>
      </c>
      <c r="J267" s="59"/>
      <c r="K267" s="59"/>
      <c r="L267" s="59"/>
      <c r="M267" s="60"/>
      <c r="N267" s="60" t="s">
        <v>126</v>
      </c>
      <c r="O267" s="163" t="s">
        <v>582</v>
      </c>
      <c r="P267" s="59"/>
      <c r="Q267" s="62" t="s">
        <v>41</v>
      </c>
      <c r="R267" s="62">
        <v>1</v>
      </c>
      <c r="S267" s="31"/>
      <c r="T267" s="62">
        <f>R267*S267</f>
        <v>0</v>
      </c>
    </row>
    <row r="268" spans="1:20" ht="63.5" x14ac:dyDescent="0.35">
      <c r="A268" s="46"/>
      <c r="B268" s="54" t="str">
        <f t="shared" si="54"/>
        <v>4</v>
      </c>
      <c r="C268" s="54" t="str">
        <f>_xlfn.XLOOKUP(E:E,[1]pomocné_fakulta!$C:$C,[1]pomocné_fakulta!$B:$B)</f>
        <v>LF</v>
      </c>
      <c r="D268" s="54" t="str">
        <f>_xlfn.XLOOKUP(E:E,[2]Místnosti!$C:$C,[2]Místnosti!$K:$K)</f>
        <v>CB</v>
      </c>
      <c r="E268" s="55" t="str">
        <f t="shared" ref="E268:E271" si="57">E267</f>
        <v>4_300</v>
      </c>
      <c r="F268" s="56" t="s">
        <v>43</v>
      </c>
      <c r="G268" s="56" t="s">
        <v>140</v>
      </c>
      <c r="H268" s="57" t="s">
        <v>141</v>
      </c>
      <c r="I268" s="88" t="s">
        <v>142</v>
      </c>
      <c r="J268" s="59" t="s">
        <v>143</v>
      </c>
      <c r="K268" s="59"/>
      <c r="L268" s="59"/>
      <c r="M268" s="60" t="e" vm="10">
        <v>#VALUE!</v>
      </c>
      <c r="N268" s="60" t="s">
        <v>144</v>
      </c>
      <c r="O268" s="61" t="s">
        <v>55</v>
      </c>
      <c r="P268" s="62"/>
      <c r="Q268" s="62" t="s">
        <v>41</v>
      </c>
      <c r="R268" s="62">
        <v>1</v>
      </c>
      <c r="S268" s="31"/>
      <c r="T268" s="62">
        <f>R268*S268</f>
        <v>0</v>
      </c>
    </row>
    <row r="269" spans="1:20" ht="51" x14ac:dyDescent="0.35">
      <c r="A269" s="46"/>
      <c r="B269" s="54" t="str">
        <f t="shared" si="54"/>
        <v>4</v>
      </c>
      <c r="C269" s="54" t="str">
        <f>_xlfn.XLOOKUP(E:E,[1]pomocné_fakulta!$C:$C,[1]pomocné_fakulta!$B:$B)</f>
        <v>LF</v>
      </c>
      <c r="D269" s="54" t="str">
        <f>_xlfn.XLOOKUP(E:E,[2]Místnosti!$C:$C,[2]Místnosti!$K:$K)</f>
        <v>CB</v>
      </c>
      <c r="E269" s="55" t="str">
        <f t="shared" si="57"/>
        <v>4_300</v>
      </c>
      <c r="F269" s="56" t="s">
        <v>43</v>
      </c>
      <c r="G269" s="56" t="s">
        <v>252</v>
      </c>
      <c r="H269" s="57" t="s">
        <v>253</v>
      </c>
      <c r="I269" s="102" t="s">
        <v>254</v>
      </c>
      <c r="J269" s="200" t="s">
        <v>255</v>
      </c>
      <c r="K269" s="200"/>
      <c r="L269" s="200"/>
      <c r="M269" s="201" t="e" vm="18">
        <v>#VALUE!</v>
      </c>
      <c r="N269" s="201" t="s">
        <v>49</v>
      </c>
      <c r="O269" s="200" t="s">
        <v>149</v>
      </c>
      <c r="P269" s="62" t="s">
        <v>48</v>
      </c>
      <c r="Q269" s="62" t="s">
        <v>41</v>
      </c>
      <c r="R269" s="62">
        <v>1</v>
      </c>
      <c r="S269" s="31"/>
      <c r="T269" s="62">
        <f>R269*S269</f>
        <v>0</v>
      </c>
    </row>
    <row r="270" spans="1:20" ht="37.5" x14ac:dyDescent="0.35">
      <c r="A270" s="46"/>
      <c r="B270" s="54" t="str">
        <f t="shared" si="54"/>
        <v>4</v>
      </c>
      <c r="C270" s="54" t="str">
        <f>_xlfn.XLOOKUP(E:E,[1]pomocné_fakulta!$C:$C,[1]pomocné_fakulta!$B:$B)</f>
        <v>LF</v>
      </c>
      <c r="D270" s="54" t="str">
        <f>_xlfn.XLOOKUP(E:E,[2]Místnosti!$C:$C,[2]Místnosti!$K:$K)</f>
        <v>CB</v>
      </c>
      <c r="E270" s="55" t="str">
        <f t="shared" si="57"/>
        <v>4_300</v>
      </c>
      <c r="F270" s="56" t="s">
        <v>43</v>
      </c>
      <c r="G270" s="56" t="s">
        <v>56</v>
      </c>
      <c r="H270" s="57" t="s">
        <v>57</v>
      </c>
      <c r="I270" s="58" t="s">
        <v>58</v>
      </c>
      <c r="J270" s="59" t="s">
        <v>59</v>
      </c>
      <c r="K270" s="59" t="s">
        <v>60</v>
      </c>
      <c r="L270" s="59" t="s">
        <v>61</v>
      </c>
      <c r="M270" s="60" t="e" vm="3">
        <v>#VALUE!</v>
      </c>
      <c r="N270" s="60"/>
      <c r="O270" s="61" t="s">
        <v>55</v>
      </c>
      <c r="P270" s="62" t="s">
        <v>62</v>
      </c>
      <c r="Q270" s="62" t="s">
        <v>41</v>
      </c>
      <c r="R270" s="62">
        <v>1</v>
      </c>
      <c r="S270" s="31"/>
      <c r="T270" s="62">
        <f>R270*S270</f>
        <v>0</v>
      </c>
    </row>
    <row r="271" spans="1:20" ht="187.5" x14ac:dyDescent="0.35">
      <c r="A271" s="46"/>
      <c r="B271" s="54" t="str">
        <f t="shared" si="54"/>
        <v>4</v>
      </c>
      <c r="C271" s="54" t="str">
        <f>_xlfn.XLOOKUP(E:E,[1]pomocné_fakulta!$C:$C,[1]pomocné_fakulta!$B:$B)</f>
        <v>LF</v>
      </c>
      <c r="D271" s="54" t="str">
        <f>_xlfn.XLOOKUP(E:E,[2]Místnosti!$C:$C,[2]Místnosti!$K:$K)</f>
        <v>CB</v>
      </c>
      <c r="E271" s="55" t="str">
        <f t="shared" si="57"/>
        <v>4_300</v>
      </c>
      <c r="F271" s="56" t="s">
        <v>43</v>
      </c>
      <c r="G271" s="56" t="s">
        <v>145</v>
      </c>
      <c r="H271" s="57" t="s">
        <v>146</v>
      </c>
      <c r="I271" s="202" t="s">
        <v>147</v>
      </c>
      <c r="J271" s="200" t="s">
        <v>148</v>
      </c>
      <c r="K271" s="200" t="s">
        <v>67</v>
      </c>
      <c r="L271" s="200" t="s">
        <v>61</v>
      </c>
      <c r="M271" s="201" t="e" vm="11">
        <v>#VALUE!</v>
      </c>
      <c r="N271" s="201"/>
      <c r="O271" s="200" t="s">
        <v>149</v>
      </c>
      <c r="P271" s="62" t="s">
        <v>150</v>
      </c>
      <c r="Q271" s="62" t="s">
        <v>41</v>
      </c>
      <c r="R271" s="62">
        <v>1</v>
      </c>
      <c r="S271" s="31"/>
      <c r="T271" s="62">
        <f>R271*S271</f>
        <v>0</v>
      </c>
    </row>
    <row r="272" spans="1:20" ht="100" x14ac:dyDescent="0.35">
      <c r="A272" s="46" t="s">
        <v>69</v>
      </c>
      <c r="B272" s="54" t="str">
        <f t="shared" si="54"/>
        <v>4</v>
      </c>
      <c r="C272" s="54" t="str">
        <f>_xlfn.XLOOKUP(E:E,[1]pomocné_fakulta!$C:$C,[1]pomocné_fakulta!$B:$B)</f>
        <v>LF</v>
      </c>
      <c r="D272" s="54" t="str">
        <f>_xlfn.XLOOKUP(E:E,[2]Místnosti!$C:$C,[2]Místnosti!$K:$K)</f>
        <v>CB</v>
      </c>
      <c r="E272" s="55" t="str">
        <f>E267</f>
        <v>4_300</v>
      </c>
      <c r="F272" s="55" t="s">
        <v>70</v>
      </c>
      <c r="G272" s="63" t="s">
        <v>481</v>
      </c>
      <c r="H272" s="94" t="s">
        <v>482</v>
      </c>
      <c r="I272" s="106" t="s">
        <v>483</v>
      </c>
      <c r="J272" s="66" t="s">
        <v>484</v>
      </c>
      <c r="K272" s="66" t="s">
        <v>485</v>
      </c>
      <c r="L272" s="66" t="s">
        <v>76</v>
      </c>
      <c r="M272" s="77" t="e" vm="40">
        <v>#VALUE!</v>
      </c>
      <c r="N272" s="66" t="s">
        <v>77</v>
      </c>
      <c r="O272" s="175" t="s">
        <v>396</v>
      </c>
      <c r="P272" s="66"/>
      <c r="Q272" s="62" t="s">
        <v>41</v>
      </c>
      <c r="R272" s="62">
        <v>1</v>
      </c>
      <c r="S272" s="32"/>
      <c r="T272" s="62"/>
    </row>
    <row r="273" spans="1:20" ht="62.5" x14ac:dyDescent="0.35">
      <c r="A273" s="46" t="s">
        <v>69</v>
      </c>
      <c r="B273" s="54" t="str">
        <f t="shared" si="54"/>
        <v>4</v>
      </c>
      <c r="C273" s="54" t="str">
        <f>_xlfn.XLOOKUP(E:E,[1]pomocné_fakulta!$C:$C,[1]pomocné_fakulta!$B:$B)</f>
        <v>LF</v>
      </c>
      <c r="D273" s="54" t="str">
        <f>_xlfn.XLOOKUP(E:E,[2]Místnosti!$C:$C,[2]Místnosti!$K:$K)</f>
        <v>CB</v>
      </c>
      <c r="E273" s="55" t="str">
        <f>E272</f>
        <v>4_300</v>
      </c>
      <c r="F273" s="55" t="s">
        <v>70</v>
      </c>
      <c r="G273" s="63" t="s">
        <v>391</v>
      </c>
      <c r="H273" s="94" t="s">
        <v>392</v>
      </c>
      <c r="I273" s="75" t="s">
        <v>393</v>
      </c>
      <c r="J273" s="66" t="s">
        <v>394</v>
      </c>
      <c r="K273" s="66" t="s">
        <v>395</v>
      </c>
      <c r="L273" s="66" t="s">
        <v>76</v>
      </c>
      <c r="M273" s="77" t="e" vm="41">
        <v>#VALUE!</v>
      </c>
      <c r="N273" s="66" t="s">
        <v>77</v>
      </c>
      <c r="O273" s="175" t="s">
        <v>396</v>
      </c>
      <c r="P273" s="66"/>
      <c r="Q273" s="62" t="s">
        <v>41</v>
      </c>
      <c r="R273" s="62">
        <v>3</v>
      </c>
      <c r="S273" s="32"/>
      <c r="T273" s="62"/>
    </row>
    <row r="274" spans="1:20" ht="87.5" x14ac:dyDescent="0.35">
      <c r="A274" s="46"/>
      <c r="B274" s="54" t="str">
        <f t="shared" si="54"/>
        <v>4</v>
      </c>
      <c r="C274" s="54" t="str">
        <f>_xlfn.XLOOKUP(E:E,[1]pomocné_fakulta!$C:$C,[1]pomocné_fakulta!$B:$B)</f>
        <v>LF</v>
      </c>
      <c r="D274" s="54" t="str">
        <f>_xlfn.XLOOKUP(E:E,[2]Místnosti!$C:$C,[2]Místnosti!$K:$K)</f>
        <v>CB</v>
      </c>
      <c r="E274" s="55" t="str">
        <f>E273</f>
        <v>4_300</v>
      </c>
      <c r="F274" s="55" t="s">
        <v>70</v>
      </c>
      <c r="G274" s="56" t="s">
        <v>486</v>
      </c>
      <c r="H274" s="75" t="s">
        <v>487</v>
      </c>
      <c r="I274" s="58" t="s">
        <v>488</v>
      </c>
      <c r="J274" s="66" t="s">
        <v>489</v>
      </c>
      <c r="K274" s="66" t="s">
        <v>90</v>
      </c>
      <c r="L274" s="66" t="s">
        <v>76</v>
      </c>
      <c r="M274" s="77" t="e" vm="42">
        <v>#VALUE!</v>
      </c>
      <c r="N274" s="66" t="s">
        <v>77</v>
      </c>
      <c r="O274" s="175" t="s">
        <v>396</v>
      </c>
      <c r="P274" s="59" t="s">
        <v>490</v>
      </c>
      <c r="Q274" s="77" t="s">
        <v>41</v>
      </c>
      <c r="R274" s="77">
        <v>1</v>
      </c>
      <c r="S274" s="31"/>
      <c r="T274" s="77">
        <f t="shared" ref="T274:T279" si="58">R274*S274</f>
        <v>0</v>
      </c>
    </row>
    <row r="275" spans="1:20" ht="75" x14ac:dyDescent="0.35">
      <c r="A275" s="46"/>
      <c r="B275" s="54" t="str">
        <f t="shared" si="54"/>
        <v>4</v>
      </c>
      <c r="C275" s="54" t="str">
        <f>_xlfn.XLOOKUP(E:E,[1]pomocné_fakulta!$C:$C,[1]pomocné_fakulta!$B:$B)</f>
        <v>LF</v>
      </c>
      <c r="D275" s="54" t="str">
        <f>_xlfn.XLOOKUP(E:E,[2]Místnosti!$C:$C,[2]Místnosti!$K:$K)</f>
        <v>CB</v>
      </c>
      <c r="E275" s="55" t="str">
        <f>E273</f>
        <v>4_300</v>
      </c>
      <c r="F275" s="55" t="s">
        <v>70</v>
      </c>
      <c r="G275" s="56" t="s">
        <v>491</v>
      </c>
      <c r="H275" s="75" t="s">
        <v>492</v>
      </c>
      <c r="I275" s="58" t="s">
        <v>493</v>
      </c>
      <c r="J275" s="66" t="s">
        <v>494</v>
      </c>
      <c r="K275" s="66" t="s">
        <v>90</v>
      </c>
      <c r="L275" s="66" t="s">
        <v>76</v>
      </c>
      <c r="M275" s="77" t="e" vm="42">
        <v>#VALUE!</v>
      </c>
      <c r="N275" s="66" t="s">
        <v>77</v>
      </c>
      <c r="O275" s="175" t="s">
        <v>396</v>
      </c>
      <c r="P275" s="59" t="s">
        <v>490</v>
      </c>
      <c r="Q275" s="77" t="s">
        <v>41</v>
      </c>
      <c r="R275" s="77">
        <v>1</v>
      </c>
      <c r="S275" s="31"/>
      <c r="T275" s="77">
        <f t="shared" si="58"/>
        <v>0</v>
      </c>
    </row>
    <row r="276" spans="1:20" ht="50" x14ac:dyDescent="0.35">
      <c r="A276" s="46"/>
      <c r="B276" s="54" t="str">
        <f t="shared" si="54"/>
        <v>4</v>
      </c>
      <c r="C276" s="54" t="str">
        <f>_xlfn.XLOOKUP(E:E,[1]pomocné_fakulta!$C:$C,[1]pomocné_fakulta!$B:$B)</f>
        <v>LF</v>
      </c>
      <c r="D276" s="54" t="str">
        <f>_xlfn.XLOOKUP(E:E,[2]Místnosti!$C:$C,[2]Místnosti!$K:$K)</f>
        <v>CB</v>
      </c>
      <c r="E276" s="55" t="str">
        <f>E275</f>
        <v>4_300</v>
      </c>
      <c r="F276" s="55" t="s">
        <v>70</v>
      </c>
      <c r="G276" s="56" t="s">
        <v>524</v>
      </c>
      <c r="H276" s="75" t="s">
        <v>525</v>
      </c>
      <c r="I276" s="58" t="s">
        <v>88</v>
      </c>
      <c r="J276" s="59" t="s">
        <v>526</v>
      </c>
      <c r="K276" s="66" t="s">
        <v>90</v>
      </c>
      <c r="L276" s="66" t="s">
        <v>76</v>
      </c>
      <c r="M276" s="77" t="e" vm="47">
        <v>#VALUE!</v>
      </c>
      <c r="N276" s="66" t="s">
        <v>77</v>
      </c>
      <c r="O276" s="175" t="s">
        <v>396</v>
      </c>
      <c r="P276" s="66"/>
      <c r="Q276" s="77" t="s">
        <v>41</v>
      </c>
      <c r="R276" s="77">
        <v>1</v>
      </c>
      <c r="S276" s="31"/>
      <c r="T276" s="77">
        <f t="shared" si="58"/>
        <v>0</v>
      </c>
    </row>
    <row r="277" spans="1:20" ht="87.5" x14ac:dyDescent="0.35">
      <c r="A277" s="46"/>
      <c r="B277" s="54" t="str">
        <f t="shared" si="54"/>
        <v>4</v>
      </c>
      <c r="C277" s="54" t="str">
        <f>_xlfn.XLOOKUP(E:E,[1]pomocné_fakulta!$C:$C,[1]pomocné_fakulta!$B:$B)</f>
        <v>LF</v>
      </c>
      <c r="D277" s="54" t="str">
        <f>_xlfn.XLOOKUP(E:E,[2]Místnosti!$C:$C,[2]Místnosti!$K:$K)</f>
        <v>CB</v>
      </c>
      <c r="E277" s="55" t="str">
        <f>E275</f>
        <v>4_300</v>
      </c>
      <c r="F277" s="55" t="s">
        <v>70</v>
      </c>
      <c r="G277" s="56" t="s">
        <v>495</v>
      </c>
      <c r="H277" s="106" t="s">
        <v>496</v>
      </c>
      <c r="I277" s="58" t="s">
        <v>497</v>
      </c>
      <c r="J277" s="173" t="s">
        <v>498</v>
      </c>
      <c r="K277" s="174" t="s">
        <v>499</v>
      </c>
      <c r="L277" s="174" t="s">
        <v>76</v>
      </c>
      <c r="M277" s="74" t="e" vm="43">
        <v>#VALUE!</v>
      </c>
      <c r="N277" s="66" t="s">
        <v>77</v>
      </c>
      <c r="O277" s="175" t="s">
        <v>396</v>
      </c>
      <c r="P277" s="59"/>
      <c r="Q277" s="62" t="s">
        <v>41</v>
      </c>
      <c r="R277" s="62">
        <v>2</v>
      </c>
      <c r="S277" s="31"/>
      <c r="T277" s="62">
        <f t="shared" si="58"/>
        <v>0</v>
      </c>
    </row>
    <row r="278" spans="1:20" ht="97" customHeight="1" x14ac:dyDescent="0.35">
      <c r="A278" s="46"/>
      <c r="B278" s="54" t="str">
        <f t="shared" si="54"/>
        <v>4</v>
      </c>
      <c r="C278" s="54" t="str">
        <f>_xlfn.XLOOKUP(E:E,[1]pomocné_fakulta!$C:$C,[1]pomocné_fakulta!$B:$B)</f>
        <v>LF</v>
      </c>
      <c r="D278" s="54" t="str">
        <f>_xlfn.XLOOKUP(E:E,[2]Místnosti!$C:$C,[2]Místnosti!$K:$K)</f>
        <v>CB</v>
      </c>
      <c r="E278" s="55" t="str">
        <f t="shared" ref="E278:E279" si="59">E277</f>
        <v>4_300</v>
      </c>
      <c r="F278" s="55" t="s">
        <v>70</v>
      </c>
      <c r="G278" s="56" t="s">
        <v>500</v>
      </c>
      <c r="H278" s="106" t="s">
        <v>501</v>
      </c>
      <c r="I278" s="58" t="s">
        <v>502</v>
      </c>
      <c r="J278" s="173" t="s">
        <v>503</v>
      </c>
      <c r="K278" s="174" t="s">
        <v>499</v>
      </c>
      <c r="L278" s="174" t="s">
        <v>76</v>
      </c>
      <c r="M278" s="77" t="e" vm="44">
        <v>#VALUE!</v>
      </c>
      <c r="N278" s="66" t="s">
        <v>77</v>
      </c>
      <c r="O278" s="175" t="s">
        <v>396</v>
      </c>
      <c r="P278" s="59"/>
      <c r="Q278" s="77" t="s">
        <v>41</v>
      </c>
      <c r="R278" s="77">
        <v>1</v>
      </c>
      <c r="S278" s="31"/>
      <c r="T278" s="77">
        <f t="shared" si="58"/>
        <v>0</v>
      </c>
    </row>
    <row r="279" spans="1:20" ht="91" customHeight="1" x14ac:dyDescent="0.35">
      <c r="A279" s="117"/>
      <c r="B279" s="118" t="str">
        <f t="shared" si="54"/>
        <v>4</v>
      </c>
      <c r="C279" s="118" t="str">
        <f>_xlfn.XLOOKUP(E:E,[1]pomocné_fakulta!$C:$C,[1]pomocné_fakulta!$B:$B)</f>
        <v>LF</v>
      </c>
      <c r="D279" s="118" t="str">
        <f>_xlfn.XLOOKUP(E:E,[2]Místnosti!$C:$C,[2]Místnosti!$K:$K)</f>
        <v>CB</v>
      </c>
      <c r="E279" s="119" t="str">
        <f t="shared" si="59"/>
        <v>4_300</v>
      </c>
      <c r="F279" s="119" t="s">
        <v>70</v>
      </c>
      <c r="G279" s="67" t="s">
        <v>504</v>
      </c>
      <c r="H279" s="179" t="s">
        <v>505</v>
      </c>
      <c r="I279" s="72" t="s">
        <v>506</v>
      </c>
      <c r="J279" s="180" t="s">
        <v>507</v>
      </c>
      <c r="K279" s="181" t="s">
        <v>499</v>
      </c>
      <c r="L279" s="181" t="s">
        <v>76</v>
      </c>
      <c r="M279" s="184" t="e" vm="45">
        <v>#VALUE!</v>
      </c>
      <c r="N279" s="123" t="s">
        <v>77</v>
      </c>
      <c r="O279" s="208" t="s">
        <v>396</v>
      </c>
      <c r="P279" s="70" t="s">
        <v>508</v>
      </c>
      <c r="Q279" s="184" t="s">
        <v>41</v>
      </c>
      <c r="R279" s="184">
        <v>1</v>
      </c>
      <c r="S279" s="34"/>
      <c r="T279" s="184">
        <f t="shared" si="58"/>
        <v>0</v>
      </c>
    </row>
    <row r="280" spans="1:20" ht="86.5" customHeight="1" x14ac:dyDescent="0.35">
      <c r="A280" s="125"/>
      <c r="B280" s="126"/>
      <c r="C280" s="126"/>
      <c r="D280" s="54" t="s">
        <v>328</v>
      </c>
      <c r="E280" s="126"/>
      <c r="F280" s="127"/>
      <c r="G280" s="127"/>
      <c r="H280" s="128"/>
      <c r="I280" s="129" t="s">
        <v>329</v>
      </c>
      <c r="J280" s="128"/>
      <c r="K280" s="130"/>
      <c r="L280" s="131" t="s">
        <v>76</v>
      </c>
      <c r="M280" s="130"/>
      <c r="N280" s="128"/>
      <c r="O280" s="132"/>
      <c r="P280" s="133" t="s">
        <v>330</v>
      </c>
      <c r="Q280" s="135" t="s">
        <v>41</v>
      </c>
      <c r="R280" s="134">
        <v>3</v>
      </c>
      <c r="S280" s="34"/>
      <c r="T280" s="134">
        <f>S280*R280</f>
        <v>0</v>
      </c>
    </row>
    <row r="281" spans="1:20" ht="91.5" customHeight="1" x14ac:dyDescent="0.35">
      <c r="A281" s="186"/>
      <c r="B281" s="187"/>
      <c r="C281" s="187"/>
      <c r="D281" s="54" t="s">
        <v>331</v>
      </c>
      <c r="E281" s="187"/>
      <c r="F281" s="188"/>
      <c r="G281" s="188"/>
      <c r="H281" s="189"/>
      <c r="I281" s="190" t="s">
        <v>332</v>
      </c>
      <c r="J281" s="189"/>
      <c r="K281" s="191"/>
      <c r="L281" s="192" t="s">
        <v>76</v>
      </c>
      <c r="M281" s="191"/>
      <c r="N281" s="189"/>
      <c r="O281" s="209"/>
      <c r="P281" s="193" t="s">
        <v>330</v>
      </c>
      <c r="Q281" s="194" t="s">
        <v>41</v>
      </c>
      <c r="R281" s="195">
        <v>17</v>
      </c>
      <c r="S281" s="31"/>
      <c r="T281" s="195">
        <f>S281*R281</f>
        <v>0</v>
      </c>
    </row>
    <row r="282" spans="1:20" ht="15" thickBot="1" x14ac:dyDescent="0.4">
      <c r="S282" s="19"/>
      <c r="T282" s="141"/>
    </row>
    <row r="283" spans="1:20" ht="15" thickBot="1" x14ac:dyDescent="0.4">
      <c r="S283" s="210" t="s">
        <v>333</v>
      </c>
      <c r="T283" s="211">
        <f>SUM(T2:T281)</f>
        <v>0</v>
      </c>
    </row>
    <row r="284" spans="1:20" x14ac:dyDescent="0.35">
      <c r="A284" s="8" t="s">
        <v>276</v>
      </c>
      <c r="S284" s="19"/>
      <c r="T284" s="144"/>
    </row>
    <row r="285" spans="1:20" x14ac:dyDescent="0.35">
      <c r="A285" s="8" t="s">
        <v>69</v>
      </c>
      <c r="S285" s="19"/>
      <c r="T285" s="144"/>
    </row>
    <row r="286" spans="1:20" x14ac:dyDescent="0.35">
      <c r="A286" s="8" t="s">
        <v>334</v>
      </c>
      <c r="S286" s="19" t="s">
        <v>8</v>
      </c>
      <c r="T286" s="144">
        <f>SUMIFS(T2:T279,C2:C279,"FAF")+SUMIFS(T2:T279,C2:C279,"FAF50")</f>
        <v>0</v>
      </c>
    </row>
    <row r="287" spans="1:20" x14ac:dyDescent="0.35">
      <c r="S287" s="19" t="s">
        <v>9</v>
      </c>
      <c r="T287" s="144">
        <f>SUMIFS(T2:T279,C2:C279,"LF")+SUMIFS(T2:T279,C2:C279,"LF50")</f>
        <v>0</v>
      </c>
    </row>
    <row r="288" spans="1:20" hidden="1" x14ac:dyDescent="0.35">
      <c r="S288" s="19" t="s">
        <v>10</v>
      </c>
      <c r="T288" s="144">
        <f>SUMIFS(T122:T279,C122:C279,"KAM")</f>
        <v>0</v>
      </c>
    </row>
    <row r="289" spans="19:20" x14ac:dyDescent="0.35">
      <c r="S289" s="145" t="s">
        <v>1227</v>
      </c>
      <c r="T289" s="146">
        <f>+T286+T287+T288</f>
        <v>0</v>
      </c>
    </row>
    <row r="290" spans="19:20" x14ac:dyDescent="0.35">
      <c r="S290" s="19"/>
      <c r="T290" s="144"/>
    </row>
    <row r="291" spans="19:20" x14ac:dyDescent="0.35">
      <c r="S291" s="19" t="s">
        <v>11</v>
      </c>
      <c r="T291" s="144">
        <f>SUMIFS(T2:T279,D2:D279,"CB")</f>
        <v>0</v>
      </c>
    </row>
    <row r="292" spans="19:20" x14ac:dyDescent="0.35">
      <c r="S292" s="19" t="s">
        <v>12</v>
      </c>
      <c r="T292" s="144">
        <f>SUMIFS(T2:T279,D2:D279,"BF")</f>
        <v>0</v>
      </c>
    </row>
    <row r="293" spans="19:20" x14ac:dyDescent="0.35">
      <c r="S293" s="145" t="s">
        <v>1227</v>
      </c>
      <c r="T293" s="146">
        <f>+T291+T292</f>
        <v>0</v>
      </c>
    </row>
    <row r="294" spans="19:20" x14ac:dyDescent="0.35">
      <c r="S294" s="19"/>
      <c r="T294" s="144"/>
    </row>
    <row r="295" spans="19:20" x14ac:dyDescent="0.35">
      <c r="S295" s="20" t="s">
        <v>1230</v>
      </c>
      <c r="T295" s="146">
        <f>+T280+T281</f>
        <v>0</v>
      </c>
    </row>
  </sheetData>
  <sheetProtection algorithmName="SHA-512" hashValue="Ox/S/wXg4/fDGn+M73jqxu11X8ZQKW4qhTHyks1FwhiHfEGaO4A66Ynm3xZBl945O9g/TOBEpHtWlUAXIFY2jA==" saltValue="jJUstnmhTcF+i8v1C4j8Fg==" spinCount="100000" sheet="1" objects="1" scenarios="1" autoFilter="0"/>
  <autoFilter ref="A1:T281" xr:uid="{7FCEF9F8-1230-4AD3-8365-AF74EF3A7C4D}"/>
  <conditionalFormatting sqref="F4:F7">
    <cfRule type="cellIs" dxfId="28" priority="20" operator="equal">
      <formula>0</formula>
    </cfRule>
  </conditionalFormatting>
  <conditionalFormatting sqref="F17:F20">
    <cfRule type="cellIs" dxfId="27" priority="19" operator="equal">
      <formula>0</formula>
    </cfRule>
  </conditionalFormatting>
  <conditionalFormatting sqref="F30:F33">
    <cfRule type="cellIs" dxfId="26" priority="18" operator="equal">
      <formula>0</formula>
    </cfRule>
  </conditionalFormatting>
  <conditionalFormatting sqref="F43:F46">
    <cfRule type="cellIs" dxfId="25" priority="17" operator="equal">
      <formula>0</formula>
    </cfRule>
  </conditionalFormatting>
  <conditionalFormatting sqref="F57:F60">
    <cfRule type="cellIs" dxfId="24" priority="16" operator="equal">
      <formula>0</formula>
    </cfRule>
  </conditionalFormatting>
  <conditionalFormatting sqref="F71:F74">
    <cfRule type="cellIs" dxfId="23" priority="15" operator="equal">
      <formula>0</formula>
    </cfRule>
  </conditionalFormatting>
  <conditionalFormatting sqref="F85:F88">
    <cfRule type="cellIs" dxfId="22" priority="14" operator="equal">
      <formula>0</formula>
    </cfRule>
  </conditionalFormatting>
  <conditionalFormatting sqref="F99:F102">
    <cfRule type="cellIs" dxfId="21" priority="13" operator="equal">
      <formula>0</formula>
    </cfRule>
  </conditionalFormatting>
  <conditionalFormatting sqref="F113:F116">
    <cfRule type="cellIs" dxfId="20" priority="12" operator="equal">
      <formula>0</formula>
    </cfRule>
  </conditionalFormatting>
  <conditionalFormatting sqref="F127:F130">
    <cfRule type="cellIs" dxfId="19" priority="11" operator="equal">
      <formula>0</formula>
    </cfRule>
  </conditionalFormatting>
  <conditionalFormatting sqref="F141:F144">
    <cfRule type="cellIs" dxfId="18" priority="10" operator="equal">
      <formula>0</formula>
    </cfRule>
  </conditionalFormatting>
  <conditionalFormatting sqref="F155:F158">
    <cfRule type="cellIs" dxfId="17" priority="9" operator="equal">
      <formula>0</formula>
    </cfRule>
  </conditionalFormatting>
  <conditionalFormatting sqref="F169:F172">
    <cfRule type="cellIs" dxfId="16" priority="8" operator="equal">
      <formula>0</formula>
    </cfRule>
  </conditionalFormatting>
  <conditionalFormatting sqref="F183:F186">
    <cfRule type="cellIs" dxfId="15" priority="7" operator="equal">
      <formula>0</formula>
    </cfRule>
  </conditionalFormatting>
  <conditionalFormatting sqref="F198:F201">
    <cfRule type="cellIs" dxfId="14" priority="6" operator="equal">
      <formula>0</formula>
    </cfRule>
  </conditionalFormatting>
  <conditionalFormatting sqref="F212:F215">
    <cfRule type="cellIs" dxfId="13" priority="5" operator="equal">
      <formula>0</formula>
    </cfRule>
  </conditionalFormatting>
  <conditionalFormatting sqref="F226:F229">
    <cfRule type="cellIs" dxfId="12" priority="4" operator="equal">
      <formula>0</formula>
    </cfRule>
  </conditionalFormatting>
  <conditionalFormatting sqref="F240:F243">
    <cfRule type="cellIs" dxfId="11" priority="3" operator="equal">
      <formula>0</formula>
    </cfRule>
  </conditionalFormatting>
  <conditionalFormatting sqref="F254:F257">
    <cfRule type="cellIs" dxfId="10" priority="2" operator="equal">
      <formula>0</formula>
    </cfRule>
  </conditionalFormatting>
  <conditionalFormatting sqref="F268:F271">
    <cfRule type="cellIs" dxfId="9" priority="1" operator="equal">
      <formula>0</formula>
    </cfRule>
  </conditionalFormatting>
  <dataValidations count="2">
    <dataValidation type="list" allowBlank="1" showInputMessage="1" showErrorMessage="1" sqref="A2:A279" xr:uid="{AC4BC74C-94E4-4C84-9606-B935238BCFA2}">
      <formula1>$A$284:$A$289</formula1>
    </dataValidation>
    <dataValidation type="list" allowBlank="1" showInputMessage="1" showErrorMessage="1" sqref="A280:A281" xr:uid="{4DAE7B43-B365-4B73-B324-9D4FA9FE7FB1}">
      <formula1>$A$344:$A$349</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48E2D-468C-42C0-8852-3059A33F1380}">
  <sheetPr>
    <tabColor rgb="FF0070C0"/>
  </sheetPr>
  <dimension ref="A1:T37"/>
  <sheetViews>
    <sheetView topLeftCell="B18" zoomScale="80" zoomScaleNormal="80" workbookViewId="0">
      <selection activeCell="S3" sqref="S3"/>
    </sheetView>
  </sheetViews>
  <sheetFormatPr defaultColWidth="9.453125" defaultRowHeight="14.5" x14ac:dyDescent="0.35"/>
  <cols>
    <col min="1" max="1" width="13.453125" style="8" customWidth="1"/>
    <col min="2" max="3" width="6.26953125" style="38" customWidth="1"/>
    <col min="4" max="4" width="7.7265625" style="38" customWidth="1"/>
    <col min="5" max="5" width="8.453125" style="39" bestFit="1" customWidth="1"/>
    <col min="6" max="6" width="7.453125" style="40" customWidth="1"/>
    <col min="7" max="7" width="9.7265625" style="40" customWidth="1"/>
    <col min="8" max="8" width="24.7265625" style="8" customWidth="1"/>
    <col min="9" max="9" width="49.7265625" style="8" customWidth="1"/>
    <col min="10" max="10" width="13.453125" style="8" bestFit="1" customWidth="1"/>
    <col min="11" max="11" width="10.7265625" style="41" bestFit="1" customWidth="1"/>
    <col min="12" max="12" width="29.453125" style="41" bestFit="1" customWidth="1"/>
    <col min="13" max="13" width="14.26953125" style="41" customWidth="1"/>
    <col min="14" max="14" width="16.54296875" style="8" bestFit="1" customWidth="1"/>
    <col min="15" max="15" width="5.453125" style="42" hidden="1" customWidth="1"/>
    <col min="16" max="16" width="24.90625" style="43" customWidth="1"/>
    <col min="17" max="17" width="3.453125" style="43" bestFit="1" customWidth="1"/>
    <col min="18" max="18" width="5.453125" style="43" bestFit="1" customWidth="1"/>
    <col min="19" max="19" width="20.7265625" style="8" customWidth="1"/>
    <col min="20" max="20" width="17.54296875" style="43" customWidth="1"/>
    <col min="21" max="16384" width="9.453125" style="8"/>
  </cols>
  <sheetData>
    <row r="1" spans="1:20" s="29" customFormat="1" ht="42" x14ac:dyDescent="0.35">
      <c r="A1" s="44" t="s">
        <v>13</v>
      </c>
      <c r="B1" s="45" t="s">
        <v>14</v>
      </c>
      <c r="C1" s="45" t="s">
        <v>15</v>
      </c>
      <c r="D1" s="45" t="s">
        <v>16</v>
      </c>
      <c r="E1" s="45" t="s">
        <v>17</v>
      </c>
      <c r="F1" s="45" t="s">
        <v>18</v>
      </c>
      <c r="G1" s="45" t="s">
        <v>19</v>
      </c>
      <c r="H1" s="45" t="s">
        <v>20</v>
      </c>
      <c r="I1" s="45" t="s">
        <v>21</v>
      </c>
      <c r="J1" s="45" t="s">
        <v>22</v>
      </c>
      <c r="K1" s="45" t="s">
        <v>23</v>
      </c>
      <c r="L1" s="45" t="s">
        <v>24</v>
      </c>
      <c r="M1" s="45" t="s">
        <v>25</v>
      </c>
      <c r="N1" s="45" t="s">
        <v>26</v>
      </c>
      <c r="O1" s="45" t="s">
        <v>27</v>
      </c>
      <c r="P1" s="45" t="s">
        <v>28</v>
      </c>
      <c r="Q1" s="45" t="s">
        <v>29</v>
      </c>
      <c r="R1" s="224" t="s">
        <v>30</v>
      </c>
      <c r="S1" s="266" t="s">
        <v>31</v>
      </c>
      <c r="T1" s="224" t="s">
        <v>32</v>
      </c>
    </row>
    <row r="2" spans="1:20" ht="15.5" x14ac:dyDescent="0.35">
      <c r="A2" s="46"/>
      <c r="B2" s="47" t="str">
        <f t="shared" ref="B2:B3" si="0">MID(E2,1,1)</f>
        <v>2</v>
      </c>
      <c r="C2" s="47" t="str">
        <f>_xlfn.XLOOKUP(E:E,[1]pomocné_fakulta!$C:$C,[1]pomocné_fakulta!$B:$B)</f>
        <v>FaF</v>
      </c>
      <c r="D2" s="47" t="str">
        <f>_xlfn.XLOOKUP(E:E,[2]Místnosti!$C:$C,[2]Místnosti!$K:$K)</f>
        <v>BF</v>
      </c>
      <c r="E2" s="48" t="str">
        <f>$G2</f>
        <v>2_189</v>
      </c>
      <c r="F2" s="49"/>
      <c r="G2" s="49" t="s">
        <v>583</v>
      </c>
      <c r="H2" s="4" t="s">
        <v>584</v>
      </c>
      <c r="I2" s="50"/>
      <c r="J2" s="51"/>
      <c r="K2" s="51"/>
      <c r="L2" s="51"/>
      <c r="M2" s="52"/>
      <c r="N2" s="51"/>
      <c r="O2" s="52"/>
      <c r="P2" s="51"/>
      <c r="Q2" s="52"/>
      <c r="R2" s="53"/>
      <c r="S2" s="213"/>
      <c r="T2" s="53"/>
    </row>
    <row r="3" spans="1:20" ht="100" x14ac:dyDescent="0.35">
      <c r="A3" s="46" t="s">
        <v>69</v>
      </c>
      <c r="B3" s="54" t="str">
        <f t="shared" si="0"/>
        <v>2</v>
      </c>
      <c r="C3" s="54" t="str">
        <f>_xlfn.XLOOKUP(E:E,[1]pomocné_fakulta!$C:$C,[1]pomocné_fakulta!$B:$B)</f>
        <v>FaF</v>
      </c>
      <c r="D3" s="54" t="str">
        <f>_xlfn.XLOOKUP(E:E,[2]Místnosti!$C:$C,[2]Místnosti!$K:$K)</f>
        <v>BF</v>
      </c>
      <c r="E3" s="55" t="str">
        <f>$E2</f>
        <v>2_189</v>
      </c>
      <c r="F3" s="63" t="s">
        <v>70</v>
      </c>
      <c r="G3" s="63" t="s">
        <v>481</v>
      </c>
      <c r="H3" s="94" t="s">
        <v>482</v>
      </c>
      <c r="I3" s="106" t="s">
        <v>483</v>
      </c>
      <c r="J3" s="66" t="s">
        <v>484</v>
      </c>
      <c r="K3" s="66" t="s">
        <v>485</v>
      </c>
      <c r="L3" s="66" t="s">
        <v>76</v>
      </c>
      <c r="M3" s="77" t="e" vm="49">
        <v>#VALUE!</v>
      </c>
      <c r="N3" s="66" t="s">
        <v>77</v>
      </c>
      <c r="O3" s="175" t="s">
        <v>396</v>
      </c>
      <c r="P3" s="66"/>
      <c r="Q3" s="77" t="s">
        <v>41</v>
      </c>
      <c r="R3" s="225">
        <v>1</v>
      </c>
      <c r="S3" s="221"/>
      <c r="T3" s="225"/>
    </row>
    <row r="4" spans="1:20" ht="62.5" x14ac:dyDescent="0.35">
      <c r="A4" s="46" t="s">
        <v>69</v>
      </c>
      <c r="B4" s="54" t="str">
        <f t="shared" ref="B4:B10" si="1">MID(E4,1,1)</f>
        <v>2</v>
      </c>
      <c r="C4" s="54" t="str">
        <f>_xlfn.XLOOKUP(E:E,[1]pomocné_fakulta!$C:$C,[1]pomocné_fakulta!$B:$B)</f>
        <v>FaF</v>
      </c>
      <c r="D4" s="54" t="str">
        <f>_xlfn.XLOOKUP(E:E,[2]Místnosti!$C:$C,[2]Místnosti!$K:$K)</f>
        <v>BF</v>
      </c>
      <c r="E4" s="55" t="str">
        <f t="shared" ref="E4:E8" si="2">$E3</f>
        <v>2_189</v>
      </c>
      <c r="F4" s="63" t="s">
        <v>70</v>
      </c>
      <c r="G4" s="63" t="s">
        <v>391</v>
      </c>
      <c r="H4" s="94" t="s">
        <v>392</v>
      </c>
      <c r="I4" s="75" t="s">
        <v>393</v>
      </c>
      <c r="J4" s="66" t="s">
        <v>394</v>
      </c>
      <c r="K4" s="66" t="s">
        <v>395</v>
      </c>
      <c r="L4" s="66" t="s">
        <v>76</v>
      </c>
      <c r="M4" s="77" t="e" vm="50">
        <v>#VALUE!</v>
      </c>
      <c r="N4" s="66" t="s">
        <v>77</v>
      </c>
      <c r="O4" s="175" t="s">
        <v>396</v>
      </c>
      <c r="P4" s="66"/>
      <c r="Q4" s="77" t="s">
        <v>41</v>
      </c>
      <c r="R4" s="225">
        <v>4</v>
      </c>
      <c r="S4" s="221"/>
      <c r="T4" s="225"/>
    </row>
    <row r="5" spans="1:20" ht="137.5" x14ac:dyDescent="0.35">
      <c r="A5" s="46"/>
      <c r="B5" s="54" t="str">
        <f t="shared" si="1"/>
        <v>2</v>
      </c>
      <c r="C5" s="54" t="str">
        <f>_xlfn.XLOOKUP(E:E,[1]pomocné_fakulta!$C:$C,[1]pomocné_fakulta!$B:$B)</f>
        <v>FaF</v>
      </c>
      <c r="D5" s="54" t="str">
        <f>_xlfn.XLOOKUP(E:E,[2]Místnosti!$C:$C,[2]Místnosti!$K:$K)</f>
        <v>BF</v>
      </c>
      <c r="E5" s="55" t="str">
        <f t="shared" si="2"/>
        <v>2_189</v>
      </c>
      <c r="F5" s="226" t="s">
        <v>35</v>
      </c>
      <c r="G5" s="226" t="s">
        <v>585</v>
      </c>
      <c r="H5" s="227" t="s">
        <v>586</v>
      </c>
      <c r="I5" s="228" t="s">
        <v>587</v>
      </c>
      <c r="J5" s="66" t="s">
        <v>588</v>
      </c>
      <c r="K5" s="200" t="s">
        <v>589</v>
      </c>
      <c r="L5" s="66" t="s">
        <v>590</v>
      </c>
      <c r="M5" s="60" t="s">
        <v>84</v>
      </c>
      <c r="N5" s="60" t="s">
        <v>591</v>
      </c>
      <c r="O5" s="229" t="s">
        <v>592</v>
      </c>
      <c r="P5" s="200" t="s">
        <v>593</v>
      </c>
      <c r="Q5" s="100" t="s">
        <v>41</v>
      </c>
      <c r="R5" s="100">
        <v>1</v>
      </c>
      <c r="S5" s="222"/>
      <c r="T5" s="225">
        <f>R5*S5</f>
        <v>0</v>
      </c>
    </row>
    <row r="6" spans="1:20" ht="62.5" x14ac:dyDescent="0.35">
      <c r="A6" s="46"/>
      <c r="B6" s="54" t="str">
        <f t="shared" si="1"/>
        <v>2</v>
      </c>
      <c r="C6" s="54" t="str">
        <f>_xlfn.XLOOKUP(E:E,[1]pomocné_fakulta!$C:$C,[1]pomocné_fakulta!$B:$B)</f>
        <v>FaF</v>
      </c>
      <c r="D6" s="54" t="str">
        <f>_xlfn.XLOOKUP(E:E,[2]Místnosti!$C:$C,[2]Místnosti!$K:$K)</f>
        <v>BF</v>
      </c>
      <c r="E6" s="55" t="str">
        <f t="shared" si="2"/>
        <v>2_189</v>
      </c>
      <c r="F6" s="63" t="s">
        <v>35</v>
      </c>
      <c r="G6" s="63" t="s">
        <v>594</v>
      </c>
      <c r="H6" s="75" t="s">
        <v>595</v>
      </c>
      <c r="I6" s="58" t="s">
        <v>596</v>
      </c>
      <c r="J6" s="66" t="s">
        <v>597</v>
      </c>
      <c r="K6" s="59" t="s">
        <v>598</v>
      </c>
      <c r="L6" s="59" t="s">
        <v>599</v>
      </c>
      <c r="M6" s="60" t="s">
        <v>84</v>
      </c>
      <c r="N6" s="60" t="s">
        <v>600</v>
      </c>
      <c r="O6" s="229" t="s">
        <v>592</v>
      </c>
      <c r="P6" s="59" t="s">
        <v>601</v>
      </c>
      <c r="Q6" s="100" t="s">
        <v>41</v>
      </c>
      <c r="R6" s="100">
        <v>1</v>
      </c>
      <c r="S6" s="222"/>
      <c r="T6" s="225">
        <f>R6*S6</f>
        <v>0</v>
      </c>
    </row>
    <row r="7" spans="1:20" ht="62.5" x14ac:dyDescent="0.35">
      <c r="A7" s="46"/>
      <c r="B7" s="54" t="str">
        <f t="shared" si="1"/>
        <v>2</v>
      </c>
      <c r="C7" s="54" t="str">
        <f>_xlfn.XLOOKUP(E:E,[1]pomocné_fakulta!$C:$C,[1]pomocné_fakulta!$B:$B)</f>
        <v>FaF</v>
      </c>
      <c r="D7" s="54" t="str">
        <f>_xlfn.XLOOKUP(E:E,[2]Místnosti!$C:$C,[2]Místnosti!$K:$K)</f>
        <v>BF</v>
      </c>
      <c r="E7" s="55" t="str">
        <f t="shared" si="2"/>
        <v>2_189</v>
      </c>
      <c r="F7" s="226" t="s">
        <v>35</v>
      </c>
      <c r="G7" s="226" t="s">
        <v>602</v>
      </c>
      <c r="H7" s="230" t="s">
        <v>603</v>
      </c>
      <c r="I7" s="58" t="s">
        <v>604</v>
      </c>
      <c r="J7" s="66" t="s">
        <v>605</v>
      </c>
      <c r="K7" s="200" t="s">
        <v>499</v>
      </c>
      <c r="L7" s="66" t="s">
        <v>76</v>
      </c>
      <c r="M7" s="60" t="s">
        <v>84</v>
      </c>
      <c r="N7" s="60" t="s">
        <v>606</v>
      </c>
      <c r="O7" s="229" t="s">
        <v>592</v>
      </c>
      <c r="P7" s="200" t="s">
        <v>607</v>
      </c>
      <c r="Q7" s="100" t="s">
        <v>41</v>
      </c>
      <c r="R7" s="100">
        <v>1</v>
      </c>
      <c r="S7" s="222"/>
      <c r="T7" s="225">
        <f>R7*S7</f>
        <v>0</v>
      </c>
    </row>
    <row r="8" spans="1:20" ht="62.5" x14ac:dyDescent="0.35">
      <c r="A8" s="46"/>
      <c r="B8" s="54" t="str">
        <f t="shared" si="1"/>
        <v>2</v>
      </c>
      <c r="C8" s="54" t="str">
        <f>_xlfn.XLOOKUP(E:E,[1]pomocné_fakulta!$C:$C,[1]pomocné_fakulta!$B:$B)</f>
        <v>FaF</v>
      </c>
      <c r="D8" s="54" t="str">
        <f>_xlfn.XLOOKUP(E:E,[2]Místnosti!$C:$C,[2]Místnosti!$K:$K)</f>
        <v>BF</v>
      </c>
      <c r="E8" s="55" t="str">
        <f t="shared" si="2"/>
        <v>2_189</v>
      </c>
      <c r="F8" s="226" t="s">
        <v>35</v>
      </c>
      <c r="G8" s="226" t="s">
        <v>608</v>
      </c>
      <c r="H8" s="230" t="s">
        <v>609</v>
      </c>
      <c r="I8" s="58" t="s">
        <v>610</v>
      </c>
      <c r="J8" s="66" t="s">
        <v>611</v>
      </c>
      <c r="K8" s="200" t="s">
        <v>499</v>
      </c>
      <c r="L8" s="66" t="s">
        <v>76</v>
      </c>
      <c r="M8" s="60" t="s">
        <v>84</v>
      </c>
      <c r="N8" s="60" t="s">
        <v>612</v>
      </c>
      <c r="O8" s="229" t="s">
        <v>592</v>
      </c>
      <c r="P8" s="200" t="s">
        <v>593</v>
      </c>
      <c r="Q8" s="100" t="s">
        <v>41</v>
      </c>
      <c r="R8" s="100">
        <v>1</v>
      </c>
      <c r="S8" s="222"/>
      <c r="T8" s="225">
        <f>R8*S8</f>
        <v>0</v>
      </c>
    </row>
    <row r="9" spans="1:20" ht="15.5" x14ac:dyDescent="0.35">
      <c r="A9" s="46"/>
      <c r="B9" s="47" t="str">
        <f t="shared" si="1"/>
        <v>2</v>
      </c>
      <c r="C9" s="47" t="str">
        <f>_xlfn.XLOOKUP(E:E,[1]pomocné_fakulta!$C:$C,[1]pomocné_fakulta!$B:$B)</f>
        <v>FaF</v>
      </c>
      <c r="D9" s="47" t="str">
        <f>_xlfn.XLOOKUP(E:E,[2]Místnosti!$C:$C,[2]Místnosti!$K:$K)</f>
        <v>BF</v>
      </c>
      <c r="E9" s="48" t="str">
        <f>$G9</f>
        <v>2_303</v>
      </c>
      <c r="F9" s="49"/>
      <c r="G9" s="49" t="s">
        <v>613</v>
      </c>
      <c r="H9" s="4" t="s">
        <v>614</v>
      </c>
      <c r="I9" s="50"/>
      <c r="J9" s="51"/>
      <c r="K9" s="51"/>
      <c r="L9" s="51"/>
      <c r="M9" s="52"/>
      <c r="N9" s="51"/>
      <c r="O9" s="52"/>
      <c r="P9" s="51"/>
      <c r="Q9" s="52"/>
      <c r="R9" s="53"/>
      <c r="S9" s="213"/>
      <c r="T9" s="53"/>
    </row>
    <row r="10" spans="1:20" ht="100" x14ac:dyDescent="0.35">
      <c r="A10" s="46" t="s">
        <v>69</v>
      </c>
      <c r="B10" s="54" t="str">
        <f t="shared" si="1"/>
        <v>2</v>
      </c>
      <c r="C10" s="54" t="str">
        <f>_xlfn.XLOOKUP(E:E,[1]pomocné_fakulta!$C:$C,[1]pomocné_fakulta!$B:$B)</f>
        <v>FaF</v>
      </c>
      <c r="D10" s="54" t="str">
        <f>_xlfn.XLOOKUP(E:E,[2]Místnosti!$C:$C,[2]Místnosti!$K:$K)</f>
        <v>BF</v>
      </c>
      <c r="E10" s="55" t="str">
        <f>$E9</f>
        <v>2_303</v>
      </c>
      <c r="F10" s="63" t="s">
        <v>70</v>
      </c>
      <c r="G10" s="63" t="s">
        <v>481</v>
      </c>
      <c r="H10" s="94" t="s">
        <v>482</v>
      </c>
      <c r="I10" s="106" t="s">
        <v>483</v>
      </c>
      <c r="J10" s="66" t="s">
        <v>484</v>
      </c>
      <c r="K10" s="66" t="s">
        <v>485</v>
      </c>
      <c r="L10" s="66" t="s">
        <v>76</v>
      </c>
      <c r="M10" s="77" t="e" vm="49">
        <v>#VALUE!</v>
      </c>
      <c r="N10" s="66" t="s">
        <v>77</v>
      </c>
      <c r="O10" s="175" t="s">
        <v>396</v>
      </c>
      <c r="P10" s="66"/>
      <c r="Q10" s="77" t="s">
        <v>41</v>
      </c>
      <c r="R10" s="225">
        <v>1</v>
      </c>
      <c r="S10" s="221"/>
      <c r="T10" s="225"/>
    </row>
    <row r="11" spans="1:20" ht="62.5" x14ac:dyDescent="0.35">
      <c r="A11" s="46" t="s">
        <v>69</v>
      </c>
      <c r="B11" s="54" t="str">
        <f t="shared" ref="B11:B20" si="3">MID(E11,1,1)</f>
        <v>2</v>
      </c>
      <c r="C11" s="54" t="str">
        <f>_xlfn.XLOOKUP(E:E,[1]pomocné_fakulta!$C:$C,[1]pomocné_fakulta!$B:$B)</f>
        <v>FaF</v>
      </c>
      <c r="D11" s="54" t="str">
        <f>_xlfn.XLOOKUP(E:E,[2]Místnosti!$C:$C,[2]Místnosti!$K:$K)</f>
        <v>BF</v>
      </c>
      <c r="E11" s="55" t="str">
        <f t="shared" ref="E11:E17" si="4">$E10</f>
        <v>2_303</v>
      </c>
      <c r="F11" s="63" t="s">
        <v>70</v>
      </c>
      <c r="G11" s="63" t="s">
        <v>391</v>
      </c>
      <c r="H11" s="94" t="s">
        <v>392</v>
      </c>
      <c r="I11" s="75" t="s">
        <v>393</v>
      </c>
      <c r="J11" s="66" t="s">
        <v>394</v>
      </c>
      <c r="K11" s="66" t="s">
        <v>395</v>
      </c>
      <c r="L11" s="66" t="s">
        <v>76</v>
      </c>
      <c r="M11" s="77" t="e" vm="50">
        <v>#VALUE!</v>
      </c>
      <c r="N11" s="66" t="s">
        <v>77</v>
      </c>
      <c r="O11" s="175" t="s">
        <v>396</v>
      </c>
      <c r="P11" s="66"/>
      <c r="Q11" s="77" t="s">
        <v>41</v>
      </c>
      <c r="R11" s="225">
        <v>2</v>
      </c>
      <c r="S11" s="221"/>
      <c r="T11" s="225"/>
    </row>
    <row r="12" spans="1:20" ht="75" x14ac:dyDescent="0.35">
      <c r="A12" s="46"/>
      <c r="B12" s="54" t="str">
        <f t="shared" si="3"/>
        <v>2</v>
      </c>
      <c r="C12" s="54" t="str">
        <f>_xlfn.XLOOKUP(E:E,[1]pomocné_fakulta!$C:$C,[1]pomocné_fakulta!$B:$B)</f>
        <v>FaF</v>
      </c>
      <c r="D12" s="54" t="str">
        <f>_xlfn.XLOOKUP(E:E,[2]Místnosti!$C:$C,[2]Místnosti!$K:$K)</f>
        <v>BF</v>
      </c>
      <c r="E12" s="55" t="str">
        <f t="shared" si="4"/>
        <v>2_303</v>
      </c>
      <c r="F12" s="226" t="s">
        <v>35</v>
      </c>
      <c r="G12" s="226" t="s">
        <v>615</v>
      </c>
      <c r="H12" s="227" t="s">
        <v>616</v>
      </c>
      <c r="I12" s="228" t="s">
        <v>617</v>
      </c>
      <c r="J12" s="66" t="s">
        <v>597</v>
      </c>
      <c r="K12" s="200" t="s">
        <v>499</v>
      </c>
      <c r="L12" s="66" t="s">
        <v>76</v>
      </c>
      <c r="M12" s="60" t="s">
        <v>84</v>
      </c>
      <c r="N12" s="60" t="s">
        <v>591</v>
      </c>
      <c r="O12" s="229" t="s">
        <v>592</v>
      </c>
      <c r="P12" s="200" t="s">
        <v>601</v>
      </c>
      <c r="Q12" s="100" t="s">
        <v>41</v>
      </c>
      <c r="R12" s="100">
        <v>2</v>
      </c>
      <c r="S12" s="222"/>
      <c r="T12" s="225">
        <f>R12*S12</f>
        <v>0</v>
      </c>
    </row>
    <row r="13" spans="1:20" ht="62.5" x14ac:dyDescent="0.35">
      <c r="A13" s="46"/>
      <c r="B13" s="54" t="str">
        <f t="shared" si="3"/>
        <v>2</v>
      </c>
      <c r="C13" s="54" t="str">
        <f>_xlfn.XLOOKUP(E:E,[1]pomocné_fakulta!$C:$C,[1]pomocné_fakulta!$B:$B)</f>
        <v>FaF</v>
      </c>
      <c r="D13" s="54" t="str">
        <f>_xlfn.XLOOKUP(E:E,[2]Místnosti!$C:$C,[2]Místnosti!$K:$K)</f>
        <v>BF</v>
      </c>
      <c r="E13" s="55" t="str">
        <f t="shared" si="4"/>
        <v>2_303</v>
      </c>
      <c r="F13" s="231" t="s">
        <v>35</v>
      </c>
      <c r="G13" s="231" t="s">
        <v>618</v>
      </c>
      <c r="H13" s="232" t="s">
        <v>619</v>
      </c>
      <c r="I13" s="58" t="s">
        <v>620</v>
      </c>
      <c r="J13" s="66" t="s">
        <v>621</v>
      </c>
      <c r="K13" s="59" t="s">
        <v>499</v>
      </c>
      <c r="L13" s="66" t="s">
        <v>76</v>
      </c>
      <c r="M13" s="60" t="s">
        <v>84</v>
      </c>
      <c r="N13" s="60" t="s">
        <v>622</v>
      </c>
      <c r="O13" s="229" t="s">
        <v>592</v>
      </c>
      <c r="P13" s="59" t="s">
        <v>601</v>
      </c>
      <c r="Q13" s="62" t="s">
        <v>41</v>
      </c>
      <c r="R13" s="62">
        <v>1</v>
      </c>
      <c r="S13" s="222"/>
      <c r="T13" s="225">
        <f>R13*S13</f>
        <v>0</v>
      </c>
    </row>
    <row r="14" spans="1:20" ht="62.5" x14ac:dyDescent="0.35">
      <c r="A14" s="46"/>
      <c r="B14" s="54" t="str">
        <f t="shared" si="3"/>
        <v>2</v>
      </c>
      <c r="C14" s="54" t="str">
        <f>_xlfn.XLOOKUP(E:E,[1]pomocné_fakulta!$C:$C,[1]pomocné_fakulta!$B:$B)</f>
        <v>FaF</v>
      </c>
      <c r="D14" s="54" t="str">
        <f>_xlfn.XLOOKUP(E:E,[2]Místnosti!$C:$C,[2]Místnosti!$K:$K)</f>
        <v>BF</v>
      </c>
      <c r="E14" s="55" t="str">
        <f t="shared" si="4"/>
        <v>2_303</v>
      </c>
      <c r="F14" s="226" t="s">
        <v>35</v>
      </c>
      <c r="G14" s="226" t="s">
        <v>623</v>
      </c>
      <c r="H14" s="230" t="s">
        <v>624</v>
      </c>
      <c r="I14" s="58" t="s">
        <v>625</v>
      </c>
      <c r="J14" s="66" t="s">
        <v>626</v>
      </c>
      <c r="K14" s="200" t="s">
        <v>499</v>
      </c>
      <c r="L14" s="66" t="s">
        <v>76</v>
      </c>
      <c r="M14" s="60" t="s">
        <v>84</v>
      </c>
      <c r="N14" s="60" t="s">
        <v>612</v>
      </c>
      <c r="O14" s="229" t="s">
        <v>592</v>
      </c>
      <c r="P14" s="200"/>
      <c r="Q14" s="100" t="s">
        <v>41</v>
      </c>
      <c r="R14" s="100">
        <v>1</v>
      </c>
      <c r="S14" s="222"/>
      <c r="T14" s="225">
        <f>R14*S14</f>
        <v>0</v>
      </c>
    </row>
    <row r="15" spans="1:20" ht="15.5" x14ac:dyDescent="0.35">
      <c r="A15" s="46"/>
      <c r="B15" s="47" t="str">
        <f t="shared" si="3"/>
        <v>2</v>
      </c>
      <c r="C15" s="47" t="str">
        <f>_xlfn.XLOOKUP(E:E,[1]pomocné_fakulta!$C:$C,[1]pomocné_fakulta!$B:$B)</f>
        <v>LF</v>
      </c>
      <c r="D15" s="47" t="str">
        <f>_xlfn.XLOOKUP(E:E,[2]Místnosti!$C:$C,[2]Místnosti!$K:$K)</f>
        <v>BF</v>
      </c>
      <c r="E15" s="48" t="str">
        <f>$G15</f>
        <v>2_058</v>
      </c>
      <c r="F15" s="49"/>
      <c r="G15" s="49" t="s">
        <v>627</v>
      </c>
      <c r="H15" s="4" t="s">
        <v>628</v>
      </c>
      <c r="I15" s="50"/>
      <c r="J15" s="51"/>
      <c r="K15" s="51"/>
      <c r="L15" s="51"/>
      <c r="M15" s="52"/>
      <c r="N15" s="51"/>
      <c r="O15" s="52"/>
      <c r="P15" s="51"/>
      <c r="Q15" s="52"/>
      <c r="R15" s="53"/>
      <c r="S15" s="213"/>
      <c r="T15" s="53"/>
    </row>
    <row r="16" spans="1:20" ht="100" x14ac:dyDescent="0.35">
      <c r="A16" s="46" t="s">
        <v>69</v>
      </c>
      <c r="B16" s="54" t="str">
        <f t="shared" si="3"/>
        <v>2</v>
      </c>
      <c r="C16" s="54" t="str">
        <f>_xlfn.XLOOKUP(E:E,[1]pomocné_fakulta!$C:$C,[1]pomocné_fakulta!$B:$B)</f>
        <v>LF</v>
      </c>
      <c r="D16" s="54" t="str">
        <f>_xlfn.XLOOKUP(E:E,[2]Místnosti!$C:$C,[2]Místnosti!$K:$K)</f>
        <v>BF</v>
      </c>
      <c r="E16" s="55" t="str">
        <f t="shared" si="4"/>
        <v>2_058</v>
      </c>
      <c r="F16" s="63" t="s">
        <v>70</v>
      </c>
      <c r="G16" s="63" t="s">
        <v>481</v>
      </c>
      <c r="H16" s="94" t="s">
        <v>482</v>
      </c>
      <c r="I16" s="106" t="s">
        <v>483</v>
      </c>
      <c r="J16" s="66" t="s">
        <v>484</v>
      </c>
      <c r="K16" s="66" t="s">
        <v>485</v>
      </c>
      <c r="L16" s="66" t="s">
        <v>76</v>
      </c>
      <c r="M16" s="77" t="e" vm="49">
        <v>#VALUE!</v>
      </c>
      <c r="N16" s="66" t="s">
        <v>77</v>
      </c>
      <c r="O16" s="175" t="s">
        <v>396</v>
      </c>
      <c r="P16" s="66"/>
      <c r="Q16" s="77" t="s">
        <v>41</v>
      </c>
      <c r="R16" s="225">
        <v>1</v>
      </c>
      <c r="S16" s="221"/>
      <c r="T16" s="225"/>
    </row>
    <row r="17" spans="1:20" ht="219.5" customHeight="1" x14ac:dyDescent="0.35">
      <c r="A17" s="46"/>
      <c r="B17" s="54" t="str">
        <f t="shared" si="3"/>
        <v>2</v>
      </c>
      <c r="C17" s="54" t="str">
        <f>_xlfn.XLOOKUP(E:E,[1]pomocné_fakulta!$C:$C,[1]pomocné_fakulta!$B:$B)</f>
        <v>LF</v>
      </c>
      <c r="D17" s="54" t="str">
        <f>_xlfn.XLOOKUP(E:E,[2]Místnosti!$C:$C,[2]Místnosti!$K:$K)</f>
        <v>BF</v>
      </c>
      <c r="E17" s="55" t="str">
        <f t="shared" si="4"/>
        <v>2_058</v>
      </c>
      <c r="F17" s="63" t="s">
        <v>35</v>
      </c>
      <c r="G17" s="63" t="s">
        <v>629</v>
      </c>
      <c r="H17" s="75" t="s">
        <v>630</v>
      </c>
      <c r="I17" s="58" t="s">
        <v>631</v>
      </c>
      <c r="J17" s="66" t="s">
        <v>632</v>
      </c>
      <c r="K17" s="59" t="s">
        <v>82</v>
      </c>
      <c r="L17" s="66" t="s">
        <v>633</v>
      </c>
      <c r="M17" s="60" t="s">
        <v>84</v>
      </c>
      <c r="N17" s="60" t="s">
        <v>634</v>
      </c>
      <c r="O17" s="97" t="s">
        <v>192</v>
      </c>
      <c r="P17" s="233" t="s">
        <v>635</v>
      </c>
      <c r="Q17" s="77" t="s">
        <v>41</v>
      </c>
      <c r="R17" s="225">
        <v>1</v>
      </c>
      <c r="S17" s="222"/>
      <c r="T17" s="225">
        <f>R17*S17</f>
        <v>0</v>
      </c>
    </row>
    <row r="18" spans="1:20" ht="15.5" x14ac:dyDescent="0.35">
      <c r="A18" s="46"/>
      <c r="B18" s="47" t="str">
        <f t="shared" ref="B18" si="5">MID(E18,1,1)</f>
        <v>2</v>
      </c>
      <c r="C18" s="47" t="str">
        <f>_xlfn.XLOOKUP(E:E,[1]pomocné_fakulta!$C:$C,[1]pomocné_fakulta!$B:$B)</f>
        <v>LF</v>
      </c>
      <c r="D18" s="47" t="str">
        <f>_xlfn.XLOOKUP(E:E,[2]Místnosti!$C:$C,[2]Místnosti!$K:$K)</f>
        <v>BF</v>
      </c>
      <c r="E18" s="48" t="str">
        <f>$G18</f>
        <v>2_059</v>
      </c>
      <c r="F18" s="49"/>
      <c r="G18" s="49" t="s">
        <v>636</v>
      </c>
      <c r="H18" s="4" t="s">
        <v>637</v>
      </c>
      <c r="I18" s="50"/>
      <c r="J18" s="51"/>
      <c r="K18" s="51"/>
      <c r="L18" s="51"/>
      <c r="M18" s="52"/>
      <c r="N18" s="51"/>
      <c r="O18" s="52"/>
      <c r="P18" s="51"/>
      <c r="Q18" s="52"/>
      <c r="R18" s="53"/>
      <c r="S18" s="213"/>
      <c r="T18" s="53"/>
    </row>
    <row r="19" spans="1:20" ht="50.25" customHeight="1" x14ac:dyDescent="0.35">
      <c r="A19" s="46"/>
      <c r="B19" s="54">
        <v>2</v>
      </c>
      <c r="C19" s="54" t="s">
        <v>42</v>
      </c>
      <c r="D19" s="54" t="str">
        <f>_xlfn.XLOOKUP(E:E,[2]Místnosti!$C:$C,[2]Místnosti!$K:$K)</f>
        <v>BF</v>
      </c>
      <c r="E19" s="55" t="s">
        <v>636</v>
      </c>
      <c r="F19" s="226" t="s">
        <v>43</v>
      </c>
      <c r="G19" s="226" t="s">
        <v>638</v>
      </c>
      <c r="H19" s="234" t="s">
        <v>639</v>
      </c>
      <c r="I19" s="202" t="s">
        <v>640</v>
      </c>
      <c r="J19" s="200"/>
      <c r="K19" s="200" t="s">
        <v>641</v>
      </c>
      <c r="L19" s="200"/>
      <c r="M19" s="201" t="e" vm="51">
        <v>#VALUE!</v>
      </c>
      <c r="N19" s="201"/>
      <c r="O19" s="235" t="s">
        <v>642</v>
      </c>
      <c r="P19" s="200" t="s">
        <v>643</v>
      </c>
      <c r="Q19" s="236" t="s">
        <v>41</v>
      </c>
      <c r="R19" s="237">
        <v>1</v>
      </c>
      <c r="S19" s="222"/>
      <c r="T19" s="225">
        <f>R19*S19</f>
        <v>0</v>
      </c>
    </row>
    <row r="20" spans="1:20" ht="15.5" x14ac:dyDescent="0.35">
      <c r="A20" s="46"/>
      <c r="B20" s="47" t="str">
        <f t="shared" si="3"/>
        <v>2</v>
      </c>
      <c r="C20" s="47" t="str">
        <f>_xlfn.XLOOKUP(E:E,[1]pomocné_fakulta!$C:$C,[1]pomocné_fakulta!$B:$B)</f>
        <v>LF</v>
      </c>
      <c r="D20" s="47" t="str">
        <f>_xlfn.XLOOKUP(E:E,[2]Místnosti!$C:$C,[2]Místnosti!$K:$K)</f>
        <v>BF</v>
      </c>
      <c r="E20" s="48" t="str">
        <f>$G20</f>
        <v>2_274</v>
      </c>
      <c r="F20" s="49"/>
      <c r="G20" s="49" t="s">
        <v>644</v>
      </c>
      <c r="H20" s="4" t="s">
        <v>637</v>
      </c>
      <c r="I20" s="50"/>
      <c r="J20" s="51"/>
      <c r="K20" s="51"/>
      <c r="L20" s="51"/>
      <c r="M20" s="52"/>
      <c r="N20" s="51"/>
      <c r="O20" s="52"/>
      <c r="P20" s="51"/>
      <c r="Q20" s="52"/>
      <c r="R20" s="53"/>
      <c r="S20" s="213"/>
      <c r="T20" s="53"/>
    </row>
    <row r="21" spans="1:20" ht="48" customHeight="1" x14ac:dyDescent="0.35">
      <c r="A21" s="117"/>
      <c r="B21" s="118">
        <v>2</v>
      </c>
      <c r="C21" s="118" t="s">
        <v>42</v>
      </c>
      <c r="D21" s="118" t="str">
        <f>_xlfn.XLOOKUP(E:E,[2]Místnosti!$C:$C,[2]Místnosti!$K:$K)</f>
        <v>BF</v>
      </c>
      <c r="E21" s="119" t="s">
        <v>644</v>
      </c>
      <c r="F21" s="238" t="s">
        <v>43</v>
      </c>
      <c r="G21" s="238" t="s">
        <v>638</v>
      </c>
      <c r="H21" s="239" t="s">
        <v>639</v>
      </c>
      <c r="I21" s="240" t="s">
        <v>640</v>
      </c>
      <c r="J21" s="241"/>
      <c r="K21" s="241" t="s">
        <v>641</v>
      </c>
      <c r="L21" s="241"/>
      <c r="M21" s="242" t="e" vm="51">
        <v>#VALUE!</v>
      </c>
      <c r="N21" s="242"/>
      <c r="O21" s="243" t="s">
        <v>642</v>
      </c>
      <c r="P21" s="241" t="s">
        <v>643</v>
      </c>
      <c r="Q21" s="244" t="s">
        <v>41</v>
      </c>
      <c r="R21" s="245">
        <v>1</v>
      </c>
      <c r="S21" s="223"/>
      <c r="T21" s="265">
        <v>0</v>
      </c>
    </row>
    <row r="22" spans="1:20" ht="87" customHeight="1" x14ac:dyDescent="0.35">
      <c r="A22" s="246"/>
      <c r="B22" s="247"/>
      <c r="C22" s="247"/>
      <c r="D22" s="247"/>
      <c r="E22" s="248"/>
      <c r="F22" s="249"/>
      <c r="G22" s="249"/>
      <c r="H22" s="149"/>
      <c r="I22" s="250" t="s">
        <v>645</v>
      </c>
      <c r="J22" s="149"/>
      <c r="K22" s="196"/>
      <c r="L22" s="251" t="s">
        <v>76</v>
      </c>
      <c r="M22" s="196"/>
      <c r="N22" s="149"/>
      <c r="O22" s="252"/>
      <c r="P22" s="253" t="s">
        <v>330</v>
      </c>
      <c r="Q22" s="185" t="s">
        <v>646</v>
      </c>
      <c r="R22" s="254">
        <v>7</v>
      </c>
      <c r="S22" s="223"/>
      <c r="T22" s="254">
        <f>S22*R22</f>
        <v>0</v>
      </c>
    </row>
    <row r="23" spans="1:20" ht="87.75" customHeight="1" x14ac:dyDescent="0.35">
      <c r="A23" s="255"/>
      <c r="B23" s="256"/>
      <c r="C23" s="257" t="s">
        <v>42</v>
      </c>
      <c r="D23" s="256"/>
      <c r="E23" s="257" t="s">
        <v>627</v>
      </c>
      <c r="F23" s="258"/>
      <c r="G23" s="258"/>
      <c r="H23" s="259"/>
      <c r="I23" s="190" t="s">
        <v>647</v>
      </c>
      <c r="J23" s="260"/>
      <c r="K23" s="197"/>
      <c r="L23" s="192" t="s">
        <v>76</v>
      </c>
      <c r="M23" s="197"/>
      <c r="N23" s="260"/>
      <c r="O23" s="261"/>
      <c r="P23" s="193" t="s">
        <v>648</v>
      </c>
      <c r="Q23" s="195" t="s">
        <v>646</v>
      </c>
      <c r="R23" s="262">
        <v>1</v>
      </c>
      <c r="S23" s="222"/>
      <c r="T23" s="262">
        <f>S23*R23</f>
        <v>0</v>
      </c>
    </row>
    <row r="24" spans="1:20" ht="15" thickBot="1" x14ac:dyDescent="0.4">
      <c r="S24" s="19"/>
      <c r="T24" s="141"/>
    </row>
    <row r="25" spans="1:20" ht="15" thickBot="1" x14ac:dyDescent="0.4">
      <c r="S25" s="210" t="s">
        <v>333</v>
      </c>
      <c r="T25" s="211">
        <f>SUM(T3:T23)</f>
        <v>0</v>
      </c>
    </row>
    <row r="26" spans="1:20" x14ac:dyDescent="0.35">
      <c r="A26" s="8" t="s">
        <v>276</v>
      </c>
      <c r="S26" s="19"/>
      <c r="T26" s="263"/>
    </row>
    <row r="27" spans="1:20" x14ac:dyDescent="0.35">
      <c r="A27" s="8" t="s">
        <v>69</v>
      </c>
      <c r="S27" s="19"/>
      <c r="T27" s="263"/>
    </row>
    <row r="28" spans="1:20" x14ac:dyDescent="0.35">
      <c r="A28" s="8" t="s">
        <v>334</v>
      </c>
      <c r="S28" s="19" t="s">
        <v>8</v>
      </c>
      <c r="T28" s="144">
        <f>SUMIFS(T2:T21,C2:C21,"FAF")+SUMIFS(T2:T21,C2:C21,"FAF50")</f>
        <v>0</v>
      </c>
    </row>
    <row r="29" spans="1:20" x14ac:dyDescent="0.35">
      <c r="S29" s="19" t="s">
        <v>9</v>
      </c>
      <c r="T29" s="144">
        <f>SUMIFS(T2:T21,C2:C21,"LF")+SUMIFS(T2:T21,C2:C21,"LF50")</f>
        <v>0</v>
      </c>
    </row>
    <row r="30" spans="1:20" hidden="1" x14ac:dyDescent="0.35">
      <c r="S30" s="19" t="s">
        <v>10</v>
      </c>
      <c r="T30" s="144">
        <f>SUMIFS(T2:T21,C2:C21,"KAM")</f>
        <v>0</v>
      </c>
    </row>
    <row r="31" spans="1:20" x14ac:dyDescent="0.35">
      <c r="S31" s="145" t="s">
        <v>1227</v>
      </c>
      <c r="T31" s="146">
        <f>SUM(T28:T30)</f>
        <v>0</v>
      </c>
    </row>
    <row r="32" spans="1:20" x14ac:dyDescent="0.35">
      <c r="S32" s="19"/>
      <c r="T32" s="263"/>
    </row>
    <row r="33" spans="19:20" x14ac:dyDescent="0.35">
      <c r="S33" s="19" t="s">
        <v>11</v>
      </c>
      <c r="T33" s="144">
        <f>SUMIFS(T2:T21,D2:D21,"CB")</f>
        <v>0</v>
      </c>
    </row>
    <row r="34" spans="19:20" x14ac:dyDescent="0.35">
      <c r="S34" s="19" t="s">
        <v>12</v>
      </c>
      <c r="T34" s="144">
        <f>SUMIFS(T2:T21,D2:D21,"BF")</f>
        <v>0</v>
      </c>
    </row>
    <row r="35" spans="19:20" x14ac:dyDescent="0.35">
      <c r="S35" s="145" t="s">
        <v>1227</v>
      </c>
      <c r="T35" s="146">
        <f>+T33+T34</f>
        <v>0</v>
      </c>
    </row>
    <row r="36" spans="19:20" x14ac:dyDescent="0.35">
      <c r="S36" s="19"/>
      <c r="T36" s="263"/>
    </row>
    <row r="37" spans="19:20" x14ac:dyDescent="0.35">
      <c r="S37" s="20" t="s">
        <v>1230</v>
      </c>
      <c r="T37" s="264">
        <f>+T22+T23</f>
        <v>0</v>
      </c>
    </row>
  </sheetData>
  <sheetProtection algorithmName="SHA-512" hashValue="XdKGuXl56krjSqIpsRDM7wzxFNG+6klYWBLRjvpBwFdtdACzp8Dg9YpnxHoXynJKuVs9AtZXDYdifqMLvg4HVw==" saltValue="RbdJ9y67Pyr/A7HSXiHvlw==" spinCount="100000" sheet="1" objects="1" scenarios="1" autoFilter="0"/>
  <autoFilter ref="A1:X23" xr:uid="{40248E2D-468C-42C0-8852-3059A33F1380}"/>
  <dataValidations disablePrompts="1" count="1">
    <dataValidation type="list" allowBlank="1" showInputMessage="1" showErrorMessage="1" sqref="A2:A21" xr:uid="{6E3E4A09-5A93-4156-8FD0-AC2F25A5BEA9}">
      <formula1>$A$26:$A$31</formula1>
    </dataValidation>
  </dataValidation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AA105-8B68-4CFD-BDCC-D2F8AF35E0ED}">
  <sheetPr>
    <tabColor rgb="FF92D050"/>
  </sheetPr>
  <dimension ref="A1:T85"/>
  <sheetViews>
    <sheetView zoomScale="80" zoomScaleNormal="80" workbookViewId="0">
      <pane xSplit="7" ySplit="1" topLeftCell="K2" activePane="bottomRight" state="frozen"/>
      <selection pane="topRight" activeCell="F1" sqref="F1"/>
      <selection pane="bottomLeft" activeCell="A2" sqref="A2"/>
      <selection pane="bottomRight" activeCell="U3" sqref="U3"/>
    </sheetView>
  </sheetViews>
  <sheetFormatPr defaultRowHeight="14.5" x14ac:dyDescent="0.35"/>
  <cols>
    <col min="1" max="1" width="13.453125" style="8" customWidth="1"/>
    <col min="2" max="3" width="6.26953125" style="38" customWidth="1"/>
    <col min="4" max="4" width="7.453125" style="38" customWidth="1"/>
    <col min="5" max="5" width="8.453125" style="39" bestFit="1" customWidth="1"/>
    <col min="6" max="7" width="7.453125" style="40" customWidth="1"/>
    <col min="8" max="8" width="24.7265625" style="8" customWidth="1"/>
    <col min="9" max="9" width="49.7265625" style="8" customWidth="1"/>
    <col min="10" max="10" width="13.453125" style="8" bestFit="1" customWidth="1"/>
    <col min="11" max="11" width="10.7265625" style="41" bestFit="1" customWidth="1"/>
    <col min="12" max="12" width="29.453125" style="41" bestFit="1" customWidth="1"/>
    <col min="13" max="13" width="14.26953125" style="41" customWidth="1"/>
    <col min="14" max="14" width="16.54296875" style="8" bestFit="1" customWidth="1"/>
    <col min="15" max="15" width="5.453125" style="42" hidden="1" customWidth="1"/>
    <col min="16" max="16" width="24.36328125" style="43" customWidth="1"/>
    <col min="17" max="17" width="4.81640625" style="43" customWidth="1"/>
    <col min="18" max="18" width="13.7265625" style="43" bestFit="1" customWidth="1"/>
    <col min="19" max="19" width="20.453125" style="43" bestFit="1" customWidth="1"/>
    <col min="20" max="20" width="12.26953125" style="43" bestFit="1" customWidth="1"/>
    <col min="21" max="16384" width="8.7265625" style="8"/>
  </cols>
  <sheetData>
    <row r="1" spans="1:20" s="29" customFormat="1" ht="31.5" x14ac:dyDescent="0.35">
      <c r="A1" s="44" t="s">
        <v>13</v>
      </c>
      <c r="B1" s="45" t="s">
        <v>14</v>
      </c>
      <c r="C1" s="45" t="s">
        <v>15</v>
      </c>
      <c r="D1" s="45" t="s">
        <v>16</v>
      </c>
      <c r="E1" s="45" t="s">
        <v>17</v>
      </c>
      <c r="F1" s="45" t="s">
        <v>18</v>
      </c>
      <c r="G1" s="45" t="s">
        <v>19</v>
      </c>
      <c r="H1" s="45" t="s">
        <v>20</v>
      </c>
      <c r="I1" s="45" t="s">
        <v>21</v>
      </c>
      <c r="J1" s="45" t="s">
        <v>22</v>
      </c>
      <c r="K1" s="45" t="s">
        <v>23</v>
      </c>
      <c r="L1" s="45" t="s">
        <v>24</v>
      </c>
      <c r="M1" s="45" t="s">
        <v>25</v>
      </c>
      <c r="N1" s="45" t="s">
        <v>26</v>
      </c>
      <c r="O1" s="45" t="s">
        <v>27</v>
      </c>
      <c r="P1" s="45" t="s">
        <v>28</v>
      </c>
      <c r="Q1" s="45" t="s">
        <v>29</v>
      </c>
      <c r="R1" s="45" t="s">
        <v>30</v>
      </c>
      <c r="S1" s="151" t="s">
        <v>31</v>
      </c>
      <c r="T1" s="45" t="s">
        <v>32</v>
      </c>
    </row>
    <row r="2" spans="1:20" s="268" customFormat="1" ht="15.5" x14ac:dyDescent="0.35">
      <c r="A2" s="46"/>
      <c r="B2" s="155" t="str">
        <f>MID(E2,1,1)</f>
        <v>1</v>
      </c>
      <c r="C2" s="155" t="s">
        <v>42</v>
      </c>
      <c r="D2" s="155" t="str">
        <f>_xlfn.XLOOKUP(E:E,[2]Místnosti!$C:$C,[2]Místnosti!$K:$K)</f>
        <v>BF</v>
      </c>
      <c r="E2" s="156" t="str">
        <f>$G2</f>
        <v>1_153</v>
      </c>
      <c r="F2" s="158"/>
      <c r="G2" s="158" t="s">
        <v>649</v>
      </c>
      <c r="H2" s="1" t="s">
        <v>650</v>
      </c>
      <c r="I2" s="274"/>
      <c r="J2" s="275"/>
      <c r="K2" s="276"/>
      <c r="L2" s="276"/>
      <c r="M2" s="276"/>
      <c r="N2" s="277"/>
      <c r="O2" s="278"/>
      <c r="P2" s="279"/>
      <c r="Q2" s="279"/>
      <c r="R2" s="279"/>
      <c r="S2" s="267"/>
      <c r="T2" s="279"/>
    </row>
    <row r="3" spans="1:20" s="268" customFormat="1" ht="123.65" customHeight="1" x14ac:dyDescent="0.35">
      <c r="A3" s="46" t="s">
        <v>69</v>
      </c>
      <c r="B3" s="54" t="str">
        <f t="shared" ref="B3:B70" si="0">MID(E3,1,1)</f>
        <v>1</v>
      </c>
      <c r="C3" s="54" t="s">
        <v>42</v>
      </c>
      <c r="D3" s="54" t="str">
        <f>_xlfn.XLOOKUP(E:E,[2]Místnosti!$C:$C,[2]Místnosti!$K:$K)</f>
        <v>BF</v>
      </c>
      <c r="E3" s="55" t="str">
        <f>$E2</f>
        <v>1_153</v>
      </c>
      <c r="F3" s="63" t="s">
        <v>70</v>
      </c>
      <c r="G3" s="63" t="s">
        <v>481</v>
      </c>
      <c r="H3" s="94" t="s">
        <v>482</v>
      </c>
      <c r="I3" s="106" t="s">
        <v>483</v>
      </c>
      <c r="J3" s="66" t="s">
        <v>484</v>
      </c>
      <c r="K3" s="66" t="s">
        <v>485</v>
      </c>
      <c r="L3" s="66" t="s">
        <v>76</v>
      </c>
      <c r="M3" s="77" t="e" vm="49">
        <v>#VALUE!</v>
      </c>
      <c r="N3" s="66" t="s">
        <v>77</v>
      </c>
      <c r="O3" s="175" t="s">
        <v>396</v>
      </c>
      <c r="P3" s="66"/>
      <c r="Q3" s="77" t="s">
        <v>41</v>
      </c>
      <c r="R3" s="225">
        <v>1</v>
      </c>
      <c r="S3" s="221"/>
      <c r="T3" s="225"/>
    </row>
    <row r="4" spans="1:20" ht="83.5" customHeight="1" x14ac:dyDescent="0.35">
      <c r="A4" s="46" t="s">
        <v>69</v>
      </c>
      <c r="B4" s="54" t="str">
        <f t="shared" si="0"/>
        <v>1</v>
      </c>
      <c r="C4" s="54" t="s">
        <v>42</v>
      </c>
      <c r="D4" s="54" t="str">
        <f>_xlfn.XLOOKUP(E:E,[2]Místnosti!$C:$C,[2]Místnosti!$K:$K)</f>
        <v>BF</v>
      </c>
      <c r="E4" s="55" t="str">
        <f t="shared" ref="E4:E20" si="1">$E3</f>
        <v>1_153</v>
      </c>
      <c r="F4" s="63" t="s">
        <v>70</v>
      </c>
      <c r="G4" s="63" t="s">
        <v>651</v>
      </c>
      <c r="H4" s="106" t="s">
        <v>652</v>
      </c>
      <c r="I4" s="75" t="s">
        <v>653</v>
      </c>
      <c r="J4" s="66" t="s">
        <v>654</v>
      </c>
      <c r="K4" s="66" t="s">
        <v>438</v>
      </c>
      <c r="L4" s="66" t="s">
        <v>76</v>
      </c>
      <c r="M4" s="77" t="e" vm="52">
        <v>#VALUE!</v>
      </c>
      <c r="N4" s="66" t="s">
        <v>77</v>
      </c>
      <c r="O4" s="280" t="s">
        <v>655</v>
      </c>
      <c r="P4" s="66" t="s">
        <v>656</v>
      </c>
      <c r="Q4" s="77" t="s">
        <v>41</v>
      </c>
      <c r="R4" s="225">
        <v>9</v>
      </c>
      <c r="S4" s="221"/>
      <c r="T4" s="225"/>
    </row>
    <row r="5" spans="1:20" ht="25" x14ac:dyDescent="0.35">
      <c r="A5" s="46" t="s">
        <v>69</v>
      </c>
      <c r="B5" s="54" t="str">
        <f t="shared" si="0"/>
        <v>1</v>
      </c>
      <c r="C5" s="54" t="s">
        <v>42</v>
      </c>
      <c r="D5" s="54" t="str">
        <f>_xlfn.XLOOKUP(E:E,[2]Místnosti!$C:$C,[2]Místnosti!$K:$K)</f>
        <v>BF</v>
      </c>
      <c r="E5" s="55" t="str">
        <f t="shared" si="1"/>
        <v>1_153</v>
      </c>
      <c r="F5" s="63" t="s">
        <v>70</v>
      </c>
      <c r="G5" s="63" t="s">
        <v>657</v>
      </c>
      <c r="H5" s="106" t="s">
        <v>658</v>
      </c>
      <c r="I5" s="75">
        <v>1</v>
      </c>
      <c r="J5" s="66" t="s">
        <v>659</v>
      </c>
      <c r="K5" s="66" t="s">
        <v>660</v>
      </c>
      <c r="L5" s="66" t="s">
        <v>76</v>
      </c>
      <c r="M5" s="77" t="e" vm="53">
        <v>#VALUE!</v>
      </c>
      <c r="N5" s="66" t="s">
        <v>77</v>
      </c>
      <c r="O5" s="280" t="s">
        <v>655</v>
      </c>
      <c r="P5" s="66"/>
      <c r="Q5" s="77" t="s">
        <v>41</v>
      </c>
      <c r="R5" s="225">
        <v>20</v>
      </c>
      <c r="S5" s="221"/>
      <c r="T5" s="225"/>
    </row>
    <row r="6" spans="1:20" ht="37.5" x14ac:dyDescent="0.35">
      <c r="A6" s="46"/>
      <c r="B6" s="54" t="str">
        <f t="shared" si="0"/>
        <v>1</v>
      </c>
      <c r="C6" s="54" t="s">
        <v>42</v>
      </c>
      <c r="D6" s="54" t="str">
        <f>_xlfn.XLOOKUP(E:E,[2]Místnosti!$C:$C,[2]Místnosti!$K:$K)</f>
        <v>BF</v>
      </c>
      <c r="E6" s="55" t="str">
        <f t="shared" si="1"/>
        <v>1_153</v>
      </c>
      <c r="F6" s="63" t="s">
        <v>70</v>
      </c>
      <c r="G6" s="63" t="s">
        <v>661</v>
      </c>
      <c r="H6" s="106" t="s">
        <v>662</v>
      </c>
      <c r="I6" s="75" t="s">
        <v>663</v>
      </c>
      <c r="J6" s="66" t="s">
        <v>664</v>
      </c>
      <c r="K6" s="66" t="s">
        <v>291</v>
      </c>
      <c r="L6" s="66" t="s">
        <v>665</v>
      </c>
      <c r="M6" s="77" t="e" vm="54">
        <v>#VALUE!</v>
      </c>
      <c r="N6" s="66" t="s">
        <v>77</v>
      </c>
      <c r="O6" s="280" t="s">
        <v>655</v>
      </c>
      <c r="P6" s="66"/>
      <c r="Q6" s="77" t="s">
        <v>41</v>
      </c>
      <c r="R6" s="225">
        <v>7</v>
      </c>
      <c r="S6" s="269"/>
      <c r="T6" s="225">
        <f>R6*S6</f>
        <v>0</v>
      </c>
    </row>
    <row r="7" spans="1:20" ht="37.5" x14ac:dyDescent="0.35">
      <c r="A7" s="46"/>
      <c r="B7" s="54" t="str">
        <f t="shared" si="0"/>
        <v>1</v>
      </c>
      <c r="C7" s="54" t="s">
        <v>42</v>
      </c>
      <c r="D7" s="54" t="str">
        <f>_xlfn.XLOOKUP(E:E,[2]Místnosti!$C:$C,[2]Místnosti!$K:$K)</f>
        <v>BF</v>
      </c>
      <c r="E7" s="55" t="str">
        <f t="shared" si="1"/>
        <v>1_153</v>
      </c>
      <c r="F7" s="63" t="s">
        <v>70</v>
      </c>
      <c r="G7" s="63" t="s">
        <v>666</v>
      </c>
      <c r="H7" s="106" t="s">
        <v>667</v>
      </c>
      <c r="I7" s="75" t="s">
        <v>668</v>
      </c>
      <c r="J7" s="66" t="s">
        <v>669</v>
      </c>
      <c r="K7" s="66" t="s">
        <v>291</v>
      </c>
      <c r="L7" s="66" t="s">
        <v>665</v>
      </c>
      <c r="M7" s="77" t="e" vm="55">
        <v>#VALUE!</v>
      </c>
      <c r="N7" s="66" t="s">
        <v>77</v>
      </c>
      <c r="O7" s="280" t="s">
        <v>655</v>
      </c>
      <c r="P7" s="66"/>
      <c r="Q7" s="77" t="s">
        <v>41</v>
      </c>
      <c r="R7" s="225">
        <v>7</v>
      </c>
      <c r="S7" s="269"/>
      <c r="T7" s="225">
        <f>R7*S7</f>
        <v>0</v>
      </c>
    </row>
    <row r="8" spans="1:20" ht="78.5" customHeight="1" x14ac:dyDescent="0.35">
      <c r="A8" s="46" t="s">
        <v>69</v>
      </c>
      <c r="B8" s="54" t="str">
        <f t="shared" si="0"/>
        <v>1</v>
      </c>
      <c r="C8" s="54" t="s">
        <v>42</v>
      </c>
      <c r="D8" s="54" t="str">
        <f>_xlfn.XLOOKUP(E:E,[2]Místnosti!$C:$C,[2]Místnosti!$K:$K)</f>
        <v>BF</v>
      </c>
      <c r="E8" s="55" t="str">
        <f t="shared" si="1"/>
        <v>1_153</v>
      </c>
      <c r="F8" s="63" t="s">
        <v>70</v>
      </c>
      <c r="G8" s="63" t="s">
        <v>670</v>
      </c>
      <c r="H8" s="106" t="s">
        <v>671</v>
      </c>
      <c r="I8" s="75" t="s">
        <v>672</v>
      </c>
      <c r="J8" s="66" t="s">
        <v>673</v>
      </c>
      <c r="K8" s="66" t="s">
        <v>674</v>
      </c>
      <c r="L8" s="66" t="s">
        <v>76</v>
      </c>
      <c r="M8" s="77" t="e" vm="56">
        <v>#VALUE!</v>
      </c>
      <c r="N8" s="66" t="s">
        <v>77</v>
      </c>
      <c r="O8" s="280" t="s">
        <v>655</v>
      </c>
      <c r="P8" s="66"/>
      <c r="Q8" s="77" t="s">
        <v>41</v>
      </c>
      <c r="R8" s="225">
        <v>8</v>
      </c>
      <c r="S8" s="221"/>
      <c r="T8" s="225"/>
    </row>
    <row r="9" spans="1:20" ht="87" customHeight="1" x14ac:dyDescent="0.35">
      <c r="A9" s="46"/>
      <c r="B9" s="54" t="str">
        <f t="shared" si="0"/>
        <v>1</v>
      </c>
      <c r="C9" s="54" t="s">
        <v>42</v>
      </c>
      <c r="D9" s="54" t="str">
        <f>_xlfn.XLOOKUP(E:E,[2]Místnosti!$C:$C,[2]Místnosti!$K:$K)</f>
        <v>BF</v>
      </c>
      <c r="E9" s="55" t="str">
        <f t="shared" si="1"/>
        <v>1_153</v>
      </c>
      <c r="F9" s="176" t="s">
        <v>70</v>
      </c>
      <c r="G9" s="176" t="s">
        <v>675</v>
      </c>
      <c r="H9" s="281" t="s">
        <v>676</v>
      </c>
      <c r="I9" s="75" t="s">
        <v>677</v>
      </c>
      <c r="J9" s="66" t="s">
        <v>678</v>
      </c>
      <c r="K9" s="66" t="s">
        <v>90</v>
      </c>
      <c r="L9" s="66" t="s">
        <v>76</v>
      </c>
      <c r="M9" s="77" t="e" vm="57">
        <v>#VALUE!</v>
      </c>
      <c r="N9" s="66" t="s">
        <v>77</v>
      </c>
      <c r="O9" s="280" t="s">
        <v>655</v>
      </c>
      <c r="P9" s="59" t="s">
        <v>679</v>
      </c>
      <c r="Q9" s="77" t="s">
        <v>41</v>
      </c>
      <c r="R9" s="225">
        <v>5</v>
      </c>
      <c r="S9" s="269"/>
      <c r="T9" s="225">
        <f t="shared" ref="T9:T14" si="2">R9*S9</f>
        <v>0</v>
      </c>
    </row>
    <row r="10" spans="1:20" ht="63.5" customHeight="1" x14ac:dyDescent="0.35">
      <c r="A10" s="46"/>
      <c r="B10" s="54" t="str">
        <f t="shared" si="0"/>
        <v>1</v>
      </c>
      <c r="C10" s="54" t="s">
        <v>42</v>
      </c>
      <c r="D10" s="54" t="str">
        <f>_xlfn.XLOOKUP(E:E,[2]Místnosti!$C:$C,[2]Místnosti!$K:$K)</f>
        <v>BF</v>
      </c>
      <c r="E10" s="55" t="str">
        <f t="shared" si="1"/>
        <v>1_153</v>
      </c>
      <c r="F10" s="56" t="s">
        <v>70</v>
      </c>
      <c r="G10" s="56" t="s">
        <v>680</v>
      </c>
      <c r="H10" s="75" t="s">
        <v>681</v>
      </c>
      <c r="I10" s="75" t="s">
        <v>682</v>
      </c>
      <c r="J10" s="59" t="s">
        <v>683</v>
      </c>
      <c r="K10" s="66" t="s">
        <v>296</v>
      </c>
      <c r="L10" s="66" t="s">
        <v>76</v>
      </c>
      <c r="M10" s="77" t="e" vm="58">
        <v>#VALUE!</v>
      </c>
      <c r="N10" s="66" t="s">
        <v>77</v>
      </c>
      <c r="O10" s="280" t="s">
        <v>655</v>
      </c>
      <c r="P10" s="59"/>
      <c r="Q10" s="77" t="s">
        <v>41</v>
      </c>
      <c r="R10" s="62">
        <v>4</v>
      </c>
      <c r="S10" s="269"/>
      <c r="T10" s="225">
        <f t="shared" si="2"/>
        <v>0</v>
      </c>
    </row>
    <row r="11" spans="1:20" ht="137.5" x14ac:dyDescent="0.35">
      <c r="A11" s="46"/>
      <c r="B11" s="54" t="str">
        <f t="shared" si="0"/>
        <v>1</v>
      </c>
      <c r="C11" s="54" t="s">
        <v>42</v>
      </c>
      <c r="D11" s="54" t="str">
        <f>_xlfn.XLOOKUP(E:E,[2]Místnosti!$C:$C,[2]Místnosti!$K:$K)</f>
        <v>BF</v>
      </c>
      <c r="E11" s="55" t="str">
        <f t="shared" si="1"/>
        <v>1_153</v>
      </c>
      <c r="F11" s="226" t="s">
        <v>35</v>
      </c>
      <c r="G11" s="226" t="s">
        <v>684</v>
      </c>
      <c r="H11" s="227" t="s">
        <v>685</v>
      </c>
      <c r="I11" s="228" t="s">
        <v>686</v>
      </c>
      <c r="J11" s="66" t="s">
        <v>687</v>
      </c>
      <c r="K11" s="200" t="s">
        <v>688</v>
      </c>
      <c r="L11" s="282" t="s">
        <v>198</v>
      </c>
      <c r="M11" s="60" t="s">
        <v>84</v>
      </c>
      <c r="N11" s="60" t="s">
        <v>689</v>
      </c>
      <c r="O11" s="283" t="s">
        <v>655</v>
      </c>
      <c r="P11" s="200"/>
      <c r="Q11" s="100" t="s">
        <v>41</v>
      </c>
      <c r="R11" s="100">
        <v>3</v>
      </c>
      <c r="S11" s="269"/>
      <c r="T11" s="225">
        <f t="shared" si="2"/>
        <v>0</v>
      </c>
    </row>
    <row r="12" spans="1:20" ht="137.5" x14ac:dyDescent="0.35">
      <c r="A12" s="46"/>
      <c r="B12" s="54" t="str">
        <f t="shared" si="0"/>
        <v>1</v>
      </c>
      <c r="C12" s="54" t="s">
        <v>42</v>
      </c>
      <c r="D12" s="54" t="str">
        <f>_xlfn.XLOOKUP(E:E,[2]Místnosti!$C:$C,[2]Místnosti!$K:$K)</f>
        <v>BF</v>
      </c>
      <c r="E12" s="55" t="str">
        <f t="shared" si="1"/>
        <v>1_153</v>
      </c>
      <c r="F12" s="226" t="s">
        <v>35</v>
      </c>
      <c r="G12" s="226" t="s">
        <v>690</v>
      </c>
      <c r="H12" s="227" t="s">
        <v>685</v>
      </c>
      <c r="I12" s="228" t="s">
        <v>686</v>
      </c>
      <c r="J12" s="66" t="s">
        <v>691</v>
      </c>
      <c r="K12" s="200" t="s">
        <v>688</v>
      </c>
      <c r="L12" s="282" t="s">
        <v>198</v>
      </c>
      <c r="M12" s="60" t="s">
        <v>84</v>
      </c>
      <c r="N12" s="60" t="s">
        <v>689</v>
      </c>
      <c r="O12" s="283" t="s">
        <v>655</v>
      </c>
      <c r="P12" s="200"/>
      <c r="Q12" s="100" t="s">
        <v>41</v>
      </c>
      <c r="R12" s="100">
        <v>3</v>
      </c>
      <c r="S12" s="269"/>
      <c r="T12" s="225">
        <f t="shared" si="2"/>
        <v>0</v>
      </c>
    </row>
    <row r="13" spans="1:20" ht="112.5" x14ac:dyDescent="0.35">
      <c r="A13" s="46"/>
      <c r="B13" s="54" t="str">
        <f t="shared" si="0"/>
        <v>1</v>
      </c>
      <c r="C13" s="54" t="s">
        <v>42</v>
      </c>
      <c r="D13" s="54" t="str">
        <f>_xlfn.XLOOKUP(E:E,[2]Místnosti!$C:$C,[2]Místnosti!$K:$K)</f>
        <v>BF</v>
      </c>
      <c r="E13" s="55" t="str">
        <f t="shared" si="1"/>
        <v>1_153</v>
      </c>
      <c r="F13" s="226" t="s">
        <v>35</v>
      </c>
      <c r="G13" s="226" t="s">
        <v>692</v>
      </c>
      <c r="H13" s="227" t="s">
        <v>693</v>
      </c>
      <c r="I13" s="228" t="s">
        <v>694</v>
      </c>
      <c r="J13" s="66" t="s">
        <v>695</v>
      </c>
      <c r="K13" s="200" t="s">
        <v>82</v>
      </c>
      <c r="L13" s="66" t="s">
        <v>499</v>
      </c>
      <c r="M13" s="60" t="s">
        <v>84</v>
      </c>
      <c r="N13" s="60" t="s">
        <v>696</v>
      </c>
      <c r="O13" s="283" t="s">
        <v>655</v>
      </c>
      <c r="P13" s="200" t="s">
        <v>697</v>
      </c>
      <c r="Q13" s="100" t="s">
        <v>41</v>
      </c>
      <c r="R13" s="100">
        <v>1</v>
      </c>
      <c r="S13" s="269"/>
      <c r="T13" s="225">
        <f t="shared" si="2"/>
        <v>0</v>
      </c>
    </row>
    <row r="14" spans="1:20" ht="124" customHeight="1" x14ac:dyDescent="0.35">
      <c r="A14" s="46"/>
      <c r="B14" s="54" t="str">
        <f t="shared" si="0"/>
        <v>1</v>
      </c>
      <c r="C14" s="54" t="s">
        <v>42</v>
      </c>
      <c r="D14" s="54" t="str">
        <f>_xlfn.XLOOKUP(E:E,[2]Místnosti!$C:$C,[2]Místnosti!$K:$K)</f>
        <v>BF</v>
      </c>
      <c r="E14" s="55" t="str">
        <f t="shared" si="1"/>
        <v>1_153</v>
      </c>
      <c r="F14" s="226" t="s">
        <v>35</v>
      </c>
      <c r="G14" s="226" t="s">
        <v>698</v>
      </c>
      <c r="H14" s="227" t="s">
        <v>699</v>
      </c>
      <c r="I14" s="228" t="s">
        <v>700</v>
      </c>
      <c r="J14" s="66" t="s">
        <v>701</v>
      </c>
      <c r="K14" s="200" t="s">
        <v>702</v>
      </c>
      <c r="L14" s="282" t="s">
        <v>703</v>
      </c>
      <c r="M14" s="60" t="s">
        <v>84</v>
      </c>
      <c r="N14" s="60" t="s">
        <v>704</v>
      </c>
      <c r="O14" s="283" t="s">
        <v>655</v>
      </c>
      <c r="P14" s="200" t="s">
        <v>705</v>
      </c>
      <c r="Q14" s="100" t="s">
        <v>41</v>
      </c>
      <c r="R14" s="100">
        <v>1</v>
      </c>
      <c r="S14" s="269"/>
      <c r="T14" s="225">
        <f t="shared" si="2"/>
        <v>0</v>
      </c>
    </row>
    <row r="15" spans="1:20" ht="50" x14ac:dyDescent="0.35">
      <c r="A15" s="46" t="s">
        <v>276</v>
      </c>
      <c r="B15" s="54" t="str">
        <f t="shared" si="0"/>
        <v>1</v>
      </c>
      <c r="C15" s="54" t="s">
        <v>42</v>
      </c>
      <c r="D15" s="54" t="str">
        <f>_xlfn.XLOOKUP(E:E,[2]Místnosti!$C:$C,[2]Místnosti!$K:$K)</f>
        <v>BF</v>
      </c>
      <c r="E15" s="55" t="str">
        <f t="shared" si="1"/>
        <v>1_153</v>
      </c>
      <c r="F15" s="120" t="s">
        <v>35</v>
      </c>
      <c r="G15" s="120" t="s">
        <v>706</v>
      </c>
      <c r="H15" s="68" t="s">
        <v>707</v>
      </c>
      <c r="I15" s="58" t="s">
        <v>708</v>
      </c>
      <c r="J15" s="66" t="s">
        <v>709</v>
      </c>
      <c r="K15" s="59" t="s">
        <v>598</v>
      </c>
      <c r="L15" s="59" t="s">
        <v>599</v>
      </c>
      <c r="M15" s="60" t="s">
        <v>710</v>
      </c>
      <c r="N15" s="71" t="s">
        <v>711</v>
      </c>
      <c r="O15" s="280" t="s">
        <v>655</v>
      </c>
      <c r="P15" s="70"/>
      <c r="Q15" s="218" t="s">
        <v>41</v>
      </c>
      <c r="R15" s="218">
        <v>3</v>
      </c>
      <c r="S15" s="221"/>
      <c r="T15" s="225"/>
    </row>
    <row r="16" spans="1:20" ht="37.5" x14ac:dyDescent="0.35">
      <c r="A16" s="46"/>
      <c r="B16" s="54" t="str">
        <f t="shared" si="0"/>
        <v>1</v>
      </c>
      <c r="C16" s="54" t="s">
        <v>42</v>
      </c>
      <c r="D16" s="54" t="str">
        <f>_xlfn.XLOOKUP(E:E,[2]Místnosti!$C:$C,[2]Místnosti!$K:$K)</f>
        <v>BF</v>
      </c>
      <c r="E16" s="55" t="str">
        <f t="shared" si="1"/>
        <v>1_153</v>
      </c>
      <c r="F16" s="120" t="s">
        <v>35</v>
      </c>
      <c r="G16" s="120" t="s">
        <v>712</v>
      </c>
      <c r="H16" s="68" t="s">
        <v>713</v>
      </c>
      <c r="I16" s="58" t="s">
        <v>714</v>
      </c>
      <c r="J16" s="66" t="s">
        <v>715</v>
      </c>
      <c r="K16" s="59" t="s">
        <v>598</v>
      </c>
      <c r="L16" s="59" t="s">
        <v>599</v>
      </c>
      <c r="M16" s="60" t="s">
        <v>710</v>
      </c>
      <c r="N16" s="71" t="s">
        <v>711</v>
      </c>
      <c r="O16" s="280" t="s">
        <v>655</v>
      </c>
      <c r="P16" s="70"/>
      <c r="Q16" s="218" t="s">
        <v>41</v>
      </c>
      <c r="R16" s="218">
        <v>2</v>
      </c>
      <c r="S16" s="269"/>
      <c r="T16" s="225">
        <f>R16*S16</f>
        <v>0</v>
      </c>
    </row>
    <row r="17" spans="1:20" ht="75" x14ac:dyDescent="0.35">
      <c r="A17" s="46"/>
      <c r="B17" s="54" t="str">
        <f t="shared" si="0"/>
        <v>1</v>
      </c>
      <c r="C17" s="54" t="s">
        <v>42</v>
      </c>
      <c r="D17" s="54" t="str">
        <f>_xlfn.XLOOKUP(E:E,[2]Místnosti!$C:$C,[2]Místnosti!$K:$K)</f>
        <v>BF</v>
      </c>
      <c r="E17" s="55" t="str">
        <f t="shared" si="1"/>
        <v>1_153</v>
      </c>
      <c r="F17" s="226" t="s">
        <v>35</v>
      </c>
      <c r="G17" s="226" t="s">
        <v>716</v>
      </c>
      <c r="H17" s="230" t="s">
        <v>717</v>
      </c>
      <c r="I17" s="284" t="s">
        <v>718</v>
      </c>
      <c r="J17" s="200" t="s">
        <v>719</v>
      </c>
      <c r="K17" s="200" t="s">
        <v>598</v>
      </c>
      <c r="L17" s="200" t="s">
        <v>599</v>
      </c>
      <c r="M17" s="60" t="s">
        <v>84</v>
      </c>
      <c r="N17" s="60" t="s">
        <v>720</v>
      </c>
      <c r="O17" s="283" t="s">
        <v>655</v>
      </c>
      <c r="P17" s="200" t="s">
        <v>721</v>
      </c>
      <c r="Q17" s="100" t="s">
        <v>41</v>
      </c>
      <c r="R17" s="100">
        <v>58</v>
      </c>
      <c r="S17" s="269"/>
      <c r="T17" s="225">
        <f>R17*S17</f>
        <v>0</v>
      </c>
    </row>
    <row r="18" spans="1:20" ht="62.5" x14ac:dyDescent="0.35">
      <c r="A18" s="46"/>
      <c r="B18" s="54" t="str">
        <f t="shared" si="0"/>
        <v>1</v>
      </c>
      <c r="C18" s="54" t="s">
        <v>42</v>
      </c>
      <c r="D18" s="54" t="str">
        <f>_xlfn.XLOOKUP(E:E,[2]Místnosti!$C:$C,[2]Místnosti!$K:$K)</f>
        <v>BF</v>
      </c>
      <c r="E18" s="55" t="str">
        <f t="shared" si="1"/>
        <v>1_153</v>
      </c>
      <c r="F18" s="226" t="s">
        <v>35</v>
      </c>
      <c r="G18" s="226" t="s">
        <v>722</v>
      </c>
      <c r="H18" s="230" t="s">
        <v>723</v>
      </c>
      <c r="I18" s="284" t="s">
        <v>724</v>
      </c>
      <c r="J18" s="200" t="s">
        <v>725</v>
      </c>
      <c r="K18" s="200" t="s">
        <v>598</v>
      </c>
      <c r="L18" s="200" t="s">
        <v>599</v>
      </c>
      <c r="M18" s="60" t="s">
        <v>84</v>
      </c>
      <c r="N18" s="60" t="s">
        <v>720</v>
      </c>
      <c r="O18" s="283" t="s">
        <v>655</v>
      </c>
      <c r="P18" s="200" t="s">
        <v>721</v>
      </c>
      <c r="Q18" s="100" t="s">
        <v>41</v>
      </c>
      <c r="R18" s="100">
        <v>80</v>
      </c>
      <c r="S18" s="269"/>
      <c r="T18" s="225">
        <f>R18*S18</f>
        <v>0</v>
      </c>
    </row>
    <row r="19" spans="1:20" ht="62.5" x14ac:dyDescent="0.35">
      <c r="A19" s="46"/>
      <c r="B19" s="54" t="str">
        <f t="shared" si="0"/>
        <v>1</v>
      </c>
      <c r="C19" s="54" t="s">
        <v>42</v>
      </c>
      <c r="D19" s="54" t="str">
        <f>_xlfn.XLOOKUP(E:E,[2]Místnosti!$C:$C,[2]Místnosti!$K:$K)</f>
        <v>BF</v>
      </c>
      <c r="E19" s="55" t="str">
        <f t="shared" si="1"/>
        <v>1_153</v>
      </c>
      <c r="F19" s="226" t="s">
        <v>35</v>
      </c>
      <c r="G19" s="226" t="s">
        <v>726</v>
      </c>
      <c r="H19" s="230" t="s">
        <v>727</v>
      </c>
      <c r="I19" s="284" t="s">
        <v>724</v>
      </c>
      <c r="J19" s="200" t="s">
        <v>728</v>
      </c>
      <c r="K19" s="200" t="s">
        <v>598</v>
      </c>
      <c r="L19" s="200" t="s">
        <v>599</v>
      </c>
      <c r="M19" s="60" t="s">
        <v>84</v>
      </c>
      <c r="N19" s="60" t="s">
        <v>729</v>
      </c>
      <c r="O19" s="283" t="s">
        <v>655</v>
      </c>
      <c r="P19" s="200" t="s">
        <v>721</v>
      </c>
      <c r="Q19" s="100" t="s">
        <v>41</v>
      </c>
      <c r="R19" s="100">
        <v>33</v>
      </c>
      <c r="S19" s="269"/>
      <c r="T19" s="225">
        <f>R19*S19</f>
        <v>0</v>
      </c>
    </row>
    <row r="20" spans="1:20" ht="62.5" x14ac:dyDescent="0.35">
      <c r="A20" s="46"/>
      <c r="B20" s="54" t="str">
        <f t="shared" si="0"/>
        <v>1</v>
      </c>
      <c r="C20" s="54" t="s">
        <v>42</v>
      </c>
      <c r="D20" s="54" t="str">
        <f>_xlfn.XLOOKUP(E:E,[2]Místnosti!$C:$C,[2]Místnosti!$K:$K)</f>
        <v>BF</v>
      </c>
      <c r="E20" s="55" t="str">
        <f t="shared" si="1"/>
        <v>1_153</v>
      </c>
      <c r="F20" s="226" t="s">
        <v>35</v>
      </c>
      <c r="G20" s="226" t="s">
        <v>730</v>
      </c>
      <c r="H20" s="230" t="s">
        <v>731</v>
      </c>
      <c r="I20" s="284" t="s">
        <v>732</v>
      </c>
      <c r="J20" s="200" t="s">
        <v>733</v>
      </c>
      <c r="K20" s="200" t="s">
        <v>598</v>
      </c>
      <c r="L20" s="200" t="s">
        <v>599</v>
      </c>
      <c r="M20" s="60" t="s">
        <v>84</v>
      </c>
      <c r="N20" s="60" t="s">
        <v>729</v>
      </c>
      <c r="O20" s="283" t="s">
        <v>655</v>
      </c>
      <c r="P20" s="200" t="s">
        <v>721</v>
      </c>
      <c r="Q20" s="100" t="s">
        <v>41</v>
      </c>
      <c r="R20" s="100">
        <v>7</v>
      </c>
      <c r="S20" s="270"/>
      <c r="T20" s="225">
        <f>R20*S20</f>
        <v>0</v>
      </c>
    </row>
    <row r="21" spans="1:20" ht="15.5" x14ac:dyDescent="0.35">
      <c r="A21" s="46"/>
      <c r="B21" s="155" t="str">
        <f t="shared" si="0"/>
        <v>1</v>
      </c>
      <c r="C21" s="155" t="s">
        <v>182</v>
      </c>
      <c r="D21" s="155" t="str">
        <f>_xlfn.XLOOKUP(E:E,[2]Místnosti!$C:$C,[2]Místnosti!$K:$K)</f>
        <v>BF</v>
      </c>
      <c r="E21" s="156" t="str">
        <f>$G21</f>
        <v>1_154</v>
      </c>
      <c r="F21" s="158"/>
      <c r="G21" s="158" t="s">
        <v>734</v>
      </c>
      <c r="H21" s="1" t="s">
        <v>735</v>
      </c>
      <c r="I21" s="159"/>
      <c r="J21" s="160"/>
      <c r="K21" s="160"/>
      <c r="L21" s="160"/>
      <c r="M21" s="161"/>
      <c r="N21" s="160"/>
      <c r="O21" s="52"/>
      <c r="P21" s="160"/>
      <c r="Q21" s="161"/>
      <c r="R21" s="285"/>
      <c r="S21" s="271"/>
      <c r="T21" s="285"/>
    </row>
    <row r="22" spans="1:20" ht="100" x14ac:dyDescent="0.35">
      <c r="A22" s="46" t="s">
        <v>69</v>
      </c>
      <c r="B22" s="54" t="str">
        <f t="shared" ref="B22:B30" si="3">MID(D22,1,1)</f>
        <v>B</v>
      </c>
      <c r="C22" s="54" t="s">
        <v>182</v>
      </c>
      <c r="D22" s="54" t="str">
        <f>$D21</f>
        <v>BF</v>
      </c>
      <c r="E22" s="286" t="s">
        <v>734</v>
      </c>
      <c r="F22" s="63" t="s">
        <v>70</v>
      </c>
      <c r="G22" s="63" t="s">
        <v>481</v>
      </c>
      <c r="H22" s="94" t="s">
        <v>482</v>
      </c>
      <c r="I22" s="106" t="s">
        <v>483</v>
      </c>
      <c r="J22" s="66" t="s">
        <v>484</v>
      </c>
      <c r="K22" s="66" t="s">
        <v>485</v>
      </c>
      <c r="L22" s="66" t="s">
        <v>76</v>
      </c>
      <c r="M22" s="77" t="e" vm="49">
        <v>#VALUE!</v>
      </c>
      <c r="N22" s="66" t="s">
        <v>77</v>
      </c>
      <c r="O22" s="52"/>
      <c r="P22" s="66"/>
      <c r="Q22" s="77" t="s">
        <v>41</v>
      </c>
      <c r="R22" s="225">
        <v>1</v>
      </c>
      <c r="S22" s="272"/>
      <c r="T22" s="225"/>
    </row>
    <row r="23" spans="1:20" ht="75" x14ac:dyDescent="0.35">
      <c r="A23" s="46" t="s">
        <v>69</v>
      </c>
      <c r="B23" s="54" t="str">
        <f t="shared" si="3"/>
        <v>B</v>
      </c>
      <c r="C23" s="54" t="s">
        <v>182</v>
      </c>
      <c r="D23" s="54" t="str">
        <f t="shared" ref="D23:D30" si="4">$D22</f>
        <v>BF</v>
      </c>
      <c r="E23" s="286" t="s">
        <v>734</v>
      </c>
      <c r="F23" s="63" t="s">
        <v>70</v>
      </c>
      <c r="G23" s="63" t="s">
        <v>651</v>
      </c>
      <c r="H23" s="106" t="s">
        <v>652</v>
      </c>
      <c r="I23" s="75" t="s">
        <v>653</v>
      </c>
      <c r="J23" s="66" t="s">
        <v>654</v>
      </c>
      <c r="K23" s="66" t="s">
        <v>438</v>
      </c>
      <c r="L23" s="66" t="s">
        <v>76</v>
      </c>
      <c r="M23" s="77" t="e" vm="52">
        <v>#VALUE!</v>
      </c>
      <c r="N23" s="66" t="s">
        <v>77</v>
      </c>
      <c r="O23" s="52"/>
      <c r="P23" s="66" t="s">
        <v>656</v>
      </c>
      <c r="Q23" s="77" t="s">
        <v>41</v>
      </c>
      <c r="R23" s="225">
        <v>3</v>
      </c>
      <c r="S23" s="3"/>
      <c r="T23" s="225"/>
    </row>
    <row r="24" spans="1:20" ht="25" x14ac:dyDescent="0.35">
      <c r="A24" s="46"/>
      <c r="B24" s="54" t="str">
        <f t="shared" si="3"/>
        <v>B</v>
      </c>
      <c r="C24" s="54" t="s">
        <v>182</v>
      </c>
      <c r="D24" s="54" t="str">
        <f t="shared" si="4"/>
        <v>BF</v>
      </c>
      <c r="E24" s="286" t="s">
        <v>734</v>
      </c>
      <c r="F24" s="63" t="s">
        <v>70</v>
      </c>
      <c r="G24" s="63" t="s">
        <v>661</v>
      </c>
      <c r="H24" s="106" t="s">
        <v>662</v>
      </c>
      <c r="I24" s="75" t="s">
        <v>663</v>
      </c>
      <c r="J24" s="66" t="s">
        <v>664</v>
      </c>
      <c r="K24" s="66" t="s">
        <v>291</v>
      </c>
      <c r="L24" s="66" t="s">
        <v>76</v>
      </c>
      <c r="M24" s="77" t="e" vm="59">
        <v>#VALUE!</v>
      </c>
      <c r="N24" s="66" t="s">
        <v>77</v>
      </c>
      <c r="O24" s="52"/>
      <c r="P24" s="66"/>
      <c r="Q24" s="77" t="s">
        <v>41</v>
      </c>
      <c r="R24" s="225">
        <v>3</v>
      </c>
      <c r="S24" s="269"/>
      <c r="T24" s="225">
        <f t="shared" ref="T24:T30" si="5">S24*R24</f>
        <v>0</v>
      </c>
    </row>
    <row r="25" spans="1:20" ht="137.5" x14ac:dyDescent="0.35">
      <c r="A25" s="46"/>
      <c r="B25" s="54" t="str">
        <f t="shared" si="3"/>
        <v>B</v>
      </c>
      <c r="C25" s="54" t="s">
        <v>182</v>
      </c>
      <c r="D25" s="54" t="str">
        <f t="shared" si="4"/>
        <v>BF</v>
      </c>
      <c r="E25" s="286" t="s">
        <v>734</v>
      </c>
      <c r="F25" s="226" t="s">
        <v>35</v>
      </c>
      <c r="G25" s="226" t="s">
        <v>684</v>
      </c>
      <c r="H25" s="227" t="s">
        <v>685</v>
      </c>
      <c r="I25" s="228" t="s">
        <v>686</v>
      </c>
      <c r="J25" s="66" t="s">
        <v>687</v>
      </c>
      <c r="K25" s="200" t="s">
        <v>688</v>
      </c>
      <c r="L25" s="282" t="s">
        <v>198</v>
      </c>
      <c r="M25" s="60" t="s">
        <v>84</v>
      </c>
      <c r="N25" s="60" t="s">
        <v>689</v>
      </c>
      <c r="O25" s="52"/>
      <c r="P25" s="200"/>
      <c r="Q25" s="100" t="s">
        <v>41</v>
      </c>
      <c r="R25" s="100">
        <v>1</v>
      </c>
      <c r="S25" s="269"/>
      <c r="T25" s="225">
        <f t="shared" si="5"/>
        <v>0</v>
      </c>
    </row>
    <row r="26" spans="1:20" ht="125" x14ac:dyDescent="0.35">
      <c r="A26" s="46"/>
      <c r="B26" s="54" t="str">
        <f t="shared" si="3"/>
        <v>B</v>
      </c>
      <c r="C26" s="54" t="s">
        <v>182</v>
      </c>
      <c r="D26" s="54" t="str">
        <f t="shared" si="4"/>
        <v>BF</v>
      </c>
      <c r="E26" s="286" t="s">
        <v>734</v>
      </c>
      <c r="F26" s="226" t="s">
        <v>35</v>
      </c>
      <c r="G26" s="226" t="s">
        <v>692</v>
      </c>
      <c r="H26" s="227" t="s">
        <v>693</v>
      </c>
      <c r="I26" s="228" t="s">
        <v>736</v>
      </c>
      <c r="J26" s="66" t="s">
        <v>695</v>
      </c>
      <c r="K26" s="200" t="s">
        <v>82</v>
      </c>
      <c r="L26" s="66" t="s">
        <v>499</v>
      </c>
      <c r="M26" s="60" t="s">
        <v>84</v>
      </c>
      <c r="N26" s="60" t="s">
        <v>696</v>
      </c>
      <c r="O26" s="52"/>
      <c r="P26" s="200" t="s">
        <v>697</v>
      </c>
      <c r="Q26" s="100" t="s">
        <v>41</v>
      </c>
      <c r="R26" s="100">
        <v>1</v>
      </c>
      <c r="S26" s="269"/>
      <c r="T26" s="225">
        <f t="shared" si="5"/>
        <v>0</v>
      </c>
    </row>
    <row r="27" spans="1:20" ht="137.5" x14ac:dyDescent="0.35">
      <c r="A27" s="46"/>
      <c r="B27" s="54" t="str">
        <f t="shared" si="3"/>
        <v>B</v>
      </c>
      <c r="C27" s="54" t="s">
        <v>182</v>
      </c>
      <c r="D27" s="54" t="str">
        <f t="shared" si="4"/>
        <v>BF</v>
      </c>
      <c r="E27" s="286" t="s">
        <v>734</v>
      </c>
      <c r="F27" s="226" t="s">
        <v>35</v>
      </c>
      <c r="G27" s="226" t="s">
        <v>698</v>
      </c>
      <c r="H27" s="227" t="s">
        <v>699</v>
      </c>
      <c r="I27" s="228" t="s">
        <v>737</v>
      </c>
      <c r="J27" s="66" t="s">
        <v>701</v>
      </c>
      <c r="K27" s="200" t="s">
        <v>702</v>
      </c>
      <c r="L27" s="282" t="s">
        <v>703</v>
      </c>
      <c r="M27" s="60" t="s">
        <v>84</v>
      </c>
      <c r="N27" s="60" t="s">
        <v>704</v>
      </c>
      <c r="O27" s="52"/>
      <c r="P27" s="200" t="s">
        <v>705</v>
      </c>
      <c r="Q27" s="100" t="s">
        <v>41</v>
      </c>
      <c r="R27" s="100">
        <v>1</v>
      </c>
      <c r="S27" s="269"/>
      <c r="T27" s="225">
        <f t="shared" si="5"/>
        <v>0</v>
      </c>
    </row>
    <row r="28" spans="1:20" ht="75" x14ac:dyDescent="0.35">
      <c r="A28" s="46"/>
      <c r="B28" s="54" t="str">
        <f t="shared" si="3"/>
        <v>B</v>
      </c>
      <c r="C28" s="54" t="s">
        <v>182</v>
      </c>
      <c r="D28" s="54" t="str">
        <f t="shared" si="4"/>
        <v>BF</v>
      </c>
      <c r="E28" s="286" t="s">
        <v>734</v>
      </c>
      <c r="F28" s="226" t="s">
        <v>35</v>
      </c>
      <c r="G28" s="226" t="s">
        <v>716</v>
      </c>
      <c r="H28" s="230" t="s">
        <v>717</v>
      </c>
      <c r="I28" s="284" t="s">
        <v>718</v>
      </c>
      <c r="J28" s="200" t="s">
        <v>719</v>
      </c>
      <c r="K28" s="200" t="s">
        <v>598</v>
      </c>
      <c r="L28" s="200" t="s">
        <v>599</v>
      </c>
      <c r="M28" s="60" t="s">
        <v>84</v>
      </c>
      <c r="N28" s="60" t="s">
        <v>720</v>
      </c>
      <c r="O28" s="52"/>
      <c r="P28" s="200" t="s">
        <v>721</v>
      </c>
      <c r="Q28" s="100" t="s">
        <v>41</v>
      </c>
      <c r="R28" s="100">
        <v>12</v>
      </c>
      <c r="S28" s="269"/>
      <c r="T28" s="225">
        <f t="shared" si="5"/>
        <v>0</v>
      </c>
    </row>
    <row r="29" spans="1:20" ht="62.5" x14ac:dyDescent="0.35">
      <c r="A29" s="46"/>
      <c r="B29" s="54" t="str">
        <f t="shared" si="3"/>
        <v>B</v>
      </c>
      <c r="C29" s="54" t="s">
        <v>182</v>
      </c>
      <c r="D29" s="54" t="str">
        <f t="shared" si="4"/>
        <v>BF</v>
      </c>
      <c r="E29" s="286" t="s">
        <v>734</v>
      </c>
      <c r="F29" s="226" t="s">
        <v>35</v>
      </c>
      <c r="G29" s="226" t="s">
        <v>722</v>
      </c>
      <c r="H29" s="230" t="s">
        <v>723</v>
      </c>
      <c r="I29" s="284" t="s">
        <v>724</v>
      </c>
      <c r="J29" s="200" t="s">
        <v>725</v>
      </c>
      <c r="K29" s="200" t="s">
        <v>598</v>
      </c>
      <c r="L29" s="200" t="s">
        <v>599</v>
      </c>
      <c r="M29" s="60" t="s">
        <v>84</v>
      </c>
      <c r="N29" s="60" t="s">
        <v>720</v>
      </c>
      <c r="O29" s="52"/>
      <c r="P29" s="200" t="s">
        <v>721</v>
      </c>
      <c r="Q29" s="100" t="s">
        <v>41</v>
      </c>
      <c r="R29" s="100">
        <v>18</v>
      </c>
      <c r="S29" s="269"/>
      <c r="T29" s="225">
        <f t="shared" si="5"/>
        <v>0</v>
      </c>
    </row>
    <row r="30" spans="1:20" ht="62.5" x14ac:dyDescent="0.35">
      <c r="A30" s="46"/>
      <c r="B30" s="54" t="str">
        <f t="shared" si="3"/>
        <v>B</v>
      </c>
      <c r="C30" s="54" t="s">
        <v>182</v>
      </c>
      <c r="D30" s="54" t="str">
        <f t="shared" si="4"/>
        <v>BF</v>
      </c>
      <c r="E30" s="286" t="s">
        <v>734</v>
      </c>
      <c r="F30" s="226" t="s">
        <v>35</v>
      </c>
      <c r="G30" s="226" t="s">
        <v>726</v>
      </c>
      <c r="H30" s="230" t="s">
        <v>727</v>
      </c>
      <c r="I30" s="284" t="s">
        <v>724</v>
      </c>
      <c r="J30" s="200" t="s">
        <v>728</v>
      </c>
      <c r="K30" s="200" t="s">
        <v>598</v>
      </c>
      <c r="L30" s="200" t="s">
        <v>599</v>
      </c>
      <c r="M30" s="60" t="s">
        <v>84</v>
      </c>
      <c r="N30" s="60" t="s">
        <v>729</v>
      </c>
      <c r="O30" s="52"/>
      <c r="P30" s="200" t="s">
        <v>721</v>
      </c>
      <c r="Q30" s="100" t="s">
        <v>41</v>
      </c>
      <c r="R30" s="100">
        <v>17</v>
      </c>
      <c r="S30" s="270"/>
      <c r="T30" s="225">
        <f t="shared" si="5"/>
        <v>0</v>
      </c>
    </row>
    <row r="31" spans="1:20" ht="15.5" x14ac:dyDescent="0.35">
      <c r="A31" s="46"/>
      <c r="B31" s="155" t="str">
        <f t="shared" si="0"/>
        <v>1</v>
      </c>
      <c r="C31" s="155" t="s">
        <v>182</v>
      </c>
      <c r="D31" s="155" t="str">
        <f>_xlfn.XLOOKUP(E:E,[2]Místnosti!$C:$C,[2]Místnosti!$K:$K)</f>
        <v>BF</v>
      </c>
      <c r="E31" s="156" t="str">
        <f>$G31</f>
        <v>1_139</v>
      </c>
      <c r="F31" s="279"/>
      <c r="G31" s="279" t="s">
        <v>738</v>
      </c>
      <c r="H31" s="1" t="s">
        <v>739</v>
      </c>
      <c r="I31" s="159"/>
      <c r="J31" s="160"/>
      <c r="K31" s="160"/>
      <c r="L31" s="160"/>
      <c r="M31" s="161"/>
      <c r="N31" s="160"/>
      <c r="O31" s="52"/>
      <c r="P31" s="160"/>
      <c r="Q31" s="161"/>
      <c r="R31" s="285"/>
      <c r="S31" s="271"/>
      <c r="T31" s="285"/>
    </row>
    <row r="32" spans="1:20" ht="100" x14ac:dyDescent="0.35">
      <c r="A32" s="46" t="s">
        <v>69</v>
      </c>
      <c r="B32" s="54" t="str">
        <f t="shared" si="0"/>
        <v>1</v>
      </c>
      <c r="C32" s="54" t="s">
        <v>182</v>
      </c>
      <c r="D32" s="54" t="str">
        <f>_xlfn.XLOOKUP(E:E,[2]Místnosti!$C:$C,[2]Místnosti!$K:$K)</f>
        <v>BF</v>
      </c>
      <c r="E32" s="55" t="str">
        <f t="shared" ref="E32:E39" si="6">$E31</f>
        <v>1_139</v>
      </c>
      <c r="F32" s="63" t="s">
        <v>70</v>
      </c>
      <c r="G32" s="63" t="s">
        <v>481</v>
      </c>
      <c r="H32" s="94" t="s">
        <v>482</v>
      </c>
      <c r="I32" s="106" t="s">
        <v>483</v>
      </c>
      <c r="J32" s="66" t="s">
        <v>484</v>
      </c>
      <c r="K32" s="66" t="s">
        <v>485</v>
      </c>
      <c r="L32" s="66" t="s">
        <v>76</v>
      </c>
      <c r="M32" s="77" t="e" vm="49">
        <v>#VALUE!</v>
      </c>
      <c r="N32" s="66" t="s">
        <v>77</v>
      </c>
      <c r="O32" s="175" t="s">
        <v>396</v>
      </c>
      <c r="P32" s="66"/>
      <c r="Q32" s="77" t="s">
        <v>41</v>
      </c>
      <c r="R32" s="225">
        <v>1</v>
      </c>
      <c r="S32" s="221"/>
      <c r="T32" s="225"/>
    </row>
    <row r="33" spans="1:20" ht="90" customHeight="1" x14ac:dyDescent="0.35">
      <c r="A33" s="46" t="s">
        <v>69</v>
      </c>
      <c r="B33" s="54" t="str">
        <f t="shared" si="0"/>
        <v>1</v>
      </c>
      <c r="C33" s="54" t="s">
        <v>182</v>
      </c>
      <c r="D33" s="54" t="str">
        <f>_xlfn.XLOOKUP(E:E,[2]Místnosti!$C:$C,[2]Místnosti!$K:$K)</f>
        <v>BF</v>
      </c>
      <c r="E33" s="55" t="str">
        <f t="shared" si="6"/>
        <v>1_139</v>
      </c>
      <c r="F33" s="63" t="s">
        <v>70</v>
      </c>
      <c r="G33" s="63" t="s">
        <v>651</v>
      </c>
      <c r="H33" s="106" t="s">
        <v>652</v>
      </c>
      <c r="I33" s="75" t="s">
        <v>653</v>
      </c>
      <c r="J33" s="66" t="s">
        <v>654</v>
      </c>
      <c r="K33" s="66" t="s">
        <v>438</v>
      </c>
      <c r="L33" s="66" t="s">
        <v>76</v>
      </c>
      <c r="M33" s="77" t="e" vm="52">
        <v>#VALUE!</v>
      </c>
      <c r="N33" s="66" t="s">
        <v>77</v>
      </c>
      <c r="O33" s="280" t="s">
        <v>655</v>
      </c>
      <c r="P33" s="66" t="s">
        <v>656</v>
      </c>
      <c r="Q33" s="77" t="s">
        <v>41</v>
      </c>
      <c r="R33" s="225">
        <v>3</v>
      </c>
      <c r="S33" s="221"/>
      <c r="T33" s="225"/>
    </row>
    <row r="34" spans="1:20" ht="37.5" x14ac:dyDescent="0.35">
      <c r="A34" s="46"/>
      <c r="B34" s="54" t="str">
        <f t="shared" si="0"/>
        <v>1</v>
      </c>
      <c r="C34" s="54" t="s">
        <v>182</v>
      </c>
      <c r="D34" s="54" t="str">
        <f>_xlfn.XLOOKUP(E:E,[2]Místnosti!$C:$C,[2]Místnosti!$K:$K)</f>
        <v>BF</v>
      </c>
      <c r="E34" s="55" t="str">
        <f t="shared" si="6"/>
        <v>1_139</v>
      </c>
      <c r="F34" s="63" t="s">
        <v>70</v>
      </c>
      <c r="G34" s="63" t="s">
        <v>661</v>
      </c>
      <c r="H34" s="106" t="s">
        <v>662</v>
      </c>
      <c r="I34" s="75" t="s">
        <v>663</v>
      </c>
      <c r="J34" s="66" t="s">
        <v>664</v>
      </c>
      <c r="K34" s="66" t="s">
        <v>291</v>
      </c>
      <c r="L34" s="66" t="s">
        <v>665</v>
      </c>
      <c r="M34" s="77" t="e" vm="59">
        <v>#VALUE!</v>
      </c>
      <c r="N34" s="66" t="s">
        <v>77</v>
      </c>
      <c r="O34" s="280" t="s">
        <v>655</v>
      </c>
      <c r="P34" s="66"/>
      <c r="Q34" s="77" t="s">
        <v>41</v>
      </c>
      <c r="R34" s="225">
        <v>3</v>
      </c>
      <c r="S34" s="269"/>
      <c r="T34" s="225">
        <f t="shared" ref="T34:T39" si="7">R34*S34</f>
        <v>0</v>
      </c>
    </row>
    <row r="35" spans="1:20" ht="137.5" x14ac:dyDescent="0.35">
      <c r="A35" s="46"/>
      <c r="B35" s="54" t="str">
        <f t="shared" si="0"/>
        <v>1</v>
      </c>
      <c r="C35" s="54" t="s">
        <v>182</v>
      </c>
      <c r="D35" s="54" t="str">
        <f>_xlfn.XLOOKUP(E:E,[2]Místnosti!$C:$C,[2]Místnosti!$K:$K)</f>
        <v>BF</v>
      </c>
      <c r="E35" s="55" t="str">
        <f t="shared" si="6"/>
        <v>1_139</v>
      </c>
      <c r="F35" s="226" t="s">
        <v>35</v>
      </c>
      <c r="G35" s="226" t="s">
        <v>684</v>
      </c>
      <c r="H35" s="227" t="s">
        <v>685</v>
      </c>
      <c r="I35" s="228" t="s">
        <v>686</v>
      </c>
      <c r="J35" s="66" t="s">
        <v>687</v>
      </c>
      <c r="K35" s="200" t="s">
        <v>688</v>
      </c>
      <c r="L35" s="287" t="s">
        <v>198</v>
      </c>
      <c r="M35" s="60" t="s">
        <v>84</v>
      </c>
      <c r="N35" s="60" t="s">
        <v>689</v>
      </c>
      <c r="O35" s="283" t="s">
        <v>655</v>
      </c>
      <c r="P35" s="200"/>
      <c r="Q35" s="100" t="s">
        <v>41</v>
      </c>
      <c r="R35" s="100">
        <v>1</v>
      </c>
      <c r="S35" s="269"/>
      <c r="T35" s="225">
        <f t="shared" si="7"/>
        <v>0</v>
      </c>
    </row>
    <row r="36" spans="1:20" ht="125" x14ac:dyDescent="0.35">
      <c r="A36" s="46"/>
      <c r="B36" s="54" t="str">
        <f t="shared" si="0"/>
        <v>1</v>
      </c>
      <c r="C36" s="54" t="s">
        <v>182</v>
      </c>
      <c r="D36" s="54" t="str">
        <f>_xlfn.XLOOKUP(E:E,[2]Místnosti!$C:$C,[2]Místnosti!$K:$K)</f>
        <v>BF</v>
      </c>
      <c r="E36" s="55" t="str">
        <f t="shared" si="6"/>
        <v>1_139</v>
      </c>
      <c r="F36" s="226" t="s">
        <v>35</v>
      </c>
      <c r="G36" s="226" t="s">
        <v>692</v>
      </c>
      <c r="H36" s="227" t="s">
        <v>693</v>
      </c>
      <c r="I36" s="228" t="s">
        <v>736</v>
      </c>
      <c r="J36" s="66" t="s">
        <v>695</v>
      </c>
      <c r="K36" s="200" t="s">
        <v>82</v>
      </c>
      <c r="L36" s="288" t="s">
        <v>499</v>
      </c>
      <c r="M36" s="60" t="s">
        <v>84</v>
      </c>
      <c r="N36" s="60" t="s">
        <v>696</v>
      </c>
      <c r="O36" s="283" t="s">
        <v>655</v>
      </c>
      <c r="P36" s="200" t="s">
        <v>697</v>
      </c>
      <c r="Q36" s="100" t="s">
        <v>41</v>
      </c>
      <c r="R36" s="100">
        <v>1</v>
      </c>
      <c r="S36" s="269"/>
      <c r="T36" s="225">
        <f t="shared" si="7"/>
        <v>0</v>
      </c>
    </row>
    <row r="37" spans="1:20" ht="137.5" x14ac:dyDescent="0.35">
      <c r="A37" s="46"/>
      <c r="B37" s="54" t="str">
        <f t="shared" si="0"/>
        <v>1</v>
      </c>
      <c r="C37" s="54" t="s">
        <v>182</v>
      </c>
      <c r="D37" s="54" t="str">
        <f>_xlfn.XLOOKUP(E:E,[2]Místnosti!$C:$C,[2]Místnosti!$K:$K)</f>
        <v>BF</v>
      </c>
      <c r="E37" s="55" t="str">
        <f t="shared" si="6"/>
        <v>1_139</v>
      </c>
      <c r="F37" s="226" t="s">
        <v>35</v>
      </c>
      <c r="G37" s="226" t="s">
        <v>698</v>
      </c>
      <c r="H37" s="227" t="s">
        <v>699</v>
      </c>
      <c r="I37" s="228" t="s">
        <v>737</v>
      </c>
      <c r="J37" s="66" t="s">
        <v>701</v>
      </c>
      <c r="K37" s="200" t="s">
        <v>702</v>
      </c>
      <c r="L37" s="287" t="s">
        <v>703</v>
      </c>
      <c r="M37" s="60" t="s">
        <v>84</v>
      </c>
      <c r="N37" s="60" t="s">
        <v>704</v>
      </c>
      <c r="O37" s="283" t="s">
        <v>655</v>
      </c>
      <c r="P37" s="200" t="s">
        <v>705</v>
      </c>
      <c r="Q37" s="100" t="s">
        <v>41</v>
      </c>
      <c r="R37" s="100">
        <v>1</v>
      </c>
      <c r="S37" s="269"/>
      <c r="T37" s="225">
        <f t="shared" si="7"/>
        <v>0</v>
      </c>
    </row>
    <row r="38" spans="1:20" ht="75" x14ac:dyDescent="0.35">
      <c r="A38" s="46"/>
      <c r="B38" s="54" t="str">
        <f t="shared" si="0"/>
        <v>1</v>
      </c>
      <c r="C38" s="54" t="s">
        <v>182</v>
      </c>
      <c r="D38" s="54" t="str">
        <f>_xlfn.XLOOKUP(E:E,[2]Místnosti!$C:$C,[2]Místnosti!$K:$K)</f>
        <v>BF</v>
      </c>
      <c r="E38" s="55" t="str">
        <f t="shared" si="6"/>
        <v>1_139</v>
      </c>
      <c r="F38" s="226" t="s">
        <v>35</v>
      </c>
      <c r="G38" s="226" t="s">
        <v>716</v>
      </c>
      <c r="H38" s="230" t="s">
        <v>717</v>
      </c>
      <c r="I38" s="284" t="s">
        <v>718</v>
      </c>
      <c r="J38" s="200" t="s">
        <v>719</v>
      </c>
      <c r="K38" s="200" t="s">
        <v>598</v>
      </c>
      <c r="L38" s="200" t="s">
        <v>599</v>
      </c>
      <c r="M38" s="60" t="s">
        <v>84</v>
      </c>
      <c r="N38" s="60" t="s">
        <v>720</v>
      </c>
      <c r="O38" s="283" t="s">
        <v>655</v>
      </c>
      <c r="P38" s="200" t="s">
        <v>721</v>
      </c>
      <c r="Q38" s="100" t="s">
        <v>41</v>
      </c>
      <c r="R38" s="100">
        <v>12</v>
      </c>
      <c r="S38" s="269"/>
      <c r="T38" s="225">
        <f t="shared" si="7"/>
        <v>0</v>
      </c>
    </row>
    <row r="39" spans="1:20" ht="62.5" x14ac:dyDescent="0.35">
      <c r="A39" s="46"/>
      <c r="B39" s="54" t="str">
        <f t="shared" si="0"/>
        <v>1</v>
      </c>
      <c r="C39" s="54" t="s">
        <v>182</v>
      </c>
      <c r="D39" s="54" t="str">
        <f>_xlfn.XLOOKUP(E:E,[2]Místnosti!$C:$C,[2]Místnosti!$K:$K)</f>
        <v>BF</v>
      </c>
      <c r="E39" s="55" t="str">
        <f t="shared" si="6"/>
        <v>1_139</v>
      </c>
      <c r="F39" s="226" t="s">
        <v>35</v>
      </c>
      <c r="G39" s="226" t="s">
        <v>722</v>
      </c>
      <c r="H39" s="230" t="s">
        <v>723</v>
      </c>
      <c r="I39" s="284" t="s">
        <v>724</v>
      </c>
      <c r="J39" s="200" t="s">
        <v>725</v>
      </c>
      <c r="K39" s="200" t="s">
        <v>598</v>
      </c>
      <c r="L39" s="200" t="s">
        <v>599</v>
      </c>
      <c r="M39" s="60" t="s">
        <v>84</v>
      </c>
      <c r="N39" s="60" t="s">
        <v>720</v>
      </c>
      <c r="O39" s="283" t="s">
        <v>655</v>
      </c>
      <c r="P39" s="200" t="s">
        <v>721</v>
      </c>
      <c r="Q39" s="100" t="s">
        <v>41</v>
      </c>
      <c r="R39" s="100">
        <v>18</v>
      </c>
      <c r="S39" s="270"/>
      <c r="T39" s="225">
        <f t="shared" si="7"/>
        <v>0</v>
      </c>
    </row>
    <row r="40" spans="1:20" ht="15.5" x14ac:dyDescent="0.35">
      <c r="A40" s="46"/>
      <c r="B40" s="155" t="str">
        <f t="shared" si="0"/>
        <v>1</v>
      </c>
      <c r="C40" s="155" t="s">
        <v>134</v>
      </c>
      <c r="D40" s="155" t="str">
        <f>_xlfn.XLOOKUP(E:E,[2]Místnosti!$C:$C,[2]Místnosti!$K:$K)</f>
        <v>BF</v>
      </c>
      <c r="E40" s="156" t="str">
        <f>$G40</f>
        <v>1_137</v>
      </c>
      <c r="F40" s="279"/>
      <c r="G40" s="279" t="s">
        <v>740</v>
      </c>
      <c r="H40" s="1" t="s">
        <v>741</v>
      </c>
      <c r="I40" s="159"/>
      <c r="J40" s="160"/>
      <c r="K40" s="160"/>
      <c r="L40" s="160"/>
      <c r="M40" s="161"/>
      <c r="N40" s="160"/>
      <c r="O40" s="52"/>
      <c r="P40" s="160"/>
      <c r="Q40" s="161"/>
      <c r="R40" s="285"/>
      <c r="S40" s="271"/>
      <c r="T40" s="285"/>
    </row>
    <row r="41" spans="1:20" ht="77" customHeight="1" x14ac:dyDescent="0.35">
      <c r="A41" s="46" t="s">
        <v>69</v>
      </c>
      <c r="B41" s="54" t="str">
        <f t="shared" si="0"/>
        <v>1</v>
      </c>
      <c r="C41" s="54" t="s">
        <v>134</v>
      </c>
      <c r="D41" s="54" t="str">
        <f>_xlfn.XLOOKUP(E:E,[2]Místnosti!$C:$C,[2]Místnosti!$K:$K)</f>
        <v>BF</v>
      </c>
      <c r="E41" s="55" t="str">
        <f t="shared" ref="E41:E46" si="8">$E40</f>
        <v>1_137</v>
      </c>
      <c r="F41" s="63" t="s">
        <v>70</v>
      </c>
      <c r="G41" s="63" t="s">
        <v>742</v>
      </c>
      <c r="H41" s="106" t="s">
        <v>743</v>
      </c>
      <c r="I41" s="75" t="s">
        <v>744</v>
      </c>
      <c r="J41" s="66" t="s">
        <v>654</v>
      </c>
      <c r="K41" s="66" t="s">
        <v>438</v>
      </c>
      <c r="L41" s="66" t="s">
        <v>76</v>
      </c>
      <c r="M41" s="77" t="e" vm="60">
        <v>#VALUE!</v>
      </c>
      <c r="N41" s="66" t="s">
        <v>77</v>
      </c>
      <c r="O41" s="280" t="s">
        <v>655</v>
      </c>
      <c r="P41" s="66"/>
      <c r="Q41" s="77" t="s">
        <v>41</v>
      </c>
      <c r="R41" s="225">
        <v>15</v>
      </c>
      <c r="S41" s="221"/>
      <c r="T41" s="225"/>
    </row>
    <row r="42" spans="1:20" ht="93" customHeight="1" x14ac:dyDescent="0.35">
      <c r="A42" s="46"/>
      <c r="B42" s="54" t="str">
        <f t="shared" si="0"/>
        <v>1</v>
      </c>
      <c r="C42" s="54" t="s">
        <v>134</v>
      </c>
      <c r="D42" s="54" t="str">
        <f>_xlfn.XLOOKUP(E:E,[2]Místnosti!$C:$C,[2]Místnosti!$K:$K)</f>
        <v>BF</v>
      </c>
      <c r="E42" s="55" t="str">
        <f t="shared" si="8"/>
        <v>1_137</v>
      </c>
      <c r="F42" s="63" t="s">
        <v>70</v>
      </c>
      <c r="G42" s="63" t="s">
        <v>745</v>
      </c>
      <c r="H42" s="106" t="s">
        <v>746</v>
      </c>
      <c r="I42" s="75" t="s">
        <v>747</v>
      </c>
      <c r="J42" s="66" t="s">
        <v>748</v>
      </c>
      <c r="K42" s="59" t="s">
        <v>90</v>
      </c>
      <c r="L42" s="63" t="s">
        <v>76</v>
      </c>
      <c r="M42" s="66" t="e" vm="61">
        <v>#VALUE!</v>
      </c>
      <c r="N42" s="66" t="s">
        <v>77</v>
      </c>
      <c r="O42" s="280" t="s">
        <v>655</v>
      </c>
      <c r="P42" s="59"/>
      <c r="Q42" s="77" t="s">
        <v>41</v>
      </c>
      <c r="R42" s="225">
        <v>15</v>
      </c>
      <c r="S42" s="270"/>
      <c r="T42" s="225">
        <f>R42*S42</f>
        <v>0</v>
      </c>
    </row>
    <row r="43" spans="1:20" ht="62.5" x14ac:dyDescent="0.35">
      <c r="A43" s="46"/>
      <c r="B43" s="54" t="str">
        <f t="shared" si="0"/>
        <v>1</v>
      </c>
      <c r="C43" s="54" t="s">
        <v>182</v>
      </c>
      <c r="D43" s="54" t="str">
        <f>_xlfn.XLOOKUP(E:E,[2]Místnosti!$C:$C,[2]Místnosti!$K:$K)</f>
        <v>BF</v>
      </c>
      <c r="E43" s="55" t="str">
        <f t="shared" si="8"/>
        <v>1_137</v>
      </c>
      <c r="F43" s="226" t="s">
        <v>35</v>
      </c>
      <c r="G43" s="226" t="s">
        <v>726</v>
      </c>
      <c r="H43" s="230" t="s">
        <v>727</v>
      </c>
      <c r="I43" s="284" t="s">
        <v>724</v>
      </c>
      <c r="J43" s="200" t="s">
        <v>728</v>
      </c>
      <c r="K43" s="200" t="s">
        <v>598</v>
      </c>
      <c r="L43" s="200" t="s">
        <v>599</v>
      </c>
      <c r="M43" s="60" t="s">
        <v>84</v>
      </c>
      <c r="N43" s="60" t="s">
        <v>729</v>
      </c>
      <c r="O43" s="283" t="s">
        <v>655</v>
      </c>
      <c r="P43" s="200" t="s">
        <v>721</v>
      </c>
      <c r="Q43" s="100" t="s">
        <v>41</v>
      </c>
      <c r="R43" s="100">
        <v>17</v>
      </c>
      <c r="S43" s="269"/>
      <c r="T43" s="225">
        <f>R43*S43</f>
        <v>0</v>
      </c>
    </row>
    <row r="44" spans="1:20" ht="100" x14ac:dyDescent="0.35">
      <c r="A44" s="46" t="s">
        <v>69</v>
      </c>
      <c r="B44" s="54" t="str">
        <f t="shared" si="0"/>
        <v>1</v>
      </c>
      <c r="C44" s="54" t="s">
        <v>182</v>
      </c>
      <c r="D44" s="54" t="str">
        <f>_xlfn.XLOOKUP(E:E,[2]Místnosti!$C:$C,[2]Místnosti!$K:$K)</f>
        <v>BF</v>
      </c>
      <c r="E44" s="55" t="str">
        <f t="shared" si="8"/>
        <v>1_137</v>
      </c>
      <c r="F44" s="63" t="s">
        <v>70</v>
      </c>
      <c r="G44" s="63" t="s">
        <v>481</v>
      </c>
      <c r="H44" s="94" t="s">
        <v>482</v>
      </c>
      <c r="I44" s="106" t="s">
        <v>483</v>
      </c>
      <c r="J44" s="66" t="s">
        <v>484</v>
      </c>
      <c r="K44" s="66" t="s">
        <v>485</v>
      </c>
      <c r="L44" s="66" t="s">
        <v>76</v>
      </c>
      <c r="M44" s="77" t="e" vm="49">
        <v>#VALUE!</v>
      </c>
      <c r="N44" s="66" t="s">
        <v>77</v>
      </c>
      <c r="O44" s="175" t="s">
        <v>396</v>
      </c>
      <c r="P44" s="66"/>
      <c r="Q44" s="77" t="s">
        <v>41</v>
      </c>
      <c r="R44" s="225">
        <v>1</v>
      </c>
      <c r="S44" s="221"/>
      <c r="T44" s="225"/>
    </row>
    <row r="45" spans="1:20" ht="262.5" x14ac:dyDescent="0.35">
      <c r="A45" s="46"/>
      <c r="B45" s="54" t="str">
        <f t="shared" si="0"/>
        <v>1</v>
      </c>
      <c r="C45" s="54" t="s">
        <v>182</v>
      </c>
      <c r="D45" s="54" t="str">
        <f>_xlfn.XLOOKUP(E:E,[2]Místnosti!$C:$C,[2]Místnosti!$K:$K)</f>
        <v>BF</v>
      </c>
      <c r="E45" s="55" t="str">
        <f t="shared" si="8"/>
        <v>1_137</v>
      </c>
      <c r="F45" s="226" t="s">
        <v>35</v>
      </c>
      <c r="G45" s="226" t="s">
        <v>749</v>
      </c>
      <c r="H45" s="227" t="s">
        <v>750</v>
      </c>
      <c r="I45" s="228" t="s">
        <v>751</v>
      </c>
      <c r="J45" s="66" t="s">
        <v>752</v>
      </c>
      <c r="K45" s="200" t="s">
        <v>753</v>
      </c>
      <c r="L45" s="66" t="s">
        <v>76</v>
      </c>
      <c r="M45" s="60" t="s">
        <v>84</v>
      </c>
      <c r="N45" s="60" t="s">
        <v>754</v>
      </c>
      <c r="O45" s="283" t="s">
        <v>655</v>
      </c>
      <c r="P45" s="200"/>
      <c r="Q45" s="100" t="s">
        <v>41</v>
      </c>
      <c r="R45" s="100">
        <v>1</v>
      </c>
      <c r="S45" s="269"/>
      <c r="T45" s="225">
        <f>R45*S45</f>
        <v>0</v>
      </c>
    </row>
    <row r="46" spans="1:20" ht="62.5" x14ac:dyDescent="0.35">
      <c r="A46" s="46"/>
      <c r="B46" s="54" t="str">
        <f t="shared" si="0"/>
        <v>1</v>
      </c>
      <c r="C46" s="54" t="s">
        <v>182</v>
      </c>
      <c r="D46" s="54" t="str">
        <f>_xlfn.XLOOKUP(E:E,[2]Místnosti!$C:$C,[2]Místnosti!$K:$K)</f>
        <v>BF</v>
      </c>
      <c r="E46" s="55" t="str">
        <f t="shared" si="8"/>
        <v>1_137</v>
      </c>
      <c r="F46" s="226" t="s">
        <v>35</v>
      </c>
      <c r="G46" s="226" t="s">
        <v>726</v>
      </c>
      <c r="H46" s="230" t="s">
        <v>727</v>
      </c>
      <c r="I46" s="284" t="s">
        <v>724</v>
      </c>
      <c r="J46" s="200" t="s">
        <v>728</v>
      </c>
      <c r="K46" s="200" t="s">
        <v>598</v>
      </c>
      <c r="L46" s="200" t="s">
        <v>599</v>
      </c>
      <c r="M46" s="60" t="s">
        <v>84</v>
      </c>
      <c r="N46" s="60" t="s">
        <v>729</v>
      </c>
      <c r="O46" s="283" t="s">
        <v>655</v>
      </c>
      <c r="P46" s="200" t="s">
        <v>721</v>
      </c>
      <c r="Q46" s="100" t="s">
        <v>41</v>
      </c>
      <c r="R46" s="100">
        <v>11</v>
      </c>
      <c r="S46" s="270"/>
      <c r="T46" s="225">
        <f>R46*S46</f>
        <v>0</v>
      </c>
    </row>
    <row r="47" spans="1:20" ht="15.5" x14ac:dyDescent="0.35">
      <c r="A47" s="46"/>
      <c r="B47" s="155" t="str">
        <f t="shared" si="0"/>
        <v>1</v>
      </c>
      <c r="C47" s="289" t="s">
        <v>134</v>
      </c>
      <c r="D47" s="155" t="str">
        <f>_xlfn.XLOOKUP(E:E,[2]Místnosti!$C:$C,[2]Místnosti!$K:$K)</f>
        <v>BF</v>
      </c>
      <c r="E47" s="156" t="str">
        <f>$G47</f>
        <v>1_146</v>
      </c>
      <c r="F47" s="158"/>
      <c r="G47" s="158" t="s">
        <v>755</v>
      </c>
      <c r="H47" s="1" t="s">
        <v>756</v>
      </c>
      <c r="I47" s="159"/>
      <c r="J47" s="160"/>
      <c r="K47" s="160"/>
      <c r="L47" s="160"/>
      <c r="M47" s="161"/>
      <c r="N47" s="160"/>
      <c r="O47" s="52"/>
      <c r="P47" s="160"/>
      <c r="Q47" s="161"/>
      <c r="R47" s="285"/>
      <c r="S47" s="271"/>
      <c r="T47" s="285"/>
    </row>
    <row r="48" spans="1:20" ht="75" x14ac:dyDescent="0.35">
      <c r="A48" s="46"/>
      <c r="B48" s="54" t="str">
        <f t="shared" si="0"/>
        <v>1</v>
      </c>
      <c r="C48" s="54" t="s">
        <v>134</v>
      </c>
      <c r="D48" s="54" t="str">
        <f>_xlfn.XLOOKUP(E:E,[2]Místnosti!$C:$C,[2]Místnosti!$K:$K)</f>
        <v>BF</v>
      </c>
      <c r="E48" s="55" t="str">
        <f>$E47</f>
        <v>1_146</v>
      </c>
      <c r="F48" s="63" t="s">
        <v>35</v>
      </c>
      <c r="G48" s="63" t="s">
        <v>757</v>
      </c>
      <c r="H48" s="75" t="s">
        <v>699</v>
      </c>
      <c r="I48" s="58" t="s">
        <v>758</v>
      </c>
      <c r="J48" s="290" t="s">
        <v>759</v>
      </c>
      <c r="K48" s="59" t="s">
        <v>760</v>
      </c>
      <c r="L48" s="66" t="s">
        <v>761</v>
      </c>
      <c r="M48" s="60" t="s">
        <v>84</v>
      </c>
      <c r="N48" s="60" t="s">
        <v>762</v>
      </c>
      <c r="O48" s="280" t="s">
        <v>655</v>
      </c>
      <c r="P48" s="59" t="s">
        <v>705</v>
      </c>
      <c r="Q48" s="100" t="s">
        <v>41</v>
      </c>
      <c r="R48" s="100">
        <v>1</v>
      </c>
      <c r="S48" s="273"/>
      <c r="T48" s="225">
        <f>R48*S48</f>
        <v>0</v>
      </c>
    </row>
    <row r="49" spans="1:20" ht="62.5" x14ac:dyDescent="0.35">
      <c r="A49" s="46"/>
      <c r="B49" s="54" t="str">
        <f t="shared" si="0"/>
        <v>1</v>
      </c>
      <c r="C49" s="54" t="s">
        <v>134</v>
      </c>
      <c r="D49" s="54" t="str">
        <f>_xlfn.XLOOKUP(E:E,[2]Místnosti!$C:$C,[2]Místnosti!$K:$K)</f>
        <v>BF</v>
      </c>
      <c r="E49" s="55" t="str">
        <f t="shared" ref="E49:E50" si="9">$E48</f>
        <v>1_146</v>
      </c>
      <c r="F49" s="226" t="s">
        <v>35</v>
      </c>
      <c r="G49" s="226" t="s">
        <v>722</v>
      </c>
      <c r="H49" s="230" t="s">
        <v>723</v>
      </c>
      <c r="I49" s="284" t="s">
        <v>724</v>
      </c>
      <c r="J49" s="200" t="s">
        <v>725</v>
      </c>
      <c r="K49" s="200" t="s">
        <v>598</v>
      </c>
      <c r="L49" s="200" t="s">
        <v>599</v>
      </c>
      <c r="M49" s="60" t="s">
        <v>84</v>
      </c>
      <c r="N49" s="60" t="s">
        <v>720</v>
      </c>
      <c r="O49" s="283" t="s">
        <v>655</v>
      </c>
      <c r="P49" s="200" t="s">
        <v>721</v>
      </c>
      <c r="Q49" s="100" t="s">
        <v>41</v>
      </c>
      <c r="R49" s="100">
        <v>48</v>
      </c>
      <c r="S49" s="269"/>
      <c r="T49" s="225">
        <f>R49*S49</f>
        <v>0</v>
      </c>
    </row>
    <row r="50" spans="1:20" ht="62.5" x14ac:dyDescent="0.35">
      <c r="A50" s="46"/>
      <c r="B50" s="54" t="str">
        <f t="shared" si="0"/>
        <v>1</v>
      </c>
      <c r="C50" s="54" t="s">
        <v>134</v>
      </c>
      <c r="D50" s="54" t="str">
        <f>_xlfn.XLOOKUP(E:E,[2]Místnosti!$C:$C,[2]Místnosti!$K:$K)</f>
        <v>BF</v>
      </c>
      <c r="E50" s="55" t="str">
        <f t="shared" si="9"/>
        <v>1_146</v>
      </c>
      <c r="F50" s="226" t="s">
        <v>35</v>
      </c>
      <c r="G50" s="226" t="s">
        <v>726</v>
      </c>
      <c r="H50" s="230" t="s">
        <v>727</v>
      </c>
      <c r="I50" s="284" t="s">
        <v>724</v>
      </c>
      <c r="J50" s="200" t="s">
        <v>728</v>
      </c>
      <c r="K50" s="200" t="s">
        <v>598</v>
      </c>
      <c r="L50" s="200" t="s">
        <v>599</v>
      </c>
      <c r="M50" s="60" t="s">
        <v>84</v>
      </c>
      <c r="N50" s="60" t="s">
        <v>729</v>
      </c>
      <c r="O50" s="283" t="s">
        <v>655</v>
      </c>
      <c r="P50" s="200" t="s">
        <v>721</v>
      </c>
      <c r="Q50" s="100" t="s">
        <v>41</v>
      </c>
      <c r="R50" s="100">
        <v>32</v>
      </c>
      <c r="S50" s="270"/>
      <c r="T50" s="225">
        <f>R50*S50</f>
        <v>0</v>
      </c>
    </row>
    <row r="51" spans="1:20" ht="15.5" x14ac:dyDescent="0.35">
      <c r="A51" s="46"/>
      <c r="B51" s="155" t="str">
        <f t="shared" si="0"/>
        <v>1</v>
      </c>
      <c r="C51" s="155" t="s">
        <v>134</v>
      </c>
      <c r="D51" s="155" t="str">
        <f>_xlfn.XLOOKUP(E:E,[2]Místnosti!$C:$C,[2]Místnosti!$K:$K)</f>
        <v>BF</v>
      </c>
      <c r="E51" s="156" t="str">
        <f>$G51</f>
        <v>1_147</v>
      </c>
      <c r="F51" s="158"/>
      <c r="G51" s="158" t="s">
        <v>763</v>
      </c>
      <c r="H51" s="1" t="s">
        <v>764</v>
      </c>
      <c r="I51" s="159"/>
      <c r="J51" s="160"/>
      <c r="K51" s="160"/>
      <c r="L51" s="160"/>
      <c r="M51" s="161"/>
      <c r="N51" s="160"/>
      <c r="O51" s="52"/>
      <c r="P51" s="160"/>
      <c r="Q51" s="161"/>
      <c r="R51" s="285"/>
      <c r="S51" s="271"/>
      <c r="T51" s="285"/>
    </row>
    <row r="52" spans="1:20" ht="50" x14ac:dyDescent="0.35">
      <c r="A52" s="46" t="s">
        <v>69</v>
      </c>
      <c r="B52" s="54" t="str">
        <f t="shared" si="0"/>
        <v>1</v>
      </c>
      <c r="C52" s="54" t="s">
        <v>134</v>
      </c>
      <c r="D52" s="54" t="str">
        <f>_xlfn.XLOOKUP(E:E,[2]Místnosti!$C:$C,[2]Místnosti!$K:$K)</f>
        <v>BF</v>
      </c>
      <c r="E52" s="55" t="str">
        <f>$E51</f>
        <v>1_147</v>
      </c>
      <c r="F52" s="63" t="s">
        <v>70</v>
      </c>
      <c r="G52" s="63" t="s">
        <v>657</v>
      </c>
      <c r="H52" s="106" t="s">
        <v>658</v>
      </c>
      <c r="I52" s="75" t="s">
        <v>765</v>
      </c>
      <c r="J52" s="66" t="s">
        <v>659</v>
      </c>
      <c r="K52" s="66" t="s">
        <v>660</v>
      </c>
      <c r="L52" s="66" t="s">
        <v>76</v>
      </c>
      <c r="M52" s="77" t="e" vm="62">
        <v>#VALUE!</v>
      </c>
      <c r="N52" s="66" t="s">
        <v>77</v>
      </c>
      <c r="O52" s="280" t="s">
        <v>655</v>
      </c>
      <c r="P52" s="66"/>
      <c r="Q52" s="77" t="s">
        <v>41</v>
      </c>
      <c r="R52" s="225">
        <v>8</v>
      </c>
      <c r="S52" s="221"/>
      <c r="T52" s="225"/>
    </row>
    <row r="53" spans="1:20" ht="87" customHeight="1" x14ac:dyDescent="0.35">
      <c r="A53" s="46"/>
      <c r="B53" s="54" t="str">
        <f t="shared" si="0"/>
        <v>1</v>
      </c>
      <c r="C53" s="54" t="s">
        <v>134</v>
      </c>
      <c r="D53" s="54" t="str">
        <f>_xlfn.XLOOKUP(E:E,[2]Místnosti!$C:$C,[2]Místnosti!$K:$K)</f>
        <v>BF</v>
      </c>
      <c r="E53" s="55" t="str">
        <f t="shared" ref="E53:E54" si="10">$E52</f>
        <v>1_147</v>
      </c>
      <c r="F53" s="63" t="s">
        <v>70</v>
      </c>
      <c r="G53" s="63" t="s">
        <v>745</v>
      </c>
      <c r="H53" s="106" t="s">
        <v>746</v>
      </c>
      <c r="I53" s="75" t="s">
        <v>747</v>
      </c>
      <c r="J53" s="66" t="s">
        <v>748</v>
      </c>
      <c r="K53" s="66" t="s">
        <v>90</v>
      </c>
      <c r="L53" s="66" t="s">
        <v>76</v>
      </c>
      <c r="M53" s="77" t="e" vm="61">
        <v>#VALUE!</v>
      </c>
      <c r="N53" s="66" t="s">
        <v>77</v>
      </c>
      <c r="O53" s="280" t="s">
        <v>655</v>
      </c>
      <c r="P53" s="59"/>
      <c r="Q53" s="77" t="s">
        <v>41</v>
      </c>
      <c r="R53" s="225">
        <v>8</v>
      </c>
      <c r="S53" s="269"/>
      <c r="T53" s="225">
        <f>R53*S53</f>
        <v>0</v>
      </c>
    </row>
    <row r="54" spans="1:20" ht="62.5" x14ac:dyDescent="0.35">
      <c r="A54" s="46"/>
      <c r="B54" s="54" t="str">
        <f t="shared" si="0"/>
        <v>1</v>
      </c>
      <c r="C54" s="54" t="s">
        <v>134</v>
      </c>
      <c r="D54" s="54" t="str">
        <f>_xlfn.XLOOKUP(E:E,[2]Místnosti!$C:$C,[2]Místnosti!$K:$K)</f>
        <v>BF</v>
      </c>
      <c r="E54" s="55" t="str">
        <f t="shared" si="10"/>
        <v>1_147</v>
      </c>
      <c r="F54" s="226" t="s">
        <v>35</v>
      </c>
      <c r="G54" s="226" t="s">
        <v>730</v>
      </c>
      <c r="H54" s="230" t="s">
        <v>731</v>
      </c>
      <c r="I54" s="284" t="s">
        <v>732</v>
      </c>
      <c r="J54" s="200" t="s">
        <v>733</v>
      </c>
      <c r="K54" s="200" t="s">
        <v>598</v>
      </c>
      <c r="L54" s="200" t="s">
        <v>599</v>
      </c>
      <c r="M54" s="60" t="s">
        <v>84</v>
      </c>
      <c r="N54" s="60" t="s">
        <v>729</v>
      </c>
      <c r="O54" s="283" t="s">
        <v>655</v>
      </c>
      <c r="P54" s="200" t="s">
        <v>721</v>
      </c>
      <c r="Q54" s="100" t="s">
        <v>41</v>
      </c>
      <c r="R54" s="100">
        <v>4</v>
      </c>
      <c r="S54" s="270"/>
      <c r="T54" s="225">
        <f>R54*S54</f>
        <v>0</v>
      </c>
    </row>
    <row r="55" spans="1:20" ht="15.5" x14ac:dyDescent="0.35">
      <c r="A55" s="46"/>
      <c r="B55" s="155" t="str">
        <f t="shared" si="0"/>
        <v>1</v>
      </c>
      <c r="C55" s="155" t="s">
        <v>134</v>
      </c>
      <c r="D55" s="155" t="str">
        <f>_xlfn.XLOOKUP(E:E,[2]Místnosti!$C:$C,[2]Místnosti!$K:$K)</f>
        <v>BF</v>
      </c>
      <c r="E55" s="156" t="str">
        <f>$G55</f>
        <v>1_148</v>
      </c>
      <c r="F55" s="158"/>
      <c r="G55" s="158" t="s">
        <v>766</v>
      </c>
      <c r="H55" s="1" t="s">
        <v>767</v>
      </c>
      <c r="I55" s="159"/>
      <c r="J55" s="160"/>
      <c r="K55" s="160"/>
      <c r="L55" s="160"/>
      <c r="M55" s="161"/>
      <c r="N55" s="160"/>
      <c r="O55" s="52"/>
      <c r="P55" s="160"/>
      <c r="Q55" s="161"/>
      <c r="R55" s="285"/>
      <c r="S55" s="271"/>
      <c r="T55" s="225"/>
    </row>
    <row r="56" spans="1:20" ht="84.5" customHeight="1" x14ac:dyDescent="0.35">
      <c r="A56" s="46" t="s">
        <v>69</v>
      </c>
      <c r="B56" s="54" t="str">
        <f t="shared" si="0"/>
        <v>1</v>
      </c>
      <c r="C56" s="54" t="s">
        <v>134</v>
      </c>
      <c r="D56" s="54" t="str">
        <f>_xlfn.XLOOKUP(E:E,[2]Místnosti!$C:$C,[2]Místnosti!$K:$K)</f>
        <v>BF</v>
      </c>
      <c r="E56" s="55" t="str">
        <f>$E55</f>
        <v>1_148</v>
      </c>
      <c r="F56" s="63" t="s">
        <v>70</v>
      </c>
      <c r="G56" s="63" t="s">
        <v>742</v>
      </c>
      <c r="H56" s="106" t="s">
        <v>743</v>
      </c>
      <c r="I56" s="75" t="s">
        <v>744</v>
      </c>
      <c r="J56" s="66" t="s">
        <v>654</v>
      </c>
      <c r="K56" s="66" t="s">
        <v>438</v>
      </c>
      <c r="L56" s="66" t="s">
        <v>76</v>
      </c>
      <c r="M56" s="77" t="e" vm="63">
        <v>#VALUE!</v>
      </c>
      <c r="N56" s="66" t="s">
        <v>77</v>
      </c>
      <c r="O56" s="280" t="s">
        <v>655</v>
      </c>
      <c r="P56" s="66"/>
      <c r="Q56" s="77" t="s">
        <v>41</v>
      </c>
      <c r="R56" s="225">
        <v>8</v>
      </c>
      <c r="S56" s="221"/>
      <c r="T56" s="225"/>
    </row>
    <row r="57" spans="1:20" ht="94" customHeight="1" x14ac:dyDescent="0.35">
      <c r="A57" s="46"/>
      <c r="B57" s="54" t="str">
        <f t="shared" si="0"/>
        <v>1</v>
      </c>
      <c r="C57" s="54" t="s">
        <v>134</v>
      </c>
      <c r="D57" s="54" t="str">
        <f>_xlfn.XLOOKUP(E:E,[2]Místnosti!$C:$C,[2]Místnosti!$K:$K)</f>
        <v>BF</v>
      </c>
      <c r="E57" s="55" t="str">
        <f>$E56</f>
        <v>1_148</v>
      </c>
      <c r="F57" s="63" t="s">
        <v>70</v>
      </c>
      <c r="G57" s="63" t="s">
        <v>745</v>
      </c>
      <c r="H57" s="106" t="s">
        <v>746</v>
      </c>
      <c r="I57" s="75" t="s">
        <v>747</v>
      </c>
      <c r="J57" s="66" t="s">
        <v>748</v>
      </c>
      <c r="K57" s="66" t="s">
        <v>90</v>
      </c>
      <c r="L57" s="66" t="s">
        <v>76</v>
      </c>
      <c r="M57" s="77" t="e" vm="61">
        <v>#VALUE!</v>
      </c>
      <c r="N57" s="66" t="s">
        <v>77</v>
      </c>
      <c r="O57" s="280" t="s">
        <v>655</v>
      </c>
      <c r="P57" s="59"/>
      <c r="Q57" s="77" t="s">
        <v>41</v>
      </c>
      <c r="R57" s="225">
        <v>8</v>
      </c>
      <c r="S57" s="270"/>
      <c r="T57" s="225">
        <f t="shared" ref="T57" si="11">R57*S57</f>
        <v>0</v>
      </c>
    </row>
    <row r="58" spans="1:20" ht="15.5" x14ac:dyDescent="0.35">
      <c r="A58" s="46"/>
      <c r="B58" s="155" t="str">
        <f t="shared" si="0"/>
        <v>1</v>
      </c>
      <c r="C58" s="155" t="s">
        <v>134</v>
      </c>
      <c r="D58" s="155" t="str">
        <f>_xlfn.XLOOKUP(E:E,[2]Místnosti!$C:$C,[2]Místnosti!$K:$K)</f>
        <v>BF</v>
      </c>
      <c r="E58" s="156" t="str">
        <f>$G58</f>
        <v>1_149</v>
      </c>
      <c r="F58" s="158"/>
      <c r="G58" s="158" t="s">
        <v>768</v>
      </c>
      <c r="H58" s="1" t="s">
        <v>767</v>
      </c>
      <c r="I58" s="159"/>
      <c r="J58" s="160"/>
      <c r="K58" s="160"/>
      <c r="L58" s="160"/>
      <c r="M58" s="161"/>
      <c r="N58" s="160"/>
      <c r="O58" s="52"/>
      <c r="P58" s="160"/>
      <c r="Q58" s="161"/>
      <c r="R58" s="285"/>
      <c r="S58" s="271"/>
      <c r="T58" s="285"/>
    </row>
    <row r="59" spans="1:20" ht="84.5" customHeight="1" x14ac:dyDescent="0.35">
      <c r="A59" s="46" t="s">
        <v>69</v>
      </c>
      <c r="B59" s="54" t="str">
        <f t="shared" si="0"/>
        <v>1</v>
      </c>
      <c r="C59" s="54" t="s">
        <v>134</v>
      </c>
      <c r="D59" s="54" t="str">
        <f>_xlfn.XLOOKUP(E:E,[2]Místnosti!$C:$C,[2]Místnosti!$K:$K)</f>
        <v>BF</v>
      </c>
      <c r="E59" s="55" t="str">
        <f>$E58</f>
        <v>1_149</v>
      </c>
      <c r="F59" s="63" t="s">
        <v>70</v>
      </c>
      <c r="G59" s="63" t="s">
        <v>742</v>
      </c>
      <c r="H59" s="106" t="s">
        <v>743</v>
      </c>
      <c r="I59" s="75" t="s">
        <v>744</v>
      </c>
      <c r="J59" s="66" t="s">
        <v>654</v>
      </c>
      <c r="K59" s="66" t="s">
        <v>438</v>
      </c>
      <c r="L59" s="66" t="s">
        <v>76</v>
      </c>
      <c r="M59" s="77" t="e" vm="63">
        <v>#VALUE!</v>
      </c>
      <c r="N59" s="66" t="s">
        <v>77</v>
      </c>
      <c r="O59" s="280" t="s">
        <v>655</v>
      </c>
      <c r="P59" s="66"/>
      <c r="Q59" s="77" t="s">
        <v>41</v>
      </c>
      <c r="R59" s="225">
        <v>8</v>
      </c>
      <c r="S59" s="221"/>
      <c r="T59" s="225"/>
    </row>
    <row r="60" spans="1:20" ht="97.5" customHeight="1" x14ac:dyDescent="0.35">
      <c r="A60" s="46"/>
      <c r="B60" s="54" t="str">
        <f t="shared" si="0"/>
        <v>1</v>
      </c>
      <c r="C60" s="54" t="s">
        <v>134</v>
      </c>
      <c r="D60" s="54" t="str">
        <f>_xlfn.XLOOKUP(E:E,[2]Místnosti!$C:$C,[2]Místnosti!$K:$K)</f>
        <v>BF</v>
      </c>
      <c r="E60" s="55" t="str">
        <f>$E59</f>
        <v>1_149</v>
      </c>
      <c r="F60" s="63" t="s">
        <v>70</v>
      </c>
      <c r="G60" s="63" t="s">
        <v>745</v>
      </c>
      <c r="H60" s="106" t="s">
        <v>746</v>
      </c>
      <c r="I60" s="75" t="s">
        <v>747</v>
      </c>
      <c r="J60" s="66" t="s">
        <v>748</v>
      </c>
      <c r="K60" s="59" t="s">
        <v>90</v>
      </c>
      <c r="L60" s="63" t="s">
        <v>76</v>
      </c>
      <c r="M60" s="77" t="e" vm="61">
        <v>#VALUE!</v>
      </c>
      <c r="N60" s="66" t="s">
        <v>77</v>
      </c>
      <c r="O60" s="280" t="s">
        <v>655</v>
      </c>
      <c r="P60" s="59"/>
      <c r="Q60" s="77" t="s">
        <v>41</v>
      </c>
      <c r="R60" s="225">
        <v>8</v>
      </c>
      <c r="S60" s="270"/>
      <c r="T60" s="225">
        <f>R60*S60</f>
        <v>0</v>
      </c>
    </row>
    <row r="61" spans="1:20" ht="15.5" x14ac:dyDescent="0.35">
      <c r="A61" s="46"/>
      <c r="B61" s="155" t="str">
        <f t="shared" si="0"/>
        <v>1</v>
      </c>
      <c r="C61" s="155" t="s">
        <v>134</v>
      </c>
      <c r="D61" s="155" t="str">
        <f>_xlfn.XLOOKUP(E:E,[2]Místnosti!$C:$C,[2]Místnosti!$K:$K)</f>
        <v>BF</v>
      </c>
      <c r="E61" s="156" t="str">
        <f>$G61</f>
        <v>1_150</v>
      </c>
      <c r="F61" s="158"/>
      <c r="G61" s="158" t="s">
        <v>769</v>
      </c>
      <c r="H61" s="1" t="s">
        <v>767</v>
      </c>
      <c r="I61" s="159"/>
      <c r="J61" s="160"/>
      <c r="K61" s="160"/>
      <c r="L61" s="160"/>
      <c r="M61" s="161"/>
      <c r="N61" s="160"/>
      <c r="O61" s="52"/>
      <c r="P61" s="160"/>
      <c r="Q61" s="161"/>
      <c r="R61" s="285"/>
      <c r="S61" s="271"/>
      <c r="T61" s="285"/>
    </row>
    <row r="62" spans="1:20" ht="80" customHeight="1" x14ac:dyDescent="0.35">
      <c r="A62" s="46" t="s">
        <v>69</v>
      </c>
      <c r="B62" s="54" t="str">
        <f t="shared" si="0"/>
        <v>1</v>
      </c>
      <c r="C62" s="54" t="s">
        <v>134</v>
      </c>
      <c r="D62" s="54" t="str">
        <f>_xlfn.XLOOKUP(E:E,[2]Místnosti!$C:$C,[2]Místnosti!$K:$K)</f>
        <v>BF</v>
      </c>
      <c r="E62" s="55" t="str">
        <f>$E61</f>
        <v>1_150</v>
      </c>
      <c r="F62" s="63" t="s">
        <v>70</v>
      </c>
      <c r="G62" s="63" t="s">
        <v>742</v>
      </c>
      <c r="H62" s="106" t="s">
        <v>743</v>
      </c>
      <c r="I62" s="75" t="s">
        <v>744</v>
      </c>
      <c r="J62" s="66" t="s">
        <v>654</v>
      </c>
      <c r="K62" s="66" t="s">
        <v>438</v>
      </c>
      <c r="L62" s="66" t="s">
        <v>76</v>
      </c>
      <c r="M62" s="77" t="e" vm="63">
        <v>#VALUE!</v>
      </c>
      <c r="N62" s="66" t="s">
        <v>77</v>
      </c>
      <c r="O62" s="280" t="s">
        <v>655</v>
      </c>
      <c r="P62" s="66"/>
      <c r="Q62" s="77" t="s">
        <v>41</v>
      </c>
      <c r="R62" s="225">
        <v>8</v>
      </c>
      <c r="S62" s="221"/>
      <c r="T62" s="225"/>
    </row>
    <row r="63" spans="1:20" ht="89.5" customHeight="1" x14ac:dyDescent="0.35">
      <c r="A63" s="46"/>
      <c r="B63" s="54" t="str">
        <f t="shared" si="0"/>
        <v>1</v>
      </c>
      <c r="C63" s="54" t="s">
        <v>134</v>
      </c>
      <c r="D63" s="54" t="str">
        <f>_xlfn.XLOOKUP(E:E,[2]Místnosti!$C:$C,[2]Místnosti!$K:$K)</f>
        <v>BF</v>
      </c>
      <c r="E63" s="55" t="str">
        <f>$E62</f>
        <v>1_150</v>
      </c>
      <c r="F63" s="63" t="s">
        <v>70</v>
      </c>
      <c r="G63" s="63" t="s">
        <v>745</v>
      </c>
      <c r="H63" s="106" t="s">
        <v>746</v>
      </c>
      <c r="I63" s="75" t="s">
        <v>747</v>
      </c>
      <c r="J63" s="66" t="s">
        <v>748</v>
      </c>
      <c r="K63" s="59" t="s">
        <v>90</v>
      </c>
      <c r="L63" s="63" t="s">
        <v>76</v>
      </c>
      <c r="M63" s="66" t="e" vm="61">
        <v>#VALUE!</v>
      </c>
      <c r="N63" s="66" t="s">
        <v>77</v>
      </c>
      <c r="O63" s="280" t="s">
        <v>655</v>
      </c>
      <c r="P63" s="59"/>
      <c r="Q63" s="77" t="s">
        <v>41</v>
      </c>
      <c r="R63" s="225">
        <v>8</v>
      </c>
      <c r="S63" s="270"/>
      <c r="T63" s="225">
        <f>R63*S63</f>
        <v>0</v>
      </c>
    </row>
    <row r="64" spans="1:20" ht="15.5" x14ac:dyDescent="0.35">
      <c r="A64" s="46"/>
      <c r="B64" s="155" t="str">
        <f t="shared" si="0"/>
        <v>1</v>
      </c>
      <c r="C64" s="155" t="s">
        <v>134</v>
      </c>
      <c r="D64" s="155" t="str">
        <f>_xlfn.XLOOKUP(E:E,[2]Místnosti!$C:$C,[2]Místnosti!$K:$K)</f>
        <v>BF</v>
      </c>
      <c r="E64" s="156" t="str">
        <f>$G64</f>
        <v>1_151</v>
      </c>
      <c r="F64" s="158"/>
      <c r="G64" s="158" t="s">
        <v>770</v>
      </c>
      <c r="H64" s="1" t="s">
        <v>771</v>
      </c>
      <c r="I64" s="159"/>
      <c r="J64" s="160"/>
      <c r="K64" s="160"/>
      <c r="L64" s="160"/>
      <c r="M64" s="161"/>
      <c r="N64" s="160"/>
      <c r="O64" s="52"/>
      <c r="P64" s="160"/>
      <c r="Q64" s="161"/>
      <c r="R64" s="285"/>
      <c r="S64" s="271"/>
      <c r="T64" s="285"/>
    </row>
    <row r="65" spans="1:20" ht="74.5" customHeight="1" x14ac:dyDescent="0.35">
      <c r="A65" s="46" t="s">
        <v>69</v>
      </c>
      <c r="B65" s="54" t="str">
        <f t="shared" si="0"/>
        <v>1</v>
      </c>
      <c r="C65" s="54" t="s">
        <v>134</v>
      </c>
      <c r="D65" s="54" t="str">
        <f>_xlfn.XLOOKUP(E:E,[2]Místnosti!$C:$C,[2]Místnosti!$K:$K)</f>
        <v>BF</v>
      </c>
      <c r="E65" s="55" t="str">
        <f>$E64</f>
        <v>1_151</v>
      </c>
      <c r="F65" s="63" t="s">
        <v>70</v>
      </c>
      <c r="G65" s="63" t="s">
        <v>742</v>
      </c>
      <c r="H65" s="106" t="s">
        <v>743</v>
      </c>
      <c r="I65" s="75" t="s">
        <v>744</v>
      </c>
      <c r="J65" s="66" t="s">
        <v>654</v>
      </c>
      <c r="K65" s="66" t="s">
        <v>438</v>
      </c>
      <c r="L65" s="66" t="s">
        <v>76</v>
      </c>
      <c r="M65" s="77" t="e" vm="63">
        <v>#VALUE!</v>
      </c>
      <c r="N65" s="66" t="s">
        <v>77</v>
      </c>
      <c r="O65" s="280" t="s">
        <v>655</v>
      </c>
      <c r="P65" s="66"/>
      <c r="Q65" s="77" t="s">
        <v>41</v>
      </c>
      <c r="R65" s="225">
        <v>40</v>
      </c>
      <c r="S65" s="221"/>
      <c r="T65" s="225"/>
    </row>
    <row r="66" spans="1:20" ht="89.5" customHeight="1" x14ac:dyDescent="0.35">
      <c r="A66" s="46"/>
      <c r="B66" s="54" t="str">
        <f t="shared" si="0"/>
        <v>1</v>
      </c>
      <c r="C66" s="54" t="s">
        <v>134</v>
      </c>
      <c r="D66" s="54" t="str">
        <f>_xlfn.XLOOKUP(E:E,[2]Místnosti!$C:$C,[2]Místnosti!$K:$K)</f>
        <v>BF</v>
      </c>
      <c r="E66" s="55" t="str">
        <f>$E65</f>
        <v>1_151</v>
      </c>
      <c r="F66" s="63" t="s">
        <v>70</v>
      </c>
      <c r="G66" s="63" t="s">
        <v>745</v>
      </c>
      <c r="H66" s="106" t="s">
        <v>746</v>
      </c>
      <c r="I66" s="75" t="s">
        <v>747</v>
      </c>
      <c r="J66" s="66" t="s">
        <v>748</v>
      </c>
      <c r="K66" s="59" t="s">
        <v>90</v>
      </c>
      <c r="L66" s="63" t="s">
        <v>76</v>
      </c>
      <c r="M66" s="66" t="e" vm="61">
        <v>#VALUE!</v>
      </c>
      <c r="N66" s="66" t="s">
        <v>77</v>
      </c>
      <c r="O66" s="280" t="s">
        <v>655</v>
      </c>
      <c r="P66" s="59"/>
      <c r="Q66" s="77" t="s">
        <v>41</v>
      </c>
      <c r="R66" s="225">
        <v>34</v>
      </c>
      <c r="S66" s="270"/>
      <c r="T66" s="225">
        <f>R66*S66</f>
        <v>0</v>
      </c>
    </row>
    <row r="67" spans="1:20" ht="15.5" x14ac:dyDescent="0.35">
      <c r="A67" s="46"/>
      <c r="B67" s="155" t="str">
        <f t="shared" si="0"/>
        <v>1</v>
      </c>
      <c r="C67" s="289" t="s">
        <v>134</v>
      </c>
      <c r="D67" s="155" t="str">
        <f>_xlfn.XLOOKUP(E:E,[2]Místnosti!$C:$C,[2]Místnosti!$K:$K)</f>
        <v>BF</v>
      </c>
      <c r="E67" s="156" t="str">
        <f>$G67</f>
        <v>1_152</v>
      </c>
      <c r="F67" s="158"/>
      <c r="G67" s="158" t="s">
        <v>772</v>
      </c>
      <c r="H67" s="1" t="s">
        <v>773</v>
      </c>
      <c r="I67" s="159"/>
      <c r="J67" s="160"/>
      <c r="K67" s="160"/>
      <c r="L67" s="160"/>
      <c r="M67" s="161"/>
      <c r="N67" s="160"/>
      <c r="O67" s="52"/>
      <c r="P67" s="160"/>
      <c r="Q67" s="161"/>
      <c r="R67" s="285"/>
      <c r="S67" s="271"/>
      <c r="T67" s="285"/>
    </row>
    <row r="68" spans="1:20" ht="60.5" customHeight="1" x14ac:dyDescent="0.35">
      <c r="A68" s="46" t="s">
        <v>69</v>
      </c>
      <c r="B68" s="54" t="str">
        <f t="shared" si="0"/>
        <v>1</v>
      </c>
      <c r="C68" s="54" t="s">
        <v>134</v>
      </c>
      <c r="D68" s="54" t="str">
        <f>_xlfn.XLOOKUP(E:E,[2]Místnosti!$C:$C,[2]Místnosti!$K:$K)</f>
        <v>BF</v>
      </c>
      <c r="E68" s="55" t="str">
        <f>$E67</f>
        <v>1_152</v>
      </c>
      <c r="F68" s="63" t="s">
        <v>70</v>
      </c>
      <c r="G68" s="63" t="s">
        <v>657</v>
      </c>
      <c r="H68" s="106" t="s">
        <v>658</v>
      </c>
      <c r="I68" s="75" t="s">
        <v>765</v>
      </c>
      <c r="J68" s="66" t="s">
        <v>659</v>
      </c>
      <c r="K68" s="66" t="s">
        <v>660</v>
      </c>
      <c r="L68" s="66" t="s">
        <v>76</v>
      </c>
      <c r="M68" s="77" t="e" vm="62">
        <v>#VALUE!</v>
      </c>
      <c r="N68" s="66" t="s">
        <v>77</v>
      </c>
      <c r="O68" s="280" t="s">
        <v>655</v>
      </c>
      <c r="P68" s="66"/>
      <c r="Q68" s="77" t="s">
        <v>41</v>
      </c>
      <c r="R68" s="225">
        <v>18</v>
      </c>
      <c r="S68" s="221"/>
      <c r="T68" s="225"/>
    </row>
    <row r="69" spans="1:20" ht="92.5" customHeight="1" x14ac:dyDescent="0.35">
      <c r="A69" s="46"/>
      <c r="B69" s="54" t="str">
        <f t="shared" si="0"/>
        <v>1</v>
      </c>
      <c r="C69" s="54" t="s">
        <v>134</v>
      </c>
      <c r="D69" s="54" t="str">
        <f>_xlfn.XLOOKUP(E:E,[2]Místnosti!$C:$C,[2]Místnosti!$K:$K)</f>
        <v>BF</v>
      </c>
      <c r="E69" s="55" t="str">
        <f>$E68</f>
        <v>1_152</v>
      </c>
      <c r="F69" s="176" t="s">
        <v>70</v>
      </c>
      <c r="G69" s="176" t="s">
        <v>774</v>
      </c>
      <c r="H69" s="281" t="s">
        <v>775</v>
      </c>
      <c r="I69" s="75" t="s">
        <v>776</v>
      </c>
      <c r="J69" s="66" t="s">
        <v>777</v>
      </c>
      <c r="K69" s="66" t="s">
        <v>90</v>
      </c>
      <c r="L69" s="66" t="s">
        <v>76</v>
      </c>
      <c r="M69" s="74" t="e" vm="64">
        <v>#VALUE!</v>
      </c>
      <c r="N69" s="66" t="s">
        <v>77</v>
      </c>
      <c r="O69" s="280" t="s">
        <v>655</v>
      </c>
      <c r="P69" s="59" t="s">
        <v>679</v>
      </c>
      <c r="Q69" s="77" t="s">
        <v>41</v>
      </c>
      <c r="R69" s="62">
        <v>3</v>
      </c>
      <c r="S69" s="269"/>
      <c r="T69" s="225">
        <f>R69*S69</f>
        <v>0</v>
      </c>
    </row>
    <row r="70" spans="1:20" ht="62.5" x14ac:dyDescent="0.35">
      <c r="A70" s="117"/>
      <c r="B70" s="118" t="str">
        <f t="shared" si="0"/>
        <v>1</v>
      </c>
      <c r="C70" s="118" t="s">
        <v>134</v>
      </c>
      <c r="D70" s="118" t="str">
        <f>_xlfn.XLOOKUP(E:E,[2]Místnosti!$C:$C,[2]Místnosti!$K:$K)</f>
        <v>BF</v>
      </c>
      <c r="E70" s="119" t="str">
        <f>$E69</f>
        <v>1_152</v>
      </c>
      <c r="F70" s="238" t="s">
        <v>35</v>
      </c>
      <c r="G70" s="238" t="s">
        <v>722</v>
      </c>
      <c r="H70" s="291" t="s">
        <v>723</v>
      </c>
      <c r="I70" s="292" t="s">
        <v>724</v>
      </c>
      <c r="J70" s="70" t="s">
        <v>725</v>
      </c>
      <c r="K70" s="241" t="s">
        <v>598</v>
      </c>
      <c r="L70" s="241" t="s">
        <v>599</v>
      </c>
      <c r="M70" s="71" t="s">
        <v>84</v>
      </c>
      <c r="N70" s="71" t="s">
        <v>720</v>
      </c>
      <c r="O70" s="293" t="s">
        <v>655</v>
      </c>
      <c r="P70" s="241" t="s">
        <v>721</v>
      </c>
      <c r="Q70" s="218" t="s">
        <v>41</v>
      </c>
      <c r="R70" s="218">
        <v>7</v>
      </c>
      <c r="S70" s="270"/>
      <c r="T70" s="265">
        <f>R70*S70</f>
        <v>0</v>
      </c>
    </row>
    <row r="71" spans="1:20" ht="78" x14ac:dyDescent="0.35">
      <c r="A71" s="255"/>
      <c r="B71" s="256"/>
      <c r="C71" s="256"/>
      <c r="D71" s="256"/>
      <c r="E71" s="257"/>
      <c r="F71" s="258"/>
      <c r="G71" s="258"/>
      <c r="H71" s="260"/>
      <c r="I71" s="190" t="s">
        <v>778</v>
      </c>
      <c r="J71" s="260"/>
      <c r="K71" s="197"/>
      <c r="L71" s="192" t="s">
        <v>76</v>
      </c>
      <c r="M71" s="197"/>
      <c r="N71" s="260"/>
      <c r="O71" s="261"/>
      <c r="P71" s="193" t="s">
        <v>330</v>
      </c>
      <c r="Q71" s="195" t="s">
        <v>646</v>
      </c>
      <c r="R71" s="262">
        <v>11</v>
      </c>
      <c r="S71" s="269"/>
      <c r="T71" s="262">
        <f>S71*R71</f>
        <v>0</v>
      </c>
    </row>
    <row r="72" spans="1:20" ht="15" thickBot="1" x14ac:dyDescent="0.4">
      <c r="A72" s="19"/>
      <c r="B72" s="136"/>
      <c r="C72" s="136"/>
      <c r="D72" s="136"/>
      <c r="E72" s="137"/>
      <c r="F72" s="138"/>
      <c r="G72" s="138"/>
      <c r="H72" s="19"/>
      <c r="I72" s="19"/>
      <c r="J72" s="19"/>
      <c r="K72" s="139"/>
      <c r="L72" s="139"/>
      <c r="M72" s="139"/>
      <c r="N72" s="19"/>
      <c r="O72" s="140"/>
      <c r="P72" s="141"/>
      <c r="Q72" s="141"/>
      <c r="R72" s="141"/>
      <c r="S72" s="141"/>
      <c r="T72" s="141"/>
    </row>
    <row r="73" spans="1:20" ht="15" thickBot="1" x14ac:dyDescent="0.4">
      <c r="S73" s="198" t="s">
        <v>333</v>
      </c>
      <c r="T73" s="199">
        <f>SUM(T2:T71)</f>
        <v>0</v>
      </c>
    </row>
    <row r="74" spans="1:20" x14ac:dyDescent="0.35">
      <c r="S74" s="141"/>
      <c r="T74" s="263"/>
    </row>
    <row r="75" spans="1:20" x14ac:dyDescent="0.35">
      <c r="S75" s="141"/>
      <c r="T75" s="263"/>
    </row>
    <row r="76" spans="1:20" x14ac:dyDescent="0.35">
      <c r="S76" s="19" t="s">
        <v>8</v>
      </c>
      <c r="T76" s="144">
        <f>SUMIFS(T2:T70,C2:C70,"FAF")+SUMIFS(T2:T70,C2:C70,"FAF50")</f>
        <v>0</v>
      </c>
    </row>
    <row r="77" spans="1:20" x14ac:dyDescent="0.35">
      <c r="A77" s="8" t="s">
        <v>276</v>
      </c>
      <c r="S77" s="19" t="s">
        <v>9</v>
      </c>
      <c r="T77" s="144">
        <f>SUMIFS(T2:T70,C2:C70,"LF")+SUMIFS(T2:T70,C2:C70,"LF50")</f>
        <v>0</v>
      </c>
    </row>
    <row r="78" spans="1:20" hidden="1" x14ac:dyDescent="0.35">
      <c r="A78" s="8" t="s">
        <v>69</v>
      </c>
      <c r="S78" s="19" t="s">
        <v>10</v>
      </c>
      <c r="T78" s="144">
        <f>SUMIFS(T2:T70,C2:C70,"KAM")</f>
        <v>0</v>
      </c>
    </row>
    <row r="79" spans="1:20" x14ac:dyDescent="0.35">
      <c r="A79" s="8" t="s">
        <v>334</v>
      </c>
      <c r="S79" s="145" t="s">
        <v>1227</v>
      </c>
      <c r="T79" s="146">
        <f>SUM(T76:T78)</f>
        <v>0</v>
      </c>
    </row>
    <row r="80" spans="1:20" x14ac:dyDescent="0.35">
      <c r="S80" s="141"/>
      <c r="T80" s="263"/>
    </row>
    <row r="81" spans="19:20" x14ac:dyDescent="0.35">
      <c r="S81" s="19" t="s">
        <v>11</v>
      </c>
      <c r="T81" s="144">
        <f>SUMIFS(T2:T70,D2:D70,"CB")</f>
        <v>0</v>
      </c>
    </row>
    <row r="82" spans="19:20" x14ac:dyDescent="0.35">
      <c r="S82" s="19" t="s">
        <v>12</v>
      </c>
      <c r="T82" s="144">
        <f>SUMIFS(T2:T70,D2:D70,"BF")</f>
        <v>0</v>
      </c>
    </row>
    <row r="83" spans="19:20" x14ac:dyDescent="0.35">
      <c r="S83" s="145" t="s">
        <v>1227</v>
      </c>
      <c r="T83" s="146">
        <f>SUM(T81:T82)</f>
        <v>0</v>
      </c>
    </row>
    <row r="84" spans="19:20" x14ac:dyDescent="0.35">
      <c r="S84" s="141"/>
      <c r="T84" s="263"/>
    </row>
    <row r="85" spans="19:20" x14ac:dyDescent="0.35">
      <c r="S85" s="20" t="s">
        <v>1230</v>
      </c>
      <c r="T85" s="294">
        <f>+T71</f>
        <v>0</v>
      </c>
    </row>
  </sheetData>
  <sheetProtection algorithmName="SHA-512" hashValue="fW5VuWrkbV7LhchLoZLDRy6sRyy6lqhb2PkYx7vj3QmKAPJwJuH7l/EnKczxDIDD2y4ZHstKYXPP86j1v+oZog==" saltValue="sR9ArmWuIDcqd2eysIV4xw==" spinCount="100000" sheet="1" objects="1" scenarios="1" autoFilter="0"/>
  <autoFilter ref="A1:T71" xr:uid="{AED614FA-B535-4136-B84C-915D8DD87F75}">
    <sortState xmlns:xlrd2="http://schemas.microsoft.com/office/spreadsheetml/2017/richdata2" ref="A21:T46">
      <sortCondition sortBy="cellColor" ref="B1:B70" dxfId="43"/>
    </sortState>
  </autoFilter>
  <dataValidations disablePrompts="1" count="2">
    <dataValidation type="list" allowBlank="1" showInputMessage="1" showErrorMessage="1" sqref="A2:A21 A31:A74" xr:uid="{2D1BE1BE-1013-40B9-AEB3-A47396E5BEDB}">
      <formula1>$A$77:$A$82</formula1>
    </dataValidation>
    <dataValidation type="list" allowBlank="1" showInputMessage="1" showErrorMessage="1" sqref="A22:A30" xr:uid="{BC3D8A92-DCF9-45C3-987B-25EFF9E3DDD3}">
      <formula1>$A$67:$A$72</formula1>
    </dataValidation>
  </dataValidation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F31A8-8346-46D4-BD49-0BC80D8FFF50}">
  <sheetPr>
    <tabColor theme="8" tint="0.59999389629810485"/>
  </sheetPr>
  <dimension ref="A1:T35"/>
  <sheetViews>
    <sheetView topLeftCell="C2" zoomScale="80" zoomScaleNormal="80" workbookViewId="0">
      <selection activeCell="S3" sqref="S3"/>
    </sheetView>
  </sheetViews>
  <sheetFormatPr defaultRowHeight="14.5" x14ac:dyDescent="0.35"/>
  <cols>
    <col min="1" max="1" width="12.26953125" style="8" customWidth="1"/>
    <col min="2" max="3" width="6.26953125" style="38" customWidth="1"/>
    <col min="4" max="4" width="6.7265625" style="38" customWidth="1"/>
    <col min="5" max="5" width="8.453125" style="39" bestFit="1" customWidth="1"/>
    <col min="6" max="7" width="7.453125" style="40" customWidth="1"/>
    <col min="8" max="8" width="24.7265625" style="8" customWidth="1"/>
    <col min="9" max="9" width="49.7265625" style="8" customWidth="1"/>
    <col min="10" max="10" width="13.453125" style="8" bestFit="1" customWidth="1"/>
    <col min="11" max="11" width="10.7265625" style="41" bestFit="1" customWidth="1"/>
    <col min="12" max="12" width="29.453125" style="41" bestFit="1" customWidth="1"/>
    <col min="13" max="13" width="14.26953125" style="41" customWidth="1"/>
    <col min="14" max="14" width="16.54296875" style="8" bestFit="1" customWidth="1"/>
    <col min="15" max="15" width="5.453125" style="42" hidden="1" customWidth="1"/>
    <col min="16" max="16" width="26.08984375" style="43" customWidth="1"/>
    <col min="17" max="17" width="3.453125" style="43" bestFit="1" customWidth="1"/>
    <col min="18" max="18" width="12.26953125" style="43" bestFit="1" customWidth="1"/>
    <col min="19" max="19" width="20.453125" style="297" bestFit="1" customWidth="1"/>
    <col min="20" max="20" width="12.26953125" style="43" bestFit="1" customWidth="1"/>
    <col min="21" max="16384" width="8.7265625" style="8"/>
  </cols>
  <sheetData>
    <row r="1" spans="1:20" s="29" customFormat="1" ht="31.5" x14ac:dyDescent="0.35">
      <c r="A1" s="44" t="s">
        <v>13</v>
      </c>
      <c r="B1" s="45" t="s">
        <v>14</v>
      </c>
      <c r="C1" s="45" t="s">
        <v>15</v>
      </c>
      <c r="D1" s="45" t="s">
        <v>16</v>
      </c>
      <c r="E1" s="45" t="s">
        <v>17</v>
      </c>
      <c r="F1" s="45" t="s">
        <v>18</v>
      </c>
      <c r="G1" s="45" t="s">
        <v>19</v>
      </c>
      <c r="H1" s="45" t="s">
        <v>20</v>
      </c>
      <c r="I1" s="45" t="s">
        <v>21</v>
      </c>
      <c r="J1" s="45" t="s">
        <v>22</v>
      </c>
      <c r="K1" s="45" t="s">
        <v>23</v>
      </c>
      <c r="L1" s="45" t="s">
        <v>24</v>
      </c>
      <c r="M1" s="45" t="s">
        <v>25</v>
      </c>
      <c r="N1" s="45" t="s">
        <v>26</v>
      </c>
      <c r="O1" s="45" t="s">
        <v>27</v>
      </c>
      <c r="P1" s="45" t="s">
        <v>28</v>
      </c>
      <c r="Q1" s="45" t="s">
        <v>29</v>
      </c>
      <c r="R1" s="45" t="s">
        <v>30</v>
      </c>
      <c r="S1" s="151" t="s">
        <v>31</v>
      </c>
      <c r="T1" s="45" t="s">
        <v>32</v>
      </c>
    </row>
    <row r="2" spans="1:20" s="268" customFormat="1" ht="15.5" x14ac:dyDescent="0.35">
      <c r="A2" s="298"/>
      <c r="B2" s="155" t="str">
        <f>MID(E2,1,1)</f>
        <v>1</v>
      </c>
      <c r="C2" s="155" t="s">
        <v>182</v>
      </c>
      <c r="D2" s="155" t="str">
        <f>_xlfn.XLOOKUP(E:E,[2]Místnosti!$C:$C,[2]Místnosti!$K:$K)</f>
        <v>CB</v>
      </c>
      <c r="E2" s="156" t="str">
        <f>$G2</f>
        <v>1_173</v>
      </c>
      <c r="F2" s="158"/>
      <c r="G2" s="158" t="s">
        <v>779</v>
      </c>
      <c r="H2" s="1" t="s">
        <v>6</v>
      </c>
      <c r="I2" s="274"/>
      <c r="J2" s="275"/>
      <c r="K2" s="276"/>
      <c r="L2" s="276"/>
      <c r="M2" s="276"/>
      <c r="N2" s="277"/>
      <c r="O2" s="278"/>
      <c r="P2" s="279"/>
      <c r="Q2" s="279"/>
      <c r="R2" s="279"/>
      <c r="S2" s="295"/>
      <c r="T2" s="279"/>
    </row>
    <row r="3" spans="1:20" s="268" customFormat="1" ht="62.5" x14ac:dyDescent="0.25">
      <c r="A3" s="298" t="s">
        <v>69</v>
      </c>
      <c r="B3" s="54" t="str">
        <f t="shared" ref="B3:B11" si="0">MID(E3,1,1)</f>
        <v>1</v>
      </c>
      <c r="C3" s="54" t="s">
        <v>182</v>
      </c>
      <c r="D3" s="54" t="str">
        <f>_xlfn.XLOOKUP(E:E,[2]Místnosti!$C:$C,[2]Místnosti!$K:$K)</f>
        <v>CB</v>
      </c>
      <c r="E3" s="55" t="str">
        <f>$E2</f>
        <v>1_173</v>
      </c>
      <c r="F3" s="162" t="s">
        <v>70</v>
      </c>
      <c r="G3" s="56" t="s">
        <v>391</v>
      </c>
      <c r="H3" s="172" t="s">
        <v>392</v>
      </c>
      <c r="I3" s="58" t="s">
        <v>393</v>
      </c>
      <c r="J3" s="59" t="s">
        <v>394</v>
      </c>
      <c r="K3" s="59" t="s">
        <v>395</v>
      </c>
      <c r="L3" s="59" t="s">
        <v>76</v>
      </c>
      <c r="M3" s="60" t="e" vm="65">
        <v>#VALUE!</v>
      </c>
      <c r="N3" s="60" t="s">
        <v>77</v>
      </c>
      <c r="O3" s="175" t="s">
        <v>396</v>
      </c>
      <c r="P3" s="59"/>
      <c r="Q3" s="62" t="s">
        <v>41</v>
      </c>
      <c r="R3" s="100">
        <v>1</v>
      </c>
      <c r="S3" s="272"/>
      <c r="T3" s="225"/>
    </row>
    <row r="4" spans="1:20" ht="61.5" customHeight="1" x14ac:dyDescent="0.35">
      <c r="A4" s="298"/>
      <c r="B4" s="54" t="str">
        <f t="shared" si="0"/>
        <v>1</v>
      </c>
      <c r="C4" s="54" t="s">
        <v>182</v>
      </c>
      <c r="D4" s="54" t="str">
        <f>_xlfn.XLOOKUP(E:E,[2]Místnosti!$C:$C,[2]Místnosti!$K:$K)</f>
        <v>CB</v>
      </c>
      <c r="E4" s="55" t="str">
        <f t="shared" ref="E4:E11" si="1">$E3</f>
        <v>1_173</v>
      </c>
      <c r="F4" s="59" t="s">
        <v>70</v>
      </c>
      <c r="G4" s="63" t="s">
        <v>780</v>
      </c>
      <c r="H4" s="106" t="s">
        <v>781</v>
      </c>
      <c r="I4" s="110" t="s">
        <v>782</v>
      </c>
      <c r="J4" s="112" t="s">
        <v>783</v>
      </c>
      <c r="K4" s="112" t="s">
        <v>660</v>
      </c>
      <c r="L4" s="66" t="s">
        <v>76</v>
      </c>
      <c r="M4" s="74"/>
      <c r="N4" s="66" t="s">
        <v>77</v>
      </c>
      <c r="O4" s="91" t="s">
        <v>784</v>
      </c>
      <c r="P4" s="66"/>
      <c r="Q4" s="77" t="s">
        <v>41</v>
      </c>
      <c r="R4" s="116">
        <v>10</v>
      </c>
      <c r="S4" s="269"/>
      <c r="T4" s="225">
        <f>R4*S4</f>
        <v>0</v>
      </c>
    </row>
    <row r="5" spans="1:20" ht="65" customHeight="1" x14ac:dyDescent="0.35">
      <c r="A5" s="298"/>
      <c r="B5" s="54" t="str">
        <f t="shared" ref="B5" si="2">MID(E5,1,1)</f>
        <v>1</v>
      </c>
      <c r="C5" s="54" t="s">
        <v>182</v>
      </c>
      <c r="D5" s="54" t="str">
        <f>_xlfn.XLOOKUP(E:E,[2]Místnosti!$C:$C,[2]Místnosti!$K:$K)</f>
        <v>CB</v>
      </c>
      <c r="E5" s="55" t="str">
        <f t="shared" si="1"/>
        <v>1_173</v>
      </c>
      <c r="F5" s="59" t="s">
        <v>70</v>
      </c>
      <c r="G5" s="63" t="s">
        <v>780</v>
      </c>
      <c r="H5" s="106" t="s">
        <v>781</v>
      </c>
      <c r="I5" s="110" t="s">
        <v>785</v>
      </c>
      <c r="J5" s="112" t="s">
        <v>786</v>
      </c>
      <c r="K5" s="112" t="s">
        <v>660</v>
      </c>
      <c r="L5" s="66" t="s">
        <v>76</v>
      </c>
      <c r="M5" s="74"/>
      <c r="N5" s="66" t="s">
        <v>77</v>
      </c>
      <c r="O5" s="91" t="s">
        <v>784</v>
      </c>
      <c r="P5" s="66"/>
      <c r="Q5" s="77" t="s">
        <v>41</v>
      </c>
      <c r="R5" s="116">
        <v>5</v>
      </c>
      <c r="S5" s="269"/>
      <c r="T5" s="225">
        <f>R5*S5</f>
        <v>0</v>
      </c>
    </row>
    <row r="6" spans="1:20" ht="61.5" customHeight="1" x14ac:dyDescent="0.35">
      <c r="A6" s="298" t="s">
        <v>276</v>
      </c>
      <c r="B6" s="54" t="str">
        <f t="shared" si="0"/>
        <v>1</v>
      </c>
      <c r="C6" s="54" t="s">
        <v>182</v>
      </c>
      <c r="D6" s="54" t="str">
        <f>_xlfn.XLOOKUP(E:E,[2]Místnosti!$C:$C,[2]Místnosti!$K:$K)</f>
        <v>CB</v>
      </c>
      <c r="E6" s="55" t="str">
        <f>$E4</f>
        <v>1_173</v>
      </c>
      <c r="F6" s="59" t="s">
        <v>70</v>
      </c>
      <c r="G6" s="63" t="s">
        <v>787</v>
      </c>
      <c r="H6" s="106" t="s">
        <v>788</v>
      </c>
      <c r="I6" s="75" t="s">
        <v>789</v>
      </c>
      <c r="J6" s="66" t="s">
        <v>790</v>
      </c>
      <c r="K6" s="66" t="s">
        <v>291</v>
      </c>
      <c r="L6" s="66" t="s">
        <v>76</v>
      </c>
      <c r="M6" s="74" t="e" vm="66">
        <v>#VALUE!</v>
      </c>
      <c r="N6" s="66" t="s">
        <v>77</v>
      </c>
      <c r="O6" s="91" t="s">
        <v>784</v>
      </c>
      <c r="P6" s="66"/>
      <c r="Q6" s="77" t="s">
        <v>41</v>
      </c>
      <c r="R6" s="100">
        <v>12</v>
      </c>
      <c r="S6" s="3"/>
      <c r="T6" s="225"/>
    </row>
    <row r="7" spans="1:20" ht="42.5" customHeight="1" x14ac:dyDescent="0.35">
      <c r="A7" s="298"/>
      <c r="B7" s="54" t="str">
        <f t="shared" si="0"/>
        <v>1</v>
      </c>
      <c r="C7" s="54" t="s">
        <v>182</v>
      </c>
      <c r="D7" s="54" t="str">
        <f>_xlfn.XLOOKUP(E:E,[2]Místnosti!$C:$C,[2]Místnosti!$K:$K)</f>
        <v>CB</v>
      </c>
      <c r="E7" s="55" t="str">
        <f t="shared" si="1"/>
        <v>1_173</v>
      </c>
      <c r="F7" s="59" t="s">
        <v>70</v>
      </c>
      <c r="G7" s="63" t="s">
        <v>791</v>
      </c>
      <c r="H7" s="106" t="s">
        <v>792</v>
      </c>
      <c r="I7" s="75" t="s">
        <v>793</v>
      </c>
      <c r="J7" s="66" t="s">
        <v>794</v>
      </c>
      <c r="K7" s="66" t="s">
        <v>795</v>
      </c>
      <c r="L7" s="66" t="s">
        <v>76</v>
      </c>
      <c r="M7" s="74" t="e" vm="67">
        <v>#VALUE!</v>
      </c>
      <c r="N7" s="66" t="s">
        <v>77</v>
      </c>
      <c r="O7" s="91" t="s">
        <v>784</v>
      </c>
      <c r="P7" s="66"/>
      <c r="Q7" s="77" t="s">
        <v>41</v>
      </c>
      <c r="R7" s="100">
        <v>2</v>
      </c>
      <c r="S7" s="269"/>
      <c r="T7" s="225">
        <f>R7*S7</f>
        <v>0</v>
      </c>
    </row>
    <row r="8" spans="1:20" ht="108.5" customHeight="1" x14ac:dyDescent="0.35">
      <c r="A8" s="298"/>
      <c r="B8" s="54" t="str">
        <f t="shared" si="0"/>
        <v>1</v>
      </c>
      <c r="C8" s="54" t="s">
        <v>182</v>
      </c>
      <c r="D8" s="54" t="str">
        <f>_xlfn.XLOOKUP(E:E,[2]Místnosti!$C:$C,[2]Místnosti!$K:$K)</f>
        <v>CB</v>
      </c>
      <c r="E8" s="55" t="str">
        <f t="shared" si="1"/>
        <v>1_173</v>
      </c>
      <c r="F8" s="162" t="s">
        <v>70</v>
      </c>
      <c r="G8" s="56" t="s">
        <v>796</v>
      </c>
      <c r="H8" s="281" t="s">
        <v>797</v>
      </c>
      <c r="I8" s="110" t="s">
        <v>798</v>
      </c>
      <c r="J8" s="112" t="s">
        <v>799</v>
      </c>
      <c r="K8" s="112" t="s">
        <v>395</v>
      </c>
      <c r="L8" s="66" t="s">
        <v>76</v>
      </c>
      <c r="M8" s="74"/>
      <c r="N8" s="66" t="s">
        <v>77</v>
      </c>
      <c r="O8" s="91" t="s">
        <v>784</v>
      </c>
      <c r="P8" s="66"/>
      <c r="Q8" s="77" t="s">
        <v>41</v>
      </c>
      <c r="R8" s="100">
        <v>3</v>
      </c>
      <c r="S8" s="269"/>
      <c r="T8" s="225">
        <f>R8*S8</f>
        <v>0</v>
      </c>
    </row>
    <row r="9" spans="1:20" ht="342.75" customHeight="1" x14ac:dyDescent="0.35">
      <c r="A9" s="298" t="s">
        <v>276</v>
      </c>
      <c r="B9" s="54" t="str">
        <f t="shared" si="0"/>
        <v>1</v>
      </c>
      <c r="C9" s="54" t="s">
        <v>182</v>
      </c>
      <c r="D9" s="54" t="str">
        <f>_xlfn.XLOOKUP(E:E,[2]Místnosti!$C:$C,[2]Místnosti!$K:$K)</f>
        <v>CB</v>
      </c>
      <c r="E9" s="55" t="str">
        <f t="shared" si="1"/>
        <v>1_173</v>
      </c>
      <c r="F9" s="59" t="s">
        <v>35</v>
      </c>
      <c r="G9" s="63" t="s">
        <v>800</v>
      </c>
      <c r="H9" s="75" t="s">
        <v>801</v>
      </c>
      <c r="I9" s="58" t="s">
        <v>802</v>
      </c>
      <c r="J9" s="66" t="s">
        <v>803</v>
      </c>
      <c r="K9" s="59" t="s">
        <v>804</v>
      </c>
      <c r="L9" s="299" t="s">
        <v>198</v>
      </c>
      <c r="M9" s="60" t="s">
        <v>84</v>
      </c>
      <c r="N9" s="60" t="s">
        <v>805</v>
      </c>
      <c r="O9" s="91" t="s">
        <v>784</v>
      </c>
      <c r="P9" s="59" t="s">
        <v>806</v>
      </c>
      <c r="Q9" s="77" t="s">
        <v>41</v>
      </c>
      <c r="R9" s="100">
        <v>1</v>
      </c>
      <c r="S9" s="3"/>
      <c r="T9" s="225"/>
    </row>
    <row r="10" spans="1:20" ht="210" x14ac:dyDescent="0.35">
      <c r="A10" s="46"/>
      <c r="B10" s="54" t="str">
        <f t="shared" si="0"/>
        <v>1</v>
      </c>
      <c r="C10" s="54" t="s">
        <v>182</v>
      </c>
      <c r="D10" s="54" t="str">
        <f>_xlfn.XLOOKUP(E:E,[2]Místnosti!$C:$C,[2]Místnosti!$K:$K)</f>
        <v>CB</v>
      </c>
      <c r="E10" s="55" t="str">
        <f t="shared" si="1"/>
        <v>1_173</v>
      </c>
      <c r="F10" s="59" t="s">
        <v>35</v>
      </c>
      <c r="G10" s="63" t="s">
        <v>807</v>
      </c>
      <c r="H10" s="75" t="s">
        <v>808</v>
      </c>
      <c r="I10" s="300" t="s">
        <v>809</v>
      </c>
      <c r="J10" s="66" t="s">
        <v>810</v>
      </c>
      <c r="K10" s="59" t="s">
        <v>811</v>
      </c>
      <c r="L10" s="66" t="s">
        <v>761</v>
      </c>
      <c r="M10" s="60" t="s">
        <v>84</v>
      </c>
      <c r="N10" s="60" t="s">
        <v>805</v>
      </c>
      <c r="O10" s="91" t="s">
        <v>784</v>
      </c>
      <c r="P10" s="59" t="s">
        <v>812</v>
      </c>
      <c r="Q10" s="77" t="s">
        <v>41</v>
      </c>
      <c r="R10" s="100">
        <v>1</v>
      </c>
      <c r="S10" s="269"/>
      <c r="T10" s="225">
        <f>R10*S10</f>
        <v>0</v>
      </c>
    </row>
    <row r="11" spans="1:20" ht="140" x14ac:dyDescent="0.35">
      <c r="A11" s="46"/>
      <c r="B11" s="54" t="str">
        <f t="shared" si="0"/>
        <v>1</v>
      </c>
      <c r="C11" s="54" t="s">
        <v>182</v>
      </c>
      <c r="D11" s="54" t="str">
        <f>_xlfn.XLOOKUP(E:E,[2]Místnosti!$C:$C,[2]Místnosti!$K:$K)</f>
        <v>CB</v>
      </c>
      <c r="E11" s="55" t="str">
        <f t="shared" si="1"/>
        <v>1_173</v>
      </c>
      <c r="F11" s="59" t="s">
        <v>35</v>
      </c>
      <c r="G11" s="63" t="s">
        <v>813</v>
      </c>
      <c r="H11" s="75" t="s">
        <v>814</v>
      </c>
      <c r="I11" s="300" t="s">
        <v>815</v>
      </c>
      <c r="J11" s="66" t="s">
        <v>816</v>
      </c>
      <c r="K11" s="59" t="s">
        <v>811</v>
      </c>
      <c r="L11" s="66" t="s">
        <v>761</v>
      </c>
      <c r="M11" s="60" t="s">
        <v>84</v>
      </c>
      <c r="N11" s="60" t="s">
        <v>817</v>
      </c>
      <c r="O11" s="91" t="s">
        <v>784</v>
      </c>
      <c r="P11" s="59" t="s">
        <v>818</v>
      </c>
      <c r="Q11" s="77" t="s">
        <v>41</v>
      </c>
      <c r="R11" s="100">
        <v>1</v>
      </c>
      <c r="S11" s="269"/>
      <c r="T11" s="225">
        <f>R11*S11</f>
        <v>0</v>
      </c>
    </row>
    <row r="12" spans="1:20" s="268" customFormat="1" ht="24.75" customHeight="1" x14ac:dyDescent="0.35">
      <c r="A12" s="298"/>
      <c r="B12" s="155" t="str">
        <f>MID(E12,1,1)</f>
        <v>1</v>
      </c>
      <c r="C12" s="155" t="s">
        <v>182</v>
      </c>
      <c r="D12" s="155" t="str">
        <f>_xlfn.XLOOKUP(E:E,[2]Místnosti!$C:$C,[2]Místnosti!$K:$K)</f>
        <v>CB</v>
      </c>
      <c r="E12" s="156" t="str">
        <f>$G12</f>
        <v>1_175</v>
      </c>
      <c r="F12" s="158"/>
      <c r="G12" s="158" t="s">
        <v>819</v>
      </c>
      <c r="H12" s="1" t="s">
        <v>820</v>
      </c>
      <c r="I12" s="274"/>
      <c r="J12" s="275"/>
      <c r="K12" s="276"/>
      <c r="L12" s="276"/>
      <c r="M12" s="276"/>
      <c r="N12" s="277"/>
      <c r="O12" s="278"/>
      <c r="P12" s="279"/>
      <c r="Q12" s="279"/>
      <c r="R12" s="279"/>
      <c r="S12" s="295"/>
      <c r="T12" s="279"/>
    </row>
    <row r="13" spans="1:20" s="268" customFormat="1" ht="115.5" customHeight="1" x14ac:dyDescent="0.35">
      <c r="A13" s="46"/>
      <c r="B13" s="54" t="str">
        <f t="shared" ref="B13" si="3">MID(E13,1,1)</f>
        <v>1</v>
      </c>
      <c r="C13" s="54" t="s">
        <v>182</v>
      </c>
      <c r="D13" s="54" t="str">
        <f>_xlfn.XLOOKUP(E:E,[2]Místnosti!$C:$C,[2]Místnosti!$K:$K)</f>
        <v>CB</v>
      </c>
      <c r="E13" s="55" t="str">
        <f>$E12</f>
        <v>1_175</v>
      </c>
      <c r="F13" s="59" t="s">
        <v>35</v>
      </c>
      <c r="G13" s="63" t="s">
        <v>821</v>
      </c>
      <c r="H13" s="75" t="s">
        <v>822</v>
      </c>
      <c r="I13" s="300" t="s">
        <v>815</v>
      </c>
      <c r="J13" s="66" t="s">
        <v>823</v>
      </c>
      <c r="K13" s="59" t="s">
        <v>811</v>
      </c>
      <c r="L13" s="66" t="s">
        <v>761</v>
      </c>
      <c r="M13" s="60" t="s">
        <v>84</v>
      </c>
      <c r="N13" s="60" t="s">
        <v>824</v>
      </c>
      <c r="O13" s="91" t="s">
        <v>784</v>
      </c>
      <c r="P13" s="59" t="s">
        <v>818</v>
      </c>
      <c r="Q13" s="62" t="s">
        <v>41</v>
      </c>
      <c r="R13" s="100">
        <v>1</v>
      </c>
      <c r="S13" s="273"/>
      <c r="T13" s="225">
        <f>R13*S13</f>
        <v>0</v>
      </c>
    </row>
    <row r="14" spans="1:20" s="268" customFormat="1" ht="15.5" x14ac:dyDescent="0.35">
      <c r="A14" s="298"/>
      <c r="B14" s="155" t="str">
        <f>MID(E14,1,1)</f>
        <v>1</v>
      </c>
      <c r="C14" s="155" t="s">
        <v>182</v>
      </c>
      <c r="D14" s="155" t="str">
        <f>_xlfn.XLOOKUP(E:E,[2]Místnosti!$C:$C,[2]Místnosti!$K:$K)</f>
        <v>CB</v>
      </c>
      <c r="E14" s="156" t="str">
        <f>$G14</f>
        <v>1_176</v>
      </c>
      <c r="F14" s="158"/>
      <c r="G14" s="158" t="s">
        <v>825</v>
      </c>
      <c r="H14" s="1" t="s">
        <v>826</v>
      </c>
      <c r="I14" s="274"/>
      <c r="J14" s="275"/>
      <c r="K14" s="276"/>
      <c r="L14" s="276"/>
      <c r="M14" s="276"/>
      <c r="N14" s="277"/>
      <c r="O14" s="278"/>
      <c r="P14" s="279"/>
      <c r="Q14" s="279"/>
      <c r="R14" s="279"/>
      <c r="S14" s="295"/>
      <c r="T14" s="279"/>
    </row>
    <row r="15" spans="1:20" s="268" customFormat="1" ht="52.9" customHeight="1" x14ac:dyDescent="0.25">
      <c r="A15" s="298"/>
      <c r="B15" s="54" t="str">
        <f t="shared" ref="B15" si="4">MID(E15,1,1)</f>
        <v>1</v>
      </c>
      <c r="C15" s="54" t="s">
        <v>182</v>
      </c>
      <c r="D15" s="54" t="str">
        <f>_xlfn.XLOOKUP(E:E,[2]Místnosti!$C:$C,[2]Místnosti!$K:$K)</f>
        <v>CB</v>
      </c>
      <c r="E15" s="55" t="str">
        <f>$E14</f>
        <v>1_176</v>
      </c>
      <c r="F15" s="162" t="s">
        <v>70</v>
      </c>
      <c r="G15" s="56" t="s">
        <v>827</v>
      </c>
      <c r="H15" s="106" t="s">
        <v>828</v>
      </c>
      <c r="I15" s="58" t="s">
        <v>829</v>
      </c>
      <c r="J15" s="173" t="s">
        <v>830</v>
      </c>
      <c r="K15" s="174" t="s">
        <v>831</v>
      </c>
      <c r="L15" s="174" t="s">
        <v>76</v>
      </c>
      <c r="M15" s="74" t="e" vm="68">
        <v>#VALUE!</v>
      </c>
      <c r="N15" s="66" t="s">
        <v>77</v>
      </c>
      <c r="O15" s="91"/>
      <c r="P15" s="59"/>
      <c r="Q15" s="62" t="s">
        <v>41</v>
      </c>
      <c r="R15" s="100">
        <v>1</v>
      </c>
      <c r="S15" s="273"/>
      <c r="T15" s="225">
        <f>R15*S15</f>
        <v>0</v>
      </c>
    </row>
    <row r="16" spans="1:20" s="268" customFormat="1" ht="15.5" x14ac:dyDescent="0.35">
      <c r="A16" s="298"/>
      <c r="B16" s="155" t="str">
        <f>MID(E16,1,1)</f>
        <v>1</v>
      </c>
      <c r="C16" s="155" t="s">
        <v>182</v>
      </c>
      <c r="D16" s="155" t="str">
        <f>_xlfn.XLOOKUP(E:E,[2]Místnosti!$C:$C,[2]Místnosti!$K:$K)</f>
        <v>CB</v>
      </c>
      <c r="E16" s="156" t="str">
        <f>$G16</f>
        <v>1_177</v>
      </c>
      <c r="F16" s="158"/>
      <c r="G16" s="158" t="s">
        <v>832</v>
      </c>
      <c r="H16" s="1" t="s">
        <v>833</v>
      </c>
      <c r="I16" s="274"/>
      <c r="J16" s="275"/>
      <c r="K16" s="276"/>
      <c r="L16" s="276"/>
      <c r="M16" s="276"/>
      <c r="N16" s="277"/>
      <c r="O16" s="278"/>
      <c r="P16" s="279"/>
      <c r="Q16" s="279"/>
      <c r="R16" s="279"/>
      <c r="S16" s="295"/>
      <c r="T16" s="279"/>
    </row>
    <row r="17" spans="1:20" s="268" customFormat="1" ht="34.5" customHeight="1" x14ac:dyDescent="0.25">
      <c r="A17" s="298"/>
      <c r="B17" s="54" t="str">
        <f t="shared" ref="B17" si="5">MID(E17,1,1)</f>
        <v>1</v>
      </c>
      <c r="C17" s="54" t="s">
        <v>182</v>
      </c>
      <c r="D17" s="54" t="str">
        <f>_xlfn.XLOOKUP(E:E,[2]Místnosti!$C:$C,[2]Místnosti!$K:$K)</f>
        <v>CB</v>
      </c>
      <c r="E17" s="55" t="str">
        <f>$E16</f>
        <v>1_177</v>
      </c>
      <c r="F17" s="59" t="s">
        <v>70</v>
      </c>
      <c r="G17" s="63" t="s">
        <v>834</v>
      </c>
      <c r="H17" s="106" t="s">
        <v>835</v>
      </c>
      <c r="I17" s="75" t="s">
        <v>836</v>
      </c>
      <c r="J17" s="206" t="s">
        <v>837</v>
      </c>
      <c r="K17" s="66" t="s">
        <v>838</v>
      </c>
      <c r="L17" s="66" t="s">
        <v>76</v>
      </c>
      <c r="M17" s="74" t="e" vm="69">
        <v>#VALUE!</v>
      </c>
      <c r="N17" s="66" t="s">
        <v>77</v>
      </c>
      <c r="O17" s="91" t="s">
        <v>784</v>
      </c>
      <c r="P17" s="59" t="s">
        <v>818</v>
      </c>
      <c r="Q17" s="62" t="s">
        <v>41</v>
      </c>
      <c r="R17" s="100">
        <v>1</v>
      </c>
      <c r="S17" s="273"/>
      <c r="T17" s="225">
        <f>R17*S17</f>
        <v>0</v>
      </c>
    </row>
    <row r="18" spans="1:20" s="268" customFormat="1" ht="49.5" customHeight="1" x14ac:dyDescent="0.25">
      <c r="A18" s="298" t="s">
        <v>69</v>
      </c>
      <c r="B18" s="54" t="str">
        <f t="shared" ref="B18" si="6">MID(E18,1,1)</f>
        <v>1</v>
      </c>
      <c r="C18" s="54" t="s">
        <v>182</v>
      </c>
      <c r="D18" s="54" t="str">
        <f>_xlfn.XLOOKUP(E:E,[2]Místnosti!$C:$C,[2]Místnosti!$K:$K)</f>
        <v>CB</v>
      </c>
      <c r="E18" s="55" t="str">
        <f>$E16</f>
        <v>1_177</v>
      </c>
      <c r="F18" s="59" t="s">
        <v>35</v>
      </c>
      <c r="G18" s="63" t="s">
        <v>839</v>
      </c>
      <c r="H18" s="106" t="s">
        <v>840</v>
      </c>
      <c r="I18" s="75" t="s">
        <v>841</v>
      </c>
      <c r="J18" s="206" t="s">
        <v>842</v>
      </c>
      <c r="K18" s="66" t="s">
        <v>843</v>
      </c>
      <c r="L18" s="66" t="s">
        <v>844</v>
      </c>
      <c r="M18" s="74" t="s">
        <v>84</v>
      </c>
      <c r="N18" s="66" t="s">
        <v>845</v>
      </c>
      <c r="O18" s="91" t="s">
        <v>846</v>
      </c>
      <c r="P18" s="59"/>
      <c r="Q18" s="62" t="s">
        <v>41</v>
      </c>
      <c r="R18" s="100">
        <v>1</v>
      </c>
      <c r="S18" s="272"/>
      <c r="T18" s="225"/>
    </row>
    <row r="19" spans="1:20" s="268" customFormat="1" ht="15.5" x14ac:dyDescent="0.35">
      <c r="A19" s="298"/>
      <c r="B19" s="155" t="str">
        <f>MID(E19,1,1)</f>
        <v>1</v>
      </c>
      <c r="C19" s="155" t="s">
        <v>182</v>
      </c>
      <c r="D19" s="155" t="str">
        <f>_xlfn.XLOOKUP(E:E,[2]Místnosti!$C:$C,[2]Místnosti!$K:$K)</f>
        <v>CB</v>
      </c>
      <c r="E19" s="156" t="str">
        <f>$G19</f>
        <v>1_184</v>
      </c>
      <c r="F19" s="158"/>
      <c r="G19" s="158" t="s">
        <v>847</v>
      </c>
      <c r="H19" s="1" t="s">
        <v>826</v>
      </c>
      <c r="I19" s="274"/>
      <c r="J19" s="275"/>
      <c r="K19" s="276"/>
      <c r="L19" s="276"/>
      <c r="M19" s="276"/>
      <c r="N19" s="277"/>
      <c r="O19" s="278"/>
      <c r="P19" s="279"/>
      <c r="Q19" s="279"/>
      <c r="R19" s="279"/>
      <c r="S19" s="295"/>
      <c r="T19" s="279"/>
    </row>
    <row r="20" spans="1:20" s="268" customFormat="1" ht="45.65" customHeight="1" x14ac:dyDescent="0.25">
      <c r="A20" s="301" t="s">
        <v>276</v>
      </c>
      <c r="B20" s="118" t="str">
        <f t="shared" ref="B20" si="7">MID(E20,1,1)</f>
        <v>1</v>
      </c>
      <c r="C20" s="118" t="s">
        <v>182</v>
      </c>
      <c r="D20" s="118" t="str">
        <f>_xlfn.XLOOKUP(E:E,[2]Místnosti!$C:$C,[2]Místnosti!$K:$K)</f>
        <v>CB</v>
      </c>
      <c r="E20" s="119" t="str">
        <f>$E19</f>
        <v>1_184</v>
      </c>
      <c r="F20" s="167" t="s">
        <v>70</v>
      </c>
      <c r="G20" s="67" t="s">
        <v>827</v>
      </c>
      <c r="H20" s="179" t="s">
        <v>828</v>
      </c>
      <c r="I20" s="72" t="s">
        <v>829</v>
      </c>
      <c r="J20" s="180" t="s">
        <v>830</v>
      </c>
      <c r="K20" s="181" t="s">
        <v>831</v>
      </c>
      <c r="L20" s="181" t="s">
        <v>76</v>
      </c>
      <c r="M20" s="182" t="e" vm="68">
        <v>#VALUE!</v>
      </c>
      <c r="N20" s="123" t="s">
        <v>77</v>
      </c>
      <c r="O20" s="302"/>
      <c r="P20" s="70"/>
      <c r="Q20" s="124" t="s">
        <v>41</v>
      </c>
      <c r="R20" s="218">
        <v>1</v>
      </c>
      <c r="S20" s="296"/>
      <c r="T20" s="265"/>
    </row>
    <row r="21" spans="1:20" ht="65" x14ac:dyDescent="0.35">
      <c r="A21" s="303"/>
      <c r="B21" s="304"/>
      <c r="C21" s="304"/>
      <c r="D21" s="304"/>
      <c r="E21" s="305"/>
      <c r="F21" s="306"/>
      <c r="G21" s="306"/>
      <c r="H21" s="150"/>
      <c r="I21" s="129" t="s">
        <v>645</v>
      </c>
      <c r="J21" s="150"/>
      <c r="K21" s="307"/>
      <c r="L21" s="131" t="s">
        <v>76</v>
      </c>
      <c r="M21" s="307"/>
      <c r="N21" s="150"/>
      <c r="O21" s="308"/>
      <c r="P21" s="133" t="s">
        <v>330</v>
      </c>
      <c r="Q21" s="134" t="s">
        <v>646</v>
      </c>
      <c r="R21" s="134">
        <v>3</v>
      </c>
      <c r="S21" s="273"/>
      <c r="T21" s="134">
        <f>S21*R21</f>
        <v>0</v>
      </c>
    </row>
    <row r="22" spans="1:20" ht="15" thickBot="1" x14ac:dyDescent="0.4">
      <c r="S22" s="309"/>
      <c r="T22" s="141"/>
    </row>
    <row r="23" spans="1:20" ht="15" thickBot="1" x14ac:dyDescent="0.4">
      <c r="S23" s="310" t="s">
        <v>333</v>
      </c>
      <c r="T23" s="199">
        <f>SUM(T2:T21)</f>
        <v>0</v>
      </c>
    </row>
    <row r="24" spans="1:20" x14ac:dyDescent="0.35">
      <c r="A24" s="8" t="s">
        <v>276</v>
      </c>
      <c r="S24" s="309"/>
      <c r="T24" s="263"/>
    </row>
    <row r="25" spans="1:20" x14ac:dyDescent="0.35">
      <c r="A25" s="8" t="s">
        <v>69</v>
      </c>
      <c r="S25" s="309"/>
      <c r="T25" s="263"/>
    </row>
    <row r="26" spans="1:20" x14ac:dyDescent="0.35">
      <c r="A26" s="8" t="s">
        <v>334</v>
      </c>
      <c r="S26" s="311" t="s">
        <v>8</v>
      </c>
      <c r="T26" s="144">
        <f>SUMIFS(T2:T20,C2:C20,"FAF")+SUMIFS(T2:T20,C2:C20,"FAF50")</f>
        <v>0</v>
      </c>
    </row>
    <row r="27" spans="1:20" x14ac:dyDescent="0.35">
      <c r="S27" s="311" t="s">
        <v>9</v>
      </c>
      <c r="T27" s="144">
        <f>SUMIFS(T2:T20,C2:C20,"LF")+SUMIFS(T2:T20,C2:C20,"LAF50")</f>
        <v>0</v>
      </c>
    </row>
    <row r="28" spans="1:20" hidden="1" x14ac:dyDescent="0.35">
      <c r="S28" s="311" t="s">
        <v>10</v>
      </c>
      <c r="T28" s="144">
        <f>SUMIFS(T4:T22,C4:C22,"KAM")</f>
        <v>0</v>
      </c>
    </row>
    <row r="29" spans="1:20" x14ac:dyDescent="0.35">
      <c r="S29" s="145" t="s">
        <v>1227</v>
      </c>
      <c r="T29" s="146">
        <f>SUM(T26:T28)</f>
        <v>0</v>
      </c>
    </row>
    <row r="30" spans="1:20" x14ac:dyDescent="0.35">
      <c r="S30" s="309"/>
      <c r="T30" s="263"/>
    </row>
    <row r="31" spans="1:20" x14ac:dyDescent="0.35">
      <c r="S31" s="19" t="s">
        <v>11</v>
      </c>
      <c r="T31" s="144">
        <f>SUMIFS(T1:T20,D1:D20,"CB")</f>
        <v>0</v>
      </c>
    </row>
    <row r="32" spans="1:20" x14ac:dyDescent="0.35">
      <c r="S32" s="19" t="s">
        <v>12</v>
      </c>
      <c r="T32" s="144">
        <f>SUMIFS(T1:T20,D1:D20,"BF")</f>
        <v>0</v>
      </c>
    </row>
    <row r="33" spans="19:20" x14ac:dyDescent="0.35">
      <c r="S33" s="145" t="s">
        <v>1227</v>
      </c>
      <c r="T33" s="146">
        <f>SUM(T31:T32)</f>
        <v>0</v>
      </c>
    </row>
    <row r="34" spans="19:20" x14ac:dyDescent="0.35">
      <c r="S34" s="309"/>
      <c r="T34" s="263"/>
    </row>
    <row r="35" spans="19:20" x14ac:dyDescent="0.35">
      <c r="S35" s="20" t="s">
        <v>1230</v>
      </c>
      <c r="T35" s="312">
        <f>+T21</f>
        <v>0</v>
      </c>
    </row>
  </sheetData>
  <sheetProtection algorithmName="SHA-512" hashValue="FhmTTZOPrv6JybPJGS14Umbc10YiCWZGIQyi7nEdYk6cphbOr1NAtmoYuchTTDCvfp5tz+aKs1Nqt2OLqszraA==" saltValue="5SyAjqFTznpC/ooGyN9d+g==" spinCount="100000" sheet="1" objects="1" scenarios="1" autoFilter="0"/>
  <autoFilter ref="A1:T21" xr:uid="{36EF31A8-8346-46D4-BD49-0BC80D8FFF50}"/>
  <conditionalFormatting sqref="F3">
    <cfRule type="cellIs" dxfId="8" priority="4" operator="equal">
      <formula>0</formula>
    </cfRule>
  </conditionalFormatting>
  <conditionalFormatting sqref="F13 F15">
    <cfRule type="cellIs" dxfId="7" priority="3" operator="equal">
      <formula>0</formula>
    </cfRule>
  </conditionalFormatting>
  <conditionalFormatting sqref="F17:F18">
    <cfRule type="cellIs" dxfId="6" priority="2" operator="equal">
      <formula>0</formula>
    </cfRule>
  </conditionalFormatting>
  <conditionalFormatting sqref="F20">
    <cfRule type="cellIs" dxfId="5" priority="1" operator="equal">
      <formula>0</formula>
    </cfRule>
  </conditionalFormatting>
  <dataValidations disablePrompts="1" count="1">
    <dataValidation type="list" allowBlank="1" showInputMessage="1" showErrorMessage="1" sqref="A2:A20" xr:uid="{91C3DD61-65DA-4E94-BFBE-EC2A8E51A63A}">
      <formula1>$A$24:$A$28</formula1>
    </dataValidation>
  </dataValidations>
  <pageMargins left="0.7" right="0.7" top="0.78740157499999996" bottom="0.78740157499999996"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03C67-37FD-4C3F-B791-3D40B82EAE27}">
  <dimension ref="A1:Z705"/>
  <sheetViews>
    <sheetView zoomScale="80" zoomScaleNormal="80" workbookViewId="0">
      <pane xSplit="7" ySplit="1" topLeftCell="J2" activePane="bottomRight" state="frozen"/>
      <selection pane="topRight" activeCell="F1" sqref="F1"/>
      <selection pane="bottomLeft" activeCell="A2" sqref="A2"/>
      <selection pane="bottomRight" activeCell="V3" sqref="V3"/>
    </sheetView>
  </sheetViews>
  <sheetFormatPr defaultColWidth="9.26953125" defaultRowHeight="15" customHeight="1" x14ac:dyDescent="0.35"/>
  <cols>
    <col min="1" max="1" width="15.453125" style="316" customWidth="1"/>
    <col min="2" max="4" width="10.26953125" style="316" customWidth="1"/>
    <col min="5" max="7" width="13" style="316" customWidth="1"/>
    <col min="8" max="8" width="45.81640625" style="316" customWidth="1"/>
    <col min="9" max="9" width="84.1796875" style="316" customWidth="1"/>
    <col min="10" max="10" width="8.54296875" style="316" customWidth="1"/>
    <col min="11" max="11" width="10" style="316" customWidth="1"/>
    <col min="12" max="12" width="11.26953125" style="316" customWidth="1"/>
    <col min="13" max="13" width="10.7265625" style="316" customWidth="1"/>
    <col min="14" max="14" width="13.26953125" style="316" customWidth="1"/>
    <col min="15" max="15" width="6.7265625" style="316" hidden="1" customWidth="1"/>
    <col min="16" max="16" width="21.54296875" style="316" customWidth="1"/>
    <col min="17" max="18" width="7.81640625" style="316" customWidth="1"/>
    <col min="19" max="19" width="19.26953125" style="316" customWidth="1"/>
    <col min="20" max="20" width="19.26953125" style="319" customWidth="1"/>
    <col min="21" max="22" width="19.26953125" style="316" customWidth="1"/>
    <col min="23" max="16384" width="9.26953125" style="316"/>
  </cols>
  <sheetData>
    <row r="1" spans="1:26" s="313" customFormat="1" ht="42" x14ac:dyDescent="0.35">
      <c r="A1" s="322" t="s">
        <v>13</v>
      </c>
      <c r="B1" s="323" t="s">
        <v>14</v>
      </c>
      <c r="C1" s="324" t="s">
        <v>15</v>
      </c>
      <c r="D1" s="324" t="s">
        <v>16</v>
      </c>
      <c r="E1" s="324" t="s">
        <v>17</v>
      </c>
      <c r="F1" s="324" t="s">
        <v>18</v>
      </c>
      <c r="G1" s="324" t="s">
        <v>19</v>
      </c>
      <c r="H1" s="325" t="s">
        <v>20</v>
      </c>
      <c r="I1" s="324" t="s">
        <v>21</v>
      </c>
      <c r="J1" s="323" t="s">
        <v>848</v>
      </c>
      <c r="K1" s="324" t="s">
        <v>23</v>
      </c>
      <c r="L1" s="324" t="s">
        <v>24</v>
      </c>
      <c r="M1" s="323" t="s">
        <v>849</v>
      </c>
      <c r="N1" s="324" t="s">
        <v>26</v>
      </c>
      <c r="O1" s="324" t="s">
        <v>27</v>
      </c>
      <c r="P1" s="324" t="s">
        <v>28</v>
      </c>
      <c r="Q1" s="324" t="s">
        <v>29</v>
      </c>
      <c r="R1" s="324" t="s">
        <v>30</v>
      </c>
      <c r="S1" s="371" t="s">
        <v>31</v>
      </c>
      <c r="T1" s="365" t="s">
        <v>32</v>
      </c>
    </row>
    <row r="2" spans="1:26" ht="15.5" x14ac:dyDescent="0.35">
      <c r="A2" s="326"/>
      <c r="B2" s="327" t="s">
        <v>850</v>
      </c>
      <c r="C2" s="327" t="s">
        <v>42</v>
      </c>
      <c r="D2" s="327" t="s">
        <v>331</v>
      </c>
      <c r="E2" s="328" t="s">
        <v>851</v>
      </c>
      <c r="F2" s="329"/>
      <c r="G2" s="330" t="s">
        <v>851</v>
      </c>
      <c r="H2" s="5"/>
      <c r="I2" s="331"/>
      <c r="J2" s="332"/>
      <c r="K2" s="332"/>
      <c r="L2" s="332"/>
      <c r="M2" s="333"/>
      <c r="N2" s="332"/>
      <c r="O2" s="333"/>
      <c r="P2" s="332"/>
      <c r="Q2" s="333"/>
      <c r="R2" s="334"/>
      <c r="S2" s="314"/>
      <c r="T2" s="366"/>
      <c r="U2" s="315"/>
      <c r="V2" s="315"/>
      <c r="W2" s="315"/>
      <c r="X2" s="315"/>
      <c r="Y2" s="315"/>
      <c r="Z2" s="315"/>
    </row>
    <row r="3" spans="1:26" ht="308" customHeight="1" x14ac:dyDescent="0.35">
      <c r="A3" s="326"/>
      <c r="B3" s="335" t="s">
        <v>850</v>
      </c>
      <c r="C3" s="335" t="s">
        <v>42</v>
      </c>
      <c r="D3" s="335" t="s">
        <v>331</v>
      </c>
      <c r="E3" s="336" t="s">
        <v>851</v>
      </c>
      <c r="F3" s="162" t="s">
        <v>35</v>
      </c>
      <c r="G3" s="337" t="s">
        <v>852</v>
      </c>
      <c r="H3" s="338" t="s">
        <v>853</v>
      </c>
      <c r="I3" s="339" t="s">
        <v>854</v>
      </c>
      <c r="J3" s="59" t="s">
        <v>855</v>
      </c>
      <c r="K3" s="59" t="s">
        <v>856</v>
      </c>
      <c r="L3" s="59" t="s">
        <v>76</v>
      </c>
      <c r="M3" s="340" t="s">
        <v>84</v>
      </c>
      <c r="N3" s="340" t="s">
        <v>857</v>
      </c>
      <c r="O3" s="163" t="s">
        <v>396</v>
      </c>
      <c r="P3" s="59" t="s">
        <v>858</v>
      </c>
      <c r="Q3" s="62"/>
      <c r="R3" s="56">
        <v>1</v>
      </c>
      <c r="S3" s="317"/>
      <c r="T3" s="367">
        <f>R3*S3</f>
        <v>0</v>
      </c>
    </row>
    <row r="4" spans="1:26" ht="15.5" x14ac:dyDescent="0.35">
      <c r="A4" s="326"/>
      <c r="B4" s="327" t="s">
        <v>850</v>
      </c>
      <c r="C4" s="327" t="s">
        <v>42</v>
      </c>
      <c r="D4" s="327" t="s">
        <v>331</v>
      </c>
      <c r="E4" s="328" t="s">
        <v>859</v>
      </c>
      <c r="F4" s="329"/>
      <c r="G4" s="330" t="s">
        <v>859</v>
      </c>
      <c r="H4" s="5"/>
      <c r="I4" s="331"/>
      <c r="J4" s="332"/>
      <c r="K4" s="332"/>
      <c r="L4" s="332"/>
      <c r="M4" s="333"/>
      <c r="N4" s="332"/>
      <c r="O4" s="333"/>
      <c r="P4" s="332"/>
      <c r="Q4" s="333"/>
      <c r="R4" s="334"/>
      <c r="S4" s="314"/>
      <c r="T4" s="367"/>
    </row>
    <row r="5" spans="1:26" ht="305.5" customHeight="1" x14ac:dyDescent="0.35">
      <c r="A5" s="326"/>
      <c r="B5" s="335" t="s">
        <v>850</v>
      </c>
      <c r="C5" s="335" t="s">
        <v>42</v>
      </c>
      <c r="D5" s="335" t="s">
        <v>331</v>
      </c>
      <c r="E5" s="336" t="s">
        <v>859</v>
      </c>
      <c r="F5" s="162" t="s">
        <v>35</v>
      </c>
      <c r="G5" s="341" t="s">
        <v>860</v>
      </c>
      <c r="H5" s="338" t="s">
        <v>861</v>
      </c>
      <c r="I5" s="339" t="s">
        <v>862</v>
      </c>
      <c r="J5" s="59" t="s">
        <v>863</v>
      </c>
      <c r="K5" s="59" t="s">
        <v>856</v>
      </c>
      <c r="L5" s="59" t="s">
        <v>76</v>
      </c>
      <c r="M5" s="340" t="s">
        <v>84</v>
      </c>
      <c r="N5" s="340" t="s">
        <v>857</v>
      </c>
      <c r="O5" s="163" t="s">
        <v>396</v>
      </c>
      <c r="P5" s="59" t="s">
        <v>864</v>
      </c>
      <c r="Q5" s="62"/>
      <c r="R5" s="56">
        <v>1</v>
      </c>
      <c r="S5" s="317"/>
      <c r="T5" s="367">
        <f t="shared" ref="T5:T67" si="0">R5*S5</f>
        <v>0</v>
      </c>
    </row>
    <row r="6" spans="1:26" ht="15.5" x14ac:dyDescent="0.35">
      <c r="A6" s="326"/>
      <c r="B6" s="327" t="s">
        <v>850</v>
      </c>
      <c r="C6" s="327" t="s">
        <v>42</v>
      </c>
      <c r="D6" s="327" t="s">
        <v>331</v>
      </c>
      <c r="E6" s="328" t="s">
        <v>865</v>
      </c>
      <c r="F6" s="329"/>
      <c r="G6" s="330" t="s">
        <v>865</v>
      </c>
      <c r="H6" s="5"/>
      <c r="I6" s="331"/>
      <c r="J6" s="332"/>
      <c r="K6" s="332"/>
      <c r="L6" s="332"/>
      <c r="M6" s="333"/>
      <c r="N6" s="332"/>
      <c r="O6" s="333"/>
      <c r="P6" s="332"/>
      <c r="Q6" s="333"/>
      <c r="R6" s="334"/>
      <c r="S6" s="314"/>
      <c r="T6" s="367"/>
    </row>
    <row r="7" spans="1:26" ht="299.5" customHeight="1" x14ac:dyDescent="0.35">
      <c r="A7" s="326"/>
      <c r="B7" s="335" t="s">
        <v>850</v>
      </c>
      <c r="C7" s="335" t="s">
        <v>42</v>
      </c>
      <c r="D7" s="335" t="s">
        <v>331</v>
      </c>
      <c r="E7" s="336" t="s">
        <v>865</v>
      </c>
      <c r="F7" s="162" t="s">
        <v>35</v>
      </c>
      <c r="G7" s="341" t="s">
        <v>860</v>
      </c>
      <c r="H7" s="338" t="s">
        <v>861</v>
      </c>
      <c r="I7" s="339" t="s">
        <v>862</v>
      </c>
      <c r="J7" s="59" t="s">
        <v>863</v>
      </c>
      <c r="K7" s="59" t="s">
        <v>856</v>
      </c>
      <c r="L7" s="59" t="s">
        <v>76</v>
      </c>
      <c r="M7" s="340" t="s">
        <v>84</v>
      </c>
      <c r="N7" s="340" t="s">
        <v>857</v>
      </c>
      <c r="O7" s="163" t="s">
        <v>396</v>
      </c>
      <c r="P7" s="59" t="s">
        <v>864</v>
      </c>
      <c r="Q7" s="62"/>
      <c r="R7" s="56">
        <v>1</v>
      </c>
      <c r="S7" s="317"/>
      <c r="T7" s="367">
        <f t="shared" si="0"/>
        <v>0</v>
      </c>
    </row>
    <row r="8" spans="1:26" ht="15.5" x14ac:dyDescent="0.35">
      <c r="A8" s="326"/>
      <c r="B8" s="327" t="s">
        <v>850</v>
      </c>
      <c r="C8" s="327" t="s">
        <v>42</v>
      </c>
      <c r="D8" s="327" t="s">
        <v>331</v>
      </c>
      <c r="E8" s="328" t="s">
        <v>866</v>
      </c>
      <c r="F8" s="329"/>
      <c r="G8" s="330" t="s">
        <v>866</v>
      </c>
      <c r="H8" s="5"/>
      <c r="I8" s="331"/>
      <c r="J8" s="332"/>
      <c r="K8" s="332"/>
      <c r="L8" s="332"/>
      <c r="M8" s="333"/>
      <c r="N8" s="332"/>
      <c r="O8" s="333"/>
      <c r="P8" s="332"/>
      <c r="Q8" s="333"/>
      <c r="R8" s="334"/>
      <c r="S8" s="314"/>
      <c r="T8" s="367"/>
    </row>
    <row r="9" spans="1:26" ht="288" x14ac:dyDescent="0.35">
      <c r="A9" s="326"/>
      <c r="B9" s="335" t="s">
        <v>850</v>
      </c>
      <c r="C9" s="335" t="s">
        <v>42</v>
      </c>
      <c r="D9" s="335" t="s">
        <v>331</v>
      </c>
      <c r="E9" s="336" t="s">
        <v>866</v>
      </c>
      <c r="F9" s="162" t="s">
        <v>35</v>
      </c>
      <c r="G9" s="341" t="s">
        <v>860</v>
      </c>
      <c r="H9" s="338" t="s">
        <v>861</v>
      </c>
      <c r="I9" s="339" t="s">
        <v>862</v>
      </c>
      <c r="J9" s="59" t="s">
        <v>863</v>
      </c>
      <c r="K9" s="59" t="s">
        <v>856</v>
      </c>
      <c r="L9" s="59" t="s">
        <v>76</v>
      </c>
      <c r="M9" s="340" t="s">
        <v>84</v>
      </c>
      <c r="N9" s="340" t="s">
        <v>857</v>
      </c>
      <c r="O9" s="163" t="s">
        <v>396</v>
      </c>
      <c r="P9" s="59" t="s">
        <v>864</v>
      </c>
      <c r="Q9" s="62"/>
      <c r="R9" s="56">
        <v>1</v>
      </c>
      <c r="S9" s="317"/>
      <c r="T9" s="367">
        <f t="shared" si="0"/>
        <v>0</v>
      </c>
    </row>
    <row r="10" spans="1:26" ht="15.5" x14ac:dyDescent="0.35">
      <c r="A10" s="326"/>
      <c r="B10" s="327" t="s">
        <v>850</v>
      </c>
      <c r="C10" s="327" t="s">
        <v>42</v>
      </c>
      <c r="D10" s="327" t="s">
        <v>331</v>
      </c>
      <c r="E10" s="328" t="s">
        <v>867</v>
      </c>
      <c r="F10" s="329"/>
      <c r="G10" s="330" t="s">
        <v>867</v>
      </c>
      <c r="H10" s="5"/>
      <c r="I10" s="331"/>
      <c r="J10" s="332"/>
      <c r="K10" s="332"/>
      <c r="L10" s="332"/>
      <c r="M10" s="333"/>
      <c r="N10" s="332"/>
      <c r="O10" s="333"/>
      <c r="P10" s="332"/>
      <c r="Q10" s="333"/>
      <c r="R10" s="334"/>
      <c r="S10" s="314"/>
      <c r="T10" s="367"/>
    </row>
    <row r="11" spans="1:26" ht="288" x14ac:dyDescent="0.35">
      <c r="A11" s="326"/>
      <c r="B11" s="335" t="s">
        <v>850</v>
      </c>
      <c r="C11" s="335" t="s">
        <v>42</v>
      </c>
      <c r="D11" s="335" t="s">
        <v>331</v>
      </c>
      <c r="E11" s="336" t="s">
        <v>867</v>
      </c>
      <c r="F11" s="162" t="s">
        <v>35</v>
      </c>
      <c r="G11" s="341" t="s">
        <v>860</v>
      </c>
      <c r="H11" s="338" t="s">
        <v>861</v>
      </c>
      <c r="I11" s="339" t="s">
        <v>862</v>
      </c>
      <c r="J11" s="59" t="s">
        <v>863</v>
      </c>
      <c r="K11" s="59" t="s">
        <v>856</v>
      </c>
      <c r="L11" s="59" t="s">
        <v>76</v>
      </c>
      <c r="M11" s="340" t="s">
        <v>84</v>
      </c>
      <c r="N11" s="340" t="s">
        <v>857</v>
      </c>
      <c r="O11" s="163" t="s">
        <v>396</v>
      </c>
      <c r="P11" s="59" t="s">
        <v>864</v>
      </c>
      <c r="Q11" s="62"/>
      <c r="R11" s="56">
        <v>1</v>
      </c>
      <c r="S11" s="317"/>
      <c r="T11" s="367">
        <f t="shared" si="0"/>
        <v>0</v>
      </c>
    </row>
    <row r="12" spans="1:26" ht="15.5" x14ac:dyDescent="0.35">
      <c r="A12" s="326"/>
      <c r="B12" s="327" t="s">
        <v>850</v>
      </c>
      <c r="C12" s="327" t="s">
        <v>42</v>
      </c>
      <c r="D12" s="327" t="s">
        <v>331</v>
      </c>
      <c r="E12" s="328" t="s">
        <v>868</v>
      </c>
      <c r="F12" s="329"/>
      <c r="G12" s="330" t="s">
        <v>868</v>
      </c>
      <c r="H12" s="5"/>
      <c r="I12" s="331"/>
      <c r="J12" s="332"/>
      <c r="K12" s="332"/>
      <c r="L12" s="332"/>
      <c r="M12" s="333"/>
      <c r="N12" s="332"/>
      <c r="O12" s="333"/>
      <c r="P12" s="332"/>
      <c r="Q12" s="333"/>
      <c r="R12" s="334"/>
      <c r="S12" s="314"/>
      <c r="T12" s="367"/>
    </row>
    <row r="13" spans="1:26" ht="307" customHeight="1" x14ac:dyDescent="0.35">
      <c r="A13" s="326"/>
      <c r="B13" s="335" t="s">
        <v>850</v>
      </c>
      <c r="C13" s="335" t="s">
        <v>42</v>
      </c>
      <c r="D13" s="335" t="s">
        <v>331</v>
      </c>
      <c r="E13" s="336" t="s">
        <v>868</v>
      </c>
      <c r="F13" s="162" t="s">
        <v>35</v>
      </c>
      <c r="G13" s="337" t="s">
        <v>852</v>
      </c>
      <c r="H13" s="338" t="s">
        <v>853</v>
      </c>
      <c r="I13" s="339" t="s">
        <v>854</v>
      </c>
      <c r="J13" s="59" t="s">
        <v>855</v>
      </c>
      <c r="K13" s="59" t="s">
        <v>856</v>
      </c>
      <c r="L13" s="59" t="s">
        <v>76</v>
      </c>
      <c r="M13" s="340" t="s">
        <v>84</v>
      </c>
      <c r="N13" s="340" t="s">
        <v>857</v>
      </c>
      <c r="O13" s="163" t="s">
        <v>396</v>
      </c>
      <c r="P13" s="59" t="s">
        <v>858</v>
      </c>
      <c r="Q13" s="62"/>
      <c r="R13" s="56">
        <v>1</v>
      </c>
      <c r="S13" s="317"/>
      <c r="T13" s="367">
        <f t="shared" si="0"/>
        <v>0</v>
      </c>
    </row>
    <row r="14" spans="1:26" ht="15.5" x14ac:dyDescent="0.35">
      <c r="A14" s="326"/>
      <c r="B14" s="327" t="s">
        <v>850</v>
      </c>
      <c r="C14" s="327" t="s">
        <v>42</v>
      </c>
      <c r="D14" s="327" t="s">
        <v>331</v>
      </c>
      <c r="E14" s="328" t="s">
        <v>869</v>
      </c>
      <c r="F14" s="329"/>
      <c r="G14" s="330" t="s">
        <v>869</v>
      </c>
      <c r="H14" s="5"/>
      <c r="I14" s="331"/>
      <c r="J14" s="332"/>
      <c r="K14" s="332"/>
      <c r="L14" s="332"/>
      <c r="M14" s="333"/>
      <c r="N14" s="332"/>
      <c r="O14" s="333"/>
      <c r="P14" s="332"/>
      <c r="Q14" s="333"/>
      <c r="R14" s="334"/>
      <c r="S14" s="314"/>
      <c r="T14" s="367"/>
    </row>
    <row r="15" spans="1:26" ht="305.5" customHeight="1" x14ac:dyDescent="0.35">
      <c r="A15" s="326"/>
      <c r="B15" s="335" t="s">
        <v>850</v>
      </c>
      <c r="C15" s="335" t="s">
        <v>42</v>
      </c>
      <c r="D15" s="335" t="s">
        <v>331</v>
      </c>
      <c r="E15" s="336" t="s">
        <v>869</v>
      </c>
      <c r="F15" s="162" t="s">
        <v>35</v>
      </c>
      <c r="G15" s="341" t="s">
        <v>860</v>
      </c>
      <c r="H15" s="338" t="s">
        <v>861</v>
      </c>
      <c r="I15" s="339" t="s">
        <v>862</v>
      </c>
      <c r="J15" s="59" t="s">
        <v>863</v>
      </c>
      <c r="K15" s="59" t="s">
        <v>856</v>
      </c>
      <c r="L15" s="59" t="s">
        <v>76</v>
      </c>
      <c r="M15" s="340" t="s">
        <v>84</v>
      </c>
      <c r="N15" s="340" t="s">
        <v>857</v>
      </c>
      <c r="O15" s="163" t="s">
        <v>396</v>
      </c>
      <c r="P15" s="59" t="s">
        <v>864</v>
      </c>
      <c r="Q15" s="62"/>
      <c r="R15" s="56">
        <v>1</v>
      </c>
      <c r="S15" s="317"/>
      <c r="T15" s="367">
        <f t="shared" si="0"/>
        <v>0</v>
      </c>
    </row>
    <row r="16" spans="1:26" ht="15.5" x14ac:dyDescent="0.35">
      <c r="A16" s="326"/>
      <c r="B16" s="327" t="s">
        <v>850</v>
      </c>
      <c r="C16" s="327" t="s">
        <v>107</v>
      </c>
      <c r="D16" s="327" t="s">
        <v>331</v>
      </c>
      <c r="E16" s="328" t="s">
        <v>870</v>
      </c>
      <c r="F16" s="329"/>
      <c r="G16" s="330" t="s">
        <v>870</v>
      </c>
      <c r="H16" s="5"/>
      <c r="I16" s="331"/>
      <c r="J16" s="332"/>
      <c r="K16" s="332"/>
      <c r="L16" s="332"/>
      <c r="M16" s="333"/>
      <c r="N16" s="332"/>
      <c r="O16" s="333"/>
      <c r="P16" s="332"/>
      <c r="Q16" s="333"/>
      <c r="R16" s="334"/>
      <c r="S16" s="314"/>
      <c r="T16" s="367"/>
    </row>
    <row r="17" spans="1:20" ht="303" customHeight="1" x14ac:dyDescent="0.35">
      <c r="A17" s="326"/>
      <c r="B17" s="335" t="s">
        <v>850</v>
      </c>
      <c r="C17" s="335" t="s">
        <v>107</v>
      </c>
      <c r="D17" s="335" t="s">
        <v>331</v>
      </c>
      <c r="E17" s="336" t="s">
        <v>870</v>
      </c>
      <c r="F17" s="162" t="s">
        <v>35</v>
      </c>
      <c r="G17" s="341" t="s">
        <v>860</v>
      </c>
      <c r="H17" s="338" t="s">
        <v>861</v>
      </c>
      <c r="I17" s="339" t="s">
        <v>862</v>
      </c>
      <c r="J17" s="59" t="s">
        <v>863</v>
      </c>
      <c r="K17" s="59" t="s">
        <v>856</v>
      </c>
      <c r="L17" s="59" t="s">
        <v>76</v>
      </c>
      <c r="M17" s="340" t="s">
        <v>84</v>
      </c>
      <c r="N17" s="340" t="s">
        <v>857</v>
      </c>
      <c r="O17" s="163" t="s">
        <v>396</v>
      </c>
      <c r="P17" s="59" t="s">
        <v>864</v>
      </c>
      <c r="Q17" s="62"/>
      <c r="R17" s="56">
        <v>1</v>
      </c>
      <c r="S17" s="317"/>
      <c r="T17" s="367">
        <f t="shared" si="0"/>
        <v>0</v>
      </c>
    </row>
    <row r="18" spans="1:20" ht="15.5" x14ac:dyDescent="0.35">
      <c r="A18" s="326"/>
      <c r="B18" s="327" t="s">
        <v>850</v>
      </c>
      <c r="C18" s="327" t="s">
        <v>107</v>
      </c>
      <c r="D18" s="327" t="s">
        <v>331</v>
      </c>
      <c r="E18" s="328" t="s">
        <v>871</v>
      </c>
      <c r="F18" s="329"/>
      <c r="G18" s="330" t="s">
        <v>871</v>
      </c>
      <c r="H18" s="5"/>
      <c r="I18" s="331"/>
      <c r="J18" s="332"/>
      <c r="K18" s="332"/>
      <c r="L18" s="332"/>
      <c r="M18" s="333"/>
      <c r="N18" s="332"/>
      <c r="O18" s="333"/>
      <c r="P18" s="332"/>
      <c r="Q18" s="333"/>
      <c r="R18" s="334"/>
      <c r="S18" s="314"/>
      <c r="T18" s="367"/>
    </row>
    <row r="19" spans="1:20" ht="288" x14ac:dyDescent="0.35">
      <c r="A19" s="326"/>
      <c r="B19" s="335" t="s">
        <v>850</v>
      </c>
      <c r="C19" s="335" t="s">
        <v>107</v>
      </c>
      <c r="D19" s="335" t="s">
        <v>331</v>
      </c>
      <c r="E19" s="336" t="s">
        <v>871</v>
      </c>
      <c r="F19" s="162" t="s">
        <v>35</v>
      </c>
      <c r="G19" s="341" t="s">
        <v>860</v>
      </c>
      <c r="H19" s="338" t="s">
        <v>861</v>
      </c>
      <c r="I19" s="339" t="s">
        <v>862</v>
      </c>
      <c r="J19" s="59" t="s">
        <v>863</v>
      </c>
      <c r="K19" s="59" t="s">
        <v>856</v>
      </c>
      <c r="L19" s="59" t="s">
        <v>76</v>
      </c>
      <c r="M19" s="340" t="s">
        <v>84</v>
      </c>
      <c r="N19" s="340" t="s">
        <v>857</v>
      </c>
      <c r="O19" s="163" t="s">
        <v>396</v>
      </c>
      <c r="P19" s="59" t="s">
        <v>864</v>
      </c>
      <c r="Q19" s="62"/>
      <c r="R19" s="56">
        <v>1</v>
      </c>
      <c r="S19" s="317"/>
      <c r="T19" s="367">
        <f t="shared" si="0"/>
        <v>0</v>
      </c>
    </row>
    <row r="20" spans="1:20" ht="15.5" x14ac:dyDescent="0.35">
      <c r="A20" s="326"/>
      <c r="B20" s="327" t="s">
        <v>850</v>
      </c>
      <c r="C20" s="327" t="s">
        <v>182</v>
      </c>
      <c r="D20" s="327" t="s">
        <v>331</v>
      </c>
      <c r="E20" s="328" t="s">
        <v>872</v>
      </c>
      <c r="F20" s="329"/>
      <c r="G20" s="330" t="s">
        <v>872</v>
      </c>
      <c r="H20" s="5"/>
      <c r="I20" s="331"/>
      <c r="J20" s="332"/>
      <c r="K20" s="332"/>
      <c r="L20" s="332"/>
      <c r="M20" s="333"/>
      <c r="N20" s="332"/>
      <c r="O20" s="333"/>
      <c r="P20" s="332"/>
      <c r="Q20" s="333"/>
      <c r="R20" s="334"/>
      <c r="S20" s="314"/>
      <c r="T20" s="367"/>
    </row>
    <row r="21" spans="1:20" ht="288" x14ac:dyDescent="0.35">
      <c r="A21" s="326"/>
      <c r="B21" s="335" t="s">
        <v>850</v>
      </c>
      <c r="C21" s="335" t="s">
        <v>182</v>
      </c>
      <c r="D21" s="335" t="s">
        <v>331</v>
      </c>
      <c r="E21" s="336" t="s">
        <v>872</v>
      </c>
      <c r="F21" s="162" t="s">
        <v>35</v>
      </c>
      <c r="G21" s="341" t="s">
        <v>860</v>
      </c>
      <c r="H21" s="338" t="s">
        <v>861</v>
      </c>
      <c r="I21" s="339" t="s">
        <v>862</v>
      </c>
      <c r="J21" s="59" t="s">
        <v>863</v>
      </c>
      <c r="K21" s="59" t="s">
        <v>856</v>
      </c>
      <c r="L21" s="59" t="s">
        <v>76</v>
      </c>
      <c r="M21" s="340" t="s">
        <v>84</v>
      </c>
      <c r="N21" s="340" t="s">
        <v>857</v>
      </c>
      <c r="O21" s="163" t="s">
        <v>396</v>
      </c>
      <c r="P21" s="59" t="s">
        <v>864</v>
      </c>
      <c r="Q21" s="62"/>
      <c r="R21" s="56">
        <v>1</v>
      </c>
      <c r="S21" s="317"/>
      <c r="T21" s="367">
        <f t="shared" si="0"/>
        <v>0</v>
      </c>
    </row>
    <row r="22" spans="1:20" ht="15.5" x14ac:dyDescent="0.35">
      <c r="A22" s="326"/>
      <c r="B22" s="327" t="s">
        <v>850</v>
      </c>
      <c r="C22" s="327" t="s">
        <v>182</v>
      </c>
      <c r="D22" s="327" t="s">
        <v>331</v>
      </c>
      <c r="E22" s="328" t="s">
        <v>873</v>
      </c>
      <c r="F22" s="329"/>
      <c r="G22" s="330" t="s">
        <v>873</v>
      </c>
      <c r="H22" s="5"/>
      <c r="I22" s="331"/>
      <c r="J22" s="332"/>
      <c r="K22" s="332"/>
      <c r="L22" s="332"/>
      <c r="M22" s="333"/>
      <c r="N22" s="332"/>
      <c r="O22" s="333"/>
      <c r="P22" s="332"/>
      <c r="Q22" s="333"/>
      <c r="R22" s="334"/>
      <c r="S22" s="314"/>
      <c r="T22" s="367"/>
    </row>
    <row r="23" spans="1:20" ht="302" customHeight="1" x14ac:dyDescent="0.35">
      <c r="A23" s="326"/>
      <c r="B23" s="335" t="s">
        <v>850</v>
      </c>
      <c r="C23" s="335" t="s">
        <v>182</v>
      </c>
      <c r="D23" s="335" t="s">
        <v>331</v>
      </c>
      <c r="E23" s="336" t="s">
        <v>873</v>
      </c>
      <c r="F23" s="162" t="s">
        <v>35</v>
      </c>
      <c r="G23" s="337" t="s">
        <v>852</v>
      </c>
      <c r="H23" s="338" t="s">
        <v>853</v>
      </c>
      <c r="I23" s="339" t="s">
        <v>854</v>
      </c>
      <c r="J23" s="59" t="s">
        <v>855</v>
      </c>
      <c r="K23" s="59" t="s">
        <v>856</v>
      </c>
      <c r="L23" s="59" t="s">
        <v>76</v>
      </c>
      <c r="M23" s="340" t="s">
        <v>84</v>
      </c>
      <c r="N23" s="340" t="s">
        <v>857</v>
      </c>
      <c r="O23" s="163" t="s">
        <v>396</v>
      </c>
      <c r="P23" s="59" t="s">
        <v>858</v>
      </c>
      <c r="Q23" s="62"/>
      <c r="R23" s="56">
        <v>1</v>
      </c>
      <c r="S23" s="317"/>
      <c r="T23" s="367">
        <f t="shared" si="0"/>
        <v>0</v>
      </c>
    </row>
    <row r="24" spans="1:20" ht="15.5" x14ac:dyDescent="0.35">
      <c r="A24" s="326"/>
      <c r="B24" s="327" t="s">
        <v>850</v>
      </c>
      <c r="C24" s="327" t="s">
        <v>182</v>
      </c>
      <c r="D24" s="327" t="s">
        <v>331</v>
      </c>
      <c r="E24" s="328" t="s">
        <v>874</v>
      </c>
      <c r="F24" s="329"/>
      <c r="G24" s="330" t="s">
        <v>874</v>
      </c>
      <c r="H24" s="5"/>
      <c r="I24" s="331"/>
      <c r="J24" s="332"/>
      <c r="K24" s="332"/>
      <c r="L24" s="332"/>
      <c r="M24" s="333"/>
      <c r="N24" s="332"/>
      <c r="O24" s="333"/>
      <c r="P24" s="332"/>
      <c r="Q24" s="333"/>
      <c r="R24" s="334"/>
      <c r="S24" s="314"/>
      <c r="T24" s="367"/>
    </row>
    <row r="25" spans="1:20" ht="293" customHeight="1" x14ac:dyDescent="0.35">
      <c r="A25" s="326"/>
      <c r="B25" s="335" t="s">
        <v>850</v>
      </c>
      <c r="C25" s="335" t="s">
        <v>182</v>
      </c>
      <c r="D25" s="335" t="s">
        <v>331</v>
      </c>
      <c r="E25" s="336" t="s">
        <v>874</v>
      </c>
      <c r="F25" s="162" t="s">
        <v>35</v>
      </c>
      <c r="G25" s="337" t="s">
        <v>852</v>
      </c>
      <c r="H25" s="338" t="s">
        <v>853</v>
      </c>
      <c r="I25" s="339" t="s">
        <v>854</v>
      </c>
      <c r="J25" s="59" t="s">
        <v>855</v>
      </c>
      <c r="K25" s="59" t="s">
        <v>856</v>
      </c>
      <c r="L25" s="59" t="s">
        <v>76</v>
      </c>
      <c r="M25" s="340" t="s">
        <v>84</v>
      </c>
      <c r="N25" s="340" t="s">
        <v>857</v>
      </c>
      <c r="O25" s="163" t="s">
        <v>396</v>
      </c>
      <c r="P25" s="59" t="s">
        <v>858</v>
      </c>
      <c r="Q25" s="62"/>
      <c r="R25" s="56">
        <v>1</v>
      </c>
      <c r="S25" s="317"/>
      <c r="T25" s="367">
        <f t="shared" si="0"/>
        <v>0</v>
      </c>
    </row>
    <row r="26" spans="1:20" ht="15.5" x14ac:dyDescent="0.35">
      <c r="A26" s="326"/>
      <c r="B26" s="327" t="s">
        <v>850</v>
      </c>
      <c r="C26" s="327" t="s">
        <v>42</v>
      </c>
      <c r="D26" s="327" t="s">
        <v>331</v>
      </c>
      <c r="E26" s="328" t="s">
        <v>875</v>
      </c>
      <c r="F26" s="329"/>
      <c r="G26" s="330" t="s">
        <v>875</v>
      </c>
      <c r="H26" s="5"/>
      <c r="I26" s="331"/>
      <c r="J26" s="332"/>
      <c r="K26" s="332"/>
      <c r="L26" s="332"/>
      <c r="M26" s="333"/>
      <c r="N26" s="332"/>
      <c r="O26" s="333"/>
      <c r="P26" s="332"/>
      <c r="Q26" s="333"/>
      <c r="R26" s="334"/>
      <c r="S26" s="314"/>
      <c r="T26" s="367"/>
    </row>
    <row r="27" spans="1:20" ht="319" customHeight="1" x14ac:dyDescent="0.35">
      <c r="A27" s="326"/>
      <c r="B27" s="335" t="s">
        <v>850</v>
      </c>
      <c r="C27" s="335" t="s">
        <v>42</v>
      </c>
      <c r="D27" s="335" t="s">
        <v>331</v>
      </c>
      <c r="E27" s="336" t="s">
        <v>875</v>
      </c>
      <c r="F27" s="162" t="s">
        <v>35</v>
      </c>
      <c r="G27" s="341" t="s">
        <v>860</v>
      </c>
      <c r="H27" s="338" t="s">
        <v>861</v>
      </c>
      <c r="I27" s="339" t="s">
        <v>862</v>
      </c>
      <c r="J27" s="59" t="s">
        <v>863</v>
      </c>
      <c r="K27" s="59" t="s">
        <v>856</v>
      </c>
      <c r="L27" s="59" t="s">
        <v>76</v>
      </c>
      <c r="M27" s="340" t="s">
        <v>84</v>
      </c>
      <c r="N27" s="340" t="s">
        <v>857</v>
      </c>
      <c r="O27" s="163" t="s">
        <v>396</v>
      </c>
      <c r="P27" s="59" t="s">
        <v>864</v>
      </c>
      <c r="Q27" s="62"/>
      <c r="R27" s="56">
        <v>1</v>
      </c>
      <c r="S27" s="317"/>
      <c r="T27" s="367">
        <f t="shared" si="0"/>
        <v>0</v>
      </c>
    </row>
    <row r="28" spans="1:20" ht="15.5" x14ac:dyDescent="0.35">
      <c r="A28" s="326"/>
      <c r="B28" s="327" t="s">
        <v>850</v>
      </c>
      <c r="C28" s="327" t="s">
        <v>42</v>
      </c>
      <c r="D28" s="327" t="s">
        <v>331</v>
      </c>
      <c r="E28" s="328" t="s">
        <v>876</v>
      </c>
      <c r="F28" s="329"/>
      <c r="G28" s="330" t="s">
        <v>876</v>
      </c>
      <c r="H28" s="5"/>
      <c r="I28" s="331"/>
      <c r="J28" s="332"/>
      <c r="K28" s="332"/>
      <c r="L28" s="332"/>
      <c r="M28" s="333"/>
      <c r="N28" s="332"/>
      <c r="O28" s="333"/>
      <c r="P28" s="332"/>
      <c r="Q28" s="333"/>
      <c r="R28" s="334"/>
      <c r="S28" s="314"/>
      <c r="T28" s="367"/>
    </row>
    <row r="29" spans="1:20" ht="310" customHeight="1" x14ac:dyDescent="0.35">
      <c r="A29" s="326"/>
      <c r="B29" s="335" t="s">
        <v>850</v>
      </c>
      <c r="C29" s="335" t="s">
        <v>42</v>
      </c>
      <c r="D29" s="335" t="s">
        <v>331</v>
      </c>
      <c r="E29" s="336" t="s">
        <v>876</v>
      </c>
      <c r="F29" s="162" t="s">
        <v>35</v>
      </c>
      <c r="G29" s="341" t="s">
        <v>860</v>
      </c>
      <c r="H29" s="338" t="s">
        <v>861</v>
      </c>
      <c r="I29" s="339" t="s">
        <v>862</v>
      </c>
      <c r="J29" s="59" t="s">
        <v>863</v>
      </c>
      <c r="K29" s="59" t="s">
        <v>856</v>
      </c>
      <c r="L29" s="59" t="s">
        <v>76</v>
      </c>
      <c r="M29" s="340" t="s">
        <v>84</v>
      </c>
      <c r="N29" s="340" t="s">
        <v>857</v>
      </c>
      <c r="O29" s="163" t="s">
        <v>396</v>
      </c>
      <c r="P29" s="59" t="s">
        <v>864</v>
      </c>
      <c r="Q29" s="62"/>
      <c r="R29" s="56">
        <v>1</v>
      </c>
      <c r="S29" s="317"/>
      <c r="T29" s="367">
        <f t="shared" si="0"/>
        <v>0</v>
      </c>
    </row>
    <row r="30" spans="1:20" ht="15.5" x14ac:dyDescent="0.35">
      <c r="A30" s="326"/>
      <c r="B30" s="327" t="s">
        <v>850</v>
      </c>
      <c r="C30" s="327" t="s">
        <v>42</v>
      </c>
      <c r="D30" s="327" t="s">
        <v>331</v>
      </c>
      <c r="E30" s="328" t="s">
        <v>877</v>
      </c>
      <c r="F30" s="329"/>
      <c r="G30" s="330" t="s">
        <v>877</v>
      </c>
      <c r="H30" s="5"/>
      <c r="I30" s="331"/>
      <c r="J30" s="332"/>
      <c r="K30" s="332"/>
      <c r="L30" s="332"/>
      <c r="M30" s="333"/>
      <c r="N30" s="332"/>
      <c r="O30" s="333"/>
      <c r="P30" s="332"/>
      <c r="Q30" s="333"/>
      <c r="R30" s="334"/>
      <c r="S30" s="314"/>
      <c r="T30" s="367"/>
    </row>
    <row r="31" spans="1:20" ht="299.5" customHeight="1" x14ac:dyDescent="0.35">
      <c r="A31" s="326"/>
      <c r="B31" s="335" t="s">
        <v>850</v>
      </c>
      <c r="C31" s="335" t="s">
        <v>42</v>
      </c>
      <c r="D31" s="335" t="s">
        <v>331</v>
      </c>
      <c r="E31" s="336" t="s">
        <v>877</v>
      </c>
      <c r="F31" s="162" t="s">
        <v>35</v>
      </c>
      <c r="G31" s="341" t="s">
        <v>860</v>
      </c>
      <c r="H31" s="338" t="s">
        <v>861</v>
      </c>
      <c r="I31" s="339" t="s">
        <v>862</v>
      </c>
      <c r="J31" s="59" t="s">
        <v>863</v>
      </c>
      <c r="K31" s="59" t="s">
        <v>856</v>
      </c>
      <c r="L31" s="59" t="s">
        <v>76</v>
      </c>
      <c r="M31" s="340" t="s">
        <v>84</v>
      </c>
      <c r="N31" s="340" t="s">
        <v>857</v>
      </c>
      <c r="O31" s="163" t="s">
        <v>396</v>
      </c>
      <c r="P31" s="59" t="s">
        <v>864</v>
      </c>
      <c r="Q31" s="62"/>
      <c r="R31" s="56">
        <v>1</v>
      </c>
      <c r="S31" s="317"/>
      <c r="T31" s="367">
        <f t="shared" si="0"/>
        <v>0</v>
      </c>
    </row>
    <row r="32" spans="1:20" ht="15.5" x14ac:dyDescent="0.35">
      <c r="A32" s="326"/>
      <c r="B32" s="327" t="s">
        <v>850</v>
      </c>
      <c r="C32" s="327" t="s">
        <v>42</v>
      </c>
      <c r="D32" s="327" t="s">
        <v>331</v>
      </c>
      <c r="E32" s="328" t="s">
        <v>878</v>
      </c>
      <c r="F32" s="329"/>
      <c r="G32" s="330" t="s">
        <v>878</v>
      </c>
      <c r="H32" s="5"/>
      <c r="I32" s="331"/>
      <c r="J32" s="332"/>
      <c r="K32" s="332"/>
      <c r="L32" s="332"/>
      <c r="M32" s="333"/>
      <c r="N32" s="332"/>
      <c r="O32" s="333"/>
      <c r="P32" s="332"/>
      <c r="Q32" s="333"/>
      <c r="R32" s="334"/>
      <c r="S32" s="314"/>
      <c r="T32" s="367"/>
    </row>
    <row r="33" spans="1:20" ht="302.5" customHeight="1" x14ac:dyDescent="0.35">
      <c r="A33" s="326"/>
      <c r="B33" s="335" t="s">
        <v>850</v>
      </c>
      <c r="C33" s="335" t="s">
        <v>42</v>
      </c>
      <c r="D33" s="335" t="s">
        <v>331</v>
      </c>
      <c r="E33" s="336" t="s">
        <v>878</v>
      </c>
      <c r="F33" s="162" t="s">
        <v>35</v>
      </c>
      <c r="G33" s="341" t="s">
        <v>860</v>
      </c>
      <c r="H33" s="338" t="s">
        <v>861</v>
      </c>
      <c r="I33" s="339" t="s">
        <v>862</v>
      </c>
      <c r="J33" s="59" t="s">
        <v>863</v>
      </c>
      <c r="K33" s="59" t="s">
        <v>856</v>
      </c>
      <c r="L33" s="59" t="s">
        <v>76</v>
      </c>
      <c r="M33" s="340" t="s">
        <v>84</v>
      </c>
      <c r="N33" s="340" t="s">
        <v>857</v>
      </c>
      <c r="O33" s="163" t="s">
        <v>396</v>
      </c>
      <c r="P33" s="59" t="s">
        <v>864</v>
      </c>
      <c r="Q33" s="62"/>
      <c r="R33" s="56">
        <v>1</v>
      </c>
      <c r="S33" s="317"/>
      <c r="T33" s="367">
        <f t="shared" si="0"/>
        <v>0</v>
      </c>
    </row>
    <row r="34" spans="1:20" ht="15.5" x14ac:dyDescent="0.35">
      <c r="A34" s="326"/>
      <c r="B34" s="327" t="s">
        <v>850</v>
      </c>
      <c r="C34" s="327" t="s">
        <v>42</v>
      </c>
      <c r="D34" s="327" t="s">
        <v>331</v>
      </c>
      <c r="E34" s="328" t="s">
        <v>879</v>
      </c>
      <c r="F34" s="329"/>
      <c r="G34" s="330" t="s">
        <v>879</v>
      </c>
      <c r="H34" s="5"/>
      <c r="I34" s="331"/>
      <c r="J34" s="332"/>
      <c r="K34" s="332"/>
      <c r="L34" s="332"/>
      <c r="M34" s="333"/>
      <c r="N34" s="332"/>
      <c r="O34" s="333"/>
      <c r="P34" s="332"/>
      <c r="Q34" s="333"/>
      <c r="R34" s="334"/>
      <c r="S34" s="314"/>
      <c r="T34" s="367"/>
    </row>
    <row r="35" spans="1:20" ht="288" x14ac:dyDescent="0.35">
      <c r="A35" s="326"/>
      <c r="B35" s="335" t="s">
        <v>850</v>
      </c>
      <c r="C35" s="335" t="s">
        <v>42</v>
      </c>
      <c r="D35" s="335" t="s">
        <v>331</v>
      </c>
      <c r="E35" s="336" t="s">
        <v>879</v>
      </c>
      <c r="F35" s="162" t="s">
        <v>35</v>
      </c>
      <c r="G35" s="341" t="s">
        <v>860</v>
      </c>
      <c r="H35" s="338" t="s">
        <v>861</v>
      </c>
      <c r="I35" s="339" t="s">
        <v>862</v>
      </c>
      <c r="J35" s="59" t="s">
        <v>863</v>
      </c>
      <c r="K35" s="59" t="s">
        <v>856</v>
      </c>
      <c r="L35" s="59" t="s">
        <v>76</v>
      </c>
      <c r="M35" s="340" t="s">
        <v>84</v>
      </c>
      <c r="N35" s="340" t="s">
        <v>857</v>
      </c>
      <c r="O35" s="163" t="s">
        <v>396</v>
      </c>
      <c r="P35" s="59" t="s">
        <v>864</v>
      </c>
      <c r="Q35" s="62"/>
      <c r="R35" s="56">
        <v>1</v>
      </c>
      <c r="S35" s="317"/>
      <c r="T35" s="367">
        <f t="shared" si="0"/>
        <v>0</v>
      </c>
    </row>
    <row r="36" spans="1:20" ht="15.5" x14ac:dyDescent="0.35">
      <c r="A36" s="326"/>
      <c r="B36" s="327" t="s">
        <v>850</v>
      </c>
      <c r="C36" s="327" t="s">
        <v>182</v>
      </c>
      <c r="D36" s="327" t="s">
        <v>331</v>
      </c>
      <c r="E36" s="328" t="s">
        <v>880</v>
      </c>
      <c r="F36" s="329"/>
      <c r="G36" s="330" t="s">
        <v>880</v>
      </c>
      <c r="H36" s="5"/>
      <c r="I36" s="331"/>
      <c r="J36" s="332"/>
      <c r="K36" s="332"/>
      <c r="L36" s="332"/>
      <c r="M36" s="333"/>
      <c r="N36" s="332"/>
      <c r="O36" s="333"/>
      <c r="P36" s="332"/>
      <c r="Q36" s="333"/>
      <c r="R36" s="334"/>
      <c r="S36" s="314"/>
      <c r="T36" s="367"/>
    </row>
    <row r="37" spans="1:20" ht="288" x14ac:dyDescent="0.35">
      <c r="A37" s="326"/>
      <c r="B37" s="335" t="s">
        <v>850</v>
      </c>
      <c r="C37" s="335" t="s">
        <v>182</v>
      </c>
      <c r="D37" s="335" t="s">
        <v>331</v>
      </c>
      <c r="E37" s="336" t="s">
        <v>880</v>
      </c>
      <c r="F37" s="162" t="s">
        <v>35</v>
      </c>
      <c r="G37" s="341" t="s">
        <v>860</v>
      </c>
      <c r="H37" s="338" t="s">
        <v>861</v>
      </c>
      <c r="I37" s="339" t="s">
        <v>862</v>
      </c>
      <c r="J37" s="59" t="s">
        <v>863</v>
      </c>
      <c r="K37" s="59" t="s">
        <v>856</v>
      </c>
      <c r="L37" s="59" t="s">
        <v>76</v>
      </c>
      <c r="M37" s="340" t="s">
        <v>84</v>
      </c>
      <c r="N37" s="340" t="s">
        <v>857</v>
      </c>
      <c r="O37" s="163" t="s">
        <v>396</v>
      </c>
      <c r="P37" s="59" t="s">
        <v>864</v>
      </c>
      <c r="Q37" s="62"/>
      <c r="R37" s="56">
        <v>1</v>
      </c>
      <c r="S37" s="317"/>
      <c r="T37" s="367">
        <f t="shared" si="0"/>
        <v>0</v>
      </c>
    </row>
    <row r="38" spans="1:20" ht="15.5" x14ac:dyDescent="0.35">
      <c r="A38" s="326"/>
      <c r="B38" s="327" t="s">
        <v>850</v>
      </c>
      <c r="C38" s="327" t="s">
        <v>42</v>
      </c>
      <c r="D38" s="327" t="s">
        <v>331</v>
      </c>
      <c r="E38" s="328" t="s">
        <v>881</v>
      </c>
      <c r="F38" s="329"/>
      <c r="G38" s="330" t="s">
        <v>881</v>
      </c>
      <c r="H38" s="5"/>
      <c r="I38" s="331"/>
      <c r="J38" s="332"/>
      <c r="K38" s="332"/>
      <c r="L38" s="332"/>
      <c r="M38" s="333"/>
      <c r="N38" s="332"/>
      <c r="O38" s="333"/>
      <c r="P38" s="332"/>
      <c r="Q38" s="333"/>
      <c r="R38" s="334"/>
      <c r="S38" s="314"/>
      <c r="T38" s="367"/>
    </row>
    <row r="39" spans="1:20" ht="288" x14ac:dyDescent="0.35">
      <c r="A39" s="326"/>
      <c r="B39" s="335" t="s">
        <v>850</v>
      </c>
      <c r="C39" s="335" t="s">
        <v>42</v>
      </c>
      <c r="D39" s="335" t="s">
        <v>331</v>
      </c>
      <c r="E39" s="336" t="s">
        <v>881</v>
      </c>
      <c r="F39" s="162" t="s">
        <v>35</v>
      </c>
      <c r="G39" s="341" t="s">
        <v>860</v>
      </c>
      <c r="H39" s="338" t="s">
        <v>861</v>
      </c>
      <c r="I39" s="339" t="s">
        <v>862</v>
      </c>
      <c r="J39" s="59" t="s">
        <v>863</v>
      </c>
      <c r="K39" s="59" t="s">
        <v>856</v>
      </c>
      <c r="L39" s="59" t="s">
        <v>76</v>
      </c>
      <c r="M39" s="340" t="s">
        <v>84</v>
      </c>
      <c r="N39" s="340" t="s">
        <v>857</v>
      </c>
      <c r="O39" s="163" t="s">
        <v>396</v>
      </c>
      <c r="P39" s="59" t="s">
        <v>864</v>
      </c>
      <c r="Q39" s="62"/>
      <c r="R39" s="56">
        <v>1</v>
      </c>
      <c r="S39" s="317"/>
      <c r="T39" s="367">
        <f t="shared" si="0"/>
        <v>0</v>
      </c>
    </row>
    <row r="40" spans="1:20" ht="15.5" x14ac:dyDescent="0.35">
      <c r="A40" s="326"/>
      <c r="B40" s="327" t="s">
        <v>217</v>
      </c>
      <c r="C40" s="327" t="s">
        <v>42</v>
      </c>
      <c r="D40" s="327" t="s">
        <v>331</v>
      </c>
      <c r="E40" s="328" t="s">
        <v>882</v>
      </c>
      <c r="F40" s="329"/>
      <c r="G40" s="330" t="s">
        <v>882</v>
      </c>
      <c r="H40" s="5"/>
      <c r="I40" s="331"/>
      <c r="J40" s="332"/>
      <c r="K40" s="332"/>
      <c r="L40" s="332"/>
      <c r="M40" s="333"/>
      <c r="N40" s="332"/>
      <c r="O40" s="333"/>
      <c r="P40" s="332"/>
      <c r="Q40" s="333"/>
      <c r="R40" s="334"/>
      <c r="S40" s="314"/>
      <c r="T40" s="367"/>
    </row>
    <row r="41" spans="1:20" ht="288" x14ac:dyDescent="0.35">
      <c r="A41" s="326"/>
      <c r="B41" s="335" t="s">
        <v>217</v>
      </c>
      <c r="C41" s="335" t="s">
        <v>42</v>
      </c>
      <c r="D41" s="335" t="s">
        <v>331</v>
      </c>
      <c r="E41" s="336" t="s">
        <v>882</v>
      </c>
      <c r="F41" s="162" t="s">
        <v>35</v>
      </c>
      <c r="G41" s="341" t="s">
        <v>860</v>
      </c>
      <c r="H41" s="338" t="s">
        <v>861</v>
      </c>
      <c r="I41" s="339" t="s">
        <v>862</v>
      </c>
      <c r="J41" s="59" t="s">
        <v>863</v>
      </c>
      <c r="K41" s="59" t="s">
        <v>856</v>
      </c>
      <c r="L41" s="59" t="s">
        <v>76</v>
      </c>
      <c r="M41" s="340" t="s">
        <v>84</v>
      </c>
      <c r="N41" s="340" t="s">
        <v>857</v>
      </c>
      <c r="O41" s="163" t="s">
        <v>396</v>
      </c>
      <c r="P41" s="59" t="s">
        <v>864</v>
      </c>
      <c r="Q41" s="62"/>
      <c r="R41" s="56">
        <v>1</v>
      </c>
      <c r="S41" s="317"/>
      <c r="T41" s="367">
        <f t="shared" si="0"/>
        <v>0</v>
      </c>
    </row>
    <row r="42" spans="1:20" ht="15.5" x14ac:dyDescent="0.35">
      <c r="A42" s="326"/>
      <c r="B42" s="327" t="s">
        <v>217</v>
      </c>
      <c r="C42" s="327" t="s">
        <v>42</v>
      </c>
      <c r="D42" s="327" t="s">
        <v>331</v>
      </c>
      <c r="E42" s="328" t="s">
        <v>883</v>
      </c>
      <c r="F42" s="329"/>
      <c r="G42" s="330" t="s">
        <v>883</v>
      </c>
      <c r="H42" s="5"/>
      <c r="I42" s="331"/>
      <c r="J42" s="332"/>
      <c r="K42" s="332"/>
      <c r="L42" s="332"/>
      <c r="M42" s="333"/>
      <c r="N42" s="332"/>
      <c r="O42" s="333"/>
      <c r="P42" s="332"/>
      <c r="Q42" s="333"/>
      <c r="R42" s="334"/>
      <c r="S42" s="314"/>
      <c r="T42" s="367"/>
    </row>
    <row r="43" spans="1:20" ht="288" x14ac:dyDescent="0.35">
      <c r="A43" s="326"/>
      <c r="B43" s="335" t="s">
        <v>217</v>
      </c>
      <c r="C43" s="335" t="s">
        <v>42</v>
      </c>
      <c r="D43" s="335" t="s">
        <v>331</v>
      </c>
      <c r="E43" s="336" t="s">
        <v>883</v>
      </c>
      <c r="F43" s="162" t="s">
        <v>35</v>
      </c>
      <c r="G43" s="341" t="s">
        <v>860</v>
      </c>
      <c r="H43" s="338" t="s">
        <v>861</v>
      </c>
      <c r="I43" s="339" t="s">
        <v>862</v>
      </c>
      <c r="J43" s="59" t="s">
        <v>863</v>
      </c>
      <c r="K43" s="59" t="s">
        <v>856</v>
      </c>
      <c r="L43" s="59" t="s">
        <v>76</v>
      </c>
      <c r="M43" s="340" t="s">
        <v>84</v>
      </c>
      <c r="N43" s="340" t="s">
        <v>857</v>
      </c>
      <c r="O43" s="163" t="s">
        <v>396</v>
      </c>
      <c r="P43" s="59" t="s">
        <v>864</v>
      </c>
      <c r="Q43" s="62"/>
      <c r="R43" s="56">
        <v>1</v>
      </c>
      <c r="S43" s="317"/>
      <c r="T43" s="367">
        <f t="shared" si="0"/>
        <v>0</v>
      </c>
    </row>
    <row r="44" spans="1:20" ht="15.5" x14ac:dyDescent="0.35">
      <c r="A44" s="326"/>
      <c r="B44" s="327" t="s">
        <v>217</v>
      </c>
      <c r="C44" s="327" t="s">
        <v>42</v>
      </c>
      <c r="D44" s="327" t="s">
        <v>331</v>
      </c>
      <c r="E44" s="328" t="s">
        <v>884</v>
      </c>
      <c r="F44" s="329"/>
      <c r="G44" s="330" t="s">
        <v>884</v>
      </c>
      <c r="H44" s="5"/>
      <c r="I44" s="331"/>
      <c r="J44" s="332"/>
      <c r="K44" s="332"/>
      <c r="L44" s="332"/>
      <c r="M44" s="333"/>
      <c r="N44" s="332"/>
      <c r="O44" s="333"/>
      <c r="P44" s="332"/>
      <c r="Q44" s="333"/>
      <c r="R44" s="334"/>
      <c r="S44" s="314"/>
      <c r="T44" s="367"/>
    </row>
    <row r="45" spans="1:20" ht="288" x14ac:dyDescent="0.35">
      <c r="A45" s="326"/>
      <c r="B45" s="335" t="s">
        <v>217</v>
      </c>
      <c r="C45" s="335" t="s">
        <v>42</v>
      </c>
      <c r="D45" s="335" t="s">
        <v>331</v>
      </c>
      <c r="E45" s="336" t="s">
        <v>884</v>
      </c>
      <c r="F45" s="162" t="s">
        <v>35</v>
      </c>
      <c r="G45" s="341" t="s">
        <v>860</v>
      </c>
      <c r="H45" s="338" t="s">
        <v>861</v>
      </c>
      <c r="I45" s="339" t="s">
        <v>862</v>
      </c>
      <c r="J45" s="59" t="s">
        <v>863</v>
      </c>
      <c r="K45" s="59" t="s">
        <v>856</v>
      </c>
      <c r="L45" s="59" t="s">
        <v>76</v>
      </c>
      <c r="M45" s="340" t="s">
        <v>84</v>
      </c>
      <c r="N45" s="340" t="s">
        <v>857</v>
      </c>
      <c r="O45" s="163" t="s">
        <v>396</v>
      </c>
      <c r="P45" s="59" t="s">
        <v>864</v>
      </c>
      <c r="Q45" s="62"/>
      <c r="R45" s="56">
        <v>1</v>
      </c>
      <c r="S45" s="317"/>
      <c r="T45" s="367">
        <f t="shared" si="0"/>
        <v>0</v>
      </c>
    </row>
    <row r="46" spans="1:20" ht="15.5" x14ac:dyDescent="0.35">
      <c r="A46" s="326"/>
      <c r="B46" s="327" t="s">
        <v>217</v>
      </c>
      <c r="C46" s="327" t="s">
        <v>107</v>
      </c>
      <c r="D46" s="327" t="s">
        <v>331</v>
      </c>
      <c r="E46" s="328" t="s">
        <v>885</v>
      </c>
      <c r="F46" s="329"/>
      <c r="G46" s="330" t="s">
        <v>885</v>
      </c>
      <c r="H46" s="5"/>
      <c r="I46" s="331"/>
      <c r="J46" s="332"/>
      <c r="K46" s="332"/>
      <c r="L46" s="332"/>
      <c r="M46" s="333"/>
      <c r="N46" s="332"/>
      <c r="O46" s="333"/>
      <c r="P46" s="332"/>
      <c r="Q46" s="333"/>
      <c r="R46" s="334"/>
      <c r="S46" s="314"/>
      <c r="T46" s="367"/>
    </row>
    <row r="47" spans="1:20" ht="288" x14ac:dyDescent="0.35">
      <c r="A47" s="326"/>
      <c r="B47" s="335" t="s">
        <v>217</v>
      </c>
      <c r="C47" s="335" t="s">
        <v>107</v>
      </c>
      <c r="D47" s="335" t="s">
        <v>331</v>
      </c>
      <c r="E47" s="336" t="s">
        <v>885</v>
      </c>
      <c r="F47" s="162" t="s">
        <v>35</v>
      </c>
      <c r="G47" s="341" t="s">
        <v>860</v>
      </c>
      <c r="H47" s="338" t="s">
        <v>861</v>
      </c>
      <c r="I47" s="339" t="s">
        <v>862</v>
      </c>
      <c r="J47" s="59" t="s">
        <v>863</v>
      </c>
      <c r="K47" s="59" t="s">
        <v>856</v>
      </c>
      <c r="L47" s="59" t="s">
        <v>76</v>
      </c>
      <c r="M47" s="340" t="s">
        <v>84</v>
      </c>
      <c r="N47" s="340" t="s">
        <v>857</v>
      </c>
      <c r="O47" s="163" t="s">
        <v>396</v>
      </c>
      <c r="P47" s="59" t="s">
        <v>864</v>
      </c>
      <c r="Q47" s="62"/>
      <c r="R47" s="56">
        <v>1</v>
      </c>
      <c r="S47" s="317"/>
      <c r="T47" s="367">
        <f t="shared" si="0"/>
        <v>0</v>
      </c>
    </row>
    <row r="48" spans="1:20" ht="15.5" x14ac:dyDescent="0.35">
      <c r="A48" s="326"/>
      <c r="B48" s="327" t="s">
        <v>217</v>
      </c>
      <c r="C48" s="327" t="s">
        <v>107</v>
      </c>
      <c r="D48" s="327" t="s">
        <v>331</v>
      </c>
      <c r="E48" s="328" t="s">
        <v>886</v>
      </c>
      <c r="F48" s="329"/>
      <c r="G48" s="330" t="s">
        <v>886</v>
      </c>
      <c r="H48" s="5"/>
      <c r="I48" s="331"/>
      <c r="J48" s="332"/>
      <c r="K48" s="332"/>
      <c r="L48" s="332"/>
      <c r="M48" s="333"/>
      <c r="N48" s="332"/>
      <c r="O48" s="333"/>
      <c r="P48" s="332"/>
      <c r="Q48" s="333"/>
      <c r="R48" s="334"/>
      <c r="S48" s="314"/>
      <c r="T48" s="367"/>
    </row>
    <row r="49" spans="1:20" ht="288" x14ac:dyDescent="0.35">
      <c r="A49" s="326"/>
      <c r="B49" s="335" t="s">
        <v>217</v>
      </c>
      <c r="C49" s="335" t="s">
        <v>107</v>
      </c>
      <c r="D49" s="335" t="s">
        <v>331</v>
      </c>
      <c r="E49" s="336" t="s">
        <v>886</v>
      </c>
      <c r="F49" s="162" t="s">
        <v>35</v>
      </c>
      <c r="G49" s="341" t="s">
        <v>860</v>
      </c>
      <c r="H49" s="338" t="s">
        <v>861</v>
      </c>
      <c r="I49" s="339" t="s">
        <v>862</v>
      </c>
      <c r="J49" s="59" t="s">
        <v>863</v>
      </c>
      <c r="K49" s="59" t="s">
        <v>856</v>
      </c>
      <c r="L49" s="59" t="s">
        <v>76</v>
      </c>
      <c r="M49" s="340" t="s">
        <v>84</v>
      </c>
      <c r="N49" s="340" t="s">
        <v>857</v>
      </c>
      <c r="O49" s="163" t="s">
        <v>396</v>
      </c>
      <c r="P49" s="59" t="s">
        <v>864</v>
      </c>
      <c r="Q49" s="62"/>
      <c r="R49" s="56">
        <v>1</v>
      </c>
      <c r="S49" s="317"/>
      <c r="T49" s="367">
        <f t="shared" si="0"/>
        <v>0</v>
      </c>
    </row>
    <row r="50" spans="1:20" ht="15.5" x14ac:dyDescent="0.35">
      <c r="A50" s="326"/>
      <c r="B50" s="327" t="s">
        <v>217</v>
      </c>
      <c r="C50" s="327" t="s">
        <v>107</v>
      </c>
      <c r="D50" s="327" t="s">
        <v>331</v>
      </c>
      <c r="E50" s="328" t="s">
        <v>887</v>
      </c>
      <c r="F50" s="329"/>
      <c r="G50" s="330" t="s">
        <v>887</v>
      </c>
      <c r="H50" s="5"/>
      <c r="I50" s="331"/>
      <c r="J50" s="332"/>
      <c r="K50" s="332"/>
      <c r="L50" s="332"/>
      <c r="M50" s="333"/>
      <c r="N50" s="332"/>
      <c r="O50" s="333"/>
      <c r="P50" s="332"/>
      <c r="Q50" s="333"/>
      <c r="R50" s="334"/>
      <c r="S50" s="314"/>
      <c r="T50" s="367"/>
    </row>
    <row r="51" spans="1:20" ht="288" x14ac:dyDescent="0.35">
      <c r="A51" s="326"/>
      <c r="B51" s="335" t="s">
        <v>217</v>
      </c>
      <c r="C51" s="335" t="s">
        <v>107</v>
      </c>
      <c r="D51" s="335" t="s">
        <v>331</v>
      </c>
      <c r="E51" s="336" t="s">
        <v>887</v>
      </c>
      <c r="F51" s="162" t="s">
        <v>35</v>
      </c>
      <c r="G51" s="341" t="s">
        <v>860</v>
      </c>
      <c r="H51" s="338" t="s">
        <v>861</v>
      </c>
      <c r="I51" s="339" t="s">
        <v>862</v>
      </c>
      <c r="J51" s="59" t="s">
        <v>863</v>
      </c>
      <c r="K51" s="59" t="s">
        <v>856</v>
      </c>
      <c r="L51" s="59" t="s">
        <v>76</v>
      </c>
      <c r="M51" s="340" t="s">
        <v>84</v>
      </c>
      <c r="N51" s="340" t="s">
        <v>857</v>
      </c>
      <c r="O51" s="163" t="s">
        <v>396</v>
      </c>
      <c r="P51" s="59" t="s">
        <v>864</v>
      </c>
      <c r="Q51" s="62"/>
      <c r="R51" s="56">
        <v>1</v>
      </c>
      <c r="S51" s="317"/>
      <c r="T51" s="367">
        <f t="shared" si="0"/>
        <v>0</v>
      </c>
    </row>
    <row r="52" spans="1:20" ht="15.5" x14ac:dyDescent="0.35">
      <c r="A52" s="326"/>
      <c r="B52" s="327" t="s">
        <v>217</v>
      </c>
      <c r="C52" s="327" t="s">
        <v>107</v>
      </c>
      <c r="D52" s="327" t="s">
        <v>331</v>
      </c>
      <c r="E52" s="328" t="s">
        <v>888</v>
      </c>
      <c r="F52" s="329"/>
      <c r="G52" s="330" t="s">
        <v>888</v>
      </c>
      <c r="H52" s="5"/>
      <c r="I52" s="331"/>
      <c r="J52" s="332"/>
      <c r="K52" s="332"/>
      <c r="L52" s="332"/>
      <c r="M52" s="333"/>
      <c r="N52" s="332"/>
      <c r="O52" s="333"/>
      <c r="P52" s="332"/>
      <c r="Q52" s="333"/>
      <c r="R52" s="334"/>
      <c r="S52" s="314"/>
      <c r="T52" s="367"/>
    </row>
    <row r="53" spans="1:20" ht="288" x14ac:dyDescent="0.35">
      <c r="A53" s="326"/>
      <c r="B53" s="335" t="s">
        <v>217</v>
      </c>
      <c r="C53" s="335" t="s">
        <v>107</v>
      </c>
      <c r="D53" s="335" t="s">
        <v>331</v>
      </c>
      <c r="E53" s="336" t="s">
        <v>888</v>
      </c>
      <c r="F53" s="162" t="s">
        <v>35</v>
      </c>
      <c r="G53" s="341" t="s">
        <v>860</v>
      </c>
      <c r="H53" s="338" t="s">
        <v>861</v>
      </c>
      <c r="I53" s="339" t="s">
        <v>862</v>
      </c>
      <c r="J53" s="59" t="s">
        <v>863</v>
      </c>
      <c r="K53" s="59" t="s">
        <v>856</v>
      </c>
      <c r="L53" s="59" t="s">
        <v>76</v>
      </c>
      <c r="M53" s="340" t="s">
        <v>84</v>
      </c>
      <c r="N53" s="340" t="s">
        <v>857</v>
      </c>
      <c r="O53" s="163" t="s">
        <v>396</v>
      </c>
      <c r="P53" s="59" t="s">
        <v>864</v>
      </c>
      <c r="Q53" s="62"/>
      <c r="R53" s="56">
        <v>1</v>
      </c>
      <c r="S53" s="317"/>
      <c r="T53" s="367">
        <f t="shared" si="0"/>
        <v>0</v>
      </c>
    </row>
    <row r="54" spans="1:20" ht="15.5" x14ac:dyDescent="0.35">
      <c r="A54" s="326"/>
      <c r="B54" s="327" t="s">
        <v>217</v>
      </c>
      <c r="C54" s="327" t="s">
        <v>107</v>
      </c>
      <c r="D54" s="327" t="s">
        <v>331</v>
      </c>
      <c r="E54" s="328" t="s">
        <v>889</v>
      </c>
      <c r="F54" s="329"/>
      <c r="G54" s="330" t="s">
        <v>889</v>
      </c>
      <c r="H54" s="5"/>
      <c r="I54" s="331"/>
      <c r="J54" s="332"/>
      <c r="K54" s="332"/>
      <c r="L54" s="332"/>
      <c r="M54" s="333"/>
      <c r="N54" s="332"/>
      <c r="O54" s="333"/>
      <c r="P54" s="332"/>
      <c r="Q54" s="333"/>
      <c r="R54" s="334"/>
      <c r="S54" s="314"/>
      <c r="T54" s="367"/>
    </row>
    <row r="55" spans="1:20" ht="288" x14ac:dyDescent="0.35">
      <c r="A55" s="326"/>
      <c r="B55" s="335" t="s">
        <v>217</v>
      </c>
      <c r="C55" s="335" t="s">
        <v>107</v>
      </c>
      <c r="D55" s="335" t="s">
        <v>331</v>
      </c>
      <c r="E55" s="336" t="s">
        <v>889</v>
      </c>
      <c r="F55" s="162" t="s">
        <v>35</v>
      </c>
      <c r="G55" s="341" t="s">
        <v>860</v>
      </c>
      <c r="H55" s="338" t="s">
        <v>861</v>
      </c>
      <c r="I55" s="339" t="s">
        <v>862</v>
      </c>
      <c r="J55" s="59" t="s">
        <v>863</v>
      </c>
      <c r="K55" s="59" t="s">
        <v>856</v>
      </c>
      <c r="L55" s="59" t="s">
        <v>76</v>
      </c>
      <c r="M55" s="340" t="s">
        <v>84</v>
      </c>
      <c r="N55" s="340" t="s">
        <v>857</v>
      </c>
      <c r="O55" s="163" t="s">
        <v>396</v>
      </c>
      <c r="P55" s="59" t="s">
        <v>864</v>
      </c>
      <c r="Q55" s="62"/>
      <c r="R55" s="56">
        <v>1</v>
      </c>
      <c r="S55" s="317"/>
      <c r="T55" s="367">
        <f t="shared" si="0"/>
        <v>0</v>
      </c>
    </row>
    <row r="56" spans="1:20" ht="15.5" x14ac:dyDescent="0.35">
      <c r="A56" s="326"/>
      <c r="B56" s="327" t="s">
        <v>217</v>
      </c>
      <c r="C56" s="327" t="s">
        <v>107</v>
      </c>
      <c r="D56" s="327" t="s">
        <v>331</v>
      </c>
      <c r="E56" s="328" t="s">
        <v>890</v>
      </c>
      <c r="F56" s="329"/>
      <c r="G56" s="330" t="s">
        <v>890</v>
      </c>
      <c r="H56" s="5"/>
      <c r="I56" s="331"/>
      <c r="J56" s="332"/>
      <c r="K56" s="332"/>
      <c r="L56" s="332"/>
      <c r="M56" s="333"/>
      <c r="N56" s="332"/>
      <c r="O56" s="333"/>
      <c r="P56" s="332"/>
      <c r="Q56" s="333"/>
      <c r="R56" s="334"/>
      <c r="S56" s="314"/>
      <c r="T56" s="367"/>
    </row>
    <row r="57" spans="1:20" ht="288" x14ac:dyDescent="0.35">
      <c r="A57" s="326"/>
      <c r="B57" s="335" t="s">
        <v>217</v>
      </c>
      <c r="C57" s="335" t="s">
        <v>107</v>
      </c>
      <c r="D57" s="335" t="s">
        <v>331</v>
      </c>
      <c r="E57" s="336" t="s">
        <v>890</v>
      </c>
      <c r="F57" s="162" t="s">
        <v>35</v>
      </c>
      <c r="G57" s="341" t="s">
        <v>860</v>
      </c>
      <c r="H57" s="338" t="s">
        <v>861</v>
      </c>
      <c r="I57" s="339" t="s">
        <v>862</v>
      </c>
      <c r="J57" s="59" t="s">
        <v>863</v>
      </c>
      <c r="K57" s="59" t="s">
        <v>856</v>
      </c>
      <c r="L57" s="59" t="s">
        <v>76</v>
      </c>
      <c r="M57" s="340" t="s">
        <v>84</v>
      </c>
      <c r="N57" s="340" t="s">
        <v>857</v>
      </c>
      <c r="O57" s="163" t="s">
        <v>396</v>
      </c>
      <c r="P57" s="59" t="s">
        <v>864</v>
      </c>
      <c r="Q57" s="62"/>
      <c r="R57" s="56">
        <v>1</v>
      </c>
      <c r="S57" s="317"/>
      <c r="T57" s="367">
        <f t="shared" si="0"/>
        <v>0</v>
      </c>
    </row>
    <row r="58" spans="1:20" ht="15.5" x14ac:dyDescent="0.35">
      <c r="A58" s="326"/>
      <c r="B58" s="327" t="s">
        <v>217</v>
      </c>
      <c r="C58" s="327" t="s">
        <v>107</v>
      </c>
      <c r="D58" s="327" t="s">
        <v>331</v>
      </c>
      <c r="E58" s="328" t="s">
        <v>891</v>
      </c>
      <c r="F58" s="329"/>
      <c r="G58" s="330" t="s">
        <v>891</v>
      </c>
      <c r="H58" s="5"/>
      <c r="I58" s="331"/>
      <c r="J58" s="332"/>
      <c r="K58" s="332"/>
      <c r="L58" s="332"/>
      <c r="M58" s="333"/>
      <c r="N58" s="332"/>
      <c r="O58" s="333"/>
      <c r="P58" s="332"/>
      <c r="Q58" s="333"/>
      <c r="R58" s="334"/>
      <c r="S58" s="314"/>
      <c r="T58" s="367"/>
    </row>
    <row r="59" spans="1:20" ht="288" x14ac:dyDescent="0.35">
      <c r="A59" s="326"/>
      <c r="B59" s="335" t="s">
        <v>217</v>
      </c>
      <c r="C59" s="335" t="s">
        <v>107</v>
      </c>
      <c r="D59" s="335" t="s">
        <v>331</v>
      </c>
      <c r="E59" s="336" t="s">
        <v>891</v>
      </c>
      <c r="F59" s="162" t="s">
        <v>35</v>
      </c>
      <c r="G59" s="341" t="s">
        <v>860</v>
      </c>
      <c r="H59" s="338" t="s">
        <v>861</v>
      </c>
      <c r="I59" s="339" t="s">
        <v>862</v>
      </c>
      <c r="J59" s="59" t="s">
        <v>863</v>
      </c>
      <c r="K59" s="59" t="s">
        <v>856</v>
      </c>
      <c r="L59" s="59" t="s">
        <v>76</v>
      </c>
      <c r="M59" s="340" t="s">
        <v>84</v>
      </c>
      <c r="N59" s="340" t="s">
        <v>857</v>
      </c>
      <c r="O59" s="163" t="s">
        <v>396</v>
      </c>
      <c r="P59" s="59" t="s">
        <v>864</v>
      </c>
      <c r="Q59" s="62"/>
      <c r="R59" s="56">
        <v>1</v>
      </c>
      <c r="S59" s="317"/>
      <c r="T59" s="367">
        <f t="shared" si="0"/>
        <v>0</v>
      </c>
    </row>
    <row r="60" spans="1:20" ht="15.5" x14ac:dyDescent="0.35">
      <c r="A60" s="326"/>
      <c r="B60" s="327" t="s">
        <v>217</v>
      </c>
      <c r="C60" s="327" t="s">
        <v>107</v>
      </c>
      <c r="D60" s="327" t="s">
        <v>331</v>
      </c>
      <c r="E60" s="328" t="s">
        <v>892</v>
      </c>
      <c r="F60" s="329"/>
      <c r="G60" s="330" t="s">
        <v>892</v>
      </c>
      <c r="H60" s="5"/>
      <c r="I60" s="331"/>
      <c r="J60" s="332"/>
      <c r="K60" s="332"/>
      <c r="L60" s="332"/>
      <c r="M60" s="333"/>
      <c r="N60" s="332"/>
      <c r="O60" s="333"/>
      <c r="P60" s="332"/>
      <c r="Q60" s="333"/>
      <c r="R60" s="334"/>
      <c r="S60" s="314"/>
      <c r="T60" s="367"/>
    </row>
    <row r="61" spans="1:20" ht="288" x14ac:dyDescent="0.35">
      <c r="A61" s="326"/>
      <c r="B61" s="335" t="s">
        <v>217</v>
      </c>
      <c r="C61" s="335" t="s">
        <v>107</v>
      </c>
      <c r="D61" s="335" t="s">
        <v>331</v>
      </c>
      <c r="E61" s="336" t="s">
        <v>892</v>
      </c>
      <c r="F61" s="162" t="s">
        <v>35</v>
      </c>
      <c r="G61" s="341" t="s">
        <v>860</v>
      </c>
      <c r="H61" s="338" t="s">
        <v>861</v>
      </c>
      <c r="I61" s="339" t="s">
        <v>862</v>
      </c>
      <c r="J61" s="59" t="s">
        <v>863</v>
      </c>
      <c r="K61" s="59" t="s">
        <v>856</v>
      </c>
      <c r="L61" s="59" t="s">
        <v>76</v>
      </c>
      <c r="M61" s="340" t="s">
        <v>84</v>
      </c>
      <c r="N61" s="340" t="s">
        <v>857</v>
      </c>
      <c r="O61" s="163" t="s">
        <v>396</v>
      </c>
      <c r="P61" s="59" t="s">
        <v>864</v>
      </c>
      <c r="Q61" s="62"/>
      <c r="R61" s="56">
        <v>1</v>
      </c>
      <c r="S61" s="317"/>
      <c r="T61" s="367">
        <f t="shared" si="0"/>
        <v>0</v>
      </c>
    </row>
    <row r="62" spans="1:20" ht="15.5" x14ac:dyDescent="0.35">
      <c r="A62" s="326"/>
      <c r="B62" s="327" t="s">
        <v>217</v>
      </c>
      <c r="C62" s="327" t="s">
        <v>107</v>
      </c>
      <c r="D62" s="327" t="s">
        <v>331</v>
      </c>
      <c r="E62" s="328" t="s">
        <v>893</v>
      </c>
      <c r="F62" s="329"/>
      <c r="G62" s="330" t="s">
        <v>893</v>
      </c>
      <c r="H62" s="5"/>
      <c r="I62" s="331"/>
      <c r="J62" s="332"/>
      <c r="K62" s="332"/>
      <c r="L62" s="332"/>
      <c r="M62" s="333"/>
      <c r="N62" s="332"/>
      <c r="O62" s="333"/>
      <c r="P62" s="332"/>
      <c r="Q62" s="333"/>
      <c r="R62" s="334"/>
      <c r="S62" s="314"/>
      <c r="T62" s="367"/>
    </row>
    <row r="63" spans="1:20" ht="288" x14ac:dyDescent="0.35">
      <c r="A63" s="326"/>
      <c r="B63" s="335" t="s">
        <v>217</v>
      </c>
      <c r="C63" s="335" t="s">
        <v>107</v>
      </c>
      <c r="D63" s="335" t="s">
        <v>331</v>
      </c>
      <c r="E63" s="336" t="s">
        <v>893</v>
      </c>
      <c r="F63" s="162" t="s">
        <v>35</v>
      </c>
      <c r="G63" s="341" t="s">
        <v>860</v>
      </c>
      <c r="H63" s="338" t="s">
        <v>861</v>
      </c>
      <c r="I63" s="339" t="s">
        <v>862</v>
      </c>
      <c r="J63" s="59" t="s">
        <v>863</v>
      </c>
      <c r="K63" s="59" t="s">
        <v>856</v>
      </c>
      <c r="L63" s="59" t="s">
        <v>76</v>
      </c>
      <c r="M63" s="340" t="s">
        <v>84</v>
      </c>
      <c r="N63" s="340" t="s">
        <v>857</v>
      </c>
      <c r="O63" s="163" t="s">
        <v>396</v>
      </c>
      <c r="P63" s="59" t="s">
        <v>864</v>
      </c>
      <c r="Q63" s="62"/>
      <c r="R63" s="56">
        <v>1</v>
      </c>
      <c r="S63" s="317"/>
      <c r="T63" s="367">
        <f t="shared" si="0"/>
        <v>0</v>
      </c>
    </row>
    <row r="64" spans="1:20" ht="15.5" x14ac:dyDescent="0.35">
      <c r="A64" s="326"/>
      <c r="B64" s="327" t="s">
        <v>217</v>
      </c>
      <c r="C64" s="327" t="s">
        <v>107</v>
      </c>
      <c r="D64" s="327" t="s">
        <v>331</v>
      </c>
      <c r="E64" s="328" t="s">
        <v>894</v>
      </c>
      <c r="F64" s="329"/>
      <c r="G64" s="330" t="s">
        <v>894</v>
      </c>
      <c r="H64" s="5"/>
      <c r="I64" s="331"/>
      <c r="J64" s="332"/>
      <c r="K64" s="332"/>
      <c r="L64" s="332"/>
      <c r="M64" s="333"/>
      <c r="N64" s="332"/>
      <c r="O64" s="333"/>
      <c r="P64" s="332"/>
      <c r="Q64" s="333"/>
      <c r="R64" s="334"/>
      <c r="S64" s="314"/>
      <c r="T64" s="367"/>
    </row>
    <row r="65" spans="1:20" ht="288" x14ac:dyDescent="0.35">
      <c r="A65" s="326"/>
      <c r="B65" s="335" t="s">
        <v>217</v>
      </c>
      <c r="C65" s="335" t="s">
        <v>107</v>
      </c>
      <c r="D65" s="335" t="s">
        <v>331</v>
      </c>
      <c r="E65" s="336" t="s">
        <v>894</v>
      </c>
      <c r="F65" s="162" t="s">
        <v>35</v>
      </c>
      <c r="G65" s="341" t="s">
        <v>860</v>
      </c>
      <c r="H65" s="338" t="s">
        <v>861</v>
      </c>
      <c r="I65" s="339" t="s">
        <v>862</v>
      </c>
      <c r="J65" s="59" t="s">
        <v>863</v>
      </c>
      <c r="K65" s="59" t="s">
        <v>856</v>
      </c>
      <c r="L65" s="59" t="s">
        <v>76</v>
      </c>
      <c r="M65" s="340" t="s">
        <v>84</v>
      </c>
      <c r="N65" s="340" t="s">
        <v>857</v>
      </c>
      <c r="O65" s="163" t="s">
        <v>396</v>
      </c>
      <c r="P65" s="59" t="s">
        <v>864</v>
      </c>
      <c r="Q65" s="62"/>
      <c r="R65" s="56">
        <v>1</v>
      </c>
      <c r="S65" s="317"/>
      <c r="T65" s="367">
        <f t="shared" si="0"/>
        <v>0</v>
      </c>
    </row>
    <row r="66" spans="1:20" ht="15.5" x14ac:dyDescent="0.35">
      <c r="A66" s="326"/>
      <c r="B66" s="327" t="s">
        <v>217</v>
      </c>
      <c r="C66" s="327" t="s">
        <v>107</v>
      </c>
      <c r="D66" s="327" t="s">
        <v>331</v>
      </c>
      <c r="E66" s="328" t="s">
        <v>895</v>
      </c>
      <c r="F66" s="329"/>
      <c r="G66" s="330" t="s">
        <v>895</v>
      </c>
      <c r="H66" s="5"/>
      <c r="I66" s="331"/>
      <c r="J66" s="332"/>
      <c r="K66" s="332"/>
      <c r="L66" s="332"/>
      <c r="M66" s="333"/>
      <c r="N66" s="332"/>
      <c r="O66" s="333"/>
      <c r="P66" s="332"/>
      <c r="Q66" s="333"/>
      <c r="R66" s="334"/>
      <c r="S66" s="314"/>
      <c r="T66" s="367"/>
    </row>
    <row r="67" spans="1:20" ht="288" x14ac:dyDescent="0.35">
      <c r="A67" s="326"/>
      <c r="B67" s="335" t="s">
        <v>217</v>
      </c>
      <c r="C67" s="335" t="s">
        <v>107</v>
      </c>
      <c r="D67" s="335" t="s">
        <v>331</v>
      </c>
      <c r="E67" s="336" t="s">
        <v>895</v>
      </c>
      <c r="F67" s="162" t="s">
        <v>35</v>
      </c>
      <c r="G67" s="341" t="s">
        <v>860</v>
      </c>
      <c r="H67" s="338" t="s">
        <v>861</v>
      </c>
      <c r="I67" s="339" t="s">
        <v>862</v>
      </c>
      <c r="J67" s="59" t="s">
        <v>863</v>
      </c>
      <c r="K67" s="59" t="s">
        <v>856</v>
      </c>
      <c r="L67" s="59" t="s">
        <v>76</v>
      </c>
      <c r="M67" s="340" t="s">
        <v>84</v>
      </c>
      <c r="N67" s="340" t="s">
        <v>857</v>
      </c>
      <c r="O67" s="163" t="s">
        <v>396</v>
      </c>
      <c r="P67" s="59" t="s">
        <v>864</v>
      </c>
      <c r="Q67" s="62"/>
      <c r="R67" s="56">
        <v>1</v>
      </c>
      <c r="S67" s="317"/>
      <c r="T67" s="367">
        <f t="shared" si="0"/>
        <v>0</v>
      </c>
    </row>
    <row r="68" spans="1:20" ht="15.5" x14ac:dyDescent="0.35">
      <c r="A68" s="326"/>
      <c r="B68" s="327" t="s">
        <v>217</v>
      </c>
      <c r="C68" s="327" t="s">
        <v>107</v>
      </c>
      <c r="D68" s="327" t="s">
        <v>331</v>
      </c>
      <c r="E68" s="328" t="s">
        <v>896</v>
      </c>
      <c r="F68" s="329"/>
      <c r="G68" s="330" t="s">
        <v>896</v>
      </c>
      <c r="H68" s="5"/>
      <c r="I68" s="331"/>
      <c r="J68" s="332"/>
      <c r="K68" s="332"/>
      <c r="L68" s="332"/>
      <c r="M68" s="333"/>
      <c r="N68" s="332"/>
      <c r="O68" s="333"/>
      <c r="P68" s="332"/>
      <c r="Q68" s="333"/>
      <c r="R68" s="334"/>
      <c r="S68" s="314"/>
      <c r="T68" s="367"/>
    </row>
    <row r="69" spans="1:20" ht="288" x14ac:dyDescent="0.35">
      <c r="A69" s="326"/>
      <c r="B69" s="335" t="s">
        <v>217</v>
      </c>
      <c r="C69" s="335" t="s">
        <v>107</v>
      </c>
      <c r="D69" s="335" t="s">
        <v>331</v>
      </c>
      <c r="E69" s="336" t="s">
        <v>896</v>
      </c>
      <c r="F69" s="162" t="s">
        <v>35</v>
      </c>
      <c r="G69" s="341" t="s">
        <v>860</v>
      </c>
      <c r="H69" s="338" t="s">
        <v>861</v>
      </c>
      <c r="I69" s="339" t="s">
        <v>862</v>
      </c>
      <c r="J69" s="59" t="s">
        <v>863</v>
      </c>
      <c r="K69" s="59" t="s">
        <v>856</v>
      </c>
      <c r="L69" s="59" t="s">
        <v>76</v>
      </c>
      <c r="M69" s="340" t="s">
        <v>84</v>
      </c>
      <c r="N69" s="340" t="s">
        <v>857</v>
      </c>
      <c r="O69" s="163" t="s">
        <v>396</v>
      </c>
      <c r="P69" s="59" t="s">
        <v>864</v>
      </c>
      <c r="Q69" s="62"/>
      <c r="R69" s="56">
        <v>1</v>
      </c>
      <c r="S69" s="317"/>
      <c r="T69" s="367">
        <f t="shared" ref="T69:T131" si="1">R69*S69</f>
        <v>0</v>
      </c>
    </row>
    <row r="70" spans="1:20" ht="15.5" x14ac:dyDescent="0.35">
      <c r="A70" s="326"/>
      <c r="B70" s="327" t="s">
        <v>217</v>
      </c>
      <c r="C70" s="327" t="s">
        <v>107</v>
      </c>
      <c r="D70" s="327" t="s">
        <v>331</v>
      </c>
      <c r="E70" s="328" t="s">
        <v>897</v>
      </c>
      <c r="F70" s="329"/>
      <c r="G70" s="330" t="s">
        <v>897</v>
      </c>
      <c r="H70" s="5"/>
      <c r="I70" s="331"/>
      <c r="J70" s="332"/>
      <c r="K70" s="332"/>
      <c r="L70" s="332"/>
      <c r="M70" s="333"/>
      <c r="N70" s="332"/>
      <c r="O70" s="333"/>
      <c r="P70" s="332"/>
      <c r="Q70" s="333"/>
      <c r="R70" s="334"/>
      <c r="S70" s="314"/>
      <c r="T70" s="367"/>
    </row>
    <row r="71" spans="1:20" ht="288" x14ac:dyDescent="0.35">
      <c r="A71" s="326"/>
      <c r="B71" s="335" t="s">
        <v>217</v>
      </c>
      <c r="C71" s="335" t="s">
        <v>107</v>
      </c>
      <c r="D71" s="335" t="s">
        <v>331</v>
      </c>
      <c r="E71" s="336" t="s">
        <v>897</v>
      </c>
      <c r="F71" s="162" t="s">
        <v>35</v>
      </c>
      <c r="G71" s="341" t="s">
        <v>860</v>
      </c>
      <c r="H71" s="338" t="s">
        <v>861</v>
      </c>
      <c r="I71" s="339" t="s">
        <v>862</v>
      </c>
      <c r="J71" s="59" t="s">
        <v>863</v>
      </c>
      <c r="K71" s="59" t="s">
        <v>856</v>
      </c>
      <c r="L71" s="59" t="s">
        <v>76</v>
      </c>
      <c r="M71" s="340" t="s">
        <v>84</v>
      </c>
      <c r="N71" s="340" t="s">
        <v>857</v>
      </c>
      <c r="O71" s="163" t="s">
        <v>396</v>
      </c>
      <c r="P71" s="59" t="s">
        <v>864</v>
      </c>
      <c r="Q71" s="62"/>
      <c r="R71" s="56">
        <v>1</v>
      </c>
      <c r="S71" s="317"/>
      <c r="T71" s="367">
        <f t="shared" si="1"/>
        <v>0</v>
      </c>
    </row>
    <row r="72" spans="1:20" ht="15.5" x14ac:dyDescent="0.35">
      <c r="A72" s="326"/>
      <c r="B72" s="327" t="s">
        <v>217</v>
      </c>
      <c r="C72" s="327" t="s">
        <v>107</v>
      </c>
      <c r="D72" s="327" t="s">
        <v>331</v>
      </c>
      <c r="E72" s="328" t="s">
        <v>898</v>
      </c>
      <c r="F72" s="329"/>
      <c r="G72" s="330" t="s">
        <v>898</v>
      </c>
      <c r="H72" s="5"/>
      <c r="I72" s="331"/>
      <c r="J72" s="332"/>
      <c r="K72" s="332"/>
      <c r="L72" s="332"/>
      <c r="M72" s="333"/>
      <c r="N72" s="332"/>
      <c r="O72" s="333"/>
      <c r="P72" s="332"/>
      <c r="Q72" s="333"/>
      <c r="R72" s="334"/>
      <c r="S72" s="314"/>
      <c r="T72" s="367"/>
    </row>
    <row r="73" spans="1:20" ht="288" x14ac:dyDescent="0.35">
      <c r="A73" s="326"/>
      <c r="B73" s="335" t="s">
        <v>217</v>
      </c>
      <c r="C73" s="335" t="s">
        <v>107</v>
      </c>
      <c r="D73" s="335" t="s">
        <v>331</v>
      </c>
      <c r="E73" s="336" t="s">
        <v>898</v>
      </c>
      <c r="F73" s="162" t="s">
        <v>35</v>
      </c>
      <c r="G73" s="341" t="s">
        <v>860</v>
      </c>
      <c r="H73" s="338" t="s">
        <v>861</v>
      </c>
      <c r="I73" s="339" t="s">
        <v>862</v>
      </c>
      <c r="J73" s="59" t="s">
        <v>863</v>
      </c>
      <c r="K73" s="59" t="s">
        <v>856</v>
      </c>
      <c r="L73" s="59" t="s">
        <v>76</v>
      </c>
      <c r="M73" s="340" t="s">
        <v>84</v>
      </c>
      <c r="N73" s="340" t="s">
        <v>857</v>
      </c>
      <c r="O73" s="163" t="s">
        <v>396</v>
      </c>
      <c r="P73" s="59" t="s">
        <v>864</v>
      </c>
      <c r="Q73" s="62"/>
      <c r="R73" s="56">
        <v>1</v>
      </c>
      <c r="S73" s="317"/>
      <c r="T73" s="367">
        <f t="shared" si="1"/>
        <v>0</v>
      </c>
    </row>
    <row r="74" spans="1:20" ht="15.5" x14ac:dyDescent="0.35">
      <c r="A74" s="326"/>
      <c r="B74" s="327" t="s">
        <v>217</v>
      </c>
      <c r="C74" s="327" t="s">
        <v>107</v>
      </c>
      <c r="D74" s="327" t="s">
        <v>331</v>
      </c>
      <c r="E74" s="328" t="s">
        <v>899</v>
      </c>
      <c r="F74" s="329"/>
      <c r="G74" s="330" t="s">
        <v>899</v>
      </c>
      <c r="H74" s="5"/>
      <c r="I74" s="331"/>
      <c r="J74" s="332"/>
      <c r="K74" s="332"/>
      <c r="L74" s="332"/>
      <c r="M74" s="333"/>
      <c r="N74" s="332"/>
      <c r="O74" s="333"/>
      <c r="P74" s="332"/>
      <c r="Q74" s="333"/>
      <c r="R74" s="334"/>
      <c r="S74" s="314"/>
      <c r="T74" s="367"/>
    </row>
    <row r="75" spans="1:20" ht="288" x14ac:dyDescent="0.35">
      <c r="A75" s="326"/>
      <c r="B75" s="335" t="s">
        <v>217</v>
      </c>
      <c r="C75" s="335" t="s">
        <v>107</v>
      </c>
      <c r="D75" s="335" t="s">
        <v>331</v>
      </c>
      <c r="E75" s="336" t="s">
        <v>899</v>
      </c>
      <c r="F75" s="162" t="s">
        <v>35</v>
      </c>
      <c r="G75" s="341" t="s">
        <v>860</v>
      </c>
      <c r="H75" s="338" t="s">
        <v>861</v>
      </c>
      <c r="I75" s="339" t="s">
        <v>862</v>
      </c>
      <c r="J75" s="59" t="s">
        <v>863</v>
      </c>
      <c r="K75" s="59" t="s">
        <v>856</v>
      </c>
      <c r="L75" s="59" t="s">
        <v>76</v>
      </c>
      <c r="M75" s="340" t="s">
        <v>84</v>
      </c>
      <c r="N75" s="340" t="s">
        <v>857</v>
      </c>
      <c r="O75" s="163" t="s">
        <v>396</v>
      </c>
      <c r="P75" s="59" t="s">
        <v>864</v>
      </c>
      <c r="Q75" s="62"/>
      <c r="R75" s="56">
        <v>1</v>
      </c>
      <c r="S75" s="317"/>
      <c r="T75" s="367">
        <f t="shared" si="1"/>
        <v>0</v>
      </c>
    </row>
    <row r="76" spans="1:20" ht="15.5" x14ac:dyDescent="0.35">
      <c r="A76" s="326"/>
      <c r="B76" s="327" t="s">
        <v>217</v>
      </c>
      <c r="C76" s="327" t="s">
        <v>107</v>
      </c>
      <c r="D76" s="327" t="s">
        <v>331</v>
      </c>
      <c r="E76" s="328" t="s">
        <v>900</v>
      </c>
      <c r="F76" s="329"/>
      <c r="G76" s="330" t="s">
        <v>900</v>
      </c>
      <c r="H76" s="5"/>
      <c r="I76" s="331"/>
      <c r="J76" s="332"/>
      <c r="K76" s="332"/>
      <c r="L76" s="332"/>
      <c r="M76" s="333"/>
      <c r="N76" s="332"/>
      <c r="O76" s="333"/>
      <c r="P76" s="332"/>
      <c r="Q76" s="333"/>
      <c r="R76" s="334"/>
      <c r="S76" s="314"/>
      <c r="T76" s="367"/>
    </row>
    <row r="77" spans="1:20" ht="275.5" x14ac:dyDescent="0.35">
      <c r="A77" s="326"/>
      <c r="B77" s="335" t="s">
        <v>217</v>
      </c>
      <c r="C77" s="335" t="s">
        <v>107</v>
      </c>
      <c r="D77" s="335" t="s">
        <v>331</v>
      </c>
      <c r="E77" s="336" t="s">
        <v>900</v>
      </c>
      <c r="F77" s="162" t="s">
        <v>35</v>
      </c>
      <c r="G77" s="337" t="s">
        <v>852</v>
      </c>
      <c r="H77" s="338" t="s">
        <v>853</v>
      </c>
      <c r="I77" s="339" t="s">
        <v>854</v>
      </c>
      <c r="J77" s="59" t="s">
        <v>855</v>
      </c>
      <c r="K77" s="59" t="s">
        <v>856</v>
      </c>
      <c r="L77" s="59" t="s">
        <v>76</v>
      </c>
      <c r="M77" s="340" t="s">
        <v>84</v>
      </c>
      <c r="N77" s="340" t="s">
        <v>857</v>
      </c>
      <c r="O77" s="163" t="s">
        <v>396</v>
      </c>
      <c r="P77" s="59" t="s">
        <v>858</v>
      </c>
      <c r="Q77" s="62"/>
      <c r="R77" s="56">
        <v>1</v>
      </c>
      <c r="S77" s="317"/>
      <c r="T77" s="367">
        <f t="shared" si="1"/>
        <v>0</v>
      </c>
    </row>
    <row r="78" spans="1:20" ht="15.5" x14ac:dyDescent="0.35">
      <c r="A78" s="326"/>
      <c r="B78" s="327" t="s">
        <v>217</v>
      </c>
      <c r="C78" s="327" t="s">
        <v>107</v>
      </c>
      <c r="D78" s="327" t="s">
        <v>331</v>
      </c>
      <c r="E78" s="328" t="s">
        <v>901</v>
      </c>
      <c r="F78" s="329"/>
      <c r="G78" s="330" t="s">
        <v>901</v>
      </c>
      <c r="H78" s="5"/>
      <c r="I78" s="331"/>
      <c r="J78" s="332"/>
      <c r="K78" s="332"/>
      <c r="L78" s="332"/>
      <c r="M78" s="333"/>
      <c r="N78" s="332"/>
      <c r="O78" s="333"/>
      <c r="P78" s="332"/>
      <c r="Q78" s="333"/>
      <c r="R78" s="334"/>
      <c r="S78" s="314"/>
      <c r="T78" s="367"/>
    </row>
    <row r="79" spans="1:20" ht="275.5" x14ac:dyDescent="0.35">
      <c r="A79" s="326"/>
      <c r="B79" s="335" t="s">
        <v>217</v>
      </c>
      <c r="C79" s="335" t="s">
        <v>107</v>
      </c>
      <c r="D79" s="335" t="s">
        <v>331</v>
      </c>
      <c r="E79" s="336" t="s">
        <v>901</v>
      </c>
      <c r="F79" s="162" t="s">
        <v>35</v>
      </c>
      <c r="G79" s="337" t="s">
        <v>852</v>
      </c>
      <c r="H79" s="338" t="s">
        <v>853</v>
      </c>
      <c r="I79" s="339" t="s">
        <v>854</v>
      </c>
      <c r="J79" s="59" t="s">
        <v>855</v>
      </c>
      <c r="K79" s="59" t="s">
        <v>856</v>
      </c>
      <c r="L79" s="59" t="s">
        <v>76</v>
      </c>
      <c r="M79" s="340" t="s">
        <v>84</v>
      </c>
      <c r="N79" s="340" t="s">
        <v>857</v>
      </c>
      <c r="O79" s="163" t="s">
        <v>396</v>
      </c>
      <c r="P79" s="59" t="s">
        <v>858</v>
      </c>
      <c r="Q79" s="62"/>
      <c r="R79" s="56">
        <v>1</v>
      </c>
      <c r="S79" s="317"/>
      <c r="T79" s="367">
        <f t="shared" si="1"/>
        <v>0</v>
      </c>
    </row>
    <row r="80" spans="1:20" ht="15.5" x14ac:dyDescent="0.35">
      <c r="A80" s="326"/>
      <c r="B80" s="327" t="s">
        <v>217</v>
      </c>
      <c r="C80" s="327" t="s">
        <v>107</v>
      </c>
      <c r="D80" s="327" t="s">
        <v>331</v>
      </c>
      <c r="E80" s="328" t="s">
        <v>902</v>
      </c>
      <c r="F80" s="329"/>
      <c r="G80" s="330" t="s">
        <v>902</v>
      </c>
      <c r="H80" s="5"/>
      <c r="I80" s="331"/>
      <c r="J80" s="332"/>
      <c r="K80" s="332"/>
      <c r="L80" s="332"/>
      <c r="M80" s="333"/>
      <c r="N80" s="332"/>
      <c r="O80" s="333"/>
      <c r="P80" s="332"/>
      <c r="Q80" s="333"/>
      <c r="R80" s="334"/>
      <c r="S80" s="314"/>
      <c r="T80" s="367"/>
    </row>
    <row r="81" spans="1:20" ht="288" x14ac:dyDescent="0.35">
      <c r="A81" s="326"/>
      <c r="B81" s="335" t="s">
        <v>217</v>
      </c>
      <c r="C81" s="335" t="s">
        <v>107</v>
      </c>
      <c r="D81" s="335" t="s">
        <v>331</v>
      </c>
      <c r="E81" s="336" t="s">
        <v>902</v>
      </c>
      <c r="F81" s="162" t="s">
        <v>35</v>
      </c>
      <c r="G81" s="341" t="s">
        <v>860</v>
      </c>
      <c r="H81" s="338" t="s">
        <v>861</v>
      </c>
      <c r="I81" s="339" t="s">
        <v>862</v>
      </c>
      <c r="J81" s="59" t="s">
        <v>863</v>
      </c>
      <c r="K81" s="59" t="s">
        <v>856</v>
      </c>
      <c r="L81" s="59" t="s">
        <v>76</v>
      </c>
      <c r="M81" s="340" t="s">
        <v>84</v>
      </c>
      <c r="N81" s="340" t="s">
        <v>857</v>
      </c>
      <c r="O81" s="163" t="s">
        <v>396</v>
      </c>
      <c r="P81" s="59" t="s">
        <v>864</v>
      </c>
      <c r="Q81" s="62"/>
      <c r="R81" s="56">
        <v>1</v>
      </c>
      <c r="S81" s="317"/>
      <c r="T81" s="367">
        <f t="shared" si="1"/>
        <v>0</v>
      </c>
    </row>
    <row r="82" spans="1:20" ht="15.5" x14ac:dyDescent="0.35">
      <c r="A82" s="326"/>
      <c r="B82" s="327" t="s">
        <v>217</v>
      </c>
      <c r="C82" s="327" t="s">
        <v>107</v>
      </c>
      <c r="D82" s="327" t="s">
        <v>331</v>
      </c>
      <c r="E82" s="328" t="s">
        <v>903</v>
      </c>
      <c r="F82" s="329"/>
      <c r="G82" s="330" t="s">
        <v>903</v>
      </c>
      <c r="H82" s="5"/>
      <c r="I82" s="331"/>
      <c r="J82" s="332"/>
      <c r="K82" s="332"/>
      <c r="L82" s="332"/>
      <c r="M82" s="333"/>
      <c r="N82" s="332"/>
      <c r="O82" s="333"/>
      <c r="P82" s="332"/>
      <c r="Q82" s="333"/>
      <c r="R82" s="334"/>
      <c r="S82" s="314"/>
      <c r="T82" s="367"/>
    </row>
    <row r="83" spans="1:20" ht="288" x14ac:dyDescent="0.35">
      <c r="A83" s="326"/>
      <c r="B83" s="335" t="s">
        <v>217</v>
      </c>
      <c r="C83" s="335" t="s">
        <v>107</v>
      </c>
      <c r="D83" s="335" t="s">
        <v>331</v>
      </c>
      <c r="E83" s="336" t="s">
        <v>903</v>
      </c>
      <c r="F83" s="162" t="s">
        <v>35</v>
      </c>
      <c r="G83" s="341" t="s">
        <v>860</v>
      </c>
      <c r="H83" s="338" t="s">
        <v>861</v>
      </c>
      <c r="I83" s="339" t="s">
        <v>862</v>
      </c>
      <c r="J83" s="59" t="s">
        <v>863</v>
      </c>
      <c r="K83" s="59" t="s">
        <v>856</v>
      </c>
      <c r="L83" s="59" t="s">
        <v>76</v>
      </c>
      <c r="M83" s="340" t="s">
        <v>84</v>
      </c>
      <c r="N83" s="340" t="s">
        <v>857</v>
      </c>
      <c r="O83" s="163" t="s">
        <v>396</v>
      </c>
      <c r="P83" s="59" t="s">
        <v>864</v>
      </c>
      <c r="Q83" s="62"/>
      <c r="R83" s="56">
        <v>1</v>
      </c>
      <c r="S83" s="317"/>
      <c r="T83" s="367">
        <f t="shared" si="1"/>
        <v>0</v>
      </c>
    </row>
    <row r="84" spans="1:20" ht="15.5" x14ac:dyDescent="0.35">
      <c r="A84" s="326"/>
      <c r="B84" s="327" t="s">
        <v>217</v>
      </c>
      <c r="C84" s="327" t="s">
        <v>107</v>
      </c>
      <c r="D84" s="327" t="s">
        <v>331</v>
      </c>
      <c r="E84" s="328" t="s">
        <v>904</v>
      </c>
      <c r="F84" s="329"/>
      <c r="G84" s="330" t="s">
        <v>904</v>
      </c>
      <c r="H84" s="5"/>
      <c r="I84" s="331"/>
      <c r="J84" s="332"/>
      <c r="K84" s="332"/>
      <c r="L84" s="332"/>
      <c r="M84" s="333"/>
      <c r="N84" s="332"/>
      <c r="O84" s="333"/>
      <c r="P84" s="332"/>
      <c r="Q84" s="333"/>
      <c r="R84" s="334"/>
      <c r="S84" s="314"/>
      <c r="T84" s="367"/>
    </row>
    <row r="85" spans="1:20" ht="288" x14ac:dyDescent="0.35">
      <c r="A85" s="326"/>
      <c r="B85" s="335" t="s">
        <v>217</v>
      </c>
      <c r="C85" s="335" t="s">
        <v>107</v>
      </c>
      <c r="D85" s="335" t="s">
        <v>331</v>
      </c>
      <c r="E85" s="336" t="s">
        <v>904</v>
      </c>
      <c r="F85" s="162" t="s">
        <v>35</v>
      </c>
      <c r="G85" s="341" t="s">
        <v>860</v>
      </c>
      <c r="H85" s="338" t="s">
        <v>861</v>
      </c>
      <c r="I85" s="339" t="s">
        <v>862</v>
      </c>
      <c r="J85" s="59" t="s">
        <v>863</v>
      </c>
      <c r="K85" s="59" t="s">
        <v>856</v>
      </c>
      <c r="L85" s="59" t="s">
        <v>76</v>
      </c>
      <c r="M85" s="340" t="s">
        <v>84</v>
      </c>
      <c r="N85" s="340" t="s">
        <v>857</v>
      </c>
      <c r="O85" s="163" t="s">
        <v>396</v>
      </c>
      <c r="P85" s="59" t="s">
        <v>864</v>
      </c>
      <c r="Q85" s="62"/>
      <c r="R85" s="56">
        <v>1</v>
      </c>
      <c r="S85" s="317"/>
      <c r="T85" s="367">
        <f t="shared" si="1"/>
        <v>0</v>
      </c>
    </row>
    <row r="86" spans="1:20" ht="15.5" x14ac:dyDescent="0.35">
      <c r="A86" s="326"/>
      <c r="B86" s="327" t="s">
        <v>217</v>
      </c>
      <c r="C86" s="327" t="s">
        <v>107</v>
      </c>
      <c r="D86" s="327" t="s">
        <v>331</v>
      </c>
      <c r="E86" s="328" t="s">
        <v>905</v>
      </c>
      <c r="F86" s="329"/>
      <c r="G86" s="330" t="s">
        <v>905</v>
      </c>
      <c r="H86" s="5"/>
      <c r="I86" s="331"/>
      <c r="J86" s="332"/>
      <c r="K86" s="332"/>
      <c r="L86" s="332"/>
      <c r="M86" s="333"/>
      <c r="N86" s="332"/>
      <c r="O86" s="333"/>
      <c r="P86" s="332"/>
      <c r="Q86" s="333"/>
      <c r="R86" s="334"/>
      <c r="S86" s="314"/>
      <c r="T86" s="367"/>
    </row>
    <row r="87" spans="1:20" ht="288" x14ac:dyDescent="0.35">
      <c r="A87" s="326"/>
      <c r="B87" s="335" t="s">
        <v>217</v>
      </c>
      <c r="C87" s="335" t="s">
        <v>107</v>
      </c>
      <c r="D87" s="335" t="s">
        <v>331</v>
      </c>
      <c r="E87" s="336" t="s">
        <v>905</v>
      </c>
      <c r="F87" s="162" t="s">
        <v>35</v>
      </c>
      <c r="G87" s="341" t="s">
        <v>860</v>
      </c>
      <c r="H87" s="338" t="s">
        <v>861</v>
      </c>
      <c r="I87" s="339" t="s">
        <v>862</v>
      </c>
      <c r="J87" s="59" t="s">
        <v>863</v>
      </c>
      <c r="K87" s="59" t="s">
        <v>856</v>
      </c>
      <c r="L87" s="59" t="s">
        <v>76</v>
      </c>
      <c r="M87" s="340" t="s">
        <v>84</v>
      </c>
      <c r="N87" s="340" t="s">
        <v>857</v>
      </c>
      <c r="O87" s="163" t="s">
        <v>396</v>
      </c>
      <c r="P87" s="59" t="s">
        <v>864</v>
      </c>
      <c r="Q87" s="62"/>
      <c r="R87" s="56">
        <v>1</v>
      </c>
      <c r="S87" s="317"/>
      <c r="T87" s="367">
        <f t="shared" si="1"/>
        <v>0</v>
      </c>
    </row>
    <row r="88" spans="1:20" ht="15.5" x14ac:dyDescent="0.35">
      <c r="A88" s="326"/>
      <c r="B88" s="327" t="s">
        <v>217</v>
      </c>
      <c r="C88" s="327" t="s">
        <v>107</v>
      </c>
      <c r="D88" s="327" t="s">
        <v>331</v>
      </c>
      <c r="E88" s="328" t="s">
        <v>906</v>
      </c>
      <c r="F88" s="329"/>
      <c r="G88" s="330" t="s">
        <v>906</v>
      </c>
      <c r="H88" s="5"/>
      <c r="I88" s="331"/>
      <c r="J88" s="332"/>
      <c r="K88" s="332"/>
      <c r="L88" s="332"/>
      <c r="M88" s="333"/>
      <c r="N88" s="332"/>
      <c r="O88" s="333"/>
      <c r="P88" s="332"/>
      <c r="Q88" s="333"/>
      <c r="R88" s="334"/>
      <c r="S88" s="314"/>
      <c r="T88" s="367"/>
    </row>
    <row r="89" spans="1:20" ht="288" x14ac:dyDescent="0.35">
      <c r="A89" s="326"/>
      <c r="B89" s="335" t="s">
        <v>217</v>
      </c>
      <c r="C89" s="335" t="s">
        <v>107</v>
      </c>
      <c r="D89" s="335" t="s">
        <v>331</v>
      </c>
      <c r="E89" s="336" t="s">
        <v>906</v>
      </c>
      <c r="F89" s="162" t="s">
        <v>35</v>
      </c>
      <c r="G89" s="341" t="s">
        <v>860</v>
      </c>
      <c r="H89" s="338" t="s">
        <v>861</v>
      </c>
      <c r="I89" s="339" t="s">
        <v>862</v>
      </c>
      <c r="J89" s="59" t="s">
        <v>863</v>
      </c>
      <c r="K89" s="59" t="s">
        <v>856</v>
      </c>
      <c r="L89" s="59" t="s">
        <v>76</v>
      </c>
      <c r="M89" s="340" t="s">
        <v>84</v>
      </c>
      <c r="N89" s="340" t="s">
        <v>857</v>
      </c>
      <c r="O89" s="163" t="s">
        <v>396</v>
      </c>
      <c r="P89" s="59" t="s">
        <v>864</v>
      </c>
      <c r="Q89" s="62"/>
      <c r="R89" s="56">
        <v>1</v>
      </c>
      <c r="S89" s="317"/>
      <c r="T89" s="367">
        <f t="shared" si="1"/>
        <v>0</v>
      </c>
    </row>
    <row r="90" spans="1:20" ht="15.5" x14ac:dyDescent="0.35">
      <c r="A90" s="326"/>
      <c r="B90" s="327" t="s">
        <v>217</v>
      </c>
      <c r="C90" s="327" t="s">
        <v>107</v>
      </c>
      <c r="D90" s="327" t="s">
        <v>331</v>
      </c>
      <c r="E90" s="328" t="s">
        <v>907</v>
      </c>
      <c r="F90" s="329"/>
      <c r="G90" s="330" t="s">
        <v>907</v>
      </c>
      <c r="H90" s="5"/>
      <c r="I90" s="331"/>
      <c r="J90" s="332"/>
      <c r="K90" s="332"/>
      <c r="L90" s="332"/>
      <c r="M90" s="333"/>
      <c r="N90" s="332"/>
      <c r="O90" s="333"/>
      <c r="P90" s="332"/>
      <c r="Q90" s="333"/>
      <c r="R90" s="334"/>
      <c r="S90" s="314"/>
      <c r="T90" s="367"/>
    </row>
    <row r="91" spans="1:20" ht="288" x14ac:dyDescent="0.35">
      <c r="A91" s="326"/>
      <c r="B91" s="335" t="s">
        <v>217</v>
      </c>
      <c r="C91" s="335" t="s">
        <v>107</v>
      </c>
      <c r="D91" s="335" t="s">
        <v>331</v>
      </c>
      <c r="E91" s="336" t="s">
        <v>907</v>
      </c>
      <c r="F91" s="162" t="s">
        <v>35</v>
      </c>
      <c r="G91" s="341" t="s">
        <v>860</v>
      </c>
      <c r="H91" s="338" t="s">
        <v>861</v>
      </c>
      <c r="I91" s="339" t="s">
        <v>862</v>
      </c>
      <c r="J91" s="59" t="s">
        <v>863</v>
      </c>
      <c r="K91" s="59" t="s">
        <v>856</v>
      </c>
      <c r="L91" s="59" t="s">
        <v>76</v>
      </c>
      <c r="M91" s="340" t="s">
        <v>84</v>
      </c>
      <c r="N91" s="340" t="s">
        <v>857</v>
      </c>
      <c r="O91" s="163" t="s">
        <v>396</v>
      </c>
      <c r="P91" s="59" t="s">
        <v>864</v>
      </c>
      <c r="Q91" s="62"/>
      <c r="R91" s="56">
        <v>1</v>
      </c>
      <c r="S91" s="317"/>
      <c r="T91" s="367">
        <f t="shared" si="1"/>
        <v>0</v>
      </c>
    </row>
    <row r="92" spans="1:20" ht="15.5" x14ac:dyDescent="0.35">
      <c r="A92" s="326"/>
      <c r="B92" s="327" t="s">
        <v>217</v>
      </c>
      <c r="C92" s="327" t="s">
        <v>107</v>
      </c>
      <c r="D92" s="327" t="s">
        <v>331</v>
      </c>
      <c r="E92" s="328" t="s">
        <v>908</v>
      </c>
      <c r="F92" s="329"/>
      <c r="G92" s="330" t="s">
        <v>908</v>
      </c>
      <c r="H92" s="5"/>
      <c r="I92" s="331"/>
      <c r="J92" s="332"/>
      <c r="K92" s="332"/>
      <c r="L92" s="332"/>
      <c r="M92" s="333"/>
      <c r="N92" s="332"/>
      <c r="O92" s="333"/>
      <c r="P92" s="332"/>
      <c r="Q92" s="333"/>
      <c r="R92" s="334"/>
      <c r="S92" s="314"/>
      <c r="T92" s="367"/>
    </row>
    <row r="93" spans="1:20" ht="288" x14ac:dyDescent="0.35">
      <c r="A93" s="326"/>
      <c r="B93" s="335" t="s">
        <v>217</v>
      </c>
      <c r="C93" s="335" t="s">
        <v>107</v>
      </c>
      <c r="D93" s="335" t="s">
        <v>331</v>
      </c>
      <c r="E93" s="336" t="s">
        <v>908</v>
      </c>
      <c r="F93" s="162" t="s">
        <v>35</v>
      </c>
      <c r="G93" s="341" t="s">
        <v>860</v>
      </c>
      <c r="H93" s="338" t="s">
        <v>861</v>
      </c>
      <c r="I93" s="339" t="s">
        <v>862</v>
      </c>
      <c r="J93" s="59" t="s">
        <v>863</v>
      </c>
      <c r="K93" s="59" t="s">
        <v>856</v>
      </c>
      <c r="L93" s="59" t="s">
        <v>76</v>
      </c>
      <c r="M93" s="340" t="s">
        <v>84</v>
      </c>
      <c r="N93" s="340" t="s">
        <v>857</v>
      </c>
      <c r="O93" s="163" t="s">
        <v>396</v>
      </c>
      <c r="P93" s="59" t="s">
        <v>864</v>
      </c>
      <c r="Q93" s="62"/>
      <c r="R93" s="56">
        <v>1</v>
      </c>
      <c r="S93" s="317"/>
      <c r="T93" s="367">
        <f t="shared" si="1"/>
        <v>0</v>
      </c>
    </row>
    <row r="94" spans="1:20" ht="15.5" x14ac:dyDescent="0.35">
      <c r="A94" s="326"/>
      <c r="B94" s="327" t="s">
        <v>217</v>
      </c>
      <c r="C94" s="327" t="s">
        <v>107</v>
      </c>
      <c r="D94" s="327" t="s">
        <v>331</v>
      </c>
      <c r="E94" s="328" t="s">
        <v>909</v>
      </c>
      <c r="F94" s="329"/>
      <c r="G94" s="330" t="s">
        <v>909</v>
      </c>
      <c r="H94" s="5"/>
      <c r="I94" s="331"/>
      <c r="J94" s="332"/>
      <c r="K94" s="332"/>
      <c r="L94" s="332"/>
      <c r="M94" s="333"/>
      <c r="N94" s="332"/>
      <c r="O94" s="333"/>
      <c r="P94" s="332"/>
      <c r="Q94" s="333"/>
      <c r="R94" s="334"/>
      <c r="S94" s="314"/>
      <c r="T94" s="367"/>
    </row>
    <row r="95" spans="1:20" ht="288" x14ac:dyDescent="0.35">
      <c r="A95" s="326"/>
      <c r="B95" s="335" t="s">
        <v>217</v>
      </c>
      <c r="C95" s="335" t="s">
        <v>107</v>
      </c>
      <c r="D95" s="335" t="s">
        <v>331</v>
      </c>
      <c r="E95" s="336" t="s">
        <v>909</v>
      </c>
      <c r="F95" s="162" t="s">
        <v>35</v>
      </c>
      <c r="G95" s="341" t="s">
        <v>860</v>
      </c>
      <c r="H95" s="338" t="s">
        <v>861</v>
      </c>
      <c r="I95" s="339" t="s">
        <v>862</v>
      </c>
      <c r="J95" s="59" t="s">
        <v>863</v>
      </c>
      <c r="K95" s="59" t="s">
        <v>856</v>
      </c>
      <c r="L95" s="59" t="s">
        <v>76</v>
      </c>
      <c r="M95" s="340" t="s">
        <v>84</v>
      </c>
      <c r="N95" s="340" t="s">
        <v>857</v>
      </c>
      <c r="O95" s="163" t="s">
        <v>396</v>
      </c>
      <c r="P95" s="59" t="s">
        <v>864</v>
      </c>
      <c r="Q95" s="62"/>
      <c r="R95" s="56">
        <v>1</v>
      </c>
      <c r="S95" s="317"/>
      <c r="T95" s="367">
        <f t="shared" si="1"/>
        <v>0</v>
      </c>
    </row>
    <row r="96" spans="1:20" ht="15.5" x14ac:dyDescent="0.35">
      <c r="A96" s="326"/>
      <c r="B96" s="327" t="s">
        <v>217</v>
      </c>
      <c r="C96" s="327" t="s">
        <v>107</v>
      </c>
      <c r="D96" s="327" t="s">
        <v>331</v>
      </c>
      <c r="E96" s="328" t="s">
        <v>910</v>
      </c>
      <c r="F96" s="329"/>
      <c r="G96" s="330" t="s">
        <v>910</v>
      </c>
      <c r="H96" s="5"/>
      <c r="I96" s="331"/>
      <c r="J96" s="332"/>
      <c r="K96" s="332"/>
      <c r="L96" s="332"/>
      <c r="M96" s="333"/>
      <c r="N96" s="332"/>
      <c r="O96" s="333"/>
      <c r="P96" s="332"/>
      <c r="Q96" s="333"/>
      <c r="R96" s="334"/>
      <c r="S96" s="314"/>
      <c r="T96" s="367"/>
    </row>
    <row r="97" spans="1:20" ht="288" x14ac:dyDescent="0.35">
      <c r="A97" s="326"/>
      <c r="B97" s="335" t="s">
        <v>217</v>
      </c>
      <c r="C97" s="335" t="s">
        <v>107</v>
      </c>
      <c r="D97" s="335" t="s">
        <v>331</v>
      </c>
      <c r="E97" s="336" t="s">
        <v>910</v>
      </c>
      <c r="F97" s="162" t="s">
        <v>35</v>
      </c>
      <c r="G97" s="341" t="s">
        <v>860</v>
      </c>
      <c r="H97" s="338" t="s">
        <v>861</v>
      </c>
      <c r="I97" s="339" t="s">
        <v>862</v>
      </c>
      <c r="J97" s="59" t="s">
        <v>863</v>
      </c>
      <c r="K97" s="59" t="s">
        <v>856</v>
      </c>
      <c r="L97" s="59" t="s">
        <v>76</v>
      </c>
      <c r="M97" s="340" t="s">
        <v>84</v>
      </c>
      <c r="N97" s="340" t="s">
        <v>857</v>
      </c>
      <c r="O97" s="163" t="s">
        <v>396</v>
      </c>
      <c r="P97" s="59" t="s">
        <v>864</v>
      </c>
      <c r="Q97" s="62"/>
      <c r="R97" s="56">
        <v>1</v>
      </c>
      <c r="S97" s="317"/>
      <c r="T97" s="367">
        <f t="shared" si="1"/>
        <v>0</v>
      </c>
    </row>
    <row r="98" spans="1:20" ht="15.5" x14ac:dyDescent="0.35">
      <c r="A98" s="326"/>
      <c r="B98" s="327" t="s">
        <v>217</v>
      </c>
      <c r="C98" s="327" t="s">
        <v>107</v>
      </c>
      <c r="D98" s="327" t="s">
        <v>331</v>
      </c>
      <c r="E98" s="328" t="s">
        <v>911</v>
      </c>
      <c r="F98" s="329"/>
      <c r="G98" s="330" t="s">
        <v>911</v>
      </c>
      <c r="H98" s="5"/>
      <c r="I98" s="331"/>
      <c r="J98" s="332"/>
      <c r="K98" s="332"/>
      <c r="L98" s="332"/>
      <c r="M98" s="333"/>
      <c r="N98" s="332"/>
      <c r="O98" s="333"/>
      <c r="P98" s="332"/>
      <c r="Q98" s="333"/>
      <c r="R98" s="334"/>
      <c r="S98" s="314"/>
      <c r="T98" s="367"/>
    </row>
    <row r="99" spans="1:20" ht="275.5" x14ac:dyDescent="0.35">
      <c r="A99" s="326"/>
      <c r="B99" s="335" t="s">
        <v>217</v>
      </c>
      <c r="C99" s="335" t="s">
        <v>107</v>
      </c>
      <c r="D99" s="335" t="s">
        <v>331</v>
      </c>
      <c r="E99" s="336" t="s">
        <v>911</v>
      </c>
      <c r="F99" s="162" t="s">
        <v>35</v>
      </c>
      <c r="G99" s="337" t="s">
        <v>852</v>
      </c>
      <c r="H99" s="338" t="s">
        <v>853</v>
      </c>
      <c r="I99" s="339" t="s">
        <v>854</v>
      </c>
      <c r="J99" s="59" t="s">
        <v>855</v>
      </c>
      <c r="K99" s="59" t="s">
        <v>856</v>
      </c>
      <c r="L99" s="59" t="s">
        <v>76</v>
      </c>
      <c r="M99" s="340" t="s">
        <v>84</v>
      </c>
      <c r="N99" s="340" t="s">
        <v>857</v>
      </c>
      <c r="O99" s="163" t="s">
        <v>396</v>
      </c>
      <c r="P99" s="59" t="s">
        <v>858</v>
      </c>
      <c r="Q99" s="62"/>
      <c r="R99" s="56">
        <v>1</v>
      </c>
      <c r="S99" s="317"/>
      <c r="T99" s="367">
        <f t="shared" si="1"/>
        <v>0</v>
      </c>
    </row>
    <row r="100" spans="1:20" ht="15.5" x14ac:dyDescent="0.35">
      <c r="A100" s="326"/>
      <c r="B100" s="327" t="s">
        <v>217</v>
      </c>
      <c r="C100" s="327" t="s">
        <v>107</v>
      </c>
      <c r="D100" s="327" t="s">
        <v>331</v>
      </c>
      <c r="E100" s="328" t="s">
        <v>912</v>
      </c>
      <c r="F100" s="329"/>
      <c r="G100" s="330" t="s">
        <v>912</v>
      </c>
      <c r="H100" s="5"/>
      <c r="I100" s="331"/>
      <c r="J100" s="332"/>
      <c r="K100" s="332"/>
      <c r="L100" s="332"/>
      <c r="M100" s="333"/>
      <c r="N100" s="332"/>
      <c r="O100" s="333"/>
      <c r="P100" s="332"/>
      <c r="Q100" s="333"/>
      <c r="R100" s="334"/>
      <c r="S100" s="314"/>
      <c r="T100" s="367"/>
    </row>
    <row r="101" spans="1:20" ht="288" x14ac:dyDescent="0.35">
      <c r="A101" s="326"/>
      <c r="B101" s="335" t="s">
        <v>217</v>
      </c>
      <c r="C101" s="335" t="s">
        <v>107</v>
      </c>
      <c r="D101" s="335" t="s">
        <v>331</v>
      </c>
      <c r="E101" s="336" t="s">
        <v>912</v>
      </c>
      <c r="F101" s="162" t="s">
        <v>35</v>
      </c>
      <c r="G101" s="341" t="s">
        <v>860</v>
      </c>
      <c r="H101" s="338" t="s">
        <v>861</v>
      </c>
      <c r="I101" s="339" t="s">
        <v>862</v>
      </c>
      <c r="J101" s="59" t="s">
        <v>863</v>
      </c>
      <c r="K101" s="59" t="s">
        <v>856</v>
      </c>
      <c r="L101" s="59" t="s">
        <v>76</v>
      </c>
      <c r="M101" s="340" t="s">
        <v>84</v>
      </c>
      <c r="N101" s="340" t="s">
        <v>857</v>
      </c>
      <c r="O101" s="163" t="s">
        <v>396</v>
      </c>
      <c r="P101" s="59" t="s">
        <v>864</v>
      </c>
      <c r="Q101" s="62"/>
      <c r="R101" s="56">
        <v>1</v>
      </c>
      <c r="S101" s="317"/>
      <c r="T101" s="367">
        <f t="shared" si="1"/>
        <v>0</v>
      </c>
    </row>
    <row r="102" spans="1:20" ht="15.5" x14ac:dyDescent="0.35">
      <c r="A102" s="326"/>
      <c r="B102" s="327" t="s">
        <v>217</v>
      </c>
      <c r="C102" s="327" t="s">
        <v>107</v>
      </c>
      <c r="D102" s="327" t="s">
        <v>331</v>
      </c>
      <c r="E102" s="328" t="s">
        <v>913</v>
      </c>
      <c r="F102" s="329"/>
      <c r="G102" s="330" t="s">
        <v>913</v>
      </c>
      <c r="H102" s="5"/>
      <c r="I102" s="331"/>
      <c r="J102" s="332"/>
      <c r="K102" s="332"/>
      <c r="L102" s="332"/>
      <c r="M102" s="333"/>
      <c r="N102" s="332"/>
      <c r="O102" s="333"/>
      <c r="P102" s="332"/>
      <c r="Q102" s="333"/>
      <c r="R102" s="334"/>
      <c r="S102" s="314"/>
      <c r="T102" s="367"/>
    </row>
    <row r="103" spans="1:20" ht="288" x14ac:dyDescent="0.35">
      <c r="A103" s="326"/>
      <c r="B103" s="335" t="s">
        <v>217</v>
      </c>
      <c r="C103" s="335" t="s">
        <v>107</v>
      </c>
      <c r="D103" s="335" t="s">
        <v>331</v>
      </c>
      <c r="E103" s="336" t="s">
        <v>913</v>
      </c>
      <c r="F103" s="162" t="s">
        <v>35</v>
      </c>
      <c r="G103" s="341" t="s">
        <v>860</v>
      </c>
      <c r="H103" s="338" t="s">
        <v>861</v>
      </c>
      <c r="I103" s="339" t="s">
        <v>862</v>
      </c>
      <c r="J103" s="59" t="s">
        <v>863</v>
      </c>
      <c r="K103" s="59" t="s">
        <v>856</v>
      </c>
      <c r="L103" s="59" t="s">
        <v>76</v>
      </c>
      <c r="M103" s="340" t="s">
        <v>84</v>
      </c>
      <c r="N103" s="340" t="s">
        <v>857</v>
      </c>
      <c r="O103" s="163" t="s">
        <v>396</v>
      </c>
      <c r="P103" s="59" t="s">
        <v>864</v>
      </c>
      <c r="Q103" s="62"/>
      <c r="R103" s="56">
        <v>1</v>
      </c>
      <c r="S103" s="317"/>
      <c r="T103" s="367">
        <f t="shared" si="1"/>
        <v>0</v>
      </c>
    </row>
    <row r="104" spans="1:20" ht="15.5" x14ac:dyDescent="0.35">
      <c r="A104" s="326"/>
      <c r="B104" s="327" t="s">
        <v>217</v>
      </c>
      <c r="C104" s="327" t="s">
        <v>107</v>
      </c>
      <c r="D104" s="327" t="s">
        <v>331</v>
      </c>
      <c r="E104" s="328" t="s">
        <v>914</v>
      </c>
      <c r="F104" s="329"/>
      <c r="G104" s="330" t="s">
        <v>914</v>
      </c>
      <c r="H104" s="5"/>
      <c r="I104" s="331"/>
      <c r="J104" s="332"/>
      <c r="K104" s="332"/>
      <c r="L104" s="332"/>
      <c r="M104" s="333"/>
      <c r="N104" s="332"/>
      <c r="O104" s="333"/>
      <c r="P104" s="332"/>
      <c r="Q104" s="333"/>
      <c r="R104" s="334"/>
      <c r="S104" s="314"/>
      <c r="T104" s="367"/>
    </row>
    <row r="105" spans="1:20" ht="288" x14ac:dyDescent="0.35">
      <c r="A105" s="326"/>
      <c r="B105" s="335" t="s">
        <v>217</v>
      </c>
      <c r="C105" s="335" t="s">
        <v>107</v>
      </c>
      <c r="D105" s="335" t="s">
        <v>331</v>
      </c>
      <c r="E105" s="336" t="s">
        <v>914</v>
      </c>
      <c r="F105" s="162" t="s">
        <v>35</v>
      </c>
      <c r="G105" s="341" t="s">
        <v>860</v>
      </c>
      <c r="H105" s="338" t="s">
        <v>861</v>
      </c>
      <c r="I105" s="339" t="s">
        <v>862</v>
      </c>
      <c r="J105" s="59" t="s">
        <v>863</v>
      </c>
      <c r="K105" s="59" t="s">
        <v>856</v>
      </c>
      <c r="L105" s="59" t="s">
        <v>76</v>
      </c>
      <c r="M105" s="340" t="s">
        <v>84</v>
      </c>
      <c r="N105" s="340" t="s">
        <v>857</v>
      </c>
      <c r="O105" s="163" t="s">
        <v>396</v>
      </c>
      <c r="P105" s="59" t="s">
        <v>864</v>
      </c>
      <c r="Q105" s="62"/>
      <c r="R105" s="56">
        <v>1</v>
      </c>
      <c r="S105" s="317"/>
      <c r="T105" s="367">
        <f t="shared" si="1"/>
        <v>0</v>
      </c>
    </row>
    <row r="106" spans="1:20" ht="15.5" x14ac:dyDescent="0.35">
      <c r="A106" s="326"/>
      <c r="B106" s="327" t="s">
        <v>217</v>
      </c>
      <c r="C106" s="327" t="s">
        <v>107</v>
      </c>
      <c r="D106" s="327" t="s">
        <v>331</v>
      </c>
      <c r="E106" s="328" t="s">
        <v>915</v>
      </c>
      <c r="F106" s="329"/>
      <c r="G106" s="330" t="s">
        <v>915</v>
      </c>
      <c r="H106" s="5"/>
      <c r="I106" s="331"/>
      <c r="J106" s="332"/>
      <c r="K106" s="332"/>
      <c r="L106" s="332"/>
      <c r="M106" s="333"/>
      <c r="N106" s="332"/>
      <c r="O106" s="333"/>
      <c r="P106" s="332"/>
      <c r="Q106" s="333"/>
      <c r="R106" s="334"/>
      <c r="S106" s="314"/>
      <c r="T106" s="367"/>
    </row>
    <row r="107" spans="1:20" ht="288" x14ac:dyDescent="0.35">
      <c r="A107" s="326"/>
      <c r="B107" s="335" t="s">
        <v>217</v>
      </c>
      <c r="C107" s="335" t="s">
        <v>107</v>
      </c>
      <c r="D107" s="335" t="s">
        <v>331</v>
      </c>
      <c r="E107" s="336" t="s">
        <v>915</v>
      </c>
      <c r="F107" s="162" t="s">
        <v>35</v>
      </c>
      <c r="G107" s="341" t="s">
        <v>860</v>
      </c>
      <c r="H107" s="338" t="s">
        <v>861</v>
      </c>
      <c r="I107" s="339" t="s">
        <v>862</v>
      </c>
      <c r="J107" s="59" t="s">
        <v>863</v>
      </c>
      <c r="K107" s="59" t="s">
        <v>856</v>
      </c>
      <c r="L107" s="59" t="s">
        <v>76</v>
      </c>
      <c r="M107" s="340" t="s">
        <v>84</v>
      </c>
      <c r="N107" s="340" t="s">
        <v>857</v>
      </c>
      <c r="O107" s="163" t="s">
        <v>396</v>
      </c>
      <c r="P107" s="59" t="s">
        <v>864</v>
      </c>
      <c r="Q107" s="62"/>
      <c r="R107" s="56">
        <v>1</v>
      </c>
      <c r="S107" s="317"/>
      <c r="T107" s="367">
        <f t="shared" si="1"/>
        <v>0</v>
      </c>
    </row>
    <row r="108" spans="1:20" ht="15.5" x14ac:dyDescent="0.35">
      <c r="A108" s="326"/>
      <c r="B108" s="327" t="s">
        <v>217</v>
      </c>
      <c r="C108" s="327" t="s">
        <v>107</v>
      </c>
      <c r="D108" s="327" t="s">
        <v>331</v>
      </c>
      <c r="E108" s="328" t="s">
        <v>916</v>
      </c>
      <c r="F108" s="329"/>
      <c r="G108" s="330" t="s">
        <v>916</v>
      </c>
      <c r="H108" s="5"/>
      <c r="I108" s="331"/>
      <c r="J108" s="332"/>
      <c r="K108" s="332"/>
      <c r="L108" s="332"/>
      <c r="M108" s="333"/>
      <c r="N108" s="332"/>
      <c r="O108" s="333"/>
      <c r="P108" s="332"/>
      <c r="Q108" s="333"/>
      <c r="R108" s="334"/>
      <c r="S108" s="314"/>
      <c r="T108" s="367"/>
    </row>
    <row r="109" spans="1:20" ht="288" x14ac:dyDescent="0.35">
      <c r="A109" s="326"/>
      <c r="B109" s="335" t="s">
        <v>217</v>
      </c>
      <c r="C109" s="335" t="s">
        <v>107</v>
      </c>
      <c r="D109" s="335" t="s">
        <v>331</v>
      </c>
      <c r="E109" s="336" t="s">
        <v>916</v>
      </c>
      <c r="F109" s="162" t="s">
        <v>35</v>
      </c>
      <c r="G109" s="341" t="s">
        <v>860</v>
      </c>
      <c r="H109" s="338" t="s">
        <v>861</v>
      </c>
      <c r="I109" s="339" t="s">
        <v>862</v>
      </c>
      <c r="J109" s="59" t="s">
        <v>863</v>
      </c>
      <c r="K109" s="59" t="s">
        <v>856</v>
      </c>
      <c r="L109" s="59" t="s">
        <v>76</v>
      </c>
      <c r="M109" s="340" t="s">
        <v>84</v>
      </c>
      <c r="N109" s="340" t="s">
        <v>857</v>
      </c>
      <c r="O109" s="163" t="s">
        <v>396</v>
      </c>
      <c r="P109" s="59" t="s">
        <v>864</v>
      </c>
      <c r="Q109" s="62"/>
      <c r="R109" s="56">
        <v>1</v>
      </c>
      <c r="S109" s="317"/>
      <c r="T109" s="367">
        <f t="shared" si="1"/>
        <v>0</v>
      </c>
    </row>
    <row r="110" spans="1:20" ht="15.5" x14ac:dyDescent="0.35">
      <c r="A110" s="326"/>
      <c r="B110" s="327" t="s">
        <v>217</v>
      </c>
      <c r="C110" s="327" t="s">
        <v>107</v>
      </c>
      <c r="D110" s="327" t="s">
        <v>331</v>
      </c>
      <c r="E110" s="328" t="s">
        <v>917</v>
      </c>
      <c r="F110" s="329"/>
      <c r="G110" s="330" t="s">
        <v>917</v>
      </c>
      <c r="H110" s="5"/>
      <c r="I110" s="331"/>
      <c r="J110" s="332"/>
      <c r="K110" s="332"/>
      <c r="L110" s="332"/>
      <c r="M110" s="333"/>
      <c r="N110" s="332"/>
      <c r="O110" s="333"/>
      <c r="P110" s="332"/>
      <c r="Q110" s="333"/>
      <c r="R110" s="334"/>
      <c r="S110" s="314"/>
      <c r="T110" s="367"/>
    </row>
    <row r="111" spans="1:20" ht="288" x14ac:dyDescent="0.35">
      <c r="A111" s="326"/>
      <c r="B111" s="335" t="s">
        <v>217</v>
      </c>
      <c r="C111" s="335" t="s">
        <v>107</v>
      </c>
      <c r="D111" s="335" t="s">
        <v>331</v>
      </c>
      <c r="E111" s="336" t="s">
        <v>917</v>
      </c>
      <c r="F111" s="162" t="s">
        <v>35</v>
      </c>
      <c r="G111" s="341" t="s">
        <v>860</v>
      </c>
      <c r="H111" s="338" t="s">
        <v>861</v>
      </c>
      <c r="I111" s="339" t="s">
        <v>862</v>
      </c>
      <c r="J111" s="59" t="s">
        <v>863</v>
      </c>
      <c r="K111" s="59" t="s">
        <v>856</v>
      </c>
      <c r="L111" s="59" t="s">
        <v>76</v>
      </c>
      <c r="M111" s="340" t="s">
        <v>84</v>
      </c>
      <c r="N111" s="340" t="s">
        <v>857</v>
      </c>
      <c r="O111" s="163" t="s">
        <v>396</v>
      </c>
      <c r="P111" s="59" t="s">
        <v>864</v>
      </c>
      <c r="Q111" s="62"/>
      <c r="R111" s="56">
        <v>1</v>
      </c>
      <c r="S111" s="317"/>
      <c r="T111" s="367">
        <f t="shared" si="1"/>
        <v>0</v>
      </c>
    </row>
    <row r="112" spans="1:20" ht="15.5" x14ac:dyDescent="0.35">
      <c r="A112" s="326"/>
      <c r="B112" s="327" t="s">
        <v>217</v>
      </c>
      <c r="C112" s="327" t="s">
        <v>107</v>
      </c>
      <c r="D112" s="327" t="s">
        <v>331</v>
      </c>
      <c r="E112" s="328" t="s">
        <v>918</v>
      </c>
      <c r="F112" s="329"/>
      <c r="G112" s="330" t="s">
        <v>918</v>
      </c>
      <c r="H112" s="5"/>
      <c r="I112" s="331"/>
      <c r="J112" s="332"/>
      <c r="K112" s="332"/>
      <c r="L112" s="332"/>
      <c r="M112" s="333"/>
      <c r="N112" s="332"/>
      <c r="O112" s="333"/>
      <c r="P112" s="332"/>
      <c r="Q112" s="333"/>
      <c r="R112" s="334"/>
      <c r="S112" s="314"/>
      <c r="T112" s="367"/>
    </row>
    <row r="113" spans="1:20" ht="288" x14ac:dyDescent="0.35">
      <c r="A113" s="326"/>
      <c r="B113" s="335" t="s">
        <v>217</v>
      </c>
      <c r="C113" s="335" t="s">
        <v>107</v>
      </c>
      <c r="D113" s="335" t="s">
        <v>331</v>
      </c>
      <c r="E113" s="336" t="s">
        <v>918</v>
      </c>
      <c r="F113" s="162" t="s">
        <v>35</v>
      </c>
      <c r="G113" s="341" t="s">
        <v>860</v>
      </c>
      <c r="H113" s="338" t="s">
        <v>861</v>
      </c>
      <c r="I113" s="339" t="s">
        <v>862</v>
      </c>
      <c r="J113" s="59" t="s">
        <v>863</v>
      </c>
      <c r="K113" s="59" t="s">
        <v>856</v>
      </c>
      <c r="L113" s="59" t="s">
        <v>76</v>
      </c>
      <c r="M113" s="340" t="s">
        <v>84</v>
      </c>
      <c r="N113" s="340" t="s">
        <v>857</v>
      </c>
      <c r="O113" s="163" t="s">
        <v>396</v>
      </c>
      <c r="P113" s="59" t="s">
        <v>864</v>
      </c>
      <c r="Q113" s="62"/>
      <c r="R113" s="56">
        <v>1</v>
      </c>
      <c r="S113" s="317"/>
      <c r="T113" s="367">
        <f t="shared" si="1"/>
        <v>0</v>
      </c>
    </row>
    <row r="114" spans="1:20" ht="15.5" x14ac:dyDescent="0.35">
      <c r="A114" s="326"/>
      <c r="B114" s="327" t="s">
        <v>217</v>
      </c>
      <c r="C114" s="327" t="s">
        <v>107</v>
      </c>
      <c r="D114" s="327" t="s">
        <v>331</v>
      </c>
      <c r="E114" s="328" t="s">
        <v>919</v>
      </c>
      <c r="F114" s="329"/>
      <c r="G114" s="330" t="s">
        <v>919</v>
      </c>
      <c r="H114" s="5"/>
      <c r="I114" s="331"/>
      <c r="J114" s="332"/>
      <c r="K114" s="332"/>
      <c r="L114" s="332"/>
      <c r="M114" s="333"/>
      <c r="N114" s="332"/>
      <c r="O114" s="333"/>
      <c r="P114" s="332"/>
      <c r="Q114" s="333"/>
      <c r="R114" s="334"/>
      <c r="S114" s="314"/>
      <c r="T114" s="367"/>
    </row>
    <row r="115" spans="1:20" ht="288" x14ac:dyDescent="0.35">
      <c r="A115" s="326"/>
      <c r="B115" s="335" t="s">
        <v>217</v>
      </c>
      <c r="C115" s="335" t="s">
        <v>107</v>
      </c>
      <c r="D115" s="335" t="s">
        <v>331</v>
      </c>
      <c r="E115" s="336" t="s">
        <v>919</v>
      </c>
      <c r="F115" s="162" t="s">
        <v>35</v>
      </c>
      <c r="G115" s="341" t="s">
        <v>860</v>
      </c>
      <c r="H115" s="338" t="s">
        <v>861</v>
      </c>
      <c r="I115" s="339" t="s">
        <v>862</v>
      </c>
      <c r="J115" s="59" t="s">
        <v>863</v>
      </c>
      <c r="K115" s="59" t="s">
        <v>856</v>
      </c>
      <c r="L115" s="59" t="s">
        <v>76</v>
      </c>
      <c r="M115" s="340" t="s">
        <v>84</v>
      </c>
      <c r="N115" s="340" t="s">
        <v>857</v>
      </c>
      <c r="O115" s="163" t="s">
        <v>396</v>
      </c>
      <c r="P115" s="59" t="s">
        <v>864</v>
      </c>
      <c r="Q115" s="62"/>
      <c r="R115" s="56">
        <v>1</v>
      </c>
      <c r="S115" s="317"/>
      <c r="T115" s="367">
        <f t="shared" si="1"/>
        <v>0</v>
      </c>
    </row>
    <row r="116" spans="1:20" ht="15.5" x14ac:dyDescent="0.35">
      <c r="A116" s="326"/>
      <c r="B116" s="327" t="s">
        <v>217</v>
      </c>
      <c r="C116" s="327" t="s">
        <v>107</v>
      </c>
      <c r="D116" s="327" t="s">
        <v>331</v>
      </c>
      <c r="E116" s="328" t="s">
        <v>920</v>
      </c>
      <c r="F116" s="329"/>
      <c r="G116" s="330" t="s">
        <v>920</v>
      </c>
      <c r="H116" s="5"/>
      <c r="I116" s="331"/>
      <c r="J116" s="332"/>
      <c r="K116" s="332"/>
      <c r="L116" s="332"/>
      <c r="M116" s="333"/>
      <c r="N116" s="332"/>
      <c r="O116" s="333"/>
      <c r="P116" s="332"/>
      <c r="Q116" s="333"/>
      <c r="R116" s="334"/>
      <c r="S116" s="314"/>
      <c r="T116" s="367"/>
    </row>
    <row r="117" spans="1:20" ht="288" x14ac:dyDescent="0.35">
      <c r="A117" s="326"/>
      <c r="B117" s="335" t="s">
        <v>217</v>
      </c>
      <c r="C117" s="335" t="s">
        <v>107</v>
      </c>
      <c r="D117" s="335" t="s">
        <v>331</v>
      </c>
      <c r="E117" s="336" t="s">
        <v>920</v>
      </c>
      <c r="F117" s="162" t="s">
        <v>35</v>
      </c>
      <c r="G117" s="341" t="s">
        <v>860</v>
      </c>
      <c r="H117" s="338" t="s">
        <v>861</v>
      </c>
      <c r="I117" s="339" t="s">
        <v>862</v>
      </c>
      <c r="J117" s="59" t="s">
        <v>863</v>
      </c>
      <c r="K117" s="59" t="s">
        <v>856</v>
      </c>
      <c r="L117" s="59" t="s">
        <v>76</v>
      </c>
      <c r="M117" s="340" t="s">
        <v>84</v>
      </c>
      <c r="N117" s="340" t="s">
        <v>857</v>
      </c>
      <c r="O117" s="163" t="s">
        <v>396</v>
      </c>
      <c r="P117" s="59" t="s">
        <v>864</v>
      </c>
      <c r="Q117" s="62"/>
      <c r="R117" s="56">
        <v>1</v>
      </c>
      <c r="S117" s="317"/>
      <c r="T117" s="367">
        <f t="shared" si="1"/>
        <v>0</v>
      </c>
    </row>
    <row r="118" spans="1:20" ht="15.5" x14ac:dyDescent="0.35">
      <c r="A118" s="326"/>
      <c r="B118" s="327" t="s">
        <v>217</v>
      </c>
      <c r="C118" s="327" t="s">
        <v>107</v>
      </c>
      <c r="D118" s="327" t="s">
        <v>331</v>
      </c>
      <c r="E118" s="328" t="s">
        <v>921</v>
      </c>
      <c r="F118" s="329"/>
      <c r="G118" s="330" t="s">
        <v>921</v>
      </c>
      <c r="H118" s="5"/>
      <c r="I118" s="331"/>
      <c r="J118" s="332"/>
      <c r="K118" s="332"/>
      <c r="L118" s="332"/>
      <c r="M118" s="333"/>
      <c r="N118" s="332"/>
      <c r="O118" s="333"/>
      <c r="P118" s="332"/>
      <c r="Q118" s="333"/>
      <c r="R118" s="334"/>
      <c r="S118" s="314"/>
      <c r="T118" s="367"/>
    </row>
    <row r="119" spans="1:20" ht="288" x14ac:dyDescent="0.35">
      <c r="A119" s="326"/>
      <c r="B119" s="335" t="s">
        <v>217</v>
      </c>
      <c r="C119" s="335" t="s">
        <v>107</v>
      </c>
      <c r="D119" s="335" t="s">
        <v>331</v>
      </c>
      <c r="E119" s="336" t="s">
        <v>921</v>
      </c>
      <c r="F119" s="162" t="s">
        <v>35</v>
      </c>
      <c r="G119" s="341" t="s">
        <v>860</v>
      </c>
      <c r="H119" s="338" t="s">
        <v>861</v>
      </c>
      <c r="I119" s="339" t="s">
        <v>862</v>
      </c>
      <c r="J119" s="59" t="s">
        <v>863</v>
      </c>
      <c r="K119" s="59" t="s">
        <v>856</v>
      </c>
      <c r="L119" s="59" t="s">
        <v>76</v>
      </c>
      <c r="M119" s="340" t="s">
        <v>84</v>
      </c>
      <c r="N119" s="340" t="s">
        <v>857</v>
      </c>
      <c r="O119" s="163" t="s">
        <v>396</v>
      </c>
      <c r="P119" s="59" t="s">
        <v>864</v>
      </c>
      <c r="Q119" s="62"/>
      <c r="R119" s="56">
        <v>1</v>
      </c>
      <c r="S119" s="317"/>
      <c r="T119" s="367">
        <f t="shared" si="1"/>
        <v>0</v>
      </c>
    </row>
    <row r="120" spans="1:20" ht="15.5" x14ac:dyDescent="0.35">
      <c r="A120" s="326"/>
      <c r="B120" s="327" t="s">
        <v>217</v>
      </c>
      <c r="C120" s="327" t="s">
        <v>107</v>
      </c>
      <c r="D120" s="327" t="s">
        <v>331</v>
      </c>
      <c r="E120" s="328" t="s">
        <v>922</v>
      </c>
      <c r="F120" s="329"/>
      <c r="G120" s="330" t="s">
        <v>922</v>
      </c>
      <c r="H120" s="5"/>
      <c r="I120" s="331"/>
      <c r="J120" s="332"/>
      <c r="K120" s="332"/>
      <c r="L120" s="332"/>
      <c r="M120" s="333"/>
      <c r="N120" s="332"/>
      <c r="O120" s="333"/>
      <c r="P120" s="332"/>
      <c r="Q120" s="333"/>
      <c r="R120" s="334"/>
      <c r="S120" s="314"/>
      <c r="T120" s="367"/>
    </row>
    <row r="121" spans="1:20" ht="288" x14ac:dyDescent="0.35">
      <c r="A121" s="326"/>
      <c r="B121" s="335" t="s">
        <v>217</v>
      </c>
      <c r="C121" s="335" t="s">
        <v>107</v>
      </c>
      <c r="D121" s="335" t="s">
        <v>331</v>
      </c>
      <c r="E121" s="336" t="s">
        <v>922</v>
      </c>
      <c r="F121" s="162" t="s">
        <v>35</v>
      </c>
      <c r="G121" s="341" t="s">
        <v>860</v>
      </c>
      <c r="H121" s="338" t="s">
        <v>861</v>
      </c>
      <c r="I121" s="339" t="s">
        <v>862</v>
      </c>
      <c r="J121" s="59" t="s">
        <v>863</v>
      </c>
      <c r="K121" s="59" t="s">
        <v>856</v>
      </c>
      <c r="L121" s="59" t="s">
        <v>76</v>
      </c>
      <c r="M121" s="340" t="s">
        <v>84</v>
      </c>
      <c r="N121" s="340" t="s">
        <v>857</v>
      </c>
      <c r="O121" s="163" t="s">
        <v>396</v>
      </c>
      <c r="P121" s="59" t="s">
        <v>864</v>
      </c>
      <c r="Q121" s="62"/>
      <c r="R121" s="56">
        <v>1</v>
      </c>
      <c r="S121" s="317"/>
      <c r="T121" s="367">
        <f t="shared" si="1"/>
        <v>0</v>
      </c>
    </row>
    <row r="122" spans="1:20" ht="15.5" x14ac:dyDescent="0.35">
      <c r="A122" s="326"/>
      <c r="B122" s="327" t="s">
        <v>217</v>
      </c>
      <c r="C122" s="327" t="s">
        <v>107</v>
      </c>
      <c r="D122" s="327" t="s">
        <v>331</v>
      </c>
      <c r="E122" s="328" t="s">
        <v>923</v>
      </c>
      <c r="F122" s="329"/>
      <c r="G122" s="330" t="s">
        <v>923</v>
      </c>
      <c r="H122" s="5"/>
      <c r="I122" s="331"/>
      <c r="J122" s="332"/>
      <c r="K122" s="332"/>
      <c r="L122" s="332"/>
      <c r="M122" s="333"/>
      <c r="N122" s="332"/>
      <c r="O122" s="333"/>
      <c r="P122" s="332"/>
      <c r="Q122" s="333"/>
      <c r="R122" s="334"/>
      <c r="S122" s="314"/>
      <c r="T122" s="367"/>
    </row>
    <row r="123" spans="1:20" ht="288" x14ac:dyDescent="0.35">
      <c r="A123" s="326"/>
      <c r="B123" s="335" t="s">
        <v>217</v>
      </c>
      <c r="C123" s="335" t="s">
        <v>107</v>
      </c>
      <c r="D123" s="335" t="s">
        <v>331</v>
      </c>
      <c r="E123" s="336" t="s">
        <v>923</v>
      </c>
      <c r="F123" s="162" t="s">
        <v>35</v>
      </c>
      <c r="G123" s="341" t="s">
        <v>860</v>
      </c>
      <c r="H123" s="338" t="s">
        <v>861</v>
      </c>
      <c r="I123" s="339" t="s">
        <v>862</v>
      </c>
      <c r="J123" s="59" t="s">
        <v>863</v>
      </c>
      <c r="K123" s="59" t="s">
        <v>856</v>
      </c>
      <c r="L123" s="59" t="s">
        <v>76</v>
      </c>
      <c r="M123" s="340" t="s">
        <v>84</v>
      </c>
      <c r="N123" s="340" t="s">
        <v>857</v>
      </c>
      <c r="O123" s="163" t="s">
        <v>396</v>
      </c>
      <c r="P123" s="59" t="s">
        <v>864</v>
      </c>
      <c r="Q123" s="62"/>
      <c r="R123" s="56">
        <v>1</v>
      </c>
      <c r="S123" s="317"/>
      <c r="T123" s="367">
        <f t="shared" si="1"/>
        <v>0</v>
      </c>
    </row>
    <row r="124" spans="1:20" ht="15.5" x14ac:dyDescent="0.35">
      <c r="A124" s="326"/>
      <c r="B124" s="327" t="s">
        <v>217</v>
      </c>
      <c r="C124" s="327" t="s">
        <v>107</v>
      </c>
      <c r="D124" s="327" t="s">
        <v>331</v>
      </c>
      <c r="E124" s="328" t="s">
        <v>924</v>
      </c>
      <c r="F124" s="329"/>
      <c r="G124" s="330" t="s">
        <v>924</v>
      </c>
      <c r="H124" s="5"/>
      <c r="I124" s="331"/>
      <c r="J124" s="332"/>
      <c r="K124" s="332"/>
      <c r="L124" s="332"/>
      <c r="M124" s="333"/>
      <c r="N124" s="332"/>
      <c r="O124" s="333"/>
      <c r="P124" s="332"/>
      <c r="Q124" s="333"/>
      <c r="R124" s="334"/>
      <c r="S124" s="314"/>
      <c r="T124" s="367"/>
    </row>
    <row r="125" spans="1:20" ht="288" x14ac:dyDescent="0.35">
      <c r="A125" s="326"/>
      <c r="B125" s="335" t="s">
        <v>217</v>
      </c>
      <c r="C125" s="335" t="s">
        <v>107</v>
      </c>
      <c r="D125" s="335" t="s">
        <v>331</v>
      </c>
      <c r="E125" s="336" t="s">
        <v>924</v>
      </c>
      <c r="F125" s="162" t="s">
        <v>35</v>
      </c>
      <c r="G125" s="341" t="s">
        <v>860</v>
      </c>
      <c r="H125" s="338" t="s">
        <v>861</v>
      </c>
      <c r="I125" s="339" t="s">
        <v>862</v>
      </c>
      <c r="J125" s="59" t="s">
        <v>863</v>
      </c>
      <c r="K125" s="59" t="s">
        <v>856</v>
      </c>
      <c r="L125" s="59" t="s">
        <v>76</v>
      </c>
      <c r="M125" s="340" t="s">
        <v>84</v>
      </c>
      <c r="N125" s="340" t="s">
        <v>857</v>
      </c>
      <c r="O125" s="163" t="s">
        <v>396</v>
      </c>
      <c r="P125" s="59" t="s">
        <v>864</v>
      </c>
      <c r="Q125" s="62"/>
      <c r="R125" s="56">
        <v>1</v>
      </c>
      <c r="S125" s="317"/>
      <c r="T125" s="367">
        <f t="shared" si="1"/>
        <v>0</v>
      </c>
    </row>
    <row r="126" spans="1:20" ht="15.5" x14ac:dyDescent="0.35">
      <c r="A126" s="326"/>
      <c r="B126" s="327" t="s">
        <v>217</v>
      </c>
      <c r="C126" s="327" t="s">
        <v>107</v>
      </c>
      <c r="D126" s="327" t="s">
        <v>331</v>
      </c>
      <c r="E126" s="328" t="s">
        <v>925</v>
      </c>
      <c r="F126" s="329"/>
      <c r="G126" s="330" t="s">
        <v>925</v>
      </c>
      <c r="H126" s="5"/>
      <c r="I126" s="331"/>
      <c r="J126" s="332"/>
      <c r="K126" s="332"/>
      <c r="L126" s="332"/>
      <c r="M126" s="333"/>
      <c r="N126" s="332"/>
      <c r="O126" s="333"/>
      <c r="P126" s="332"/>
      <c r="Q126" s="333"/>
      <c r="R126" s="334"/>
      <c r="S126" s="314"/>
      <c r="T126" s="367"/>
    </row>
    <row r="127" spans="1:20" ht="288" x14ac:dyDescent="0.35">
      <c r="A127" s="326"/>
      <c r="B127" s="335" t="s">
        <v>217</v>
      </c>
      <c r="C127" s="335" t="s">
        <v>107</v>
      </c>
      <c r="D127" s="335" t="s">
        <v>331</v>
      </c>
      <c r="E127" s="336" t="s">
        <v>925</v>
      </c>
      <c r="F127" s="162" t="s">
        <v>35</v>
      </c>
      <c r="G127" s="341" t="s">
        <v>860</v>
      </c>
      <c r="H127" s="338" t="s">
        <v>861</v>
      </c>
      <c r="I127" s="339" t="s">
        <v>862</v>
      </c>
      <c r="J127" s="59" t="s">
        <v>863</v>
      </c>
      <c r="K127" s="59" t="s">
        <v>856</v>
      </c>
      <c r="L127" s="59" t="s">
        <v>76</v>
      </c>
      <c r="M127" s="340" t="s">
        <v>84</v>
      </c>
      <c r="N127" s="340" t="s">
        <v>857</v>
      </c>
      <c r="O127" s="163" t="s">
        <v>396</v>
      </c>
      <c r="P127" s="59" t="s">
        <v>864</v>
      </c>
      <c r="Q127" s="62"/>
      <c r="R127" s="56">
        <v>1</v>
      </c>
      <c r="S127" s="317"/>
      <c r="T127" s="367">
        <f t="shared" si="1"/>
        <v>0</v>
      </c>
    </row>
    <row r="128" spans="1:20" ht="15.5" x14ac:dyDescent="0.35">
      <c r="A128" s="326"/>
      <c r="B128" s="327" t="s">
        <v>217</v>
      </c>
      <c r="C128" s="327" t="s">
        <v>107</v>
      </c>
      <c r="D128" s="327" t="s">
        <v>331</v>
      </c>
      <c r="E128" s="328" t="s">
        <v>926</v>
      </c>
      <c r="F128" s="329"/>
      <c r="G128" s="330" t="s">
        <v>926</v>
      </c>
      <c r="H128" s="5"/>
      <c r="I128" s="331"/>
      <c r="J128" s="332"/>
      <c r="K128" s="332"/>
      <c r="L128" s="332"/>
      <c r="M128" s="333"/>
      <c r="N128" s="332"/>
      <c r="O128" s="333"/>
      <c r="P128" s="332"/>
      <c r="Q128" s="333"/>
      <c r="R128" s="334"/>
      <c r="S128" s="314"/>
      <c r="T128" s="367"/>
    </row>
    <row r="129" spans="1:20" ht="288" x14ac:dyDescent="0.35">
      <c r="A129" s="326"/>
      <c r="B129" s="335" t="s">
        <v>217</v>
      </c>
      <c r="C129" s="335" t="s">
        <v>107</v>
      </c>
      <c r="D129" s="335" t="s">
        <v>331</v>
      </c>
      <c r="E129" s="336" t="s">
        <v>926</v>
      </c>
      <c r="F129" s="162" t="s">
        <v>35</v>
      </c>
      <c r="G129" s="341" t="s">
        <v>860</v>
      </c>
      <c r="H129" s="338" t="s">
        <v>861</v>
      </c>
      <c r="I129" s="339" t="s">
        <v>862</v>
      </c>
      <c r="J129" s="59" t="s">
        <v>863</v>
      </c>
      <c r="K129" s="59" t="s">
        <v>856</v>
      </c>
      <c r="L129" s="59" t="s">
        <v>76</v>
      </c>
      <c r="M129" s="340" t="s">
        <v>84</v>
      </c>
      <c r="N129" s="340" t="s">
        <v>857</v>
      </c>
      <c r="O129" s="163" t="s">
        <v>396</v>
      </c>
      <c r="P129" s="59" t="s">
        <v>864</v>
      </c>
      <c r="Q129" s="62"/>
      <c r="R129" s="56">
        <v>1</v>
      </c>
      <c r="S129" s="317"/>
      <c r="T129" s="367">
        <f t="shared" si="1"/>
        <v>0</v>
      </c>
    </row>
    <row r="130" spans="1:20" ht="15.5" x14ac:dyDescent="0.35">
      <c r="A130" s="326"/>
      <c r="B130" s="327" t="s">
        <v>217</v>
      </c>
      <c r="C130" s="327" t="s">
        <v>107</v>
      </c>
      <c r="D130" s="327" t="s">
        <v>331</v>
      </c>
      <c r="E130" s="328" t="s">
        <v>927</v>
      </c>
      <c r="F130" s="329"/>
      <c r="G130" s="330" t="s">
        <v>927</v>
      </c>
      <c r="H130" s="5"/>
      <c r="I130" s="331"/>
      <c r="J130" s="332"/>
      <c r="K130" s="332"/>
      <c r="L130" s="332"/>
      <c r="M130" s="333"/>
      <c r="N130" s="332"/>
      <c r="O130" s="333"/>
      <c r="P130" s="332"/>
      <c r="Q130" s="333"/>
      <c r="R130" s="334"/>
      <c r="S130" s="314"/>
      <c r="T130" s="367"/>
    </row>
    <row r="131" spans="1:20" ht="288" x14ac:dyDescent="0.35">
      <c r="A131" s="326"/>
      <c r="B131" s="335" t="s">
        <v>217</v>
      </c>
      <c r="C131" s="335" t="s">
        <v>107</v>
      </c>
      <c r="D131" s="335" t="s">
        <v>331</v>
      </c>
      <c r="E131" s="336" t="s">
        <v>927</v>
      </c>
      <c r="F131" s="162" t="s">
        <v>35</v>
      </c>
      <c r="G131" s="341" t="s">
        <v>860</v>
      </c>
      <c r="H131" s="338" t="s">
        <v>861</v>
      </c>
      <c r="I131" s="339" t="s">
        <v>862</v>
      </c>
      <c r="J131" s="59" t="s">
        <v>863</v>
      </c>
      <c r="K131" s="59" t="s">
        <v>856</v>
      </c>
      <c r="L131" s="59" t="s">
        <v>76</v>
      </c>
      <c r="M131" s="340" t="s">
        <v>84</v>
      </c>
      <c r="N131" s="340" t="s">
        <v>857</v>
      </c>
      <c r="O131" s="163" t="s">
        <v>396</v>
      </c>
      <c r="P131" s="59" t="s">
        <v>864</v>
      </c>
      <c r="Q131" s="62"/>
      <c r="R131" s="56">
        <v>1</v>
      </c>
      <c r="S131" s="317"/>
      <c r="T131" s="367">
        <f t="shared" si="1"/>
        <v>0</v>
      </c>
    </row>
    <row r="132" spans="1:20" ht="15.5" x14ac:dyDescent="0.35">
      <c r="A132" s="326"/>
      <c r="B132" s="327" t="s">
        <v>217</v>
      </c>
      <c r="C132" s="327" t="s">
        <v>107</v>
      </c>
      <c r="D132" s="327" t="s">
        <v>331</v>
      </c>
      <c r="E132" s="328" t="s">
        <v>928</v>
      </c>
      <c r="F132" s="329"/>
      <c r="G132" s="330" t="s">
        <v>928</v>
      </c>
      <c r="H132" s="5"/>
      <c r="I132" s="331"/>
      <c r="J132" s="332"/>
      <c r="K132" s="332"/>
      <c r="L132" s="332"/>
      <c r="M132" s="333"/>
      <c r="N132" s="332"/>
      <c r="O132" s="333"/>
      <c r="P132" s="332"/>
      <c r="Q132" s="333"/>
      <c r="R132" s="334"/>
      <c r="S132" s="314"/>
      <c r="T132" s="367"/>
    </row>
    <row r="133" spans="1:20" ht="288" x14ac:dyDescent="0.35">
      <c r="A133" s="326"/>
      <c r="B133" s="335" t="s">
        <v>217</v>
      </c>
      <c r="C133" s="335" t="s">
        <v>107</v>
      </c>
      <c r="D133" s="335" t="s">
        <v>331</v>
      </c>
      <c r="E133" s="336" t="s">
        <v>928</v>
      </c>
      <c r="F133" s="162" t="s">
        <v>35</v>
      </c>
      <c r="G133" s="341" t="s">
        <v>860</v>
      </c>
      <c r="H133" s="338" t="s">
        <v>861</v>
      </c>
      <c r="I133" s="339" t="s">
        <v>862</v>
      </c>
      <c r="J133" s="59" t="s">
        <v>863</v>
      </c>
      <c r="K133" s="59" t="s">
        <v>856</v>
      </c>
      <c r="L133" s="59" t="s">
        <v>76</v>
      </c>
      <c r="M133" s="340" t="s">
        <v>84</v>
      </c>
      <c r="N133" s="340" t="s">
        <v>857</v>
      </c>
      <c r="O133" s="163" t="s">
        <v>396</v>
      </c>
      <c r="P133" s="59" t="s">
        <v>864</v>
      </c>
      <c r="Q133" s="62"/>
      <c r="R133" s="56">
        <v>1</v>
      </c>
      <c r="S133" s="317"/>
      <c r="T133" s="367">
        <f t="shared" ref="T133:T195" si="2">R133*S133</f>
        <v>0</v>
      </c>
    </row>
    <row r="134" spans="1:20" ht="15.5" x14ac:dyDescent="0.35">
      <c r="A134" s="326"/>
      <c r="B134" s="327" t="s">
        <v>217</v>
      </c>
      <c r="C134" s="327" t="s">
        <v>107</v>
      </c>
      <c r="D134" s="327" t="s">
        <v>331</v>
      </c>
      <c r="E134" s="328" t="s">
        <v>929</v>
      </c>
      <c r="F134" s="329"/>
      <c r="G134" s="330" t="s">
        <v>929</v>
      </c>
      <c r="H134" s="5"/>
      <c r="I134" s="331"/>
      <c r="J134" s="332"/>
      <c r="K134" s="332"/>
      <c r="L134" s="332"/>
      <c r="M134" s="333"/>
      <c r="N134" s="332"/>
      <c r="O134" s="333"/>
      <c r="P134" s="332"/>
      <c r="Q134" s="333"/>
      <c r="R134" s="334"/>
      <c r="S134" s="314"/>
      <c r="T134" s="367"/>
    </row>
    <row r="135" spans="1:20" ht="288" x14ac:dyDescent="0.35">
      <c r="A135" s="326"/>
      <c r="B135" s="335" t="s">
        <v>217</v>
      </c>
      <c r="C135" s="335" t="s">
        <v>107</v>
      </c>
      <c r="D135" s="335" t="s">
        <v>331</v>
      </c>
      <c r="E135" s="336" t="s">
        <v>929</v>
      </c>
      <c r="F135" s="162" t="s">
        <v>35</v>
      </c>
      <c r="G135" s="341" t="s">
        <v>860</v>
      </c>
      <c r="H135" s="338" t="s">
        <v>861</v>
      </c>
      <c r="I135" s="339" t="s">
        <v>862</v>
      </c>
      <c r="J135" s="59" t="s">
        <v>863</v>
      </c>
      <c r="K135" s="59" t="s">
        <v>856</v>
      </c>
      <c r="L135" s="59" t="s">
        <v>76</v>
      </c>
      <c r="M135" s="340" t="s">
        <v>84</v>
      </c>
      <c r="N135" s="340" t="s">
        <v>857</v>
      </c>
      <c r="O135" s="163" t="s">
        <v>396</v>
      </c>
      <c r="P135" s="59" t="s">
        <v>864</v>
      </c>
      <c r="Q135" s="62"/>
      <c r="R135" s="56">
        <v>1</v>
      </c>
      <c r="S135" s="317"/>
      <c r="T135" s="367">
        <f t="shared" si="2"/>
        <v>0</v>
      </c>
    </row>
    <row r="136" spans="1:20" ht="15.5" x14ac:dyDescent="0.35">
      <c r="A136" s="326"/>
      <c r="B136" s="327" t="s">
        <v>217</v>
      </c>
      <c r="C136" s="327" t="s">
        <v>107</v>
      </c>
      <c r="D136" s="327" t="s">
        <v>331</v>
      </c>
      <c r="E136" s="328" t="s">
        <v>930</v>
      </c>
      <c r="F136" s="329"/>
      <c r="G136" s="330" t="s">
        <v>930</v>
      </c>
      <c r="H136" s="5"/>
      <c r="I136" s="331"/>
      <c r="J136" s="332"/>
      <c r="K136" s="332"/>
      <c r="L136" s="332"/>
      <c r="M136" s="333"/>
      <c r="N136" s="332"/>
      <c r="O136" s="333"/>
      <c r="P136" s="332"/>
      <c r="Q136" s="333"/>
      <c r="R136" s="334"/>
      <c r="S136" s="314"/>
      <c r="T136" s="367"/>
    </row>
    <row r="137" spans="1:20" ht="288" x14ac:dyDescent="0.35">
      <c r="A137" s="326"/>
      <c r="B137" s="335" t="s">
        <v>217</v>
      </c>
      <c r="C137" s="335" t="s">
        <v>107</v>
      </c>
      <c r="D137" s="335" t="s">
        <v>331</v>
      </c>
      <c r="E137" s="336" t="s">
        <v>930</v>
      </c>
      <c r="F137" s="162" t="s">
        <v>35</v>
      </c>
      <c r="G137" s="341" t="s">
        <v>860</v>
      </c>
      <c r="H137" s="338" t="s">
        <v>861</v>
      </c>
      <c r="I137" s="339" t="s">
        <v>862</v>
      </c>
      <c r="J137" s="59" t="s">
        <v>863</v>
      </c>
      <c r="K137" s="59" t="s">
        <v>856</v>
      </c>
      <c r="L137" s="59" t="s">
        <v>76</v>
      </c>
      <c r="M137" s="340" t="s">
        <v>84</v>
      </c>
      <c r="N137" s="340" t="s">
        <v>857</v>
      </c>
      <c r="O137" s="163" t="s">
        <v>396</v>
      </c>
      <c r="P137" s="59" t="s">
        <v>864</v>
      </c>
      <c r="Q137" s="62"/>
      <c r="R137" s="56">
        <v>1</v>
      </c>
      <c r="S137" s="317"/>
      <c r="T137" s="367">
        <f t="shared" si="2"/>
        <v>0</v>
      </c>
    </row>
    <row r="138" spans="1:20" ht="15.5" x14ac:dyDescent="0.35">
      <c r="A138" s="326"/>
      <c r="B138" s="327" t="s">
        <v>217</v>
      </c>
      <c r="C138" s="327" t="s">
        <v>107</v>
      </c>
      <c r="D138" s="327" t="s">
        <v>331</v>
      </c>
      <c r="E138" s="328" t="s">
        <v>931</v>
      </c>
      <c r="F138" s="329"/>
      <c r="G138" s="330" t="s">
        <v>931</v>
      </c>
      <c r="H138" s="5"/>
      <c r="I138" s="331"/>
      <c r="J138" s="332"/>
      <c r="K138" s="332"/>
      <c r="L138" s="332"/>
      <c r="M138" s="333"/>
      <c r="N138" s="332"/>
      <c r="O138" s="333"/>
      <c r="P138" s="332"/>
      <c r="Q138" s="333"/>
      <c r="R138" s="334"/>
      <c r="S138" s="314"/>
      <c r="T138" s="367"/>
    </row>
    <row r="139" spans="1:20" ht="288" x14ac:dyDescent="0.35">
      <c r="A139" s="326"/>
      <c r="B139" s="335" t="s">
        <v>217</v>
      </c>
      <c r="C139" s="335" t="s">
        <v>107</v>
      </c>
      <c r="D139" s="335" t="s">
        <v>331</v>
      </c>
      <c r="E139" s="336" t="s">
        <v>931</v>
      </c>
      <c r="F139" s="162" t="s">
        <v>35</v>
      </c>
      <c r="G139" s="341" t="s">
        <v>860</v>
      </c>
      <c r="H139" s="338" t="s">
        <v>861</v>
      </c>
      <c r="I139" s="339" t="s">
        <v>862</v>
      </c>
      <c r="J139" s="59" t="s">
        <v>863</v>
      </c>
      <c r="K139" s="59" t="s">
        <v>856</v>
      </c>
      <c r="L139" s="59" t="s">
        <v>76</v>
      </c>
      <c r="M139" s="340" t="s">
        <v>84</v>
      </c>
      <c r="N139" s="340" t="s">
        <v>857</v>
      </c>
      <c r="O139" s="163" t="s">
        <v>396</v>
      </c>
      <c r="P139" s="59" t="s">
        <v>864</v>
      </c>
      <c r="Q139" s="62"/>
      <c r="R139" s="56">
        <v>1</v>
      </c>
      <c r="S139" s="317"/>
      <c r="T139" s="367">
        <f t="shared" si="2"/>
        <v>0</v>
      </c>
    </row>
    <row r="140" spans="1:20" ht="15.5" x14ac:dyDescent="0.35">
      <c r="A140" s="326"/>
      <c r="B140" s="327" t="s">
        <v>932</v>
      </c>
      <c r="C140" s="327" t="s">
        <v>42</v>
      </c>
      <c r="D140" s="327" t="s">
        <v>331</v>
      </c>
      <c r="E140" s="328" t="s">
        <v>933</v>
      </c>
      <c r="F140" s="329"/>
      <c r="G140" s="330" t="s">
        <v>933</v>
      </c>
      <c r="H140" s="5"/>
      <c r="I140" s="331"/>
      <c r="J140" s="332"/>
      <c r="K140" s="332"/>
      <c r="L140" s="332"/>
      <c r="M140" s="333"/>
      <c r="N140" s="332"/>
      <c r="O140" s="333"/>
      <c r="P140" s="332"/>
      <c r="Q140" s="333"/>
      <c r="R140" s="334"/>
      <c r="S140" s="314"/>
      <c r="T140" s="367"/>
    </row>
    <row r="141" spans="1:20" ht="288" x14ac:dyDescent="0.35">
      <c r="A141" s="326"/>
      <c r="B141" s="335" t="s">
        <v>932</v>
      </c>
      <c r="C141" s="335" t="s">
        <v>42</v>
      </c>
      <c r="D141" s="335" t="s">
        <v>331</v>
      </c>
      <c r="E141" s="336" t="s">
        <v>933</v>
      </c>
      <c r="F141" s="162" t="s">
        <v>35</v>
      </c>
      <c r="G141" s="341" t="s">
        <v>860</v>
      </c>
      <c r="H141" s="338" t="s">
        <v>861</v>
      </c>
      <c r="I141" s="339" t="s">
        <v>862</v>
      </c>
      <c r="J141" s="59" t="s">
        <v>863</v>
      </c>
      <c r="K141" s="59" t="s">
        <v>856</v>
      </c>
      <c r="L141" s="59" t="s">
        <v>76</v>
      </c>
      <c r="M141" s="340" t="s">
        <v>84</v>
      </c>
      <c r="N141" s="340" t="s">
        <v>857</v>
      </c>
      <c r="O141" s="163" t="s">
        <v>396</v>
      </c>
      <c r="P141" s="59" t="s">
        <v>864</v>
      </c>
      <c r="Q141" s="62"/>
      <c r="R141" s="56">
        <v>1</v>
      </c>
      <c r="S141" s="317"/>
      <c r="T141" s="367">
        <f t="shared" si="2"/>
        <v>0</v>
      </c>
    </row>
    <row r="142" spans="1:20" ht="15.5" x14ac:dyDescent="0.35">
      <c r="A142" s="326"/>
      <c r="B142" s="327" t="s">
        <v>932</v>
      </c>
      <c r="C142" s="327" t="s">
        <v>42</v>
      </c>
      <c r="D142" s="327" t="s">
        <v>331</v>
      </c>
      <c r="E142" s="328" t="s">
        <v>934</v>
      </c>
      <c r="F142" s="329"/>
      <c r="G142" s="330" t="s">
        <v>934</v>
      </c>
      <c r="H142" s="5"/>
      <c r="I142" s="331"/>
      <c r="J142" s="332"/>
      <c r="K142" s="332"/>
      <c r="L142" s="332"/>
      <c r="M142" s="333"/>
      <c r="N142" s="332"/>
      <c r="O142" s="333"/>
      <c r="P142" s="332"/>
      <c r="Q142" s="333"/>
      <c r="R142" s="334"/>
      <c r="S142" s="314"/>
      <c r="T142" s="367"/>
    </row>
    <row r="143" spans="1:20" ht="275.5" x14ac:dyDescent="0.35">
      <c r="A143" s="326"/>
      <c r="B143" s="335" t="s">
        <v>932</v>
      </c>
      <c r="C143" s="335" t="s">
        <v>42</v>
      </c>
      <c r="D143" s="335" t="s">
        <v>331</v>
      </c>
      <c r="E143" s="336" t="s">
        <v>934</v>
      </c>
      <c r="F143" s="162" t="s">
        <v>35</v>
      </c>
      <c r="G143" s="337" t="s">
        <v>852</v>
      </c>
      <c r="H143" s="338" t="s">
        <v>853</v>
      </c>
      <c r="I143" s="339" t="s">
        <v>854</v>
      </c>
      <c r="J143" s="59" t="s">
        <v>855</v>
      </c>
      <c r="K143" s="59" t="s">
        <v>856</v>
      </c>
      <c r="L143" s="59" t="s">
        <v>76</v>
      </c>
      <c r="M143" s="340" t="s">
        <v>84</v>
      </c>
      <c r="N143" s="340" t="s">
        <v>857</v>
      </c>
      <c r="O143" s="163" t="s">
        <v>396</v>
      </c>
      <c r="P143" s="59" t="s">
        <v>858</v>
      </c>
      <c r="Q143" s="62"/>
      <c r="R143" s="56">
        <v>1</v>
      </c>
      <c r="S143" s="317"/>
      <c r="T143" s="367">
        <f t="shared" si="2"/>
        <v>0</v>
      </c>
    </row>
    <row r="144" spans="1:20" ht="15.5" x14ac:dyDescent="0.35">
      <c r="A144" s="326"/>
      <c r="B144" s="327" t="s">
        <v>932</v>
      </c>
      <c r="C144" s="327" t="s">
        <v>42</v>
      </c>
      <c r="D144" s="327" t="s">
        <v>331</v>
      </c>
      <c r="E144" s="328" t="s">
        <v>935</v>
      </c>
      <c r="F144" s="329"/>
      <c r="G144" s="330" t="s">
        <v>935</v>
      </c>
      <c r="H144" s="5"/>
      <c r="I144" s="331"/>
      <c r="J144" s="332"/>
      <c r="K144" s="332"/>
      <c r="L144" s="332"/>
      <c r="M144" s="333"/>
      <c r="N144" s="332"/>
      <c r="O144" s="333"/>
      <c r="P144" s="332"/>
      <c r="Q144" s="333"/>
      <c r="R144" s="334"/>
      <c r="S144" s="314"/>
      <c r="T144" s="367"/>
    </row>
    <row r="145" spans="1:20" ht="275.5" x14ac:dyDescent="0.35">
      <c r="A145" s="326"/>
      <c r="B145" s="335" t="s">
        <v>932</v>
      </c>
      <c r="C145" s="335" t="s">
        <v>42</v>
      </c>
      <c r="D145" s="335" t="s">
        <v>331</v>
      </c>
      <c r="E145" s="336" t="s">
        <v>935</v>
      </c>
      <c r="F145" s="162" t="s">
        <v>35</v>
      </c>
      <c r="G145" s="337" t="s">
        <v>852</v>
      </c>
      <c r="H145" s="338" t="s">
        <v>853</v>
      </c>
      <c r="I145" s="339" t="s">
        <v>854</v>
      </c>
      <c r="J145" s="59" t="s">
        <v>855</v>
      </c>
      <c r="K145" s="59" t="s">
        <v>856</v>
      </c>
      <c r="L145" s="59" t="s">
        <v>76</v>
      </c>
      <c r="M145" s="340" t="s">
        <v>84</v>
      </c>
      <c r="N145" s="340" t="s">
        <v>857</v>
      </c>
      <c r="O145" s="163" t="s">
        <v>396</v>
      </c>
      <c r="P145" s="59" t="s">
        <v>858</v>
      </c>
      <c r="Q145" s="62"/>
      <c r="R145" s="56">
        <v>1</v>
      </c>
      <c r="S145" s="317"/>
      <c r="T145" s="367">
        <f t="shared" si="2"/>
        <v>0</v>
      </c>
    </row>
    <row r="146" spans="1:20" ht="15.5" x14ac:dyDescent="0.35">
      <c r="A146" s="326"/>
      <c r="B146" s="327" t="s">
        <v>932</v>
      </c>
      <c r="C146" s="327" t="s">
        <v>42</v>
      </c>
      <c r="D146" s="327" t="s">
        <v>331</v>
      </c>
      <c r="E146" s="328" t="s">
        <v>936</v>
      </c>
      <c r="F146" s="329"/>
      <c r="G146" s="330" t="s">
        <v>936</v>
      </c>
      <c r="H146" s="5"/>
      <c r="I146" s="331"/>
      <c r="J146" s="332"/>
      <c r="K146" s="332"/>
      <c r="L146" s="332"/>
      <c r="M146" s="333"/>
      <c r="N146" s="332"/>
      <c r="O146" s="333"/>
      <c r="P146" s="332"/>
      <c r="Q146" s="333"/>
      <c r="R146" s="334"/>
      <c r="S146" s="314"/>
      <c r="T146" s="367"/>
    </row>
    <row r="147" spans="1:20" ht="275.5" x14ac:dyDescent="0.35">
      <c r="A147" s="326"/>
      <c r="B147" s="335" t="s">
        <v>932</v>
      </c>
      <c r="C147" s="335" t="s">
        <v>42</v>
      </c>
      <c r="D147" s="335" t="s">
        <v>331</v>
      </c>
      <c r="E147" s="336" t="s">
        <v>936</v>
      </c>
      <c r="F147" s="162" t="s">
        <v>35</v>
      </c>
      <c r="G147" s="337" t="s">
        <v>852</v>
      </c>
      <c r="H147" s="338" t="s">
        <v>853</v>
      </c>
      <c r="I147" s="339" t="s">
        <v>854</v>
      </c>
      <c r="J147" s="59" t="s">
        <v>855</v>
      </c>
      <c r="K147" s="59" t="s">
        <v>856</v>
      </c>
      <c r="L147" s="59" t="s">
        <v>76</v>
      </c>
      <c r="M147" s="340" t="s">
        <v>84</v>
      </c>
      <c r="N147" s="340" t="s">
        <v>857</v>
      </c>
      <c r="O147" s="163" t="s">
        <v>396</v>
      </c>
      <c r="P147" s="59" t="s">
        <v>858</v>
      </c>
      <c r="Q147" s="62"/>
      <c r="R147" s="56">
        <v>1</v>
      </c>
      <c r="S147" s="317"/>
      <c r="T147" s="367">
        <f t="shared" si="2"/>
        <v>0</v>
      </c>
    </row>
    <row r="148" spans="1:20" ht="15.5" x14ac:dyDescent="0.35">
      <c r="A148" s="326"/>
      <c r="B148" s="327" t="s">
        <v>932</v>
      </c>
      <c r="C148" s="327" t="s">
        <v>42</v>
      </c>
      <c r="D148" s="327" t="s">
        <v>331</v>
      </c>
      <c r="E148" s="328" t="s">
        <v>937</v>
      </c>
      <c r="F148" s="329"/>
      <c r="G148" s="330" t="s">
        <v>937</v>
      </c>
      <c r="H148" s="5"/>
      <c r="I148" s="331"/>
      <c r="J148" s="332"/>
      <c r="K148" s="332"/>
      <c r="L148" s="332"/>
      <c r="M148" s="333"/>
      <c r="N148" s="332"/>
      <c r="O148" s="333"/>
      <c r="P148" s="332"/>
      <c r="Q148" s="333"/>
      <c r="R148" s="334"/>
      <c r="S148" s="314"/>
      <c r="T148" s="367"/>
    </row>
    <row r="149" spans="1:20" ht="288" x14ac:dyDescent="0.35">
      <c r="A149" s="326"/>
      <c r="B149" s="335" t="s">
        <v>932</v>
      </c>
      <c r="C149" s="335" t="s">
        <v>42</v>
      </c>
      <c r="D149" s="335" t="s">
        <v>331</v>
      </c>
      <c r="E149" s="336" t="s">
        <v>937</v>
      </c>
      <c r="F149" s="162" t="s">
        <v>35</v>
      </c>
      <c r="G149" s="341" t="s">
        <v>860</v>
      </c>
      <c r="H149" s="338" t="s">
        <v>861</v>
      </c>
      <c r="I149" s="339" t="s">
        <v>862</v>
      </c>
      <c r="J149" s="59" t="s">
        <v>863</v>
      </c>
      <c r="K149" s="59" t="s">
        <v>856</v>
      </c>
      <c r="L149" s="59" t="s">
        <v>76</v>
      </c>
      <c r="M149" s="340" t="s">
        <v>84</v>
      </c>
      <c r="N149" s="340" t="s">
        <v>857</v>
      </c>
      <c r="O149" s="163" t="s">
        <v>396</v>
      </c>
      <c r="P149" s="59" t="s">
        <v>864</v>
      </c>
      <c r="Q149" s="62"/>
      <c r="R149" s="56">
        <v>1</v>
      </c>
      <c r="S149" s="317"/>
      <c r="T149" s="367">
        <f t="shared" si="2"/>
        <v>0</v>
      </c>
    </row>
    <row r="150" spans="1:20" ht="15.5" x14ac:dyDescent="0.35">
      <c r="A150" s="326"/>
      <c r="B150" s="327" t="s">
        <v>932</v>
      </c>
      <c r="C150" s="327" t="s">
        <v>42</v>
      </c>
      <c r="D150" s="327" t="s">
        <v>331</v>
      </c>
      <c r="E150" s="328" t="s">
        <v>938</v>
      </c>
      <c r="F150" s="329"/>
      <c r="G150" s="330" t="s">
        <v>938</v>
      </c>
      <c r="H150" s="5"/>
      <c r="I150" s="331"/>
      <c r="J150" s="332"/>
      <c r="K150" s="332"/>
      <c r="L150" s="332"/>
      <c r="M150" s="333"/>
      <c r="N150" s="332"/>
      <c r="O150" s="333"/>
      <c r="P150" s="332"/>
      <c r="Q150" s="333"/>
      <c r="R150" s="334"/>
      <c r="S150" s="314"/>
      <c r="T150" s="367"/>
    </row>
    <row r="151" spans="1:20" ht="275.5" x14ac:dyDescent="0.35">
      <c r="A151" s="326"/>
      <c r="B151" s="335" t="s">
        <v>932</v>
      </c>
      <c r="C151" s="335" t="s">
        <v>42</v>
      </c>
      <c r="D151" s="335" t="s">
        <v>331</v>
      </c>
      <c r="E151" s="336" t="s">
        <v>938</v>
      </c>
      <c r="F151" s="162" t="s">
        <v>35</v>
      </c>
      <c r="G151" s="337" t="s">
        <v>852</v>
      </c>
      <c r="H151" s="338" t="s">
        <v>853</v>
      </c>
      <c r="I151" s="339" t="s">
        <v>854</v>
      </c>
      <c r="J151" s="59" t="s">
        <v>855</v>
      </c>
      <c r="K151" s="59" t="s">
        <v>856</v>
      </c>
      <c r="L151" s="59" t="s">
        <v>76</v>
      </c>
      <c r="M151" s="340" t="s">
        <v>84</v>
      </c>
      <c r="N151" s="340" t="s">
        <v>857</v>
      </c>
      <c r="O151" s="163" t="s">
        <v>396</v>
      </c>
      <c r="P151" s="59" t="s">
        <v>858</v>
      </c>
      <c r="Q151" s="62"/>
      <c r="R151" s="56">
        <v>1</v>
      </c>
      <c r="S151" s="317"/>
      <c r="T151" s="367">
        <f t="shared" si="2"/>
        <v>0</v>
      </c>
    </row>
    <row r="152" spans="1:20" ht="15.5" x14ac:dyDescent="0.35">
      <c r="A152" s="326"/>
      <c r="B152" s="327" t="s">
        <v>932</v>
      </c>
      <c r="C152" s="327" t="s">
        <v>42</v>
      </c>
      <c r="D152" s="327" t="s">
        <v>331</v>
      </c>
      <c r="E152" s="328" t="s">
        <v>939</v>
      </c>
      <c r="F152" s="329"/>
      <c r="G152" s="330" t="s">
        <v>939</v>
      </c>
      <c r="H152" s="5"/>
      <c r="I152" s="331"/>
      <c r="J152" s="332"/>
      <c r="K152" s="332"/>
      <c r="L152" s="332"/>
      <c r="M152" s="333"/>
      <c r="N152" s="332"/>
      <c r="O152" s="333"/>
      <c r="P152" s="332"/>
      <c r="Q152" s="333"/>
      <c r="R152" s="334"/>
      <c r="S152" s="314"/>
      <c r="T152" s="367"/>
    </row>
    <row r="153" spans="1:20" ht="288" x14ac:dyDescent="0.35">
      <c r="A153" s="326"/>
      <c r="B153" s="335" t="s">
        <v>932</v>
      </c>
      <c r="C153" s="335" t="s">
        <v>42</v>
      </c>
      <c r="D153" s="335" t="s">
        <v>331</v>
      </c>
      <c r="E153" s="336" t="s">
        <v>939</v>
      </c>
      <c r="F153" s="162" t="s">
        <v>35</v>
      </c>
      <c r="G153" s="341" t="s">
        <v>860</v>
      </c>
      <c r="H153" s="338" t="s">
        <v>861</v>
      </c>
      <c r="I153" s="339" t="s">
        <v>862</v>
      </c>
      <c r="J153" s="59" t="s">
        <v>863</v>
      </c>
      <c r="K153" s="59" t="s">
        <v>856</v>
      </c>
      <c r="L153" s="59" t="s">
        <v>76</v>
      </c>
      <c r="M153" s="340" t="s">
        <v>84</v>
      </c>
      <c r="N153" s="340" t="s">
        <v>857</v>
      </c>
      <c r="O153" s="163" t="s">
        <v>396</v>
      </c>
      <c r="P153" s="59" t="s">
        <v>864</v>
      </c>
      <c r="Q153" s="62"/>
      <c r="R153" s="56">
        <v>1</v>
      </c>
      <c r="S153" s="317"/>
      <c r="T153" s="367">
        <f t="shared" si="2"/>
        <v>0</v>
      </c>
    </row>
    <row r="154" spans="1:20" ht="15.5" x14ac:dyDescent="0.35">
      <c r="A154" s="326"/>
      <c r="B154" s="327" t="s">
        <v>932</v>
      </c>
      <c r="C154" s="327" t="s">
        <v>42</v>
      </c>
      <c r="D154" s="327" t="s">
        <v>331</v>
      </c>
      <c r="E154" s="328" t="s">
        <v>940</v>
      </c>
      <c r="F154" s="329"/>
      <c r="G154" s="330" t="s">
        <v>940</v>
      </c>
      <c r="H154" s="5"/>
      <c r="I154" s="331"/>
      <c r="J154" s="332"/>
      <c r="K154" s="332"/>
      <c r="L154" s="332"/>
      <c r="M154" s="333"/>
      <c r="N154" s="332"/>
      <c r="O154" s="333"/>
      <c r="P154" s="332"/>
      <c r="Q154" s="333"/>
      <c r="R154" s="334"/>
      <c r="S154" s="314"/>
      <c r="T154" s="367"/>
    </row>
    <row r="155" spans="1:20" ht="288" x14ac:dyDescent="0.35">
      <c r="A155" s="326"/>
      <c r="B155" s="335" t="s">
        <v>932</v>
      </c>
      <c r="C155" s="335" t="s">
        <v>42</v>
      </c>
      <c r="D155" s="335" t="s">
        <v>331</v>
      </c>
      <c r="E155" s="336" t="s">
        <v>940</v>
      </c>
      <c r="F155" s="162" t="s">
        <v>35</v>
      </c>
      <c r="G155" s="341" t="s">
        <v>860</v>
      </c>
      <c r="H155" s="338" t="s">
        <v>861</v>
      </c>
      <c r="I155" s="339" t="s">
        <v>862</v>
      </c>
      <c r="J155" s="59" t="s">
        <v>863</v>
      </c>
      <c r="K155" s="59" t="s">
        <v>856</v>
      </c>
      <c r="L155" s="59" t="s">
        <v>76</v>
      </c>
      <c r="M155" s="340" t="s">
        <v>84</v>
      </c>
      <c r="N155" s="340" t="s">
        <v>857</v>
      </c>
      <c r="O155" s="163" t="s">
        <v>396</v>
      </c>
      <c r="P155" s="59" t="s">
        <v>864</v>
      </c>
      <c r="Q155" s="62"/>
      <c r="R155" s="56">
        <v>1</v>
      </c>
      <c r="S155" s="317"/>
      <c r="T155" s="367">
        <f t="shared" si="2"/>
        <v>0</v>
      </c>
    </row>
    <row r="156" spans="1:20" ht="15.5" x14ac:dyDescent="0.35">
      <c r="A156" s="326"/>
      <c r="B156" s="327" t="s">
        <v>932</v>
      </c>
      <c r="C156" s="327" t="s">
        <v>42</v>
      </c>
      <c r="D156" s="327" t="s">
        <v>331</v>
      </c>
      <c r="E156" s="328" t="s">
        <v>941</v>
      </c>
      <c r="F156" s="329"/>
      <c r="G156" s="330" t="s">
        <v>941</v>
      </c>
      <c r="H156" s="5"/>
      <c r="I156" s="331"/>
      <c r="J156" s="332"/>
      <c r="K156" s="332"/>
      <c r="L156" s="332"/>
      <c r="M156" s="333"/>
      <c r="N156" s="332"/>
      <c r="O156" s="333"/>
      <c r="P156" s="332"/>
      <c r="Q156" s="333"/>
      <c r="R156" s="334"/>
      <c r="S156" s="314"/>
      <c r="T156" s="367"/>
    </row>
    <row r="157" spans="1:20" ht="288" x14ac:dyDescent="0.35">
      <c r="A157" s="326"/>
      <c r="B157" s="335" t="s">
        <v>932</v>
      </c>
      <c r="C157" s="335" t="s">
        <v>42</v>
      </c>
      <c r="D157" s="335" t="s">
        <v>331</v>
      </c>
      <c r="E157" s="336" t="s">
        <v>941</v>
      </c>
      <c r="F157" s="162" t="s">
        <v>35</v>
      </c>
      <c r="G157" s="341" t="s">
        <v>860</v>
      </c>
      <c r="H157" s="338" t="s">
        <v>861</v>
      </c>
      <c r="I157" s="339" t="s">
        <v>862</v>
      </c>
      <c r="J157" s="59" t="s">
        <v>863</v>
      </c>
      <c r="K157" s="59" t="s">
        <v>856</v>
      </c>
      <c r="L157" s="59" t="s">
        <v>76</v>
      </c>
      <c r="M157" s="340" t="s">
        <v>84</v>
      </c>
      <c r="N157" s="340" t="s">
        <v>857</v>
      </c>
      <c r="O157" s="163" t="s">
        <v>396</v>
      </c>
      <c r="P157" s="59" t="s">
        <v>864</v>
      </c>
      <c r="Q157" s="62"/>
      <c r="R157" s="56">
        <v>1</v>
      </c>
      <c r="S157" s="317"/>
      <c r="T157" s="367">
        <f t="shared" si="2"/>
        <v>0</v>
      </c>
    </row>
    <row r="158" spans="1:20" ht="15.5" x14ac:dyDescent="0.35">
      <c r="A158" s="326"/>
      <c r="B158" s="327" t="s">
        <v>932</v>
      </c>
      <c r="C158" s="327" t="s">
        <v>42</v>
      </c>
      <c r="D158" s="327" t="s">
        <v>331</v>
      </c>
      <c r="E158" s="328" t="s">
        <v>942</v>
      </c>
      <c r="F158" s="329"/>
      <c r="G158" s="330" t="s">
        <v>942</v>
      </c>
      <c r="H158" s="5"/>
      <c r="I158" s="331"/>
      <c r="J158" s="332"/>
      <c r="K158" s="332"/>
      <c r="L158" s="332"/>
      <c r="M158" s="333"/>
      <c r="N158" s="332"/>
      <c r="O158" s="333"/>
      <c r="P158" s="332"/>
      <c r="Q158" s="333"/>
      <c r="R158" s="334"/>
      <c r="S158" s="314"/>
      <c r="T158" s="367"/>
    </row>
    <row r="159" spans="1:20" ht="275.5" x14ac:dyDescent="0.35">
      <c r="A159" s="326"/>
      <c r="B159" s="335" t="s">
        <v>932</v>
      </c>
      <c r="C159" s="335" t="s">
        <v>42</v>
      </c>
      <c r="D159" s="335" t="s">
        <v>331</v>
      </c>
      <c r="E159" s="336" t="s">
        <v>942</v>
      </c>
      <c r="F159" s="162" t="s">
        <v>35</v>
      </c>
      <c r="G159" s="337" t="s">
        <v>852</v>
      </c>
      <c r="H159" s="338" t="s">
        <v>853</v>
      </c>
      <c r="I159" s="339" t="s">
        <v>854</v>
      </c>
      <c r="J159" s="59" t="s">
        <v>855</v>
      </c>
      <c r="K159" s="59" t="s">
        <v>856</v>
      </c>
      <c r="L159" s="59" t="s">
        <v>76</v>
      </c>
      <c r="M159" s="340" t="s">
        <v>84</v>
      </c>
      <c r="N159" s="340" t="s">
        <v>857</v>
      </c>
      <c r="O159" s="163" t="s">
        <v>396</v>
      </c>
      <c r="P159" s="59" t="s">
        <v>858</v>
      </c>
      <c r="Q159" s="62"/>
      <c r="R159" s="56">
        <v>1</v>
      </c>
      <c r="S159" s="317"/>
      <c r="T159" s="367">
        <f t="shared" si="2"/>
        <v>0</v>
      </c>
    </row>
    <row r="160" spans="1:20" ht="15.5" x14ac:dyDescent="0.35">
      <c r="A160" s="326"/>
      <c r="B160" s="327" t="s">
        <v>932</v>
      </c>
      <c r="C160" s="327" t="s">
        <v>42</v>
      </c>
      <c r="D160" s="327" t="s">
        <v>331</v>
      </c>
      <c r="E160" s="328" t="s">
        <v>943</v>
      </c>
      <c r="F160" s="329"/>
      <c r="G160" s="330" t="s">
        <v>943</v>
      </c>
      <c r="H160" s="5"/>
      <c r="I160" s="331"/>
      <c r="J160" s="332"/>
      <c r="K160" s="332"/>
      <c r="L160" s="332"/>
      <c r="M160" s="333"/>
      <c r="N160" s="332"/>
      <c r="O160" s="333"/>
      <c r="P160" s="332"/>
      <c r="Q160" s="333"/>
      <c r="R160" s="334"/>
      <c r="S160" s="314"/>
      <c r="T160" s="367"/>
    </row>
    <row r="161" spans="1:20" ht="288" x14ac:dyDescent="0.35">
      <c r="A161" s="326"/>
      <c r="B161" s="335" t="s">
        <v>932</v>
      </c>
      <c r="C161" s="335" t="s">
        <v>42</v>
      </c>
      <c r="D161" s="335" t="s">
        <v>331</v>
      </c>
      <c r="E161" s="336" t="s">
        <v>943</v>
      </c>
      <c r="F161" s="162" t="s">
        <v>35</v>
      </c>
      <c r="G161" s="341" t="s">
        <v>860</v>
      </c>
      <c r="H161" s="338" t="s">
        <v>861</v>
      </c>
      <c r="I161" s="339" t="s">
        <v>862</v>
      </c>
      <c r="J161" s="59" t="s">
        <v>863</v>
      </c>
      <c r="K161" s="59" t="s">
        <v>856</v>
      </c>
      <c r="L161" s="59" t="s">
        <v>76</v>
      </c>
      <c r="M161" s="340" t="s">
        <v>84</v>
      </c>
      <c r="N161" s="340" t="s">
        <v>857</v>
      </c>
      <c r="O161" s="163" t="s">
        <v>396</v>
      </c>
      <c r="P161" s="59" t="s">
        <v>864</v>
      </c>
      <c r="Q161" s="62"/>
      <c r="R161" s="56">
        <v>1</v>
      </c>
      <c r="S161" s="317"/>
      <c r="T161" s="367">
        <f t="shared" si="2"/>
        <v>0</v>
      </c>
    </row>
    <row r="162" spans="1:20" ht="15.5" x14ac:dyDescent="0.35">
      <c r="A162" s="326"/>
      <c r="B162" s="327" t="s">
        <v>932</v>
      </c>
      <c r="C162" s="327" t="s">
        <v>42</v>
      </c>
      <c r="D162" s="327" t="s">
        <v>331</v>
      </c>
      <c r="E162" s="328" t="s">
        <v>944</v>
      </c>
      <c r="F162" s="329"/>
      <c r="G162" s="330" t="s">
        <v>944</v>
      </c>
      <c r="H162" s="5"/>
      <c r="I162" s="331"/>
      <c r="J162" s="332"/>
      <c r="K162" s="332"/>
      <c r="L162" s="332"/>
      <c r="M162" s="333"/>
      <c r="N162" s="332"/>
      <c r="O162" s="333"/>
      <c r="P162" s="332"/>
      <c r="Q162" s="333"/>
      <c r="R162" s="334"/>
      <c r="S162" s="314"/>
      <c r="T162" s="367"/>
    </row>
    <row r="163" spans="1:20" ht="275.5" x14ac:dyDescent="0.35">
      <c r="A163" s="326"/>
      <c r="B163" s="335" t="s">
        <v>932</v>
      </c>
      <c r="C163" s="335" t="s">
        <v>42</v>
      </c>
      <c r="D163" s="335" t="s">
        <v>331</v>
      </c>
      <c r="E163" s="336" t="s">
        <v>944</v>
      </c>
      <c r="F163" s="162" t="s">
        <v>35</v>
      </c>
      <c r="G163" s="337" t="s">
        <v>852</v>
      </c>
      <c r="H163" s="338" t="s">
        <v>853</v>
      </c>
      <c r="I163" s="339" t="s">
        <v>854</v>
      </c>
      <c r="J163" s="59" t="s">
        <v>855</v>
      </c>
      <c r="K163" s="59" t="s">
        <v>856</v>
      </c>
      <c r="L163" s="59" t="s">
        <v>76</v>
      </c>
      <c r="M163" s="340" t="s">
        <v>84</v>
      </c>
      <c r="N163" s="340" t="s">
        <v>857</v>
      </c>
      <c r="O163" s="163" t="s">
        <v>396</v>
      </c>
      <c r="P163" s="59" t="s">
        <v>858</v>
      </c>
      <c r="Q163" s="62"/>
      <c r="R163" s="56">
        <v>1</v>
      </c>
      <c r="S163" s="317"/>
      <c r="T163" s="367">
        <f t="shared" si="2"/>
        <v>0</v>
      </c>
    </row>
    <row r="164" spans="1:20" ht="15.5" x14ac:dyDescent="0.35">
      <c r="A164" s="326"/>
      <c r="B164" s="327" t="s">
        <v>932</v>
      </c>
      <c r="C164" s="327" t="s">
        <v>42</v>
      </c>
      <c r="D164" s="327" t="s">
        <v>331</v>
      </c>
      <c r="E164" s="328" t="s">
        <v>945</v>
      </c>
      <c r="F164" s="329"/>
      <c r="G164" s="330" t="s">
        <v>945</v>
      </c>
      <c r="H164" s="5"/>
      <c r="I164" s="331"/>
      <c r="J164" s="332"/>
      <c r="K164" s="332"/>
      <c r="L164" s="332"/>
      <c r="M164" s="333"/>
      <c r="N164" s="332"/>
      <c r="O164" s="333"/>
      <c r="P164" s="332"/>
      <c r="Q164" s="333"/>
      <c r="R164" s="334"/>
      <c r="S164" s="314"/>
      <c r="T164" s="367"/>
    </row>
    <row r="165" spans="1:20" ht="288" x14ac:dyDescent="0.35">
      <c r="A165" s="326"/>
      <c r="B165" s="335" t="s">
        <v>932</v>
      </c>
      <c r="C165" s="335" t="s">
        <v>42</v>
      </c>
      <c r="D165" s="335" t="s">
        <v>331</v>
      </c>
      <c r="E165" s="336" t="s">
        <v>945</v>
      </c>
      <c r="F165" s="162" t="s">
        <v>35</v>
      </c>
      <c r="G165" s="341" t="s">
        <v>860</v>
      </c>
      <c r="H165" s="338" t="s">
        <v>861</v>
      </c>
      <c r="I165" s="339" t="s">
        <v>862</v>
      </c>
      <c r="J165" s="59" t="s">
        <v>863</v>
      </c>
      <c r="K165" s="59" t="s">
        <v>856</v>
      </c>
      <c r="L165" s="59" t="s">
        <v>76</v>
      </c>
      <c r="M165" s="340" t="s">
        <v>84</v>
      </c>
      <c r="N165" s="340" t="s">
        <v>857</v>
      </c>
      <c r="O165" s="163" t="s">
        <v>396</v>
      </c>
      <c r="P165" s="59" t="s">
        <v>864</v>
      </c>
      <c r="Q165" s="62"/>
      <c r="R165" s="56">
        <v>1</v>
      </c>
      <c r="S165" s="317"/>
      <c r="T165" s="367">
        <f t="shared" si="2"/>
        <v>0</v>
      </c>
    </row>
    <row r="166" spans="1:20" ht="15.5" x14ac:dyDescent="0.35">
      <c r="A166" s="326"/>
      <c r="B166" s="327" t="s">
        <v>932</v>
      </c>
      <c r="C166" s="327" t="s">
        <v>42</v>
      </c>
      <c r="D166" s="327" t="s">
        <v>331</v>
      </c>
      <c r="E166" s="328" t="s">
        <v>946</v>
      </c>
      <c r="F166" s="329"/>
      <c r="G166" s="330" t="s">
        <v>946</v>
      </c>
      <c r="H166" s="5"/>
      <c r="I166" s="331"/>
      <c r="J166" s="332"/>
      <c r="K166" s="332"/>
      <c r="L166" s="332"/>
      <c r="M166" s="333"/>
      <c r="N166" s="332"/>
      <c r="O166" s="333"/>
      <c r="P166" s="332"/>
      <c r="Q166" s="333"/>
      <c r="R166" s="334"/>
      <c r="S166" s="314"/>
      <c r="T166" s="367"/>
    </row>
    <row r="167" spans="1:20" ht="275.5" x14ac:dyDescent="0.35">
      <c r="A167" s="326"/>
      <c r="B167" s="335" t="s">
        <v>932</v>
      </c>
      <c r="C167" s="335" t="s">
        <v>42</v>
      </c>
      <c r="D167" s="335" t="s">
        <v>331</v>
      </c>
      <c r="E167" s="336" t="s">
        <v>946</v>
      </c>
      <c r="F167" s="162" t="s">
        <v>35</v>
      </c>
      <c r="G167" s="337" t="s">
        <v>852</v>
      </c>
      <c r="H167" s="338" t="s">
        <v>853</v>
      </c>
      <c r="I167" s="339" t="s">
        <v>854</v>
      </c>
      <c r="J167" s="59" t="s">
        <v>855</v>
      </c>
      <c r="K167" s="59" t="s">
        <v>856</v>
      </c>
      <c r="L167" s="59" t="s">
        <v>76</v>
      </c>
      <c r="M167" s="340" t="s">
        <v>84</v>
      </c>
      <c r="N167" s="340" t="s">
        <v>857</v>
      </c>
      <c r="O167" s="163" t="s">
        <v>396</v>
      </c>
      <c r="P167" s="59" t="s">
        <v>858</v>
      </c>
      <c r="Q167" s="62"/>
      <c r="R167" s="56">
        <v>1</v>
      </c>
      <c r="S167" s="317"/>
      <c r="T167" s="367">
        <f t="shared" si="2"/>
        <v>0</v>
      </c>
    </row>
    <row r="168" spans="1:20" ht="15.5" x14ac:dyDescent="0.35">
      <c r="A168" s="326"/>
      <c r="B168" s="327" t="s">
        <v>932</v>
      </c>
      <c r="C168" s="327" t="s">
        <v>42</v>
      </c>
      <c r="D168" s="327" t="s">
        <v>331</v>
      </c>
      <c r="E168" s="328" t="s">
        <v>947</v>
      </c>
      <c r="F168" s="329"/>
      <c r="G168" s="330" t="s">
        <v>947</v>
      </c>
      <c r="H168" s="5"/>
      <c r="I168" s="331"/>
      <c r="J168" s="332"/>
      <c r="K168" s="332"/>
      <c r="L168" s="332"/>
      <c r="M168" s="333"/>
      <c r="N168" s="332"/>
      <c r="O168" s="333"/>
      <c r="P168" s="332"/>
      <c r="Q168" s="333"/>
      <c r="R168" s="334"/>
      <c r="S168" s="314"/>
      <c r="T168" s="367"/>
    </row>
    <row r="169" spans="1:20" ht="288" x14ac:dyDescent="0.35">
      <c r="A169" s="326"/>
      <c r="B169" s="335" t="s">
        <v>932</v>
      </c>
      <c r="C169" s="335" t="s">
        <v>42</v>
      </c>
      <c r="D169" s="335" t="s">
        <v>331</v>
      </c>
      <c r="E169" s="336" t="s">
        <v>947</v>
      </c>
      <c r="F169" s="162" t="s">
        <v>35</v>
      </c>
      <c r="G169" s="341" t="s">
        <v>860</v>
      </c>
      <c r="H169" s="338" t="s">
        <v>861</v>
      </c>
      <c r="I169" s="339" t="s">
        <v>862</v>
      </c>
      <c r="J169" s="59" t="s">
        <v>863</v>
      </c>
      <c r="K169" s="59" t="s">
        <v>856</v>
      </c>
      <c r="L169" s="59" t="s">
        <v>76</v>
      </c>
      <c r="M169" s="340" t="s">
        <v>84</v>
      </c>
      <c r="N169" s="340" t="s">
        <v>857</v>
      </c>
      <c r="O169" s="163" t="s">
        <v>396</v>
      </c>
      <c r="P169" s="59" t="s">
        <v>864</v>
      </c>
      <c r="Q169" s="62"/>
      <c r="R169" s="56">
        <v>1</v>
      </c>
      <c r="S169" s="317"/>
      <c r="T169" s="367">
        <f t="shared" si="2"/>
        <v>0</v>
      </c>
    </row>
    <row r="170" spans="1:20" ht="15.5" x14ac:dyDescent="0.35">
      <c r="A170" s="326"/>
      <c r="B170" s="327" t="s">
        <v>932</v>
      </c>
      <c r="C170" s="327" t="s">
        <v>42</v>
      </c>
      <c r="D170" s="327" t="s">
        <v>331</v>
      </c>
      <c r="E170" s="328" t="s">
        <v>948</v>
      </c>
      <c r="F170" s="329"/>
      <c r="G170" s="330" t="s">
        <v>948</v>
      </c>
      <c r="H170" s="5"/>
      <c r="I170" s="331"/>
      <c r="J170" s="332"/>
      <c r="K170" s="332"/>
      <c r="L170" s="332"/>
      <c r="M170" s="333"/>
      <c r="N170" s="332"/>
      <c r="O170" s="333"/>
      <c r="P170" s="332"/>
      <c r="Q170" s="333"/>
      <c r="R170" s="334"/>
      <c r="S170" s="314"/>
      <c r="T170" s="367"/>
    </row>
    <row r="171" spans="1:20" ht="288" x14ac:dyDescent="0.35">
      <c r="A171" s="326"/>
      <c r="B171" s="335" t="s">
        <v>932</v>
      </c>
      <c r="C171" s="335" t="s">
        <v>42</v>
      </c>
      <c r="D171" s="335" t="s">
        <v>331</v>
      </c>
      <c r="E171" s="336" t="s">
        <v>948</v>
      </c>
      <c r="F171" s="162" t="s">
        <v>35</v>
      </c>
      <c r="G171" s="341" t="s">
        <v>860</v>
      </c>
      <c r="H171" s="338" t="s">
        <v>861</v>
      </c>
      <c r="I171" s="339" t="s">
        <v>862</v>
      </c>
      <c r="J171" s="59" t="s">
        <v>863</v>
      </c>
      <c r="K171" s="59" t="s">
        <v>856</v>
      </c>
      <c r="L171" s="59" t="s">
        <v>76</v>
      </c>
      <c r="M171" s="340" t="s">
        <v>84</v>
      </c>
      <c r="N171" s="340" t="s">
        <v>857</v>
      </c>
      <c r="O171" s="163" t="s">
        <v>396</v>
      </c>
      <c r="P171" s="59" t="s">
        <v>864</v>
      </c>
      <c r="Q171" s="62"/>
      <c r="R171" s="56">
        <v>1</v>
      </c>
      <c r="S171" s="317"/>
      <c r="T171" s="367">
        <f t="shared" si="2"/>
        <v>0</v>
      </c>
    </row>
    <row r="172" spans="1:20" ht="15.5" x14ac:dyDescent="0.35">
      <c r="A172" s="326"/>
      <c r="B172" s="327" t="s">
        <v>932</v>
      </c>
      <c r="C172" s="327" t="s">
        <v>42</v>
      </c>
      <c r="D172" s="327" t="s">
        <v>331</v>
      </c>
      <c r="E172" s="328" t="s">
        <v>949</v>
      </c>
      <c r="F172" s="329"/>
      <c r="G172" s="330" t="s">
        <v>949</v>
      </c>
      <c r="H172" s="5"/>
      <c r="I172" s="331"/>
      <c r="J172" s="332"/>
      <c r="K172" s="332"/>
      <c r="L172" s="332"/>
      <c r="M172" s="333"/>
      <c r="N172" s="332"/>
      <c r="O172" s="333"/>
      <c r="P172" s="332"/>
      <c r="Q172" s="333"/>
      <c r="R172" s="334"/>
      <c r="S172" s="314"/>
      <c r="T172" s="367"/>
    </row>
    <row r="173" spans="1:20" ht="288" x14ac:dyDescent="0.35">
      <c r="A173" s="326"/>
      <c r="B173" s="335" t="s">
        <v>932</v>
      </c>
      <c r="C173" s="335" t="s">
        <v>42</v>
      </c>
      <c r="D173" s="335" t="s">
        <v>331</v>
      </c>
      <c r="E173" s="336" t="s">
        <v>949</v>
      </c>
      <c r="F173" s="162" t="s">
        <v>35</v>
      </c>
      <c r="G173" s="341" t="s">
        <v>860</v>
      </c>
      <c r="H173" s="338" t="s">
        <v>861</v>
      </c>
      <c r="I173" s="339" t="s">
        <v>862</v>
      </c>
      <c r="J173" s="59" t="s">
        <v>863</v>
      </c>
      <c r="K173" s="59" t="s">
        <v>856</v>
      </c>
      <c r="L173" s="59" t="s">
        <v>76</v>
      </c>
      <c r="M173" s="340" t="s">
        <v>84</v>
      </c>
      <c r="N173" s="340" t="s">
        <v>857</v>
      </c>
      <c r="O173" s="163" t="s">
        <v>396</v>
      </c>
      <c r="P173" s="59" t="s">
        <v>864</v>
      </c>
      <c r="Q173" s="62"/>
      <c r="R173" s="56">
        <v>1</v>
      </c>
      <c r="S173" s="317"/>
      <c r="T173" s="367">
        <f t="shared" si="2"/>
        <v>0</v>
      </c>
    </row>
    <row r="174" spans="1:20" ht="15.5" x14ac:dyDescent="0.35">
      <c r="A174" s="326"/>
      <c r="B174" s="327" t="s">
        <v>932</v>
      </c>
      <c r="C174" s="327" t="s">
        <v>42</v>
      </c>
      <c r="D174" s="327" t="s">
        <v>331</v>
      </c>
      <c r="E174" s="328" t="s">
        <v>950</v>
      </c>
      <c r="F174" s="329"/>
      <c r="G174" s="330" t="s">
        <v>950</v>
      </c>
      <c r="H174" s="5"/>
      <c r="I174" s="331"/>
      <c r="J174" s="332"/>
      <c r="K174" s="332"/>
      <c r="L174" s="332"/>
      <c r="M174" s="333"/>
      <c r="N174" s="332"/>
      <c r="O174" s="333"/>
      <c r="P174" s="332"/>
      <c r="Q174" s="333"/>
      <c r="R174" s="334"/>
      <c r="S174" s="314"/>
      <c r="T174" s="367"/>
    </row>
    <row r="175" spans="1:20" ht="288" x14ac:dyDescent="0.35">
      <c r="A175" s="326"/>
      <c r="B175" s="335" t="s">
        <v>932</v>
      </c>
      <c r="C175" s="335" t="s">
        <v>42</v>
      </c>
      <c r="D175" s="335" t="s">
        <v>331</v>
      </c>
      <c r="E175" s="336" t="s">
        <v>950</v>
      </c>
      <c r="F175" s="162" t="s">
        <v>35</v>
      </c>
      <c r="G175" s="341" t="s">
        <v>860</v>
      </c>
      <c r="H175" s="338" t="s">
        <v>861</v>
      </c>
      <c r="I175" s="339" t="s">
        <v>862</v>
      </c>
      <c r="J175" s="59" t="s">
        <v>863</v>
      </c>
      <c r="K175" s="59" t="s">
        <v>856</v>
      </c>
      <c r="L175" s="59" t="s">
        <v>76</v>
      </c>
      <c r="M175" s="340" t="s">
        <v>84</v>
      </c>
      <c r="N175" s="340" t="s">
        <v>857</v>
      </c>
      <c r="O175" s="163" t="s">
        <v>396</v>
      </c>
      <c r="P175" s="59" t="s">
        <v>864</v>
      </c>
      <c r="Q175" s="62"/>
      <c r="R175" s="56">
        <v>1</v>
      </c>
      <c r="S175" s="317"/>
      <c r="T175" s="367">
        <f t="shared" si="2"/>
        <v>0</v>
      </c>
    </row>
    <row r="176" spans="1:20" ht="15.5" x14ac:dyDescent="0.35">
      <c r="A176" s="326"/>
      <c r="B176" s="327" t="s">
        <v>932</v>
      </c>
      <c r="C176" s="327" t="s">
        <v>42</v>
      </c>
      <c r="D176" s="327" t="s">
        <v>331</v>
      </c>
      <c r="E176" s="328" t="s">
        <v>951</v>
      </c>
      <c r="F176" s="329"/>
      <c r="G176" s="330" t="s">
        <v>951</v>
      </c>
      <c r="H176" s="5"/>
      <c r="I176" s="331"/>
      <c r="J176" s="332"/>
      <c r="K176" s="332"/>
      <c r="L176" s="332"/>
      <c r="M176" s="333"/>
      <c r="N176" s="332"/>
      <c r="O176" s="333"/>
      <c r="P176" s="332"/>
      <c r="Q176" s="333"/>
      <c r="R176" s="334"/>
      <c r="S176" s="314"/>
      <c r="T176" s="367"/>
    </row>
    <row r="177" spans="1:20" ht="288" x14ac:dyDescent="0.35">
      <c r="A177" s="326"/>
      <c r="B177" s="335" t="s">
        <v>932</v>
      </c>
      <c r="C177" s="335" t="s">
        <v>42</v>
      </c>
      <c r="D177" s="335" t="s">
        <v>331</v>
      </c>
      <c r="E177" s="336" t="s">
        <v>951</v>
      </c>
      <c r="F177" s="162" t="s">
        <v>35</v>
      </c>
      <c r="G177" s="341" t="s">
        <v>860</v>
      </c>
      <c r="H177" s="338" t="s">
        <v>861</v>
      </c>
      <c r="I177" s="339" t="s">
        <v>862</v>
      </c>
      <c r="J177" s="59" t="s">
        <v>863</v>
      </c>
      <c r="K177" s="59" t="s">
        <v>856</v>
      </c>
      <c r="L177" s="59" t="s">
        <v>76</v>
      </c>
      <c r="M177" s="340" t="s">
        <v>84</v>
      </c>
      <c r="N177" s="340" t="s">
        <v>857</v>
      </c>
      <c r="O177" s="163" t="s">
        <v>396</v>
      </c>
      <c r="P177" s="59" t="s">
        <v>864</v>
      </c>
      <c r="Q177" s="62"/>
      <c r="R177" s="56">
        <v>1</v>
      </c>
      <c r="S177" s="317"/>
      <c r="T177" s="367">
        <f t="shared" si="2"/>
        <v>0</v>
      </c>
    </row>
    <row r="178" spans="1:20" ht="15.5" x14ac:dyDescent="0.35">
      <c r="A178" s="326"/>
      <c r="B178" s="327" t="s">
        <v>932</v>
      </c>
      <c r="C178" s="327" t="s">
        <v>42</v>
      </c>
      <c r="D178" s="327" t="s">
        <v>331</v>
      </c>
      <c r="E178" s="328" t="s">
        <v>952</v>
      </c>
      <c r="F178" s="329"/>
      <c r="G178" s="330" t="s">
        <v>952</v>
      </c>
      <c r="H178" s="5"/>
      <c r="I178" s="331"/>
      <c r="J178" s="332"/>
      <c r="K178" s="332"/>
      <c r="L178" s="332"/>
      <c r="M178" s="333"/>
      <c r="N178" s="332"/>
      <c r="O178" s="333"/>
      <c r="P178" s="332"/>
      <c r="Q178" s="333"/>
      <c r="R178" s="334"/>
      <c r="S178" s="314"/>
      <c r="T178" s="367"/>
    </row>
    <row r="179" spans="1:20" ht="288" x14ac:dyDescent="0.35">
      <c r="A179" s="326"/>
      <c r="B179" s="335" t="s">
        <v>932</v>
      </c>
      <c r="C179" s="335" t="s">
        <v>42</v>
      </c>
      <c r="D179" s="335" t="s">
        <v>331</v>
      </c>
      <c r="E179" s="336" t="s">
        <v>952</v>
      </c>
      <c r="F179" s="162" t="s">
        <v>35</v>
      </c>
      <c r="G179" s="341" t="s">
        <v>860</v>
      </c>
      <c r="H179" s="338" t="s">
        <v>861</v>
      </c>
      <c r="I179" s="339" t="s">
        <v>862</v>
      </c>
      <c r="J179" s="59" t="s">
        <v>863</v>
      </c>
      <c r="K179" s="59" t="s">
        <v>856</v>
      </c>
      <c r="L179" s="59" t="s">
        <v>76</v>
      </c>
      <c r="M179" s="340" t="s">
        <v>84</v>
      </c>
      <c r="N179" s="340" t="s">
        <v>857</v>
      </c>
      <c r="O179" s="163" t="s">
        <v>396</v>
      </c>
      <c r="P179" s="59" t="s">
        <v>864</v>
      </c>
      <c r="Q179" s="62"/>
      <c r="R179" s="56">
        <v>1</v>
      </c>
      <c r="S179" s="317"/>
      <c r="T179" s="367">
        <f t="shared" si="2"/>
        <v>0</v>
      </c>
    </row>
    <row r="180" spans="1:20" ht="15.5" x14ac:dyDescent="0.35">
      <c r="A180" s="326"/>
      <c r="B180" s="327" t="s">
        <v>932</v>
      </c>
      <c r="C180" s="327" t="s">
        <v>42</v>
      </c>
      <c r="D180" s="327" t="s">
        <v>331</v>
      </c>
      <c r="E180" s="328" t="s">
        <v>953</v>
      </c>
      <c r="F180" s="329"/>
      <c r="G180" s="330" t="s">
        <v>953</v>
      </c>
      <c r="H180" s="5"/>
      <c r="I180" s="331"/>
      <c r="J180" s="332"/>
      <c r="K180" s="332"/>
      <c r="L180" s="332"/>
      <c r="M180" s="333"/>
      <c r="N180" s="332"/>
      <c r="O180" s="333"/>
      <c r="P180" s="332"/>
      <c r="Q180" s="333"/>
      <c r="R180" s="334"/>
      <c r="S180" s="314"/>
      <c r="T180" s="367"/>
    </row>
    <row r="181" spans="1:20" ht="275.5" x14ac:dyDescent="0.35">
      <c r="A181" s="326"/>
      <c r="B181" s="335" t="s">
        <v>932</v>
      </c>
      <c r="C181" s="335" t="s">
        <v>42</v>
      </c>
      <c r="D181" s="335" t="s">
        <v>331</v>
      </c>
      <c r="E181" s="336" t="s">
        <v>953</v>
      </c>
      <c r="F181" s="162" t="s">
        <v>35</v>
      </c>
      <c r="G181" s="337" t="s">
        <v>852</v>
      </c>
      <c r="H181" s="338" t="s">
        <v>853</v>
      </c>
      <c r="I181" s="339" t="s">
        <v>854</v>
      </c>
      <c r="J181" s="59" t="s">
        <v>855</v>
      </c>
      <c r="K181" s="59" t="s">
        <v>856</v>
      </c>
      <c r="L181" s="59" t="s">
        <v>76</v>
      </c>
      <c r="M181" s="340" t="s">
        <v>84</v>
      </c>
      <c r="N181" s="340" t="s">
        <v>857</v>
      </c>
      <c r="O181" s="163" t="s">
        <v>396</v>
      </c>
      <c r="P181" s="59" t="s">
        <v>858</v>
      </c>
      <c r="Q181" s="62"/>
      <c r="R181" s="56">
        <v>1</v>
      </c>
      <c r="S181" s="317"/>
      <c r="T181" s="367">
        <f t="shared" si="2"/>
        <v>0</v>
      </c>
    </row>
    <row r="182" spans="1:20" ht="15.5" x14ac:dyDescent="0.35">
      <c r="A182" s="326"/>
      <c r="B182" s="327" t="s">
        <v>932</v>
      </c>
      <c r="C182" s="327" t="s">
        <v>42</v>
      </c>
      <c r="D182" s="327" t="s">
        <v>331</v>
      </c>
      <c r="E182" s="328" t="s">
        <v>954</v>
      </c>
      <c r="F182" s="329"/>
      <c r="G182" s="330" t="s">
        <v>954</v>
      </c>
      <c r="H182" s="5"/>
      <c r="I182" s="331"/>
      <c r="J182" s="332"/>
      <c r="K182" s="332"/>
      <c r="L182" s="332"/>
      <c r="M182" s="333"/>
      <c r="N182" s="332"/>
      <c r="O182" s="333"/>
      <c r="P182" s="332"/>
      <c r="Q182" s="333"/>
      <c r="R182" s="334"/>
      <c r="S182" s="314"/>
      <c r="T182" s="367"/>
    </row>
    <row r="183" spans="1:20" ht="275.5" x14ac:dyDescent="0.35">
      <c r="A183" s="326"/>
      <c r="B183" s="335" t="s">
        <v>932</v>
      </c>
      <c r="C183" s="335" t="s">
        <v>42</v>
      </c>
      <c r="D183" s="335" t="s">
        <v>331</v>
      </c>
      <c r="E183" s="336" t="s">
        <v>954</v>
      </c>
      <c r="F183" s="162" t="s">
        <v>35</v>
      </c>
      <c r="G183" s="337" t="s">
        <v>852</v>
      </c>
      <c r="H183" s="338" t="s">
        <v>853</v>
      </c>
      <c r="I183" s="339" t="s">
        <v>854</v>
      </c>
      <c r="J183" s="59" t="s">
        <v>855</v>
      </c>
      <c r="K183" s="59" t="s">
        <v>856</v>
      </c>
      <c r="L183" s="59" t="s">
        <v>76</v>
      </c>
      <c r="M183" s="340" t="s">
        <v>84</v>
      </c>
      <c r="N183" s="340" t="s">
        <v>857</v>
      </c>
      <c r="O183" s="163" t="s">
        <v>396</v>
      </c>
      <c r="P183" s="59" t="s">
        <v>858</v>
      </c>
      <c r="Q183" s="62"/>
      <c r="R183" s="56">
        <v>1</v>
      </c>
      <c r="S183" s="317"/>
      <c r="T183" s="367">
        <f t="shared" si="2"/>
        <v>0</v>
      </c>
    </row>
    <row r="184" spans="1:20" ht="15.5" x14ac:dyDescent="0.35">
      <c r="A184" s="326"/>
      <c r="B184" s="327" t="s">
        <v>932</v>
      </c>
      <c r="C184" s="327" t="s">
        <v>42</v>
      </c>
      <c r="D184" s="327" t="s">
        <v>331</v>
      </c>
      <c r="E184" s="328" t="s">
        <v>955</v>
      </c>
      <c r="F184" s="329"/>
      <c r="G184" s="330" t="s">
        <v>955</v>
      </c>
      <c r="H184" s="5"/>
      <c r="I184" s="331"/>
      <c r="J184" s="332"/>
      <c r="K184" s="332"/>
      <c r="L184" s="332"/>
      <c r="M184" s="333"/>
      <c r="N184" s="332"/>
      <c r="O184" s="333"/>
      <c r="P184" s="332"/>
      <c r="Q184" s="333"/>
      <c r="R184" s="334"/>
      <c r="S184" s="314"/>
      <c r="T184" s="367"/>
    </row>
    <row r="185" spans="1:20" ht="288" x14ac:dyDescent="0.35">
      <c r="A185" s="326"/>
      <c r="B185" s="335" t="s">
        <v>932</v>
      </c>
      <c r="C185" s="335" t="s">
        <v>42</v>
      </c>
      <c r="D185" s="335" t="s">
        <v>331</v>
      </c>
      <c r="E185" s="336" t="s">
        <v>955</v>
      </c>
      <c r="F185" s="162" t="s">
        <v>35</v>
      </c>
      <c r="G185" s="341" t="s">
        <v>860</v>
      </c>
      <c r="H185" s="338" t="s">
        <v>861</v>
      </c>
      <c r="I185" s="339" t="s">
        <v>862</v>
      </c>
      <c r="J185" s="59" t="s">
        <v>863</v>
      </c>
      <c r="K185" s="59" t="s">
        <v>856</v>
      </c>
      <c r="L185" s="59" t="s">
        <v>76</v>
      </c>
      <c r="M185" s="340" t="s">
        <v>84</v>
      </c>
      <c r="N185" s="340" t="s">
        <v>857</v>
      </c>
      <c r="O185" s="163" t="s">
        <v>396</v>
      </c>
      <c r="P185" s="59" t="s">
        <v>864</v>
      </c>
      <c r="Q185" s="62"/>
      <c r="R185" s="56">
        <v>1</v>
      </c>
      <c r="S185" s="317"/>
      <c r="T185" s="367">
        <f t="shared" si="2"/>
        <v>0</v>
      </c>
    </row>
    <row r="186" spans="1:20" ht="15.5" x14ac:dyDescent="0.35">
      <c r="A186" s="326"/>
      <c r="B186" s="327" t="s">
        <v>932</v>
      </c>
      <c r="C186" s="327" t="s">
        <v>42</v>
      </c>
      <c r="D186" s="327" t="s">
        <v>331</v>
      </c>
      <c r="E186" s="328" t="s">
        <v>956</v>
      </c>
      <c r="F186" s="329"/>
      <c r="G186" s="330" t="s">
        <v>956</v>
      </c>
      <c r="H186" s="5"/>
      <c r="I186" s="331"/>
      <c r="J186" s="332"/>
      <c r="K186" s="332"/>
      <c r="L186" s="332"/>
      <c r="M186" s="333"/>
      <c r="N186" s="332"/>
      <c r="O186" s="333"/>
      <c r="P186" s="332"/>
      <c r="Q186" s="333"/>
      <c r="R186" s="334"/>
      <c r="S186" s="314"/>
      <c r="T186" s="367"/>
    </row>
    <row r="187" spans="1:20" ht="275.5" x14ac:dyDescent="0.35">
      <c r="A187" s="326"/>
      <c r="B187" s="335" t="s">
        <v>932</v>
      </c>
      <c r="C187" s="335" t="s">
        <v>42</v>
      </c>
      <c r="D187" s="335" t="s">
        <v>331</v>
      </c>
      <c r="E187" s="336" t="s">
        <v>956</v>
      </c>
      <c r="F187" s="162" t="s">
        <v>35</v>
      </c>
      <c r="G187" s="337" t="s">
        <v>852</v>
      </c>
      <c r="H187" s="338" t="s">
        <v>853</v>
      </c>
      <c r="I187" s="339" t="s">
        <v>854</v>
      </c>
      <c r="J187" s="59" t="s">
        <v>855</v>
      </c>
      <c r="K187" s="59" t="s">
        <v>856</v>
      </c>
      <c r="L187" s="59" t="s">
        <v>76</v>
      </c>
      <c r="M187" s="340" t="s">
        <v>84</v>
      </c>
      <c r="N187" s="340" t="s">
        <v>857</v>
      </c>
      <c r="O187" s="163" t="s">
        <v>396</v>
      </c>
      <c r="P187" s="59" t="s">
        <v>858</v>
      </c>
      <c r="Q187" s="62"/>
      <c r="R187" s="56">
        <v>1</v>
      </c>
      <c r="S187" s="317"/>
      <c r="T187" s="367">
        <f t="shared" si="2"/>
        <v>0</v>
      </c>
    </row>
    <row r="188" spans="1:20" ht="15.5" x14ac:dyDescent="0.35">
      <c r="A188" s="326"/>
      <c r="B188" s="327" t="s">
        <v>932</v>
      </c>
      <c r="C188" s="327" t="s">
        <v>42</v>
      </c>
      <c r="D188" s="327" t="s">
        <v>331</v>
      </c>
      <c r="E188" s="328" t="s">
        <v>957</v>
      </c>
      <c r="F188" s="329"/>
      <c r="G188" s="330" t="s">
        <v>957</v>
      </c>
      <c r="H188" s="5"/>
      <c r="I188" s="331"/>
      <c r="J188" s="332"/>
      <c r="K188" s="332"/>
      <c r="L188" s="332"/>
      <c r="M188" s="333"/>
      <c r="N188" s="332"/>
      <c r="O188" s="333"/>
      <c r="P188" s="332"/>
      <c r="Q188" s="333"/>
      <c r="R188" s="334"/>
      <c r="S188" s="314"/>
      <c r="T188" s="367"/>
    </row>
    <row r="189" spans="1:20" ht="275.5" x14ac:dyDescent="0.35">
      <c r="A189" s="326"/>
      <c r="B189" s="335" t="s">
        <v>932</v>
      </c>
      <c r="C189" s="335" t="s">
        <v>42</v>
      </c>
      <c r="D189" s="335" t="s">
        <v>331</v>
      </c>
      <c r="E189" s="336" t="s">
        <v>957</v>
      </c>
      <c r="F189" s="162" t="s">
        <v>35</v>
      </c>
      <c r="G189" s="337" t="s">
        <v>852</v>
      </c>
      <c r="H189" s="338" t="s">
        <v>853</v>
      </c>
      <c r="I189" s="339" t="s">
        <v>854</v>
      </c>
      <c r="J189" s="59" t="s">
        <v>855</v>
      </c>
      <c r="K189" s="59" t="s">
        <v>856</v>
      </c>
      <c r="L189" s="59" t="s">
        <v>76</v>
      </c>
      <c r="M189" s="340" t="s">
        <v>84</v>
      </c>
      <c r="N189" s="340" t="s">
        <v>857</v>
      </c>
      <c r="O189" s="163" t="s">
        <v>396</v>
      </c>
      <c r="P189" s="59" t="s">
        <v>858</v>
      </c>
      <c r="Q189" s="62"/>
      <c r="R189" s="56">
        <v>1</v>
      </c>
      <c r="S189" s="317"/>
      <c r="T189" s="367">
        <f t="shared" si="2"/>
        <v>0</v>
      </c>
    </row>
    <row r="190" spans="1:20" ht="15.5" x14ac:dyDescent="0.35">
      <c r="A190" s="326"/>
      <c r="B190" s="327" t="s">
        <v>932</v>
      </c>
      <c r="C190" s="327" t="s">
        <v>42</v>
      </c>
      <c r="D190" s="327" t="s">
        <v>331</v>
      </c>
      <c r="E190" s="328" t="s">
        <v>958</v>
      </c>
      <c r="F190" s="329"/>
      <c r="G190" s="330" t="s">
        <v>958</v>
      </c>
      <c r="H190" s="5"/>
      <c r="I190" s="331"/>
      <c r="J190" s="332"/>
      <c r="K190" s="332"/>
      <c r="L190" s="332"/>
      <c r="M190" s="333"/>
      <c r="N190" s="332"/>
      <c r="O190" s="333"/>
      <c r="P190" s="332"/>
      <c r="Q190" s="333"/>
      <c r="R190" s="334"/>
      <c r="S190" s="314"/>
      <c r="T190" s="367"/>
    </row>
    <row r="191" spans="1:20" ht="288" x14ac:dyDescent="0.35">
      <c r="A191" s="326"/>
      <c r="B191" s="335" t="s">
        <v>932</v>
      </c>
      <c r="C191" s="335" t="s">
        <v>42</v>
      </c>
      <c r="D191" s="335" t="s">
        <v>331</v>
      </c>
      <c r="E191" s="336" t="s">
        <v>958</v>
      </c>
      <c r="F191" s="162" t="s">
        <v>35</v>
      </c>
      <c r="G191" s="341" t="s">
        <v>860</v>
      </c>
      <c r="H191" s="338" t="s">
        <v>861</v>
      </c>
      <c r="I191" s="339" t="s">
        <v>862</v>
      </c>
      <c r="J191" s="59" t="s">
        <v>863</v>
      </c>
      <c r="K191" s="59" t="s">
        <v>856</v>
      </c>
      <c r="L191" s="59" t="s">
        <v>76</v>
      </c>
      <c r="M191" s="340" t="s">
        <v>84</v>
      </c>
      <c r="N191" s="340" t="s">
        <v>857</v>
      </c>
      <c r="O191" s="163" t="s">
        <v>396</v>
      </c>
      <c r="P191" s="59" t="s">
        <v>864</v>
      </c>
      <c r="Q191" s="62"/>
      <c r="R191" s="56">
        <v>1</v>
      </c>
      <c r="S191" s="317"/>
      <c r="T191" s="367">
        <f t="shared" si="2"/>
        <v>0</v>
      </c>
    </row>
    <row r="192" spans="1:20" ht="15.5" x14ac:dyDescent="0.35">
      <c r="A192" s="326"/>
      <c r="B192" s="327" t="s">
        <v>932</v>
      </c>
      <c r="C192" s="327" t="s">
        <v>42</v>
      </c>
      <c r="D192" s="327" t="s">
        <v>331</v>
      </c>
      <c r="E192" s="328" t="s">
        <v>959</v>
      </c>
      <c r="F192" s="329"/>
      <c r="G192" s="330" t="s">
        <v>959</v>
      </c>
      <c r="H192" s="5"/>
      <c r="I192" s="331"/>
      <c r="J192" s="332"/>
      <c r="K192" s="332"/>
      <c r="L192" s="332"/>
      <c r="M192" s="333"/>
      <c r="N192" s="332"/>
      <c r="O192" s="333"/>
      <c r="P192" s="332"/>
      <c r="Q192" s="333"/>
      <c r="R192" s="334"/>
      <c r="S192" s="314"/>
      <c r="T192" s="367"/>
    </row>
    <row r="193" spans="1:20" ht="275.5" x14ac:dyDescent="0.35">
      <c r="A193" s="326"/>
      <c r="B193" s="335" t="s">
        <v>932</v>
      </c>
      <c r="C193" s="335" t="s">
        <v>42</v>
      </c>
      <c r="D193" s="335" t="s">
        <v>331</v>
      </c>
      <c r="E193" s="336" t="s">
        <v>959</v>
      </c>
      <c r="F193" s="162" t="s">
        <v>35</v>
      </c>
      <c r="G193" s="337" t="s">
        <v>852</v>
      </c>
      <c r="H193" s="338" t="s">
        <v>853</v>
      </c>
      <c r="I193" s="339" t="s">
        <v>854</v>
      </c>
      <c r="J193" s="59" t="s">
        <v>855</v>
      </c>
      <c r="K193" s="59" t="s">
        <v>856</v>
      </c>
      <c r="L193" s="59" t="s">
        <v>76</v>
      </c>
      <c r="M193" s="340" t="s">
        <v>84</v>
      </c>
      <c r="N193" s="340" t="s">
        <v>857</v>
      </c>
      <c r="O193" s="163" t="s">
        <v>396</v>
      </c>
      <c r="P193" s="59" t="s">
        <v>858</v>
      </c>
      <c r="Q193" s="62"/>
      <c r="R193" s="56">
        <v>1</v>
      </c>
      <c r="S193" s="317"/>
      <c r="T193" s="367">
        <f t="shared" si="2"/>
        <v>0</v>
      </c>
    </row>
    <row r="194" spans="1:20" ht="15.5" x14ac:dyDescent="0.35">
      <c r="A194" s="326"/>
      <c r="B194" s="327" t="s">
        <v>932</v>
      </c>
      <c r="C194" s="327" t="s">
        <v>42</v>
      </c>
      <c r="D194" s="327" t="s">
        <v>331</v>
      </c>
      <c r="E194" s="328" t="s">
        <v>960</v>
      </c>
      <c r="F194" s="329"/>
      <c r="G194" s="330" t="s">
        <v>960</v>
      </c>
      <c r="H194" s="5"/>
      <c r="I194" s="331"/>
      <c r="J194" s="332"/>
      <c r="K194" s="332"/>
      <c r="L194" s="332"/>
      <c r="M194" s="333"/>
      <c r="N194" s="332"/>
      <c r="O194" s="333"/>
      <c r="P194" s="332"/>
      <c r="Q194" s="333"/>
      <c r="R194" s="334"/>
      <c r="S194" s="314"/>
      <c r="T194" s="367"/>
    </row>
    <row r="195" spans="1:20" ht="288" x14ac:dyDescent="0.35">
      <c r="A195" s="326"/>
      <c r="B195" s="335" t="s">
        <v>932</v>
      </c>
      <c r="C195" s="335" t="s">
        <v>42</v>
      </c>
      <c r="D195" s="335" t="s">
        <v>331</v>
      </c>
      <c r="E195" s="336" t="s">
        <v>960</v>
      </c>
      <c r="F195" s="162" t="s">
        <v>35</v>
      </c>
      <c r="G195" s="341" t="s">
        <v>860</v>
      </c>
      <c r="H195" s="338" t="s">
        <v>861</v>
      </c>
      <c r="I195" s="339" t="s">
        <v>862</v>
      </c>
      <c r="J195" s="59" t="s">
        <v>863</v>
      </c>
      <c r="K195" s="59" t="s">
        <v>856</v>
      </c>
      <c r="L195" s="59" t="s">
        <v>76</v>
      </c>
      <c r="M195" s="340" t="s">
        <v>84</v>
      </c>
      <c r="N195" s="340" t="s">
        <v>857</v>
      </c>
      <c r="O195" s="163" t="s">
        <v>396</v>
      </c>
      <c r="P195" s="59" t="s">
        <v>864</v>
      </c>
      <c r="Q195" s="62"/>
      <c r="R195" s="56">
        <v>1</v>
      </c>
      <c r="S195" s="317"/>
      <c r="T195" s="367">
        <f t="shared" si="2"/>
        <v>0</v>
      </c>
    </row>
    <row r="196" spans="1:20" ht="15.5" x14ac:dyDescent="0.35">
      <c r="A196" s="326"/>
      <c r="B196" s="327" t="s">
        <v>932</v>
      </c>
      <c r="C196" s="327" t="s">
        <v>42</v>
      </c>
      <c r="D196" s="327" t="s">
        <v>331</v>
      </c>
      <c r="E196" s="328" t="s">
        <v>961</v>
      </c>
      <c r="F196" s="329"/>
      <c r="G196" s="330" t="s">
        <v>961</v>
      </c>
      <c r="H196" s="5"/>
      <c r="I196" s="331"/>
      <c r="J196" s="332"/>
      <c r="K196" s="332"/>
      <c r="L196" s="332"/>
      <c r="M196" s="333"/>
      <c r="N196" s="332"/>
      <c r="O196" s="333"/>
      <c r="P196" s="332"/>
      <c r="Q196" s="333"/>
      <c r="R196" s="334"/>
      <c r="S196" s="314"/>
      <c r="T196" s="367"/>
    </row>
    <row r="197" spans="1:20" ht="275.5" x14ac:dyDescent="0.35">
      <c r="A197" s="326"/>
      <c r="B197" s="335" t="s">
        <v>932</v>
      </c>
      <c r="C197" s="335" t="s">
        <v>42</v>
      </c>
      <c r="D197" s="335" t="s">
        <v>331</v>
      </c>
      <c r="E197" s="336" t="s">
        <v>961</v>
      </c>
      <c r="F197" s="162" t="s">
        <v>35</v>
      </c>
      <c r="G197" s="337" t="s">
        <v>852</v>
      </c>
      <c r="H197" s="338" t="s">
        <v>853</v>
      </c>
      <c r="I197" s="339" t="s">
        <v>854</v>
      </c>
      <c r="J197" s="59" t="s">
        <v>855</v>
      </c>
      <c r="K197" s="59" t="s">
        <v>856</v>
      </c>
      <c r="L197" s="59" t="s">
        <v>76</v>
      </c>
      <c r="M197" s="340" t="s">
        <v>84</v>
      </c>
      <c r="N197" s="340" t="s">
        <v>857</v>
      </c>
      <c r="O197" s="163" t="s">
        <v>396</v>
      </c>
      <c r="P197" s="59" t="s">
        <v>858</v>
      </c>
      <c r="Q197" s="62"/>
      <c r="R197" s="56">
        <v>1</v>
      </c>
      <c r="S197" s="317"/>
      <c r="T197" s="367">
        <f t="shared" ref="T197:T259" si="3">R197*S197</f>
        <v>0</v>
      </c>
    </row>
    <row r="198" spans="1:20" ht="15.5" x14ac:dyDescent="0.35">
      <c r="A198" s="326"/>
      <c r="B198" s="327" t="s">
        <v>932</v>
      </c>
      <c r="C198" s="327" t="s">
        <v>42</v>
      </c>
      <c r="D198" s="327" t="s">
        <v>331</v>
      </c>
      <c r="E198" s="328" t="s">
        <v>962</v>
      </c>
      <c r="F198" s="329"/>
      <c r="G198" s="330" t="s">
        <v>962</v>
      </c>
      <c r="H198" s="5"/>
      <c r="I198" s="331"/>
      <c r="J198" s="332"/>
      <c r="K198" s="332"/>
      <c r="L198" s="332"/>
      <c r="M198" s="333"/>
      <c r="N198" s="332"/>
      <c r="O198" s="333"/>
      <c r="P198" s="332"/>
      <c r="Q198" s="333"/>
      <c r="R198" s="334"/>
      <c r="S198" s="314"/>
      <c r="T198" s="367"/>
    </row>
    <row r="199" spans="1:20" ht="275.5" x14ac:dyDescent="0.35">
      <c r="A199" s="326"/>
      <c r="B199" s="335" t="s">
        <v>932</v>
      </c>
      <c r="C199" s="335" t="s">
        <v>42</v>
      </c>
      <c r="D199" s="335" t="s">
        <v>331</v>
      </c>
      <c r="E199" s="336" t="s">
        <v>962</v>
      </c>
      <c r="F199" s="162" t="s">
        <v>35</v>
      </c>
      <c r="G199" s="337" t="s">
        <v>852</v>
      </c>
      <c r="H199" s="338" t="s">
        <v>853</v>
      </c>
      <c r="I199" s="339" t="s">
        <v>854</v>
      </c>
      <c r="J199" s="59" t="s">
        <v>855</v>
      </c>
      <c r="K199" s="59" t="s">
        <v>856</v>
      </c>
      <c r="L199" s="59" t="s">
        <v>76</v>
      </c>
      <c r="M199" s="340" t="s">
        <v>84</v>
      </c>
      <c r="N199" s="340" t="s">
        <v>857</v>
      </c>
      <c r="O199" s="163" t="s">
        <v>396</v>
      </c>
      <c r="P199" s="59" t="s">
        <v>858</v>
      </c>
      <c r="Q199" s="62"/>
      <c r="R199" s="56">
        <v>1</v>
      </c>
      <c r="S199" s="317"/>
      <c r="T199" s="367">
        <f t="shared" si="3"/>
        <v>0</v>
      </c>
    </row>
    <row r="200" spans="1:20" ht="15.5" x14ac:dyDescent="0.35">
      <c r="A200" s="326"/>
      <c r="B200" s="327" t="s">
        <v>932</v>
      </c>
      <c r="C200" s="327" t="s">
        <v>42</v>
      </c>
      <c r="D200" s="327" t="s">
        <v>331</v>
      </c>
      <c r="E200" s="328" t="s">
        <v>963</v>
      </c>
      <c r="F200" s="329"/>
      <c r="G200" s="330" t="s">
        <v>963</v>
      </c>
      <c r="H200" s="5"/>
      <c r="I200" s="331"/>
      <c r="J200" s="332"/>
      <c r="K200" s="332"/>
      <c r="L200" s="332"/>
      <c r="M200" s="333"/>
      <c r="N200" s="332"/>
      <c r="O200" s="333"/>
      <c r="P200" s="332"/>
      <c r="Q200" s="333"/>
      <c r="R200" s="334"/>
      <c r="S200" s="314"/>
      <c r="T200" s="367"/>
    </row>
    <row r="201" spans="1:20" ht="288" x14ac:dyDescent="0.35">
      <c r="A201" s="326"/>
      <c r="B201" s="335" t="s">
        <v>932</v>
      </c>
      <c r="C201" s="335" t="s">
        <v>42</v>
      </c>
      <c r="D201" s="335" t="s">
        <v>331</v>
      </c>
      <c r="E201" s="336" t="s">
        <v>963</v>
      </c>
      <c r="F201" s="162" t="s">
        <v>35</v>
      </c>
      <c r="G201" s="341" t="s">
        <v>860</v>
      </c>
      <c r="H201" s="338" t="s">
        <v>861</v>
      </c>
      <c r="I201" s="339" t="s">
        <v>862</v>
      </c>
      <c r="J201" s="59" t="s">
        <v>863</v>
      </c>
      <c r="K201" s="59" t="s">
        <v>856</v>
      </c>
      <c r="L201" s="59" t="s">
        <v>76</v>
      </c>
      <c r="M201" s="340" t="s">
        <v>84</v>
      </c>
      <c r="N201" s="340" t="s">
        <v>857</v>
      </c>
      <c r="O201" s="163" t="s">
        <v>396</v>
      </c>
      <c r="P201" s="59" t="s">
        <v>864</v>
      </c>
      <c r="Q201" s="62"/>
      <c r="R201" s="56">
        <v>1</v>
      </c>
      <c r="S201" s="317"/>
      <c r="T201" s="367">
        <f t="shared" si="3"/>
        <v>0</v>
      </c>
    </row>
    <row r="202" spans="1:20" ht="15.5" x14ac:dyDescent="0.35">
      <c r="A202" s="326"/>
      <c r="B202" s="327" t="s">
        <v>932</v>
      </c>
      <c r="C202" s="327" t="s">
        <v>42</v>
      </c>
      <c r="D202" s="327" t="s">
        <v>331</v>
      </c>
      <c r="E202" s="328" t="s">
        <v>964</v>
      </c>
      <c r="F202" s="329"/>
      <c r="G202" s="330" t="s">
        <v>964</v>
      </c>
      <c r="H202" s="5"/>
      <c r="I202" s="331"/>
      <c r="J202" s="332"/>
      <c r="K202" s="332"/>
      <c r="L202" s="332"/>
      <c r="M202" s="333"/>
      <c r="N202" s="332"/>
      <c r="O202" s="333"/>
      <c r="P202" s="332"/>
      <c r="Q202" s="333"/>
      <c r="R202" s="334"/>
      <c r="S202" s="314"/>
      <c r="T202" s="367"/>
    </row>
    <row r="203" spans="1:20" ht="288" x14ac:dyDescent="0.35">
      <c r="A203" s="326"/>
      <c r="B203" s="335" t="s">
        <v>932</v>
      </c>
      <c r="C203" s="335" t="s">
        <v>42</v>
      </c>
      <c r="D203" s="335" t="s">
        <v>331</v>
      </c>
      <c r="E203" s="336" t="s">
        <v>964</v>
      </c>
      <c r="F203" s="162" t="s">
        <v>35</v>
      </c>
      <c r="G203" s="341" t="s">
        <v>860</v>
      </c>
      <c r="H203" s="338" t="s">
        <v>861</v>
      </c>
      <c r="I203" s="339" t="s">
        <v>862</v>
      </c>
      <c r="J203" s="59" t="s">
        <v>863</v>
      </c>
      <c r="K203" s="59" t="s">
        <v>856</v>
      </c>
      <c r="L203" s="59" t="s">
        <v>76</v>
      </c>
      <c r="M203" s="340" t="s">
        <v>84</v>
      </c>
      <c r="N203" s="340" t="s">
        <v>857</v>
      </c>
      <c r="O203" s="163" t="s">
        <v>396</v>
      </c>
      <c r="P203" s="59" t="s">
        <v>864</v>
      </c>
      <c r="Q203" s="62"/>
      <c r="R203" s="56">
        <v>1</v>
      </c>
      <c r="S203" s="317"/>
      <c r="T203" s="367">
        <f t="shared" si="3"/>
        <v>0</v>
      </c>
    </row>
    <row r="204" spans="1:20" ht="15.5" x14ac:dyDescent="0.35">
      <c r="A204" s="326"/>
      <c r="B204" s="327" t="s">
        <v>932</v>
      </c>
      <c r="C204" s="327" t="s">
        <v>42</v>
      </c>
      <c r="D204" s="327" t="s">
        <v>331</v>
      </c>
      <c r="E204" s="328" t="s">
        <v>965</v>
      </c>
      <c r="F204" s="329"/>
      <c r="G204" s="330" t="s">
        <v>965</v>
      </c>
      <c r="H204" s="5"/>
      <c r="I204" s="331"/>
      <c r="J204" s="332"/>
      <c r="K204" s="332"/>
      <c r="L204" s="332"/>
      <c r="M204" s="333"/>
      <c r="N204" s="332"/>
      <c r="O204" s="333"/>
      <c r="P204" s="332"/>
      <c r="Q204" s="333"/>
      <c r="R204" s="334"/>
      <c r="S204" s="314"/>
      <c r="T204" s="367"/>
    </row>
    <row r="205" spans="1:20" ht="288" x14ac:dyDescent="0.35">
      <c r="A205" s="326"/>
      <c r="B205" s="335" t="s">
        <v>932</v>
      </c>
      <c r="C205" s="335" t="s">
        <v>42</v>
      </c>
      <c r="D205" s="335" t="s">
        <v>331</v>
      </c>
      <c r="E205" s="336" t="s">
        <v>965</v>
      </c>
      <c r="F205" s="162" t="s">
        <v>35</v>
      </c>
      <c r="G205" s="341" t="s">
        <v>860</v>
      </c>
      <c r="H205" s="338" t="s">
        <v>861</v>
      </c>
      <c r="I205" s="339" t="s">
        <v>862</v>
      </c>
      <c r="J205" s="59" t="s">
        <v>863</v>
      </c>
      <c r="K205" s="59" t="s">
        <v>856</v>
      </c>
      <c r="L205" s="59" t="s">
        <v>76</v>
      </c>
      <c r="M205" s="340" t="s">
        <v>84</v>
      </c>
      <c r="N205" s="340" t="s">
        <v>857</v>
      </c>
      <c r="O205" s="163" t="s">
        <v>396</v>
      </c>
      <c r="P205" s="59" t="s">
        <v>864</v>
      </c>
      <c r="Q205" s="62"/>
      <c r="R205" s="56">
        <v>1</v>
      </c>
      <c r="S205" s="317"/>
      <c r="T205" s="367">
        <f t="shared" si="3"/>
        <v>0</v>
      </c>
    </row>
    <row r="206" spans="1:20" ht="15.5" x14ac:dyDescent="0.35">
      <c r="A206" s="326"/>
      <c r="B206" s="327" t="s">
        <v>932</v>
      </c>
      <c r="C206" s="327" t="s">
        <v>42</v>
      </c>
      <c r="D206" s="327" t="s">
        <v>331</v>
      </c>
      <c r="E206" s="328" t="s">
        <v>966</v>
      </c>
      <c r="F206" s="329"/>
      <c r="G206" s="330" t="s">
        <v>966</v>
      </c>
      <c r="H206" s="5"/>
      <c r="I206" s="331"/>
      <c r="J206" s="332"/>
      <c r="K206" s="332"/>
      <c r="L206" s="332"/>
      <c r="M206" s="333"/>
      <c r="N206" s="332"/>
      <c r="O206" s="333"/>
      <c r="P206" s="332"/>
      <c r="Q206" s="333"/>
      <c r="R206" s="334"/>
      <c r="S206" s="314"/>
      <c r="T206" s="367"/>
    </row>
    <row r="207" spans="1:20" ht="288" x14ac:dyDescent="0.35">
      <c r="A207" s="326"/>
      <c r="B207" s="335" t="s">
        <v>932</v>
      </c>
      <c r="C207" s="335" t="s">
        <v>42</v>
      </c>
      <c r="D207" s="335" t="s">
        <v>331</v>
      </c>
      <c r="E207" s="336" t="s">
        <v>966</v>
      </c>
      <c r="F207" s="162" t="s">
        <v>35</v>
      </c>
      <c r="G207" s="341" t="s">
        <v>860</v>
      </c>
      <c r="H207" s="338" t="s">
        <v>861</v>
      </c>
      <c r="I207" s="339" t="s">
        <v>862</v>
      </c>
      <c r="J207" s="59" t="s">
        <v>863</v>
      </c>
      <c r="K207" s="59" t="s">
        <v>856</v>
      </c>
      <c r="L207" s="59" t="s">
        <v>76</v>
      </c>
      <c r="M207" s="340" t="s">
        <v>84</v>
      </c>
      <c r="N207" s="340" t="s">
        <v>857</v>
      </c>
      <c r="O207" s="163" t="s">
        <v>396</v>
      </c>
      <c r="P207" s="59" t="s">
        <v>864</v>
      </c>
      <c r="Q207" s="62"/>
      <c r="R207" s="56">
        <v>1</v>
      </c>
      <c r="S207" s="317"/>
      <c r="T207" s="367">
        <f t="shared" si="3"/>
        <v>0</v>
      </c>
    </row>
    <row r="208" spans="1:20" ht="15.5" x14ac:dyDescent="0.35">
      <c r="A208" s="326"/>
      <c r="B208" s="327" t="s">
        <v>932</v>
      </c>
      <c r="C208" s="327" t="s">
        <v>42</v>
      </c>
      <c r="D208" s="327" t="s">
        <v>331</v>
      </c>
      <c r="E208" s="328" t="s">
        <v>967</v>
      </c>
      <c r="F208" s="329"/>
      <c r="G208" s="330" t="s">
        <v>967</v>
      </c>
      <c r="H208" s="5"/>
      <c r="I208" s="331"/>
      <c r="J208" s="332"/>
      <c r="K208" s="332"/>
      <c r="L208" s="332"/>
      <c r="M208" s="333"/>
      <c r="N208" s="332"/>
      <c r="O208" s="333"/>
      <c r="P208" s="332"/>
      <c r="Q208" s="333"/>
      <c r="R208" s="334"/>
      <c r="S208" s="314"/>
      <c r="T208" s="367"/>
    </row>
    <row r="209" spans="1:20" ht="288" x14ac:dyDescent="0.35">
      <c r="A209" s="326"/>
      <c r="B209" s="335" t="s">
        <v>932</v>
      </c>
      <c r="C209" s="335" t="s">
        <v>42</v>
      </c>
      <c r="D209" s="335" t="s">
        <v>331</v>
      </c>
      <c r="E209" s="336" t="s">
        <v>967</v>
      </c>
      <c r="F209" s="162" t="s">
        <v>35</v>
      </c>
      <c r="G209" s="341" t="s">
        <v>860</v>
      </c>
      <c r="H209" s="338" t="s">
        <v>861</v>
      </c>
      <c r="I209" s="339" t="s">
        <v>862</v>
      </c>
      <c r="J209" s="59" t="s">
        <v>863</v>
      </c>
      <c r="K209" s="59" t="s">
        <v>856</v>
      </c>
      <c r="L209" s="59" t="s">
        <v>76</v>
      </c>
      <c r="M209" s="340" t="s">
        <v>84</v>
      </c>
      <c r="N209" s="340" t="s">
        <v>857</v>
      </c>
      <c r="O209" s="163" t="s">
        <v>396</v>
      </c>
      <c r="P209" s="59" t="s">
        <v>864</v>
      </c>
      <c r="Q209" s="62"/>
      <c r="R209" s="56">
        <v>1</v>
      </c>
      <c r="S209" s="317"/>
      <c r="T209" s="367">
        <f t="shared" si="3"/>
        <v>0</v>
      </c>
    </row>
    <row r="210" spans="1:20" ht="15.5" x14ac:dyDescent="0.35">
      <c r="A210" s="326"/>
      <c r="B210" s="327" t="s">
        <v>932</v>
      </c>
      <c r="C210" s="327" t="s">
        <v>42</v>
      </c>
      <c r="D210" s="327" t="s">
        <v>331</v>
      </c>
      <c r="E210" s="328" t="s">
        <v>968</v>
      </c>
      <c r="F210" s="329"/>
      <c r="G210" s="330" t="s">
        <v>968</v>
      </c>
      <c r="H210" s="5"/>
      <c r="I210" s="331"/>
      <c r="J210" s="332"/>
      <c r="K210" s="332"/>
      <c r="L210" s="332"/>
      <c r="M210" s="333"/>
      <c r="N210" s="332"/>
      <c r="O210" s="333"/>
      <c r="P210" s="332"/>
      <c r="Q210" s="333"/>
      <c r="R210" s="334"/>
      <c r="S210" s="314"/>
      <c r="T210" s="367"/>
    </row>
    <row r="211" spans="1:20" ht="275.5" x14ac:dyDescent="0.35">
      <c r="A211" s="326"/>
      <c r="B211" s="335" t="s">
        <v>932</v>
      </c>
      <c r="C211" s="335" t="s">
        <v>42</v>
      </c>
      <c r="D211" s="335" t="s">
        <v>331</v>
      </c>
      <c r="E211" s="336" t="s">
        <v>968</v>
      </c>
      <c r="F211" s="162" t="s">
        <v>35</v>
      </c>
      <c r="G211" s="337" t="s">
        <v>852</v>
      </c>
      <c r="H211" s="338" t="s">
        <v>853</v>
      </c>
      <c r="I211" s="339" t="s">
        <v>854</v>
      </c>
      <c r="J211" s="59" t="s">
        <v>855</v>
      </c>
      <c r="K211" s="59" t="s">
        <v>856</v>
      </c>
      <c r="L211" s="59" t="s">
        <v>76</v>
      </c>
      <c r="M211" s="340" t="s">
        <v>84</v>
      </c>
      <c r="N211" s="340" t="s">
        <v>857</v>
      </c>
      <c r="O211" s="163" t="s">
        <v>396</v>
      </c>
      <c r="P211" s="59" t="s">
        <v>858</v>
      </c>
      <c r="Q211" s="62"/>
      <c r="R211" s="56">
        <v>1</v>
      </c>
      <c r="S211" s="317"/>
      <c r="T211" s="367">
        <f t="shared" si="3"/>
        <v>0</v>
      </c>
    </row>
    <row r="212" spans="1:20" ht="15.5" x14ac:dyDescent="0.35">
      <c r="A212" s="326"/>
      <c r="B212" s="327" t="s">
        <v>932</v>
      </c>
      <c r="C212" s="327" t="s">
        <v>42</v>
      </c>
      <c r="D212" s="327" t="s">
        <v>331</v>
      </c>
      <c r="E212" s="328" t="s">
        <v>969</v>
      </c>
      <c r="F212" s="329"/>
      <c r="G212" s="330" t="s">
        <v>969</v>
      </c>
      <c r="H212" s="5"/>
      <c r="I212" s="331"/>
      <c r="J212" s="332"/>
      <c r="K212" s="332"/>
      <c r="L212" s="332"/>
      <c r="M212" s="333"/>
      <c r="N212" s="332"/>
      <c r="O212" s="333"/>
      <c r="P212" s="332"/>
      <c r="Q212" s="333"/>
      <c r="R212" s="334"/>
      <c r="S212" s="314"/>
      <c r="T212" s="367"/>
    </row>
    <row r="213" spans="1:20" ht="275.5" x14ac:dyDescent="0.35">
      <c r="A213" s="326"/>
      <c r="B213" s="335" t="s">
        <v>932</v>
      </c>
      <c r="C213" s="335" t="s">
        <v>42</v>
      </c>
      <c r="D213" s="335" t="s">
        <v>331</v>
      </c>
      <c r="E213" s="336" t="s">
        <v>969</v>
      </c>
      <c r="F213" s="162" t="s">
        <v>35</v>
      </c>
      <c r="G213" s="337" t="s">
        <v>852</v>
      </c>
      <c r="H213" s="338" t="s">
        <v>853</v>
      </c>
      <c r="I213" s="339" t="s">
        <v>854</v>
      </c>
      <c r="J213" s="59" t="s">
        <v>855</v>
      </c>
      <c r="K213" s="59" t="s">
        <v>856</v>
      </c>
      <c r="L213" s="59" t="s">
        <v>76</v>
      </c>
      <c r="M213" s="340" t="s">
        <v>84</v>
      </c>
      <c r="N213" s="340" t="s">
        <v>857</v>
      </c>
      <c r="O213" s="163" t="s">
        <v>396</v>
      </c>
      <c r="P213" s="59" t="s">
        <v>858</v>
      </c>
      <c r="Q213" s="62"/>
      <c r="R213" s="56">
        <v>1</v>
      </c>
      <c r="S213" s="317"/>
      <c r="T213" s="367">
        <f t="shared" si="3"/>
        <v>0</v>
      </c>
    </row>
    <row r="214" spans="1:20" ht="15.5" x14ac:dyDescent="0.35">
      <c r="A214" s="326"/>
      <c r="B214" s="327" t="s">
        <v>932</v>
      </c>
      <c r="C214" s="327" t="s">
        <v>42</v>
      </c>
      <c r="D214" s="327" t="s">
        <v>331</v>
      </c>
      <c r="E214" s="328" t="s">
        <v>970</v>
      </c>
      <c r="F214" s="329"/>
      <c r="G214" s="330" t="s">
        <v>970</v>
      </c>
      <c r="H214" s="5"/>
      <c r="I214" s="331"/>
      <c r="J214" s="332"/>
      <c r="K214" s="332"/>
      <c r="L214" s="332"/>
      <c r="M214" s="333"/>
      <c r="N214" s="332"/>
      <c r="O214" s="333"/>
      <c r="P214" s="332"/>
      <c r="Q214" s="333"/>
      <c r="R214" s="334"/>
      <c r="S214" s="314"/>
      <c r="T214" s="367"/>
    </row>
    <row r="215" spans="1:20" ht="275.5" x14ac:dyDescent="0.35">
      <c r="A215" s="326"/>
      <c r="B215" s="335" t="s">
        <v>932</v>
      </c>
      <c r="C215" s="335" t="s">
        <v>42</v>
      </c>
      <c r="D215" s="335" t="s">
        <v>331</v>
      </c>
      <c r="E215" s="336" t="s">
        <v>970</v>
      </c>
      <c r="F215" s="162" t="s">
        <v>35</v>
      </c>
      <c r="G215" s="337" t="s">
        <v>852</v>
      </c>
      <c r="H215" s="338" t="s">
        <v>853</v>
      </c>
      <c r="I215" s="339" t="s">
        <v>854</v>
      </c>
      <c r="J215" s="59" t="s">
        <v>855</v>
      </c>
      <c r="K215" s="59" t="s">
        <v>856</v>
      </c>
      <c r="L215" s="59" t="s">
        <v>76</v>
      </c>
      <c r="M215" s="340" t="s">
        <v>84</v>
      </c>
      <c r="N215" s="340" t="s">
        <v>857</v>
      </c>
      <c r="O215" s="163" t="s">
        <v>396</v>
      </c>
      <c r="P215" s="59" t="s">
        <v>858</v>
      </c>
      <c r="Q215" s="62"/>
      <c r="R215" s="56">
        <v>1</v>
      </c>
      <c r="S215" s="317"/>
      <c r="T215" s="367">
        <f t="shared" si="3"/>
        <v>0</v>
      </c>
    </row>
    <row r="216" spans="1:20" ht="15.5" x14ac:dyDescent="0.35">
      <c r="A216" s="326"/>
      <c r="B216" s="327" t="s">
        <v>932</v>
      </c>
      <c r="C216" s="327" t="s">
        <v>42</v>
      </c>
      <c r="D216" s="327" t="s">
        <v>331</v>
      </c>
      <c r="E216" s="328" t="s">
        <v>971</v>
      </c>
      <c r="F216" s="329"/>
      <c r="G216" s="330" t="s">
        <v>971</v>
      </c>
      <c r="H216" s="5"/>
      <c r="I216" s="331"/>
      <c r="J216" s="332"/>
      <c r="K216" s="332"/>
      <c r="L216" s="332"/>
      <c r="M216" s="333"/>
      <c r="N216" s="332"/>
      <c r="O216" s="333"/>
      <c r="P216" s="332"/>
      <c r="Q216" s="333"/>
      <c r="R216" s="334"/>
      <c r="S216" s="314"/>
      <c r="T216" s="367"/>
    </row>
    <row r="217" spans="1:20" ht="288" x14ac:dyDescent="0.35">
      <c r="A217" s="326"/>
      <c r="B217" s="335" t="s">
        <v>932</v>
      </c>
      <c r="C217" s="335" t="s">
        <v>42</v>
      </c>
      <c r="D217" s="335" t="s">
        <v>331</v>
      </c>
      <c r="E217" s="336" t="s">
        <v>971</v>
      </c>
      <c r="F217" s="162" t="s">
        <v>35</v>
      </c>
      <c r="G217" s="341" t="s">
        <v>860</v>
      </c>
      <c r="H217" s="338" t="s">
        <v>861</v>
      </c>
      <c r="I217" s="339" t="s">
        <v>862</v>
      </c>
      <c r="J217" s="59" t="s">
        <v>863</v>
      </c>
      <c r="K217" s="59" t="s">
        <v>856</v>
      </c>
      <c r="L217" s="59" t="s">
        <v>76</v>
      </c>
      <c r="M217" s="340" t="s">
        <v>84</v>
      </c>
      <c r="N217" s="340" t="s">
        <v>857</v>
      </c>
      <c r="O217" s="163" t="s">
        <v>396</v>
      </c>
      <c r="P217" s="59" t="s">
        <v>864</v>
      </c>
      <c r="Q217" s="62"/>
      <c r="R217" s="56">
        <v>1</v>
      </c>
      <c r="S217" s="317"/>
      <c r="T217" s="367">
        <f t="shared" si="3"/>
        <v>0</v>
      </c>
    </row>
    <row r="218" spans="1:20" ht="15.5" x14ac:dyDescent="0.35">
      <c r="A218" s="326"/>
      <c r="B218" s="327" t="s">
        <v>932</v>
      </c>
      <c r="C218" s="327" t="s">
        <v>42</v>
      </c>
      <c r="D218" s="327" t="s">
        <v>331</v>
      </c>
      <c r="E218" s="328" t="s">
        <v>972</v>
      </c>
      <c r="F218" s="329"/>
      <c r="G218" s="330" t="s">
        <v>972</v>
      </c>
      <c r="H218" s="5"/>
      <c r="I218" s="331"/>
      <c r="J218" s="332"/>
      <c r="K218" s="332"/>
      <c r="L218" s="332"/>
      <c r="M218" s="333"/>
      <c r="N218" s="332"/>
      <c r="O218" s="333"/>
      <c r="P218" s="332"/>
      <c r="Q218" s="333"/>
      <c r="R218" s="334"/>
      <c r="S218" s="314"/>
      <c r="T218" s="367"/>
    </row>
    <row r="219" spans="1:20" ht="288" x14ac:dyDescent="0.35">
      <c r="A219" s="326"/>
      <c r="B219" s="335" t="s">
        <v>932</v>
      </c>
      <c r="C219" s="335" t="s">
        <v>42</v>
      </c>
      <c r="D219" s="335" t="s">
        <v>331</v>
      </c>
      <c r="E219" s="336" t="s">
        <v>972</v>
      </c>
      <c r="F219" s="162" t="s">
        <v>35</v>
      </c>
      <c r="G219" s="341" t="s">
        <v>860</v>
      </c>
      <c r="H219" s="338" t="s">
        <v>861</v>
      </c>
      <c r="I219" s="339" t="s">
        <v>862</v>
      </c>
      <c r="J219" s="59" t="s">
        <v>863</v>
      </c>
      <c r="K219" s="59" t="s">
        <v>856</v>
      </c>
      <c r="L219" s="59" t="s">
        <v>76</v>
      </c>
      <c r="M219" s="340" t="s">
        <v>84</v>
      </c>
      <c r="N219" s="340" t="s">
        <v>857</v>
      </c>
      <c r="O219" s="163" t="s">
        <v>396</v>
      </c>
      <c r="P219" s="59" t="s">
        <v>864</v>
      </c>
      <c r="Q219" s="62"/>
      <c r="R219" s="56">
        <v>1</v>
      </c>
      <c r="S219" s="317"/>
      <c r="T219" s="367">
        <f t="shared" si="3"/>
        <v>0</v>
      </c>
    </row>
    <row r="220" spans="1:20" ht="15.5" x14ac:dyDescent="0.35">
      <c r="A220" s="326"/>
      <c r="B220" s="327" t="s">
        <v>932</v>
      </c>
      <c r="C220" s="327" t="s">
        <v>107</v>
      </c>
      <c r="D220" s="327" t="s">
        <v>331</v>
      </c>
      <c r="E220" s="328" t="s">
        <v>973</v>
      </c>
      <c r="F220" s="329"/>
      <c r="G220" s="330" t="s">
        <v>973</v>
      </c>
      <c r="H220" s="5"/>
      <c r="I220" s="331"/>
      <c r="J220" s="332"/>
      <c r="K220" s="332"/>
      <c r="L220" s="332"/>
      <c r="M220" s="333"/>
      <c r="N220" s="332"/>
      <c r="O220" s="333"/>
      <c r="P220" s="332"/>
      <c r="Q220" s="333"/>
      <c r="R220" s="334"/>
      <c r="S220" s="314"/>
      <c r="T220" s="367"/>
    </row>
    <row r="221" spans="1:20" ht="288" x14ac:dyDescent="0.35">
      <c r="A221" s="326"/>
      <c r="B221" s="335" t="s">
        <v>932</v>
      </c>
      <c r="C221" s="335" t="s">
        <v>107</v>
      </c>
      <c r="D221" s="335" t="s">
        <v>331</v>
      </c>
      <c r="E221" s="336" t="s">
        <v>973</v>
      </c>
      <c r="F221" s="162" t="s">
        <v>35</v>
      </c>
      <c r="G221" s="341" t="s">
        <v>860</v>
      </c>
      <c r="H221" s="338" t="s">
        <v>861</v>
      </c>
      <c r="I221" s="339" t="s">
        <v>862</v>
      </c>
      <c r="J221" s="59" t="s">
        <v>863</v>
      </c>
      <c r="K221" s="59" t="s">
        <v>856</v>
      </c>
      <c r="L221" s="59" t="s">
        <v>76</v>
      </c>
      <c r="M221" s="340" t="s">
        <v>84</v>
      </c>
      <c r="N221" s="340" t="s">
        <v>857</v>
      </c>
      <c r="O221" s="163" t="s">
        <v>396</v>
      </c>
      <c r="P221" s="59" t="s">
        <v>864</v>
      </c>
      <c r="Q221" s="62"/>
      <c r="R221" s="56">
        <v>1</v>
      </c>
      <c r="S221" s="317"/>
      <c r="T221" s="367">
        <f t="shared" si="3"/>
        <v>0</v>
      </c>
    </row>
    <row r="222" spans="1:20" ht="15.5" x14ac:dyDescent="0.35">
      <c r="A222" s="326"/>
      <c r="B222" s="327" t="s">
        <v>932</v>
      </c>
      <c r="C222" s="327" t="s">
        <v>107</v>
      </c>
      <c r="D222" s="327" t="s">
        <v>331</v>
      </c>
      <c r="E222" s="328" t="s">
        <v>974</v>
      </c>
      <c r="F222" s="329"/>
      <c r="G222" s="330" t="s">
        <v>974</v>
      </c>
      <c r="H222" s="5"/>
      <c r="I222" s="331"/>
      <c r="J222" s="332"/>
      <c r="K222" s="332"/>
      <c r="L222" s="332"/>
      <c r="M222" s="333"/>
      <c r="N222" s="332"/>
      <c r="O222" s="333"/>
      <c r="P222" s="332"/>
      <c r="Q222" s="333"/>
      <c r="R222" s="334"/>
      <c r="S222" s="314"/>
      <c r="T222" s="367"/>
    </row>
    <row r="223" spans="1:20" ht="288" x14ac:dyDescent="0.35">
      <c r="A223" s="326"/>
      <c r="B223" s="335" t="s">
        <v>932</v>
      </c>
      <c r="C223" s="335" t="s">
        <v>107</v>
      </c>
      <c r="D223" s="335" t="s">
        <v>331</v>
      </c>
      <c r="E223" s="336" t="s">
        <v>974</v>
      </c>
      <c r="F223" s="162" t="s">
        <v>35</v>
      </c>
      <c r="G223" s="341" t="s">
        <v>860</v>
      </c>
      <c r="H223" s="338" t="s">
        <v>861</v>
      </c>
      <c r="I223" s="339" t="s">
        <v>862</v>
      </c>
      <c r="J223" s="59" t="s">
        <v>863</v>
      </c>
      <c r="K223" s="59" t="s">
        <v>856</v>
      </c>
      <c r="L223" s="59" t="s">
        <v>76</v>
      </c>
      <c r="M223" s="340" t="s">
        <v>84</v>
      </c>
      <c r="N223" s="340" t="s">
        <v>857</v>
      </c>
      <c r="O223" s="163" t="s">
        <v>396</v>
      </c>
      <c r="P223" s="59" t="s">
        <v>864</v>
      </c>
      <c r="Q223" s="62"/>
      <c r="R223" s="56">
        <v>1</v>
      </c>
      <c r="S223" s="317"/>
      <c r="T223" s="367">
        <f t="shared" si="3"/>
        <v>0</v>
      </c>
    </row>
    <row r="224" spans="1:20" ht="15.5" x14ac:dyDescent="0.35">
      <c r="A224" s="326"/>
      <c r="B224" s="327" t="s">
        <v>932</v>
      </c>
      <c r="C224" s="327" t="s">
        <v>107</v>
      </c>
      <c r="D224" s="327" t="s">
        <v>331</v>
      </c>
      <c r="E224" s="328" t="s">
        <v>975</v>
      </c>
      <c r="F224" s="329"/>
      <c r="G224" s="330" t="s">
        <v>975</v>
      </c>
      <c r="H224" s="5"/>
      <c r="I224" s="331"/>
      <c r="J224" s="332"/>
      <c r="K224" s="332"/>
      <c r="L224" s="332"/>
      <c r="M224" s="333"/>
      <c r="N224" s="332"/>
      <c r="O224" s="333"/>
      <c r="P224" s="332"/>
      <c r="Q224" s="333"/>
      <c r="R224" s="334"/>
      <c r="S224" s="314"/>
      <c r="T224" s="367"/>
    </row>
    <row r="225" spans="1:20" ht="288" x14ac:dyDescent="0.35">
      <c r="A225" s="326"/>
      <c r="B225" s="335" t="s">
        <v>932</v>
      </c>
      <c r="C225" s="335" t="s">
        <v>107</v>
      </c>
      <c r="D225" s="335" t="s">
        <v>331</v>
      </c>
      <c r="E225" s="336" t="s">
        <v>975</v>
      </c>
      <c r="F225" s="162" t="s">
        <v>35</v>
      </c>
      <c r="G225" s="341" t="s">
        <v>860</v>
      </c>
      <c r="H225" s="338" t="s">
        <v>861</v>
      </c>
      <c r="I225" s="339" t="s">
        <v>862</v>
      </c>
      <c r="J225" s="59" t="s">
        <v>863</v>
      </c>
      <c r="K225" s="59" t="s">
        <v>856</v>
      </c>
      <c r="L225" s="59" t="s">
        <v>76</v>
      </c>
      <c r="M225" s="340" t="s">
        <v>84</v>
      </c>
      <c r="N225" s="340" t="s">
        <v>857</v>
      </c>
      <c r="O225" s="163" t="s">
        <v>396</v>
      </c>
      <c r="P225" s="59" t="s">
        <v>864</v>
      </c>
      <c r="Q225" s="62"/>
      <c r="R225" s="56">
        <v>1</v>
      </c>
      <c r="S225" s="317"/>
      <c r="T225" s="367">
        <f t="shared" si="3"/>
        <v>0</v>
      </c>
    </row>
    <row r="226" spans="1:20" ht="15.5" x14ac:dyDescent="0.35">
      <c r="A226" s="326"/>
      <c r="B226" s="327" t="s">
        <v>932</v>
      </c>
      <c r="C226" s="327" t="s">
        <v>107</v>
      </c>
      <c r="D226" s="327" t="s">
        <v>331</v>
      </c>
      <c r="E226" s="328" t="s">
        <v>976</v>
      </c>
      <c r="F226" s="329"/>
      <c r="G226" s="330" t="s">
        <v>976</v>
      </c>
      <c r="H226" s="5"/>
      <c r="I226" s="331"/>
      <c r="J226" s="332"/>
      <c r="K226" s="332"/>
      <c r="L226" s="332"/>
      <c r="M226" s="333"/>
      <c r="N226" s="332"/>
      <c r="O226" s="333"/>
      <c r="P226" s="332"/>
      <c r="Q226" s="333"/>
      <c r="R226" s="334"/>
      <c r="S226" s="314"/>
      <c r="T226" s="367"/>
    </row>
    <row r="227" spans="1:20" ht="288" x14ac:dyDescent="0.35">
      <c r="A227" s="326"/>
      <c r="B227" s="335" t="s">
        <v>932</v>
      </c>
      <c r="C227" s="335" t="s">
        <v>107</v>
      </c>
      <c r="D227" s="335" t="s">
        <v>331</v>
      </c>
      <c r="E227" s="336" t="s">
        <v>976</v>
      </c>
      <c r="F227" s="162" t="s">
        <v>35</v>
      </c>
      <c r="G227" s="341" t="s">
        <v>860</v>
      </c>
      <c r="H227" s="338" t="s">
        <v>861</v>
      </c>
      <c r="I227" s="339" t="s">
        <v>862</v>
      </c>
      <c r="J227" s="59" t="s">
        <v>863</v>
      </c>
      <c r="K227" s="59" t="s">
        <v>856</v>
      </c>
      <c r="L227" s="59" t="s">
        <v>76</v>
      </c>
      <c r="M227" s="340" t="s">
        <v>84</v>
      </c>
      <c r="N227" s="340" t="s">
        <v>857</v>
      </c>
      <c r="O227" s="163" t="s">
        <v>396</v>
      </c>
      <c r="P227" s="59" t="s">
        <v>864</v>
      </c>
      <c r="Q227" s="62"/>
      <c r="R227" s="56">
        <v>1</v>
      </c>
      <c r="S227" s="317"/>
      <c r="T227" s="367">
        <f t="shared" si="3"/>
        <v>0</v>
      </c>
    </row>
    <row r="228" spans="1:20" ht="15.5" x14ac:dyDescent="0.35">
      <c r="A228" s="326"/>
      <c r="B228" s="327" t="s">
        <v>932</v>
      </c>
      <c r="C228" s="327" t="s">
        <v>107</v>
      </c>
      <c r="D228" s="327" t="s">
        <v>331</v>
      </c>
      <c r="E228" s="328" t="s">
        <v>977</v>
      </c>
      <c r="F228" s="329"/>
      <c r="G228" s="330" t="s">
        <v>977</v>
      </c>
      <c r="H228" s="5"/>
      <c r="I228" s="331"/>
      <c r="J228" s="332"/>
      <c r="K228" s="332"/>
      <c r="L228" s="332"/>
      <c r="M228" s="333"/>
      <c r="N228" s="332"/>
      <c r="O228" s="333"/>
      <c r="P228" s="332"/>
      <c r="Q228" s="333"/>
      <c r="R228" s="334"/>
      <c r="S228" s="314"/>
      <c r="T228" s="367"/>
    </row>
    <row r="229" spans="1:20" ht="288" x14ac:dyDescent="0.35">
      <c r="A229" s="326"/>
      <c r="B229" s="335" t="s">
        <v>932</v>
      </c>
      <c r="C229" s="335" t="s">
        <v>107</v>
      </c>
      <c r="D229" s="335" t="s">
        <v>331</v>
      </c>
      <c r="E229" s="336" t="s">
        <v>977</v>
      </c>
      <c r="F229" s="162" t="s">
        <v>35</v>
      </c>
      <c r="G229" s="341" t="s">
        <v>860</v>
      </c>
      <c r="H229" s="338" t="s">
        <v>861</v>
      </c>
      <c r="I229" s="339" t="s">
        <v>862</v>
      </c>
      <c r="J229" s="59" t="s">
        <v>863</v>
      </c>
      <c r="K229" s="59" t="s">
        <v>856</v>
      </c>
      <c r="L229" s="59" t="s">
        <v>76</v>
      </c>
      <c r="M229" s="340" t="s">
        <v>84</v>
      </c>
      <c r="N229" s="340" t="s">
        <v>857</v>
      </c>
      <c r="O229" s="163" t="s">
        <v>396</v>
      </c>
      <c r="P229" s="59" t="s">
        <v>864</v>
      </c>
      <c r="Q229" s="62"/>
      <c r="R229" s="56">
        <v>1</v>
      </c>
      <c r="S229" s="317"/>
      <c r="T229" s="367">
        <f t="shared" si="3"/>
        <v>0</v>
      </c>
    </row>
    <row r="230" spans="1:20" ht="15.5" x14ac:dyDescent="0.35">
      <c r="A230" s="326"/>
      <c r="B230" s="327" t="s">
        <v>932</v>
      </c>
      <c r="C230" s="327" t="s">
        <v>107</v>
      </c>
      <c r="D230" s="327" t="s">
        <v>331</v>
      </c>
      <c r="E230" s="328" t="s">
        <v>978</v>
      </c>
      <c r="F230" s="329"/>
      <c r="G230" s="330" t="s">
        <v>978</v>
      </c>
      <c r="H230" s="5"/>
      <c r="I230" s="331"/>
      <c r="J230" s="332"/>
      <c r="K230" s="332"/>
      <c r="L230" s="332"/>
      <c r="M230" s="333"/>
      <c r="N230" s="332"/>
      <c r="O230" s="333"/>
      <c r="P230" s="332"/>
      <c r="Q230" s="333"/>
      <c r="R230" s="334"/>
      <c r="S230" s="314"/>
      <c r="T230" s="367"/>
    </row>
    <row r="231" spans="1:20" ht="288" x14ac:dyDescent="0.35">
      <c r="A231" s="326"/>
      <c r="B231" s="335" t="s">
        <v>932</v>
      </c>
      <c r="C231" s="335" t="s">
        <v>107</v>
      </c>
      <c r="D231" s="335" t="s">
        <v>331</v>
      </c>
      <c r="E231" s="336" t="s">
        <v>978</v>
      </c>
      <c r="F231" s="162" t="s">
        <v>35</v>
      </c>
      <c r="G231" s="341" t="s">
        <v>860</v>
      </c>
      <c r="H231" s="338" t="s">
        <v>861</v>
      </c>
      <c r="I231" s="339" t="s">
        <v>862</v>
      </c>
      <c r="J231" s="59" t="s">
        <v>863</v>
      </c>
      <c r="K231" s="59" t="s">
        <v>856</v>
      </c>
      <c r="L231" s="59" t="s">
        <v>76</v>
      </c>
      <c r="M231" s="340" t="s">
        <v>84</v>
      </c>
      <c r="N231" s="340" t="s">
        <v>857</v>
      </c>
      <c r="O231" s="163" t="s">
        <v>396</v>
      </c>
      <c r="P231" s="59" t="s">
        <v>864</v>
      </c>
      <c r="Q231" s="62"/>
      <c r="R231" s="56">
        <v>1</v>
      </c>
      <c r="S231" s="317"/>
      <c r="T231" s="367">
        <f t="shared" si="3"/>
        <v>0</v>
      </c>
    </row>
    <row r="232" spans="1:20" ht="15.5" x14ac:dyDescent="0.35">
      <c r="A232" s="326"/>
      <c r="B232" s="327" t="s">
        <v>932</v>
      </c>
      <c r="C232" s="327" t="s">
        <v>107</v>
      </c>
      <c r="D232" s="327" t="s">
        <v>331</v>
      </c>
      <c r="E232" s="328" t="s">
        <v>979</v>
      </c>
      <c r="F232" s="329"/>
      <c r="G232" s="330" t="s">
        <v>979</v>
      </c>
      <c r="H232" s="5"/>
      <c r="I232" s="331"/>
      <c r="J232" s="332"/>
      <c r="K232" s="332"/>
      <c r="L232" s="332"/>
      <c r="M232" s="333"/>
      <c r="N232" s="332"/>
      <c r="O232" s="333"/>
      <c r="P232" s="332"/>
      <c r="Q232" s="333"/>
      <c r="R232" s="334"/>
      <c r="S232" s="314"/>
      <c r="T232" s="367"/>
    </row>
    <row r="233" spans="1:20" ht="288" x14ac:dyDescent="0.35">
      <c r="A233" s="326"/>
      <c r="B233" s="335" t="s">
        <v>932</v>
      </c>
      <c r="C233" s="335" t="s">
        <v>107</v>
      </c>
      <c r="D233" s="335" t="s">
        <v>331</v>
      </c>
      <c r="E233" s="336" t="s">
        <v>979</v>
      </c>
      <c r="F233" s="162" t="s">
        <v>35</v>
      </c>
      <c r="G233" s="341" t="s">
        <v>860</v>
      </c>
      <c r="H233" s="338" t="s">
        <v>861</v>
      </c>
      <c r="I233" s="339" t="s">
        <v>862</v>
      </c>
      <c r="J233" s="59" t="s">
        <v>863</v>
      </c>
      <c r="K233" s="59" t="s">
        <v>856</v>
      </c>
      <c r="L233" s="59" t="s">
        <v>76</v>
      </c>
      <c r="M233" s="340" t="s">
        <v>84</v>
      </c>
      <c r="N233" s="340" t="s">
        <v>857</v>
      </c>
      <c r="O233" s="163" t="s">
        <v>396</v>
      </c>
      <c r="P233" s="59" t="s">
        <v>864</v>
      </c>
      <c r="Q233" s="62"/>
      <c r="R233" s="56">
        <v>1</v>
      </c>
      <c r="S233" s="317"/>
      <c r="T233" s="367">
        <f t="shared" si="3"/>
        <v>0</v>
      </c>
    </row>
    <row r="234" spans="1:20" ht="15.5" x14ac:dyDescent="0.35">
      <c r="A234" s="326"/>
      <c r="B234" s="327" t="s">
        <v>932</v>
      </c>
      <c r="C234" s="327" t="s">
        <v>107</v>
      </c>
      <c r="D234" s="327" t="s">
        <v>331</v>
      </c>
      <c r="E234" s="328" t="s">
        <v>980</v>
      </c>
      <c r="F234" s="329"/>
      <c r="G234" s="330" t="s">
        <v>980</v>
      </c>
      <c r="H234" s="5"/>
      <c r="I234" s="331"/>
      <c r="J234" s="332"/>
      <c r="K234" s="332"/>
      <c r="L234" s="332"/>
      <c r="M234" s="333"/>
      <c r="N234" s="332"/>
      <c r="O234" s="333"/>
      <c r="P234" s="332"/>
      <c r="Q234" s="333"/>
      <c r="R234" s="334"/>
      <c r="S234" s="314"/>
      <c r="T234" s="367"/>
    </row>
    <row r="235" spans="1:20" ht="288" x14ac:dyDescent="0.35">
      <c r="A235" s="326"/>
      <c r="B235" s="335" t="s">
        <v>932</v>
      </c>
      <c r="C235" s="335" t="s">
        <v>107</v>
      </c>
      <c r="D235" s="335" t="s">
        <v>331</v>
      </c>
      <c r="E235" s="336" t="s">
        <v>980</v>
      </c>
      <c r="F235" s="162" t="s">
        <v>35</v>
      </c>
      <c r="G235" s="341" t="s">
        <v>860</v>
      </c>
      <c r="H235" s="338" t="s">
        <v>861</v>
      </c>
      <c r="I235" s="339" t="s">
        <v>862</v>
      </c>
      <c r="J235" s="59" t="s">
        <v>863</v>
      </c>
      <c r="K235" s="59" t="s">
        <v>856</v>
      </c>
      <c r="L235" s="59" t="s">
        <v>76</v>
      </c>
      <c r="M235" s="340" t="s">
        <v>84</v>
      </c>
      <c r="N235" s="340" t="s">
        <v>857</v>
      </c>
      <c r="O235" s="163" t="s">
        <v>396</v>
      </c>
      <c r="P235" s="59" t="s">
        <v>864</v>
      </c>
      <c r="Q235" s="62"/>
      <c r="R235" s="56">
        <v>1</v>
      </c>
      <c r="S235" s="317"/>
      <c r="T235" s="367">
        <f t="shared" si="3"/>
        <v>0</v>
      </c>
    </row>
    <row r="236" spans="1:20" ht="15.5" x14ac:dyDescent="0.35">
      <c r="A236" s="326"/>
      <c r="B236" s="327" t="s">
        <v>932</v>
      </c>
      <c r="C236" s="327" t="s">
        <v>107</v>
      </c>
      <c r="D236" s="327" t="s">
        <v>331</v>
      </c>
      <c r="E236" s="328" t="s">
        <v>981</v>
      </c>
      <c r="F236" s="329"/>
      <c r="G236" s="330" t="s">
        <v>981</v>
      </c>
      <c r="H236" s="5"/>
      <c r="I236" s="331"/>
      <c r="J236" s="332"/>
      <c r="K236" s="332"/>
      <c r="L236" s="332"/>
      <c r="M236" s="333"/>
      <c r="N236" s="332"/>
      <c r="O236" s="333"/>
      <c r="P236" s="332"/>
      <c r="Q236" s="333"/>
      <c r="R236" s="334"/>
      <c r="S236" s="314"/>
      <c r="T236" s="367"/>
    </row>
    <row r="237" spans="1:20" ht="288" x14ac:dyDescent="0.35">
      <c r="A237" s="326"/>
      <c r="B237" s="335" t="s">
        <v>932</v>
      </c>
      <c r="C237" s="335" t="s">
        <v>107</v>
      </c>
      <c r="D237" s="335" t="s">
        <v>331</v>
      </c>
      <c r="E237" s="336" t="s">
        <v>981</v>
      </c>
      <c r="F237" s="162" t="s">
        <v>35</v>
      </c>
      <c r="G237" s="341" t="s">
        <v>860</v>
      </c>
      <c r="H237" s="338" t="s">
        <v>861</v>
      </c>
      <c r="I237" s="339" t="s">
        <v>862</v>
      </c>
      <c r="J237" s="59" t="s">
        <v>863</v>
      </c>
      <c r="K237" s="59" t="s">
        <v>856</v>
      </c>
      <c r="L237" s="59" t="s">
        <v>76</v>
      </c>
      <c r="M237" s="340" t="s">
        <v>84</v>
      </c>
      <c r="N237" s="340" t="s">
        <v>857</v>
      </c>
      <c r="O237" s="163" t="s">
        <v>396</v>
      </c>
      <c r="P237" s="59" t="s">
        <v>864</v>
      </c>
      <c r="Q237" s="62"/>
      <c r="R237" s="56">
        <v>1</v>
      </c>
      <c r="S237" s="317"/>
      <c r="T237" s="367">
        <f t="shared" si="3"/>
        <v>0</v>
      </c>
    </row>
    <row r="238" spans="1:20" ht="15.5" x14ac:dyDescent="0.35">
      <c r="A238" s="326"/>
      <c r="B238" s="327" t="s">
        <v>932</v>
      </c>
      <c r="C238" s="327" t="s">
        <v>107</v>
      </c>
      <c r="D238" s="327" t="s">
        <v>331</v>
      </c>
      <c r="E238" s="328" t="s">
        <v>982</v>
      </c>
      <c r="F238" s="329"/>
      <c r="G238" s="330" t="s">
        <v>982</v>
      </c>
      <c r="H238" s="5"/>
      <c r="I238" s="331"/>
      <c r="J238" s="332"/>
      <c r="K238" s="332"/>
      <c r="L238" s="332"/>
      <c r="M238" s="333"/>
      <c r="N238" s="332"/>
      <c r="O238" s="333"/>
      <c r="P238" s="332"/>
      <c r="Q238" s="333"/>
      <c r="R238" s="334"/>
      <c r="S238" s="314"/>
      <c r="T238" s="367"/>
    </row>
    <row r="239" spans="1:20" ht="288" x14ac:dyDescent="0.35">
      <c r="A239" s="326"/>
      <c r="B239" s="335" t="s">
        <v>932</v>
      </c>
      <c r="C239" s="335" t="s">
        <v>107</v>
      </c>
      <c r="D239" s="335" t="s">
        <v>331</v>
      </c>
      <c r="E239" s="336" t="s">
        <v>982</v>
      </c>
      <c r="F239" s="162" t="s">
        <v>35</v>
      </c>
      <c r="G239" s="341" t="s">
        <v>860</v>
      </c>
      <c r="H239" s="338" t="s">
        <v>861</v>
      </c>
      <c r="I239" s="339" t="s">
        <v>862</v>
      </c>
      <c r="J239" s="59" t="s">
        <v>863</v>
      </c>
      <c r="K239" s="59" t="s">
        <v>856</v>
      </c>
      <c r="L239" s="59" t="s">
        <v>76</v>
      </c>
      <c r="M239" s="340" t="s">
        <v>84</v>
      </c>
      <c r="N239" s="340" t="s">
        <v>857</v>
      </c>
      <c r="O239" s="163" t="s">
        <v>396</v>
      </c>
      <c r="P239" s="59" t="s">
        <v>864</v>
      </c>
      <c r="Q239" s="62"/>
      <c r="R239" s="56">
        <v>1</v>
      </c>
      <c r="S239" s="317"/>
      <c r="T239" s="367">
        <f t="shared" si="3"/>
        <v>0</v>
      </c>
    </row>
    <row r="240" spans="1:20" ht="15.5" x14ac:dyDescent="0.35">
      <c r="A240" s="326"/>
      <c r="B240" s="327" t="s">
        <v>932</v>
      </c>
      <c r="C240" s="327" t="s">
        <v>107</v>
      </c>
      <c r="D240" s="327" t="s">
        <v>331</v>
      </c>
      <c r="E240" s="328" t="s">
        <v>983</v>
      </c>
      <c r="F240" s="329"/>
      <c r="G240" s="330" t="s">
        <v>983</v>
      </c>
      <c r="H240" s="5"/>
      <c r="I240" s="331"/>
      <c r="J240" s="332"/>
      <c r="K240" s="332"/>
      <c r="L240" s="332"/>
      <c r="M240" s="333"/>
      <c r="N240" s="332"/>
      <c r="O240" s="333"/>
      <c r="P240" s="332"/>
      <c r="Q240" s="333"/>
      <c r="R240" s="334"/>
      <c r="S240" s="314"/>
      <c r="T240" s="367"/>
    </row>
    <row r="241" spans="1:20" ht="288" x14ac:dyDescent="0.35">
      <c r="A241" s="326"/>
      <c r="B241" s="335" t="s">
        <v>932</v>
      </c>
      <c r="C241" s="335" t="s">
        <v>107</v>
      </c>
      <c r="D241" s="335" t="s">
        <v>331</v>
      </c>
      <c r="E241" s="336" t="s">
        <v>983</v>
      </c>
      <c r="F241" s="162" t="s">
        <v>35</v>
      </c>
      <c r="G241" s="341" t="s">
        <v>860</v>
      </c>
      <c r="H241" s="338" t="s">
        <v>861</v>
      </c>
      <c r="I241" s="339" t="s">
        <v>862</v>
      </c>
      <c r="J241" s="59" t="s">
        <v>863</v>
      </c>
      <c r="K241" s="59" t="s">
        <v>856</v>
      </c>
      <c r="L241" s="59" t="s">
        <v>76</v>
      </c>
      <c r="M241" s="340" t="s">
        <v>84</v>
      </c>
      <c r="N241" s="340" t="s">
        <v>857</v>
      </c>
      <c r="O241" s="163" t="s">
        <v>396</v>
      </c>
      <c r="P241" s="59" t="s">
        <v>864</v>
      </c>
      <c r="Q241" s="62"/>
      <c r="R241" s="56">
        <v>1</v>
      </c>
      <c r="S241" s="317"/>
      <c r="T241" s="367">
        <f t="shared" si="3"/>
        <v>0</v>
      </c>
    </row>
    <row r="242" spans="1:20" ht="15.5" x14ac:dyDescent="0.35">
      <c r="A242" s="326"/>
      <c r="B242" s="327" t="s">
        <v>932</v>
      </c>
      <c r="C242" s="327" t="s">
        <v>107</v>
      </c>
      <c r="D242" s="327" t="s">
        <v>331</v>
      </c>
      <c r="E242" s="328" t="s">
        <v>984</v>
      </c>
      <c r="F242" s="329"/>
      <c r="G242" s="330" t="s">
        <v>984</v>
      </c>
      <c r="H242" s="5"/>
      <c r="I242" s="331"/>
      <c r="J242" s="332"/>
      <c r="K242" s="332"/>
      <c r="L242" s="332"/>
      <c r="M242" s="333"/>
      <c r="N242" s="332"/>
      <c r="O242" s="333"/>
      <c r="P242" s="332"/>
      <c r="Q242" s="333"/>
      <c r="R242" s="334"/>
      <c r="S242" s="314"/>
      <c r="T242" s="367"/>
    </row>
    <row r="243" spans="1:20" ht="288" x14ac:dyDescent="0.35">
      <c r="A243" s="326"/>
      <c r="B243" s="335" t="s">
        <v>932</v>
      </c>
      <c r="C243" s="335" t="s">
        <v>107</v>
      </c>
      <c r="D243" s="335" t="s">
        <v>331</v>
      </c>
      <c r="E243" s="336" t="s">
        <v>984</v>
      </c>
      <c r="F243" s="162" t="s">
        <v>35</v>
      </c>
      <c r="G243" s="341" t="s">
        <v>860</v>
      </c>
      <c r="H243" s="338" t="s">
        <v>861</v>
      </c>
      <c r="I243" s="339" t="s">
        <v>862</v>
      </c>
      <c r="J243" s="59" t="s">
        <v>863</v>
      </c>
      <c r="K243" s="59" t="s">
        <v>856</v>
      </c>
      <c r="L243" s="59" t="s">
        <v>76</v>
      </c>
      <c r="M243" s="340" t="s">
        <v>84</v>
      </c>
      <c r="N243" s="340" t="s">
        <v>857</v>
      </c>
      <c r="O243" s="163" t="s">
        <v>396</v>
      </c>
      <c r="P243" s="59" t="s">
        <v>864</v>
      </c>
      <c r="Q243" s="62"/>
      <c r="R243" s="56">
        <v>1</v>
      </c>
      <c r="S243" s="317"/>
      <c r="T243" s="367">
        <f t="shared" si="3"/>
        <v>0</v>
      </c>
    </row>
    <row r="244" spans="1:20" ht="15.5" x14ac:dyDescent="0.35">
      <c r="A244" s="326"/>
      <c r="B244" s="327" t="s">
        <v>932</v>
      </c>
      <c r="C244" s="327" t="s">
        <v>107</v>
      </c>
      <c r="D244" s="327" t="s">
        <v>331</v>
      </c>
      <c r="E244" s="328" t="s">
        <v>985</v>
      </c>
      <c r="F244" s="329"/>
      <c r="G244" s="330" t="s">
        <v>985</v>
      </c>
      <c r="H244" s="5"/>
      <c r="I244" s="331"/>
      <c r="J244" s="332"/>
      <c r="K244" s="332"/>
      <c r="L244" s="332"/>
      <c r="M244" s="333"/>
      <c r="N244" s="332"/>
      <c r="O244" s="333"/>
      <c r="P244" s="332"/>
      <c r="Q244" s="333"/>
      <c r="R244" s="334"/>
      <c r="S244" s="314"/>
      <c r="T244" s="367"/>
    </row>
    <row r="245" spans="1:20" ht="288" x14ac:dyDescent="0.35">
      <c r="A245" s="326"/>
      <c r="B245" s="335" t="s">
        <v>932</v>
      </c>
      <c r="C245" s="335" t="s">
        <v>107</v>
      </c>
      <c r="D245" s="335" t="s">
        <v>331</v>
      </c>
      <c r="E245" s="336" t="s">
        <v>985</v>
      </c>
      <c r="F245" s="162" t="s">
        <v>35</v>
      </c>
      <c r="G245" s="341" t="s">
        <v>860</v>
      </c>
      <c r="H245" s="338" t="s">
        <v>861</v>
      </c>
      <c r="I245" s="339" t="s">
        <v>862</v>
      </c>
      <c r="J245" s="59" t="s">
        <v>863</v>
      </c>
      <c r="K245" s="59" t="s">
        <v>856</v>
      </c>
      <c r="L245" s="59" t="s">
        <v>76</v>
      </c>
      <c r="M245" s="340" t="s">
        <v>84</v>
      </c>
      <c r="N245" s="340" t="s">
        <v>857</v>
      </c>
      <c r="O245" s="163" t="s">
        <v>396</v>
      </c>
      <c r="P245" s="59" t="s">
        <v>864</v>
      </c>
      <c r="Q245" s="62"/>
      <c r="R245" s="56">
        <v>1</v>
      </c>
      <c r="S245" s="317"/>
      <c r="T245" s="367">
        <f t="shared" si="3"/>
        <v>0</v>
      </c>
    </row>
    <row r="246" spans="1:20" ht="15.5" x14ac:dyDescent="0.35">
      <c r="A246" s="326"/>
      <c r="B246" s="327" t="s">
        <v>932</v>
      </c>
      <c r="C246" s="327" t="s">
        <v>107</v>
      </c>
      <c r="D246" s="327" t="s">
        <v>331</v>
      </c>
      <c r="E246" s="328" t="s">
        <v>986</v>
      </c>
      <c r="F246" s="329"/>
      <c r="G246" s="330" t="s">
        <v>986</v>
      </c>
      <c r="H246" s="5"/>
      <c r="I246" s="331"/>
      <c r="J246" s="332"/>
      <c r="K246" s="332"/>
      <c r="L246" s="332"/>
      <c r="M246" s="333"/>
      <c r="N246" s="332"/>
      <c r="O246" s="333"/>
      <c r="P246" s="332"/>
      <c r="Q246" s="333"/>
      <c r="R246" s="334"/>
      <c r="S246" s="314"/>
      <c r="T246" s="367"/>
    </row>
    <row r="247" spans="1:20" ht="288" x14ac:dyDescent="0.35">
      <c r="A247" s="326"/>
      <c r="B247" s="335" t="s">
        <v>932</v>
      </c>
      <c r="C247" s="335" t="s">
        <v>107</v>
      </c>
      <c r="D247" s="335" t="s">
        <v>331</v>
      </c>
      <c r="E247" s="336" t="s">
        <v>986</v>
      </c>
      <c r="F247" s="162" t="s">
        <v>35</v>
      </c>
      <c r="G247" s="341" t="s">
        <v>860</v>
      </c>
      <c r="H247" s="338" t="s">
        <v>861</v>
      </c>
      <c r="I247" s="339" t="s">
        <v>862</v>
      </c>
      <c r="J247" s="59" t="s">
        <v>863</v>
      </c>
      <c r="K247" s="59" t="s">
        <v>856</v>
      </c>
      <c r="L247" s="59" t="s">
        <v>76</v>
      </c>
      <c r="M247" s="340" t="s">
        <v>84</v>
      </c>
      <c r="N247" s="340" t="s">
        <v>857</v>
      </c>
      <c r="O247" s="163" t="s">
        <v>396</v>
      </c>
      <c r="P247" s="59" t="s">
        <v>864</v>
      </c>
      <c r="Q247" s="62"/>
      <c r="R247" s="56">
        <v>1</v>
      </c>
      <c r="S247" s="317"/>
      <c r="T247" s="367">
        <f t="shared" si="3"/>
        <v>0</v>
      </c>
    </row>
    <row r="248" spans="1:20" ht="15.5" x14ac:dyDescent="0.35">
      <c r="A248" s="326"/>
      <c r="B248" s="327" t="s">
        <v>932</v>
      </c>
      <c r="C248" s="327" t="s">
        <v>107</v>
      </c>
      <c r="D248" s="327" t="s">
        <v>331</v>
      </c>
      <c r="E248" s="328" t="s">
        <v>987</v>
      </c>
      <c r="F248" s="329"/>
      <c r="G248" s="330" t="s">
        <v>987</v>
      </c>
      <c r="H248" s="5"/>
      <c r="I248" s="331"/>
      <c r="J248" s="332"/>
      <c r="K248" s="332"/>
      <c r="L248" s="332"/>
      <c r="M248" s="333"/>
      <c r="N248" s="332"/>
      <c r="O248" s="333"/>
      <c r="P248" s="332"/>
      <c r="Q248" s="333"/>
      <c r="R248" s="334"/>
      <c r="S248" s="314"/>
      <c r="T248" s="367"/>
    </row>
    <row r="249" spans="1:20" ht="288" x14ac:dyDescent="0.35">
      <c r="A249" s="326"/>
      <c r="B249" s="335" t="s">
        <v>932</v>
      </c>
      <c r="C249" s="335" t="s">
        <v>107</v>
      </c>
      <c r="D249" s="335" t="s">
        <v>331</v>
      </c>
      <c r="E249" s="336" t="s">
        <v>987</v>
      </c>
      <c r="F249" s="162" t="s">
        <v>35</v>
      </c>
      <c r="G249" s="341" t="s">
        <v>860</v>
      </c>
      <c r="H249" s="338" t="s">
        <v>861</v>
      </c>
      <c r="I249" s="339" t="s">
        <v>862</v>
      </c>
      <c r="J249" s="59" t="s">
        <v>863</v>
      </c>
      <c r="K249" s="59" t="s">
        <v>856</v>
      </c>
      <c r="L249" s="59" t="s">
        <v>76</v>
      </c>
      <c r="M249" s="340" t="s">
        <v>84</v>
      </c>
      <c r="N249" s="340" t="s">
        <v>857</v>
      </c>
      <c r="O249" s="163" t="s">
        <v>396</v>
      </c>
      <c r="P249" s="59" t="s">
        <v>864</v>
      </c>
      <c r="Q249" s="62"/>
      <c r="R249" s="56">
        <v>1</v>
      </c>
      <c r="S249" s="317"/>
      <c r="T249" s="367">
        <f t="shared" si="3"/>
        <v>0</v>
      </c>
    </row>
    <row r="250" spans="1:20" ht="15.5" x14ac:dyDescent="0.35">
      <c r="A250" s="326"/>
      <c r="B250" s="327" t="s">
        <v>932</v>
      </c>
      <c r="C250" s="327" t="s">
        <v>107</v>
      </c>
      <c r="D250" s="327" t="s">
        <v>331</v>
      </c>
      <c r="E250" s="328" t="s">
        <v>988</v>
      </c>
      <c r="F250" s="329"/>
      <c r="G250" s="330" t="s">
        <v>988</v>
      </c>
      <c r="H250" s="5"/>
      <c r="I250" s="331"/>
      <c r="J250" s="332"/>
      <c r="K250" s="332"/>
      <c r="L250" s="332"/>
      <c r="M250" s="333"/>
      <c r="N250" s="332"/>
      <c r="O250" s="333"/>
      <c r="P250" s="332"/>
      <c r="Q250" s="333"/>
      <c r="R250" s="334"/>
      <c r="S250" s="314"/>
      <c r="T250" s="367"/>
    </row>
    <row r="251" spans="1:20" ht="288" x14ac:dyDescent="0.35">
      <c r="A251" s="326"/>
      <c r="B251" s="335" t="s">
        <v>932</v>
      </c>
      <c r="C251" s="335" t="s">
        <v>107</v>
      </c>
      <c r="D251" s="335" t="s">
        <v>331</v>
      </c>
      <c r="E251" s="336" t="s">
        <v>988</v>
      </c>
      <c r="F251" s="162" t="s">
        <v>35</v>
      </c>
      <c r="G251" s="341" t="s">
        <v>860</v>
      </c>
      <c r="H251" s="338" t="s">
        <v>861</v>
      </c>
      <c r="I251" s="339" t="s">
        <v>862</v>
      </c>
      <c r="J251" s="59" t="s">
        <v>863</v>
      </c>
      <c r="K251" s="59" t="s">
        <v>856</v>
      </c>
      <c r="L251" s="59" t="s">
        <v>76</v>
      </c>
      <c r="M251" s="340" t="s">
        <v>84</v>
      </c>
      <c r="N251" s="340" t="s">
        <v>857</v>
      </c>
      <c r="O251" s="163" t="s">
        <v>396</v>
      </c>
      <c r="P251" s="59" t="s">
        <v>864</v>
      </c>
      <c r="Q251" s="62"/>
      <c r="R251" s="56">
        <v>1</v>
      </c>
      <c r="S251" s="317"/>
      <c r="T251" s="367">
        <f t="shared" si="3"/>
        <v>0</v>
      </c>
    </row>
    <row r="252" spans="1:20" ht="15.5" x14ac:dyDescent="0.35">
      <c r="A252" s="326"/>
      <c r="B252" s="327" t="s">
        <v>932</v>
      </c>
      <c r="C252" s="327" t="s">
        <v>107</v>
      </c>
      <c r="D252" s="327" t="s">
        <v>331</v>
      </c>
      <c r="E252" s="328" t="s">
        <v>989</v>
      </c>
      <c r="F252" s="329"/>
      <c r="G252" s="330" t="s">
        <v>989</v>
      </c>
      <c r="H252" s="5"/>
      <c r="I252" s="331"/>
      <c r="J252" s="332"/>
      <c r="K252" s="332"/>
      <c r="L252" s="332"/>
      <c r="M252" s="333"/>
      <c r="N252" s="332"/>
      <c r="O252" s="333"/>
      <c r="P252" s="332"/>
      <c r="Q252" s="333"/>
      <c r="R252" s="334"/>
      <c r="S252" s="314"/>
      <c r="T252" s="367"/>
    </row>
    <row r="253" spans="1:20" ht="288" x14ac:dyDescent="0.35">
      <c r="A253" s="326"/>
      <c r="B253" s="335" t="s">
        <v>932</v>
      </c>
      <c r="C253" s="335" t="s">
        <v>107</v>
      </c>
      <c r="D253" s="335" t="s">
        <v>331</v>
      </c>
      <c r="E253" s="336" t="s">
        <v>989</v>
      </c>
      <c r="F253" s="162" t="s">
        <v>35</v>
      </c>
      <c r="G253" s="341" t="s">
        <v>860</v>
      </c>
      <c r="H253" s="338" t="s">
        <v>861</v>
      </c>
      <c r="I253" s="339" t="s">
        <v>862</v>
      </c>
      <c r="J253" s="59" t="s">
        <v>863</v>
      </c>
      <c r="K253" s="59" t="s">
        <v>856</v>
      </c>
      <c r="L253" s="59" t="s">
        <v>76</v>
      </c>
      <c r="M253" s="340" t="s">
        <v>84</v>
      </c>
      <c r="N253" s="340" t="s">
        <v>857</v>
      </c>
      <c r="O253" s="163" t="s">
        <v>396</v>
      </c>
      <c r="P253" s="59" t="s">
        <v>864</v>
      </c>
      <c r="Q253" s="62"/>
      <c r="R253" s="56">
        <v>1</v>
      </c>
      <c r="S253" s="317"/>
      <c r="T253" s="367">
        <f t="shared" si="3"/>
        <v>0</v>
      </c>
    </row>
    <row r="254" spans="1:20" ht="15.5" x14ac:dyDescent="0.35">
      <c r="A254" s="326"/>
      <c r="B254" s="327" t="s">
        <v>932</v>
      </c>
      <c r="C254" s="327" t="s">
        <v>107</v>
      </c>
      <c r="D254" s="327" t="s">
        <v>331</v>
      </c>
      <c r="E254" s="328" t="s">
        <v>990</v>
      </c>
      <c r="F254" s="329"/>
      <c r="G254" s="330" t="s">
        <v>990</v>
      </c>
      <c r="H254" s="5"/>
      <c r="I254" s="331"/>
      <c r="J254" s="332"/>
      <c r="K254" s="332"/>
      <c r="L254" s="332"/>
      <c r="M254" s="333"/>
      <c r="N254" s="332"/>
      <c r="O254" s="333"/>
      <c r="P254" s="332"/>
      <c r="Q254" s="333"/>
      <c r="R254" s="334"/>
      <c r="S254" s="314"/>
      <c r="T254" s="367"/>
    </row>
    <row r="255" spans="1:20" ht="275.5" x14ac:dyDescent="0.35">
      <c r="A255" s="326"/>
      <c r="B255" s="335" t="s">
        <v>932</v>
      </c>
      <c r="C255" s="335" t="s">
        <v>107</v>
      </c>
      <c r="D255" s="335" t="s">
        <v>331</v>
      </c>
      <c r="E255" s="336" t="s">
        <v>990</v>
      </c>
      <c r="F255" s="162" t="s">
        <v>35</v>
      </c>
      <c r="G255" s="337" t="s">
        <v>852</v>
      </c>
      <c r="H255" s="338" t="s">
        <v>853</v>
      </c>
      <c r="I255" s="339" t="s">
        <v>854</v>
      </c>
      <c r="J255" s="59" t="s">
        <v>855</v>
      </c>
      <c r="K255" s="59" t="s">
        <v>856</v>
      </c>
      <c r="L255" s="59" t="s">
        <v>76</v>
      </c>
      <c r="M255" s="340" t="s">
        <v>84</v>
      </c>
      <c r="N255" s="340" t="s">
        <v>857</v>
      </c>
      <c r="O255" s="163" t="s">
        <v>396</v>
      </c>
      <c r="P255" s="59" t="s">
        <v>858</v>
      </c>
      <c r="Q255" s="62"/>
      <c r="R255" s="56">
        <v>1</v>
      </c>
      <c r="S255" s="317"/>
      <c r="T255" s="367">
        <f t="shared" si="3"/>
        <v>0</v>
      </c>
    </row>
    <row r="256" spans="1:20" ht="15.5" x14ac:dyDescent="0.35">
      <c r="A256" s="326"/>
      <c r="B256" s="327" t="s">
        <v>932</v>
      </c>
      <c r="C256" s="327" t="s">
        <v>107</v>
      </c>
      <c r="D256" s="327" t="s">
        <v>331</v>
      </c>
      <c r="E256" s="328" t="s">
        <v>991</v>
      </c>
      <c r="F256" s="329"/>
      <c r="G256" s="330" t="s">
        <v>991</v>
      </c>
      <c r="H256" s="5"/>
      <c r="I256" s="331"/>
      <c r="J256" s="332"/>
      <c r="K256" s="332"/>
      <c r="L256" s="332"/>
      <c r="M256" s="333"/>
      <c r="N256" s="332"/>
      <c r="O256" s="333"/>
      <c r="P256" s="332"/>
      <c r="Q256" s="333"/>
      <c r="R256" s="334"/>
      <c r="S256" s="314"/>
      <c r="T256" s="367"/>
    </row>
    <row r="257" spans="1:20" ht="288" x14ac:dyDescent="0.35">
      <c r="A257" s="326"/>
      <c r="B257" s="335" t="s">
        <v>932</v>
      </c>
      <c r="C257" s="335" t="s">
        <v>107</v>
      </c>
      <c r="D257" s="335" t="s">
        <v>331</v>
      </c>
      <c r="E257" s="336" t="s">
        <v>991</v>
      </c>
      <c r="F257" s="162" t="s">
        <v>35</v>
      </c>
      <c r="G257" s="341" t="s">
        <v>860</v>
      </c>
      <c r="H257" s="338" t="s">
        <v>861</v>
      </c>
      <c r="I257" s="339" t="s">
        <v>862</v>
      </c>
      <c r="J257" s="59" t="s">
        <v>863</v>
      </c>
      <c r="K257" s="59" t="s">
        <v>856</v>
      </c>
      <c r="L257" s="59" t="s">
        <v>76</v>
      </c>
      <c r="M257" s="340" t="s">
        <v>84</v>
      </c>
      <c r="N257" s="340" t="s">
        <v>857</v>
      </c>
      <c r="O257" s="163" t="s">
        <v>396</v>
      </c>
      <c r="P257" s="59" t="s">
        <v>864</v>
      </c>
      <c r="Q257" s="62"/>
      <c r="R257" s="56">
        <v>1</v>
      </c>
      <c r="S257" s="317"/>
      <c r="T257" s="367">
        <f t="shared" si="3"/>
        <v>0</v>
      </c>
    </row>
    <row r="258" spans="1:20" ht="15.5" x14ac:dyDescent="0.35">
      <c r="A258" s="326"/>
      <c r="B258" s="327" t="s">
        <v>932</v>
      </c>
      <c r="C258" s="327" t="s">
        <v>107</v>
      </c>
      <c r="D258" s="327" t="s">
        <v>331</v>
      </c>
      <c r="E258" s="328" t="s">
        <v>992</v>
      </c>
      <c r="F258" s="329"/>
      <c r="G258" s="330" t="s">
        <v>992</v>
      </c>
      <c r="H258" s="5"/>
      <c r="I258" s="331"/>
      <c r="J258" s="332"/>
      <c r="K258" s="332"/>
      <c r="L258" s="332"/>
      <c r="M258" s="333"/>
      <c r="N258" s="332"/>
      <c r="O258" s="333"/>
      <c r="P258" s="332"/>
      <c r="Q258" s="333"/>
      <c r="R258" s="334"/>
      <c r="S258" s="314"/>
      <c r="T258" s="367"/>
    </row>
    <row r="259" spans="1:20" ht="288" x14ac:dyDescent="0.35">
      <c r="A259" s="326"/>
      <c r="B259" s="335" t="s">
        <v>932</v>
      </c>
      <c r="C259" s="335" t="s">
        <v>107</v>
      </c>
      <c r="D259" s="335" t="s">
        <v>331</v>
      </c>
      <c r="E259" s="336" t="s">
        <v>992</v>
      </c>
      <c r="F259" s="162" t="s">
        <v>35</v>
      </c>
      <c r="G259" s="341" t="s">
        <v>860</v>
      </c>
      <c r="H259" s="338" t="s">
        <v>861</v>
      </c>
      <c r="I259" s="339" t="s">
        <v>862</v>
      </c>
      <c r="J259" s="59" t="s">
        <v>863</v>
      </c>
      <c r="K259" s="59" t="s">
        <v>856</v>
      </c>
      <c r="L259" s="59" t="s">
        <v>76</v>
      </c>
      <c r="M259" s="340" t="s">
        <v>84</v>
      </c>
      <c r="N259" s="340" t="s">
        <v>857</v>
      </c>
      <c r="O259" s="163" t="s">
        <v>396</v>
      </c>
      <c r="P259" s="59" t="s">
        <v>864</v>
      </c>
      <c r="Q259" s="62"/>
      <c r="R259" s="56">
        <v>1</v>
      </c>
      <c r="S259" s="317"/>
      <c r="T259" s="367">
        <f t="shared" si="3"/>
        <v>0</v>
      </c>
    </row>
    <row r="260" spans="1:20" ht="15.5" x14ac:dyDescent="0.35">
      <c r="A260" s="326"/>
      <c r="B260" s="327" t="s">
        <v>932</v>
      </c>
      <c r="C260" s="327" t="s">
        <v>107</v>
      </c>
      <c r="D260" s="327" t="s">
        <v>331</v>
      </c>
      <c r="E260" s="328" t="s">
        <v>993</v>
      </c>
      <c r="F260" s="329"/>
      <c r="G260" s="330" t="s">
        <v>993</v>
      </c>
      <c r="H260" s="5"/>
      <c r="I260" s="331"/>
      <c r="J260" s="332"/>
      <c r="K260" s="332"/>
      <c r="L260" s="332"/>
      <c r="M260" s="333"/>
      <c r="N260" s="332"/>
      <c r="O260" s="333"/>
      <c r="P260" s="332"/>
      <c r="Q260" s="333"/>
      <c r="R260" s="334"/>
      <c r="S260" s="314"/>
      <c r="T260" s="367"/>
    </row>
    <row r="261" spans="1:20" ht="288" x14ac:dyDescent="0.35">
      <c r="A261" s="326"/>
      <c r="B261" s="335" t="s">
        <v>932</v>
      </c>
      <c r="C261" s="335" t="s">
        <v>107</v>
      </c>
      <c r="D261" s="335" t="s">
        <v>331</v>
      </c>
      <c r="E261" s="336" t="s">
        <v>993</v>
      </c>
      <c r="F261" s="162" t="s">
        <v>35</v>
      </c>
      <c r="G261" s="341" t="s">
        <v>860</v>
      </c>
      <c r="H261" s="338" t="s">
        <v>861</v>
      </c>
      <c r="I261" s="339" t="s">
        <v>862</v>
      </c>
      <c r="J261" s="59" t="s">
        <v>863</v>
      </c>
      <c r="K261" s="59" t="s">
        <v>856</v>
      </c>
      <c r="L261" s="59" t="s">
        <v>76</v>
      </c>
      <c r="M261" s="340" t="s">
        <v>84</v>
      </c>
      <c r="N261" s="340" t="s">
        <v>857</v>
      </c>
      <c r="O261" s="163" t="s">
        <v>396</v>
      </c>
      <c r="P261" s="59" t="s">
        <v>864</v>
      </c>
      <c r="Q261" s="62"/>
      <c r="R261" s="56">
        <v>1</v>
      </c>
      <c r="S261" s="317"/>
      <c r="T261" s="367">
        <f t="shared" ref="T261:T323" si="4">R261*S261</f>
        <v>0</v>
      </c>
    </row>
    <row r="262" spans="1:20" ht="15.5" x14ac:dyDescent="0.35">
      <c r="A262" s="326"/>
      <c r="B262" s="327" t="s">
        <v>932</v>
      </c>
      <c r="C262" s="327" t="s">
        <v>107</v>
      </c>
      <c r="D262" s="327" t="s">
        <v>331</v>
      </c>
      <c r="E262" s="328" t="s">
        <v>994</v>
      </c>
      <c r="F262" s="329"/>
      <c r="G262" s="330" t="s">
        <v>994</v>
      </c>
      <c r="H262" s="5"/>
      <c r="I262" s="331"/>
      <c r="J262" s="332"/>
      <c r="K262" s="332"/>
      <c r="L262" s="332"/>
      <c r="M262" s="333"/>
      <c r="N262" s="332"/>
      <c r="O262" s="333"/>
      <c r="P262" s="332"/>
      <c r="Q262" s="333"/>
      <c r="R262" s="334"/>
      <c r="S262" s="314"/>
      <c r="T262" s="367"/>
    </row>
    <row r="263" spans="1:20" ht="275.5" x14ac:dyDescent="0.35">
      <c r="A263" s="326"/>
      <c r="B263" s="335" t="s">
        <v>932</v>
      </c>
      <c r="C263" s="335" t="s">
        <v>107</v>
      </c>
      <c r="D263" s="335" t="s">
        <v>331</v>
      </c>
      <c r="E263" s="336" t="s">
        <v>994</v>
      </c>
      <c r="F263" s="162" t="s">
        <v>35</v>
      </c>
      <c r="G263" s="337" t="s">
        <v>852</v>
      </c>
      <c r="H263" s="338" t="s">
        <v>853</v>
      </c>
      <c r="I263" s="339" t="s">
        <v>854</v>
      </c>
      <c r="J263" s="59" t="s">
        <v>855</v>
      </c>
      <c r="K263" s="59" t="s">
        <v>856</v>
      </c>
      <c r="L263" s="59" t="s">
        <v>76</v>
      </c>
      <c r="M263" s="340" t="s">
        <v>84</v>
      </c>
      <c r="N263" s="340" t="s">
        <v>857</v>
      </c>
      <c r="O263" s="163" t="s">
        <v>396</v>
      </c>
      <c r="P263" s="59" t="s">
        <v>858</v>
      </c>
      <c r="Q263" s="62"/>
      <c r="R263" s="56">
        <v>1</v>
      </c>
      <c r="S263" s="317"/>
      <c r="T263" s="367">
        <f t="shared" si="4"/>
        <v>0</v>
      </c>
    </row>
    <row r="264" spans="1:20" ht="15.5" x14ac:dyDescent="0.35">
      <c r="A264" s="326"/>
      <c r="B264" s="327" t="s">
        <v>932</v>
      </c>
      <c r="C264" s="327" t="s">
        <v>107</v>
      </c>
      <c r="D264" s="327" t="s">
        <v>331</v>
      </c>
      <c r="E264" s="328" t="s">
        <v>995</v>
      </c>
      <c r="F264" s="329"/>
      <c r="G264" s="330" t="s">
        <v>995</v>
      </c>
      <c r="H264" s="5"/>
      <c r="I264" s="331"/>
      <c r="J264" s="332"/>
      <c r="K264" s="332"/>
      <c r="L264" s="332"/>
      <c r="M264" s="333"/>
      <c r="N264" s="332"/>
      <c r="O264" s="333"/>
      <c r="P264" s="332"/>
      <c r="Q264" s="333"/>
      <c r="R264" s="334"/>
      <c r="S264" s="314"/>
      <c r="T264" s="367"/>
    </row>
    <row r="265" spans="1:20" ht="288" x14ac:dyDescent="0.35">
      <c r="A265" s="326"/>
      <c r="B265" s="335" t="s">
        <v>932</v>
      </c>
      <c r="C265" s="335" t="s">
        <v>107</v>
      </c>
      <c r="D265" s="335" t="s">
        <v>331</v>
      </c>
      <c r="E265" s="336" t="s">
        <v>995</v>
      </c>
      <c r="F265" s="162" t="s">
        <v>35</v>
      </c>
      <c r="G265" s="341" t="s">
        <v>860</v>
      </c>
      <c r="H265" s="338" t="s">
        <v>861</v>
      </c>
      <c r="I265" s="339" t="s">
        <v>862</v>
      </c>
      <c r="J265" s="59" t="s">
        <v>863</v>
      </c>
      <c r="K265" s="59" t="s">
        <v>856</v>
      </c>
      <c r="L265" s="59" t="s">
        <v>76</v>
      </c>
      <c r="M265" s="340" t="s">
        <v>84</v>
      </c>
      <c r="N265" s="340" t="s">
        <v>857</v>
      </c>
      <c r="O265" s="163" t="s">
        <v>396</v>
      </c>
      <c r="P265" s="59" t="s">
        <v>864</v>
      </c>
      <c r="Q265" s="62"/>
      <c r="R265" s="56">
        <v>1</v>
      </c>
      <c r="S265" s="317"/>
      <c r="T265" s="367">
        <f t="shared" si="4"/>
        <v>0</v>
      </c>
    </row>
    <row r="266" spans="1:20" ht="15.5" x14ac:dyDescent="0.35">
      <c r="A266" s="326"/>
      <c r="B266" s="327" t="s">
        <v>932</v>
      </c>
      <c r="C266" s="327" t="s">
        <v>107</v>
      </c>
      <c r="D266" s="327" t="s">
        <v>331</v>
      </c>
      <c r="E266" s="328" t="s">
        <v>996</v>
      </c>
      <c r="F266" s="329"/>
      <c r="G266" s="330" t="s">
        <v>996</v>
      </c>
      <c r="H266" s="5"/>
      <c r="I266" s="331"/>
      <c r="J266" s="332"/>
      <c r="K266" s="332"/>
      <c r="L266" s="332"/>
      <c r="M266" s="333"/>
      <c r="N266" s="332"/>
      <c r="O266" s="333"/>
      <c r="P266" s="332"/>
      <c r="Q266" s="333"/>
      <c r="R266" s="334"/>
      <c r="S266" s="314"/>
      <c r="T266" s="367"/>
    </row>
    <row r="267" spans="1:20" ht="288" x14ac:dyDescent="0.35">
      <c r="A267" s="326"/>
      <c r="B267" s="335" t="s">
        <v>932</v>
      </c>
      <c r="C267" s="335" t="s">
        <v>107</v>
      </c>
      <c r="D267" s="335" t="s">
        <v>331</v>
      </c>
      <c r="E267" s="336" t="s">
        <v>996</v>
      </c>
      <c r="F267" s="162" t="s">
        <v>35</v>
      </c>
      <c r="G267" s="341" t="s">
        <v>860</v>
      </c>
      <c r="H267" s="338" t="s">
        <v>861</v>
      </c>
      <c r="I267" s="339" t="s">
        <v>862</v>
      </c>
      <c r="J267" s="59" t="s">
        <v>863</v>
      </c>
      <c r="K267" s="59" t="s">
        <v>856</v>
      </c>
      <c r="L267" s="59" t="s">
        <v>76</v>
      </c>
      <c r="M267" s="340" t="s">
        <v>84</v>
      </c>
      <c r="N267" s="340" t="s">
        <v>857</v>
      </c>
      <c r="O267" s="163" t="s">
        <v>396</v>
      </c>
      <c r="P267" s="59" t="s">
        <v>864</v>
      </c>
      <c r="Q267" s="62"/>
      <c r="R267" s="56">
        <v>1</v>
      </c>
      <c r="S267" s="317"/>
      <c r="T267" s="367">
        <f t="shared" si="4"/>
        <v>0</v>
      </c>
    </row>
    <row r="268" spans="1:20" ht="15.5" x14ac:dyDescent="0.35">
      <c r="A268" s="326"/>
      <c r="B268" s="327" t="s">
        <v>932</v>
      </c>
      <c r="C268" s="327" t="s">
        <v>107</v>
      </c>
      <c r="D268" s="327" t="s">
        <v>331</v>
      </c>
      <c r="E268" s="328" t="s">
        <v>997</v>
      </c>
      <c r="F268" s="329"/>
      <c r="G268" s="330" t="s">
        <v>997</v>
      </c>
      <c r="H268" s="5"/>
      <c r="I268" s="331"/>
      <c r="J268" s="332"/>
      <c r="K268" s="332"/>
      <c r="L268" s="332"/>
      <c r="M268" s="333"/>
      <c r="N268" s="332"/>
      <c r="O268" s="333"/>
      <c r="P268" s="332"/>
      <c r="Q268" s="333"/>
      <c r="R268" s="334"/>
      <c r="S268" s="314"/>
      <c r="T268" s="367"/>
    </row>
    <row r="269" spans="1:20" ht="288" x14ac:dyDescent="0.35">
      <c r="A269" s="326"/>
      <c r="B269" s="335" t="s">
        <v>932</v>
      </c>
      <c r="C269" s="335" t="s">
        <v>107</v>
      </c>
      <c r="D269" s="335" t="s">
        <v>331</v>
      </c>
      <c r="E269" s="336" t="s">
        <v>997</v>
      </c>
      <c r="F269" s="162" t="s">
        <v>35</v>
      </c>
      <c r="G269" s="341" t="s">
        <v>860</v>
      </c>
      <c r="H269" s="338" t="s">
        <v>861</v>
      </c>
      <c r="I269" s="339" t="s">
        <v>862</v>
      </c>
      <c r="J269" s="59" t="s">
        <v>863</v>
      </c>
      <c r="K269" s="59" t="s">
        <v>856</v>
      </c>
      <c r="L269" s="59" t="s">
        <v>76</v>
      </c>
      <c r="M269" s="340" t="s">
        <v>84</v>
      </c>
      <c r="N269" s="340" t="s">
        <v>857</v>
      </c>
      <c r="O269" s="163" t="s">
        <v>396</v>
      </c>
      <c r="P269" s="59" t="s">
        <v>864</v>
      </c>
      <c r="Q269" s="62"/>
      <c r="R269" s="56">
        <v>1</v>
      </c>
      <c r="S269" s="317"/>
      <c r="T269" s="367">
        <f t="shared" si="4"/>
        <v>0</v>
      </c>
    </row>
    <row r="270" spans="1:20" ht="15.5" x14ac:dyDescent="0.35">
      <c r="A270" s="326"/>
      <c r="B270" s="327" t="s">
        <v>932</v>
      </c>
      <c r="C270" s="327" t="s">
        <v>107</v>
      </c>
      <c r="D270" s="327" t="s">
        <v>331</v>
      </c>
      <c r="E270" s="328" t="s">
        <v>998</v>
      </c>
      <c r="F270" s="329"/>
      <c r="G270" s="330" t="s">
        <v>998</v>
      </c>
      <c r="H270" s="5"/>
      <c r="I270" s="331"/>
      <c r="J270" s="332"/>
      <c r="K270" s="332"/>
      <c r="L270" s="332"/>
      <c r="M270" s="333"/>
      <c r="N270" s="332"/>
      <c r="O270" s="333"/>
      <c r="P270" s="332"/>
      <c r="Q270" s="333"/>
      <c r="R270" s="334"/>
      <c r="S270" s="314"/>
      <c r="T270" s="367"/>
    </row>
    <row r="271" spans="1:20" ht="288" x14ac:dyDescent="0.35">
      <c r="A271" s="326"/>
      <c r="B271" s="335" t="s">
        <v>932</v>
      </c>
      <c r="C271" s="335" t="s">
        <v>107</v>
      </c>
      <c r="D271" s="335" t="s">
        <v>331</v>
      </c>
      <c r="E271" s="336" t="s">
        <v>998</v>
      </c>
      <c r="F271" s="162" t="s">
        <v>35</v>
      </c>
      <c r="G271" s="341" t="s">
        <v>860</v>
      </c>
      <c r="H271" s="338" t="s">
        <v>861</v>
      </c>
      <c r="I271" s="339" t="s">
        <v>862</v>
      </c>
      <c r="J271" s="59" t="s">
        <v>863</v>
      </c>
      <c r="K271" s="59" t="s">
        <v>856</v>
      </c>
      <c r="L271" s="59" t="s">
        <v>76</v>
      </c>
      <c r="M271" s="340" t="s">
        <v>84</v>
      </c>
      <c r="N271" s="340" t="s">
        <v>857</v>
      </c>
      <c r="O271" s="163" t="s">
        <v>396</v>
      </c>
      <c r="P271" s="59" t="s">
        <v>864</v>
      </c>
      <c r="Q271" s="62"/>
      <c r="R271" s="56">
        <v>1</v>
      </c>
      <c r="S271" s="317"/>
      <c r="T271" s="367">
        <f t="shared" si="4"/>
        <v>0</v>
      </c>
    </row>
    <row r="272" spans="1:20" ht="15.5" x14ac:dyDescent="0.35">
      <c r="A272" s="326"/>
      <c r="B272" s="327" t="s">
        <v>932</v>
      </c>
      <c r="C272" s="327" t="s">
        <v>107</v>
      </c>
      <c r="D272" s="327" t="s">
        <v>331</v>
      </c>
      <c r="E272" s="328" t="s">
        <v>999</v>
      </c>
      <c r="F272" s="329"/>
      <c r="G272" s="330" t="s">
        <v>999</v>
      </c>
      <c r="H272" s="5"/>
      <c r="I272" s="331"/>
      <c r="J272" s="332"/>
      <c r="K272" s="332"/>
      <c r="L272" s="332"/>
      <c r="M272" s="333"/>
      <c r="N272" s="332"/>
      <c r="O272" s="333"/>
      <c r="P272" s="332"/>
      <c r="Q272" s="333"/>
      <c r="R272" s="334"/>
      <c r="S272" s="314"/>
      <c r="T272" s="367"/>
    </row>
    <row r="273" spans="1:20" ht="288" x14ac:dyDescent="0.35">
      <c r="A273" s="326"/>
      <c r="B273" s="335" t="s">
        <v>932</v>
      </c>
      <c r="C273" s="335" t="s">
        <v>107</v>
      </c>
      <c r="D273" s="335" t="s">
        <v>331</v>
      </c>
      <c r="E273" s="336" t="s">
        <v>999</v>
      </c>
      <c r="F273" s="162" t="s">
        <v>35</v>
      </c>
      <c r="G273" s="341" t="s">
        <v>860</v>
      </c>
      <c r="H273" s="338" t="s">
        <v>861</v>
      </c>
      <c r="I273" s="339" t="s">
        <v>862</v>
      </c>
      <c r="J273" s="59" t="s">
        <v>863</v>
      </c>
      <c r="K273" s="59" t="s">
        <v>856</v>
      </c>
      <c r="L273" s="59" t="s">
        <v>76</v>
      </c>
      <c r="M273" s="340" t="s">
        <v>84</v>
      </c>
      <c r="N273" s="340" t="s">
        <v>857</v>
      </c>
      <c r="O273" s="163" t="s">
        <v>396</v>
      </c>
      <c r="P273" s="59" t="s">
        <v>864</v>
      </c>
      <c r="Q273" s="62"/>
      <c r="R273" s="56">
        <v>1</v>
      </c>
      <c r="S273" s="317"/>
      <c r="T273" s="367">
        <f t="shared" si="4"/>
        <v>0</v>
      </c>
    </row>
    <row r="274" spans="1:20" ht="15.5" x14ac:dyDescent="0.35">
      <c r="A274" s="326"/>
      <c r="B274" s="327" t="s">
        <v>932</v>
      </c>
      <c r="C274" s="327" t="s">
        <v>107</v>
      </c>
      <c r="D274" s="327" t="s">
        <v>331</v>
      </c>
      <c r="E274" s="328" t="s">
        <v>1000</v>
      </c>
      <c r="F274" s="329"/>
      <c r="G274" s="330" t="s">
        <v>1000</v>
      </c>
      <c r="H274" s="5"/>
      <c r="I274" s="331"/>
      <c r="J274" s="332"/>
      <c r="K274" s="332"/>
      <c r="L274" s="332"/>
      <c r="M274" s="333"/>
      <c r="N274" s="332"/>
      <c r="O274" s="333"/>
      <c r="P274" s="332"/>
      <c r="Q274" s="333"/>
      <c r="R274" s="334"/>
      <c r="S274" s="314"/>
      <c r="T274" s="367"/>
    </row>
    <row r="275" spans="1:20" ht="275.5" x14ac:dyDescent="0.35">
      <c r="A275" s="326"/>
      <c r="B275" s="335" t="s">
        <v>932</v>
      </c>
      <c r="C275" s="335" t="s">
        <v>107</v>
      </c>
      <c r="D275" s="335" t="s">
        <v>331</v>
      </c>
      <c r="E275" s="336" t="s">
        <v>1000</v>
      </c>
      <c r="F275" s="162" t="s">
        <v>35</v>
      </c>
      <c r="G275" s="337" t="s">
        <v>852</v>
      </c>
      <c r="H275" s="338" t="s">
        <v>853</v>
      </c>
      <c r="I275" s="339" t="s">
        <v>854</v>
      </c>
      <c r="J275" s="59" t="s">
        <v>855</v>
      </c>
      <c r="K275" s="59" t="s">
        <v>856</v>
      </c>
      <c r="L275" s="59" t="s">
        <v>76</v>
      </c>
      <c r="M275" s="340" t="s">
        <v>84</v>
      </c>
      <c r="N275" s="340" t="s">
        <v>857</v>
      </c>
      <c r="O275" s="163" t="s">
        <v>396</v>
      </c>
      <c r="P275" s="59" t="s">
        <v>858</v>
      </c>
      <c r="Q275" s="62"/>
      <c r="R275" s="56">
        <v>1</v>
      </c>
      <c r="S275" s="317"/>
      <c r="T275" s="367">
        <f t="shared" si="4"/>
        <v>0</v>
      </c>
    </row>
    <row r="276" spans="1:20" ht="15.5" x14ac:dyDescent="0.35">
      <c r="A276" s="326"/>
      <c r="B276" s="327" t="s">
        <v>932</v>
      </c>
      <c r="C276" s="327" t="s">
        <v>107</v>
      </c>
      <c r="D276" s="327" t="s">
        <v>331</v>
      </c>
      <c r="E276" s="328" t="s">
        <v>1001</v>
      </c>
      <c r="F276" s="329"/>
      <c r="G276" s="330" t="s">
        <v>1001</v>
      </c>
      <c r="H276" s="5"/>
      <c r="I276" s="331"/>
      <c r="J276" s="332"/>
      <c r="K276" s="332"/>
      <c r="L276" s="332"/>
      <c r="M276" s="333"/>
      <c r="N276" s="332"/>
      <c r="O276" s="333"/>
      <c r="P276" s="332"/>
      <c r="Q276" s="333"/>
      <c r="R276" s="334"/>
      <c r="S276" s="314"/>
      <c r="T276" s="367"/>
    </row>
    <row r="277" spans="1:20" ht="275.5" x14ac:dyDescent="0.35">
      <c r="A277" s="326"/>
      <c r="B277" s="335" t="s">
        <v>932</v>
      </c>
      <c r="C277" s="335" t="s">
        <v>107</v>
      </c>
      <c r="D277" s="335" t="s">
        <v>331</v>
      </c>
      <c r="E277" s="336" t="s">
        <v>1001</v>
      </c>
      <c r="F277" s="162" t="s">
        <v>35</v>
      </c>
      <c r="G277" s="337" t="s">
        <v>852</v>
      </c>
      <c r="H277" s="338" t="s">
        <v>853</v>
      </c>
      <c r="I277" s="339" t="s">
        <v>854</v>
      </c>
      <c r="J277" s="59" t="s">
        <v>855</v>
      </c>
      <c r="K277" s="59" t="s">
        <v>856</v>
      </c>
      <c r="L277" s="59" t="s">
        <v>76</v>
      </c>
      <c r="M277" s="340" t="s">
        <v>84</v>
      </c>
      <c r="N277" s="340" t="s">
        <v>857</v>
      </c>
      <c r="O277" s="163" t="s">
        <v>396</v>
      </c>
      <c r="P277" s="59" t="s">
        <v>858</v>
      </c>
      <c r="Q277" s="62"/>
      <c r="R277" s="56">
        <v>1</v>
      </c>
      <c r="S277" s="317"/>
      <c r="T277" s="367">
        <f t="shared" si="4"/>
        <v>0</v>
      </c>
    </row>
    <row r="278" spans="1:20" ht="15.5" x14ac:dyDescent="0.35">
      <c r="A278" s="326"/>
      <c r="B278" s="327" t="s">
        <v>932</v>
      </c>
      <c r="C278" s="327" t="s">
        <v>107</v>
      </c>
      <c r="D278" s="327" t="s">
        <v>331</v>
      </c>
      <c r="E278" s="328" t="s">
        <v>1002</v>
      </c>
      <c r="F278" s="329"/>
      <c r="G278" s="330" t="s">
        <v>1002</v>
      </c>
      <c r="H278" s="5"/>
      <c r="I278" s="331"/>
      <c r="J278" s="332"/>
      <c r="K278" s="332"/>
      <c r="L278" s="332"/>
      <c r="M278" s="333"/>
      <c r="N278" s="332"/>
      <c r="O278" s="333"/>
      <c r="P278" s="332"/>
      <c r="Q278" s="333"/>
      <c r="R278" s="334"/>
      <c r="S278" s="314"/>
      <c r="T278" s="367"/>
    </row>
    <row r="279" spans="1:20" ht="288" x14ac:dyDescent="0.35">
      <c r="A279" s="326"/>
      <c r="B279" s="335" t="s">
        <v>932</v>
      </c>
      <c r="C279" s="335" t="s">
        <v>107</v>
      </c>
      <c r="D279" s="335" t="s">
        <v>331</v>
      </c>
      <c r="E279" s="336" t="s">
        <v>1002</v>
      </c>
      <c r="F279" s="162" t="s">
        <v>35</v>
      </c>
      <c r="G279" s="341" t="s">
        <v>860</v>
      </c>
      <c r="H279" s="338" t="s">
        <v>861</v>
      </c>
      <c r="I279" s="339" t="s">
        <v>862</v>
      </c>
      <c r="J279" s="59" t="s">
        <v>863</v>
      </c>
      <c r="K279" s="59" t="s">
        <v>856</v>
      </c>
      <c r="L279" s="59" t="s">
        <v>76</v>
      </c>
      <c r="M279" s="340" t="s">
        <v>84</v>
      </c>
      <c r="N279" s="340" t="s">
        <v>857</v>
      </c>
      <c r="O279" s="163" t="s">
        <v>396</v>
      </c>
      <c r="P279" s="59" t="s">
        <v>864</v>
      </c>
      <c r="Q279" s="62"/>
      <c r="R279" s="56">
        <v>1</v>
      </c>
      <c r="S279" s="317"/>
      <c r="T279" s="367">
        <f t="shared" si="4"/>
        <v>0</v>
      </c>
    </row>
    <row r="280" spans="1:20" ht="15.5" x14ac:dyDescent="0.35">
      <c r="A280" s="326"/>
      <c r="B280" s="327" t="s">
        <v>932</v>
      </c>
      <c r="C280" s="327" t="s">
        <v>107</v>
      </c>
      <c r="D280" s="327" t="s">
        <v>331</v>
      </c>
      <c r="E280" s="328" t="s">
        <v>1003</v>
      </c>
      <c r="F280" s="329"/>
      <c r="G280" s="330" t="s">
        <v>1003</v>
      </c>
      <c r="H280" s="5"/>
      <c r="I280" s="331"/>
      <c r="J280" s="332"/>
      <c r="K280" s="332"/>
      <c r="L280" s="332"/>
      <c r="M280" s="333"/>
      <c r="N280" s="332"/>
      <c r="O280" s="333"/>
      <c r="P280" s="332"/>
      <c r="Q280" s="333"/>
      <c r="R280" s="334"/>
      <c r="S280" s="314"/>
      <c r="T280" s="367"/>
    </row>
    <row r="281" spans="1:20" ht="288" x14ac:dyDescent="0.35">
      <c r="A281" s="326"/>
      <c r="B281" s="335" t="s">
        <v>932</v>
      </c>
      <c r="C281" s="335" t="s">
        <v>107</v>
      </c>
      <c r="D281" s="335" t="s">
        <v>331</v>
      </c>
      <c r="E281" s="336" t="s">
        <v>1003</v>
      </c>
      <c r="F281" s="162" t="s">
        <v>35</v>
      </c>
      <c r="G281" s="341" t="s">
        <v>860</v>
      </c>
      <c r="H281" s="338" t="s">
        <v>861</v>
      </c>
      <c r="I281" s="339" t="s">
        <v>862</v>
      </c>
      <c r="J281" s="59" t="s">
        <v>863</v>
      </c>
      <c r="K281" s="59" t="s">
        <v>856</v>
      </c>
      <c r="L281" s="59" t="s">
        <v>76</v>
      </c>
      <c r="M281" s="340" t="s">
        <v>84</v>
      </c>
      <c r="N281" s="340" t="s">
        <v>857</v>
      </c>
      <c r="O281" s="163" t="s">
        <v>396</v>
      </c>
      <c r="P281" s="59" t="s">
        <v>864</v>
      </c>
      <c r="Q281" s="62"/>
      <c r="R281" s="56">
        <v>1</v>
      </c>
      <c r="S281" s="317"/>
      <c r="T281" s="367">
        <f t="shared" si="4"/>
        <v>0</v>
      </c>
    </row>
    <row r="282" spans="1:20" ht="15.5" x14ac:dyDescent="0.35">
      <c r="A282" s="326"/>
      <c r="B282" s="327" t="s">
        <v>932</v>
      </c>
      <c r="C282" s="327" t="s">
        <v>107</v>
      </c>
      <c r="D282" s="327" t="s">
        <v>331</v>
      </c>
      <c r="E282" s="328" t="s">
        <v>1004</v>
      </c>
      <c r="F282" s="329"/>
      <c r="G282" s="330" t="s">
        <v>1004</v>
      </c>
      <c r="H282" s="5"/>
      <c r="I282" s="331"/>
      <c r="J282" s="332"/>
      <c r="K282" s="332"/>
      <c r="L282" s="332"/>
      <c r="M282" s="333"/>
      <c r="N282" s="332"/>
      <c r="O282" s="333"/>
      <c r="P282" s="332"/>
      <c r="Q282" s="333"/>
      <c r="R282" s="334"/>
      <c r="S282" s="314"/>
      <c r="T282" s="367"/>
    </row>
    <row r="283" spans="1:20" ht="275.5" x14ac:dyDescent="0.35">
      <c r="A283" s="326"/>
      <c r="B283" s="335" t="s">
        <v>932</v>
      </c>
      <c r="C283" s="335" t="s">
        <v>107</v>
      </c>
      <c r="D283" s="335" t="s">
        <v>331</v>
      </c>
      <c r="E283" s="336" t="s">
        <v>1004</v>
      </c>
      <c r="F283" s="162" t="s">
        <v>35</v>
      </c>
      <c r="G283" s="337" t="s">
        <v>852</v>
      </c>
      <c r="H283" s="338" t="s">
        <v>853</v>
      </c>
      <c r="I283" s="339" t="s">
        <v>854</v>
      </c>
      <c r="J283" s="59" t="s">
        <v>855</v>
      </c>
      <c r="K283" s="59" t="s">
        <v>856</v>
      </c>
      <c r="L283" s="59" t="s">
        <v>76</v>
      </c>
      <c r="M283" s="340" t="s">
        <v>84</v>
      </c>
      <c r="N283" s="340" t="s">
        <v>857</v>
      </c>
      <c r="O283" s="163" t="s">
        <v>396</v>
      </c>
      <c r="P283" s="59" t="s">
        <v>858</v>
      </c>
      <c r="Q283" s="62"/>
      <c r="R283" s="56">
        <v>1</v>
      </c>
      <c r="S283" s="317"/>
      <c r="T283" s="367">
        <f t="shared" si="4"/>
        <v>0</v>
      </c>
    </row>
    <row r="284" spans="1:20" ht="15.5" x14ac:dyDescent="0.35">
      <c r="A284" s="326"/>
      <c r="B284" s="327" t="s">
        <v>932</v>
      </c>
      <c r="C284" s="327" t="s">
        <v>107</v>
      </c>
      <c r="D284" s="327" t="s">
        <v>331</v>
      </c>
      <c r="E284" s="328" t="s">
        <v>1005</v>
      </c>
      <c r="F284" s="329"/>
      <c r="G284" s="330" t="s">
        <v>1005</v>
      </c>
      <c r="H284" s="5"/>
      <c r="I284" s="331"/>
      <c r="J284" s="332"/>
      <c r="K284" s="332"/>
      <c r="L284" s="332"/>
      <c r="M284" s="333"/>
      <c r="N284" s="332"/>
      <c r="O284" s="333"/>
      <c r="P284" s="332"/>
      <c r="Q284" s="333"/>
      <c r="R284" s="334"/>
      <c r="S284" s="314"/>
      <c r="T284" s="367"/>
    </row>
    <row r="285" spans="1:20" ht="288" x14ac:dyDescent="0.35">
      <c r="A285" s="326"/>
      <c r="B285" s="335" t="s">
        <v>932</v>
      </c>
      <c r="C285" s="335" t="s">
        <v>107</v>
      </c>
      <c r="D285" s="335" t="s">
        <v>331</v>
      </c>
      <c r="E285" s="336" t="s">
        <v>1005</v>
      </c>
      <c r="F285" s="162" t="s">
        <v>35</v>
      </c>
      <c r="G285" s="341" t="s">
        <v>860</v>
      </c>
      <c r="H285" s="338" t="s">
        <v>861</v>
      </c>
      <c r="I285" s="339" t="s">
        <v>862</v>
      </c>
      <c r="J285" s="59" t="s">
        <v>863</v>
      </c>
      <c r="K285" s="59" t="s">
        <v>856</v>
      </c>
      <c r="L285" s="59" t="s">
        <v>76</v>
      </c>
      <c r="M285" s="340" t="s">
        <v>84</v>
      </c>
      <c r="N285" s="340" t="s">
        <v>857</v>
      </c>
      <c r="O285" s="163" t="s">
        <v>396</v>
      </c>
      <c r="P285" s="59" t="s">
        <v>864</v>
      </c>
      <c r="Q285" s="62"/>
      <c r="R285" s="56">
        <v>1</v>
      </c>
      <c r="S285" s="317"/>
      <c r="T285" s="367">
        <f t="shared" si="4"/>
        <v>0</v>
      </c>
    </row>
    <row r="286" spans="1:20" ht="15.5" x14ac:dyDescent="0.35">
      <c r="A286" s="326"/>
      <c r="B286" s="327" t="s">
        <v>932</v>
      </c>
      <c r="C286" s="327" t="s">
        <v>107</v>
      </c>
      <c r="D286" s="327" t="s">
        <v>331</v>
      </c>
      <c r="E286" s="328" t="s">
        <v>1006</v>
      </c>
      <c r="F286" s="329"/>
      <c r="G286" s="330" t="s">
        <v>1006</v>
      </c>
      <c r="H286" s="5"/>
      <c r="I286" s="331"/>
      <c r="J286" s="332"/>
      <c r="K286" s="332"/>
      <c r="L286" s="332"/>
      <c r="M286" s="333"/>
      <c r="N286" s="332"/>
      <c r="O286" s="333"/>
      <c r="P286" s="332"/>
      <c r="Q286" s="333"/>
      <c r="R286" s="334"/>
      <c r="S286" s="314"/>
      <c r="T286" s="367"/>
    </row>
    <row r="287" spans="1:20" ht="288" x14ac:dyDescent="0.35">
      <c r="A287" s="326"/>
      <c r="B287" s="335" t="s">
        <v>932</v>
      </c>
      <c r="C287" s="335" t="s">
        <v>107</v>
      </c>
      <c r="D287" s="335" t="s">
        <v>331</v>
      </c>
      <c r="E287" s="336" t="s">
        <v>1006</v>
      </c>
      <c r="F287" s="162" t="s">
        <v>35</v>
      </c>
      <c r="G287" s="341" t="s">
        <v>860</v>
      </c>
      <c r="H287" s="338" t="s">
        <v>861</v>
      </c>
      <c r="I287" s="339" t="s">
        <v>862</v>
      </c>
      <c r="J287" s="59" t="s">
        <v>863</v>
      </c>
      <c r="K287" s="59" t="s">
        <v>856</v>
      </c>
      <c r="L287" s="59" t="s">
        <v>76</v>
      </c>
      <c r="M287" s="340" t="s">
        <v>84</v>
      </c>
      <c r="N287" s="340" t="s">
        <v>857</v>
      </c>
      <c r="O287" s="163" t="s">
        <v>396</v>
      </c>
      <c r="P287" s="59" t="s">
        <v>864</v>
      </c>
      <c r="Q287" s="62"/>
      <c r="R287" s="56">
        <v>1</v>
      </c>
      <c r="S287" s="317"/>
      <c r="T287" s="367">
        <f t="shared" si="4"/>
        <v>0</v>
      </c>
    </row>
    <row r="288" spans="1:20" ht="15.5" x14ac:dyDescent="0.35">
      <c r="A288" s="326"/>
      <c r="B288" s="327" t="s">
        <v>932</v>
      </c>
      <c r="C288" s="327" t="s">
        <v>107</v>
      </c>
      <c r="D288" s="327" t="s">
        <v>331</v>
      </c>
      <c r="E288" s="328" t="s">
        <v>1007</v>
      </c>
      <c r="F288" s="329"/>
      <c r="G288" s="330" t="s">
        <v>1007</v>
      </c>
      <c r="H288" s="5"/>
      <c r="I288" s="331"/>
      <c r="J288" s="332"/>
      <c r="K288" s="332"/>
      <c r="L288" s="332"/>
      <c r="M288" s="333"/>
      <c r="N288" s="332"/>
      <c r="O288" s="333"/>
      <c r="P288" s="332"/>
      <c r="Q288" s="333"/>
      <c r="R288" s="334"/>
      <c r="S288" s="314"/>
      <c r="T288" s="367"/>
    </row>
    <row r="289" spans="1:20" ht="288" x14ac:dyDescent="0.35">
      <c r="A289" s="326"/>
      <c r="B289" s="335" t="s">
        <v>932</v>
      </c>
      <c r="C289" s="335" t="s">
        <v>107</v>
      </c>
      <c r="D289" s="335" t="s">
        <v>331</v>
      </c>
      <c r="E289" s="336" t="s">
        <v>1007</v>
      </c>
      <c r="F289" s="162" t="s">
        <v>35</v>
      </c>
      <c r="G289" s="341" t="s">
        <v>860</v>
      </c>
      <c r="H289" s="338" t="s">
        <v>861</v>
      </c>
      <c r="I289" s="339" t="s">
        <v>862</v>
      </c>
      <c r="J289" s="59" t="s">
        <v>863</v>
      </c>
      <c r="K289" s="59" t="s">
        <v>856</v>
      </c>
      <c r="L289" s="59" t="s">
        <v>76</v>
      </c>
      <c r="M289" s="340" t="s">
        <v>84</v>
      </c>
      <c r="N289" s="340" t="s">
        <v>857</v>
      </c>
      <c r="O289" s="163" t="s">
        <v>396</v>
      </c>
      <c r="P289" s="59" t="s">
        <v>864</v>
      </c>
      <c r="Q289" s="62"/>
      <c r="R289" s="56">
        <v>1</v>
      </c>
      <c r="S289" s="317"/>
      <c r="T289" s="367">
        <f t="shared" si="4"/>
        <v>0</v>
      </c>
    </row>
    <row r="290" spans="1:20" ht="15.5" x14ac:dyDescent="0.35">
      <c r="A290" s="326"/>
      <c r="B290" s="327" t="s">
        <v>932</v>
      </c>
      <c r="C290" s="327" t="s">
        <v>107</v>
      </c>
      <c r="D290" s="327" t="s">
        <v>331</v>
      </c>
      <c r="E290" s="328" t="s">
        <v>1008</v>
      </c>
      <c r="F290" s="329"/>
      <c r="G290" s="330" t="s">
        <v>1008</v>
      </c>
      <c r="H290" s="5"/>
      <c r="I290" s="331"/>
      <c r="J290" s="332"/>
      <c r="K290" s="332"/>
      <c r="L290" s="332"/>
      <c r="M290" s="333"/>
      <c r="N290" s="332"/>
      <c r="O290" s="333"/>
      <c r="P290" s="332"/>
      <c r="Q290" s="333"/>
      <c r="R290" s="334"/>
      <c r="S290" s="314"/>
      <c r="T290" s="367"/>
    </row>
    <row r="291" spans="1:20" ht="275.5" x14ac:dyDescent="0.35">
      <c r="A291" s="326"/>
      <c r="B291" s="335" t="s">
        <v>932</v>
      </c>
      <c r="C291" s="335" t="s">
        <v>107</v>
      </c>
      <c r="D291" s="335" t="s">
        <v>331</v>
      </c>
      <c r="E291" s="336" t="s">
        <v>1008</v>
      </c>
      <c r="F291" s="162" t="s">
        <v>35</v>
      </c>
      <c r="G291" s="337" t="s">
        <v>852</v>
      </c>
      <c r="H291" s="338" t="s">
        <v>853</v>
      </c>
      <c r="I291" s="339" t="s">
        <v>854</v>
      </c>
      <c r="J291" s="59" t="s">
        <v>855</v>
      </c>
      <c r="K291" s="59" t="s">
        <v>856</v>
      </c>
      <c r="L291" s="59" t="s">
        <v>76</v>
      </c>
      <c r="M291" s="340" t="s">
        <v>84</v>
      </c>
      <c r="N291" s="340" t="s">
        <v>857</v>
      </c>
      <c r="O291" s="163" t="s">
        <v>396</v>
      </c>
      <c r="P291" s="59" t="s">
        <v>858</v>
      </c>
      <c r="Q291" s="62"/>
      <c r="R291" s="56">
        <v>1</v>
      </c>
      <c r="S291" s="317"/>
      <c r="T291" s="367">
        <f t="shared" si="4"/>
        <v>0</v>
      </c>
    </row>
    <row r="292" spans="1:20" ht="15.5" x14ac:dyDescent="0.35">
      <c r="A292" s="326"/>
      <c r="B292" s="327" t="s">
        <v>932</v>
      </c>
      <c r="C292" s="327" t="s">
        <v>107</v>
      </c>
      <c r="D292" s="327" t="s">
        <v>331</v>
      </c>
      <c r="E292" s="328" t="s">
        <v>1009</v>
      </c>
      <c r="F292" s="329"/>
      <c r="G292" s="330" t="s">
        <v>1009</v>
      </c>
      <c r="H292" s="5"/>
      <c r="I292" s="331"/>
      <c r="J292" s="332"/>
      <c r="K292" s="332"/>
      <c r="L292" s="332"/>
      <c r="M292" s="333"/>
      <c r="N292" s="332"/>
      <c r="O292" s="333"/>
      <c r="P292" s="332"/>
      <c r="Q292" s="333"/>
      <c r="R292" s="334"/>
      <c r="S292" s="314"/>
      <c r="T292" s="367"/>
    </row>
    <row r="293" spans="1:20" ht="275.5" x14ac:dyDescent="0.35">
      <c r="A293" s="326"/>
      <c r="B293" s="335" t="s">
        <v>932</v>
      </c>
      <c r="C293" s="335" t="s">
        <v>107</v>
      </c>
      <c r="D293" s="335" t="s">
        <v>331</v>
      </c>
      <c r="E293" s="336" t="s">
        <v>1009</v>
      </c>
      <c r="F293" s="162" t="s">
        <v>35</v>
      </c>
      <c r="G293" s="337" t="s">
        <v>852</v>
      </c>
      <c r="H293" s="338" t="s">
        <v>853</v>
      </c>
      <c r="I293" s="339" t="s">
        <v>854</v>
      </c>
      <c r="J293" s="59" t="s">
        <v>855</v>
      </c>
      <c r="K293" s="59" t="s">
        <v>856</v>
      </c>
      <c r="L293" s="59" t="s">
        <v>76</v>
      </c>
      <c r="M293" s="340" t="s">
        <v>84</v>
      </c>
      <c r="N293" s="340" t="s">
        <v>857</v>
      </c>
      <c r="O293" s="163" t="s">
        <v>396</v>
      </c>
      <c r="P293" s="59" t="s">
        <v>858</v>
      </c>
      <c r="Q293" s="62"/>
      <c r="R293" s="56">
        <v>1</v>
      </c>
      <c r="S293" s="317"/>
      <c r="T293" s="367">
        <f t="shared" si="4"/>
        <v>0</v>
      </c>
    </row>
    <row r="294" spans="1:20" ht="15.5" x14ac:dyDescent="0.35">
      <c r="A294" s="326"/>
      <c r="B294" s="327" t="s">
        <v>932</v>
      </c>
      <c r="C294" s="327" t="s">
        <v>107</v>
      </c>
      <c r="D294" s="327" t="s">
        <v>331</v>
      </c>
      <c r="E294" s="328" t="s">
        <v>1010</v>
      </c>
      <c r="F294" s="329"/>
      <c r="G294" s="330" t="s">
        <v>1010</v>
      </c>
      <c r="H294" s="5"/>
      <c r="I294" s="331"/>
      <c r="J294" s="332"/>
      <c r="K294" s="332"/>
      <c r="L294" s="332"/>
      <c r="M294" s="333"/>
      <c r="N294" s="332"/>
      <c r="O294" s="333"/>
      <c r="P294" s="332"/>
      <c r="Q294" s="333"/>
      <c r="R294" s="334"/>
      <c r="S294" s="314"/>
      <c r="T294" s="367"/>
    </row>
    <row r="295" spans="1:20" ht="288" x14ac:dyDescent="0.35">
      <c r="A295" s="326"/>
      <c r="B295" s="335" t="s">
        <v>932</v>
      </c>
      <c r="C295" s="335" t="s">
        <v>107</v>
      </c>
      <c r="D295" s="335" t="s">
        <v>331</v>
      </c>
      <c r="E295" s="336" t="s">
        <v>1010</v>
      </c>
      <c r="F295" s="162" t="s">
        <v>35</v>
      </c>
      <c r="G295" s="341" t="s">
        <v>860</v>
      </c>
      <c r="H295" s="338" t="s">
        <v>861</v>
      </c>
      <c r="I295" s="339" t="s">
        <v>862</v>
      </c>
      <c r="J295" s="59" t="s">
        <v>863</v>
      </c>
      <c r="K295" s="59" t="s">
        <v>856</v>
      </c>
      <c r="L295" s="59" t="s">
        <v>76</v>
      </c>
      <c r="M295" s="340" t="s">
        <v>84</v>
      </c>
      <c r="N295" s="340" t="s">
        <v>857</v>
      </c>
      <c r="O295" s="163" t="s">
        <v>396</v>
      </c>
      <c r="P295" s="59" t="s">
        <v>864</v>
      </c>
      <c r="Q295" s="62"/>
      <c r="R295" s="56">
        <v>1</v>
      </c>
      <c r="S295" s="317"/>
      <c r="T295" s="367">
        <f t="shared" si="4"/>
        <v>0</v>
      </c>
    </row>
    <row r="296" spans="1:20" ht="15.5" x14ac:dyDescent="0.35">
      <c r="A296" s="326"/>
      <c r="B296" s="327" t="s">
        <v>932</v>
      </c>
      <c r="C296" s="327" t="s">
        <v>107</v>
      </c>
      <c r="D296" s="327" t="s">
        <v>331</v>
      </c>
      <c r="E296" s="328" t="s">
        <v>1011</v>
      </c>
      <c r="F296" s="329"/>
      <c r="G296" s="330" t="s">
        <v>1011</v>
      </c>
      <c r="H296" s="5"/>
      <c r="I296" s="331"/>
      <c r="J296" s="332"/>
      <c r="K296" s="332"/>
      <c r="L296" s="332"/>
      <c r="M296" s="333"/>
      <c r="N296" s="332"/>
      <c r="O296" s="333"/>
      <c r="P296" s="332"/>
      <c r="Q296" s="333"/>
      <c r="R296" s="334"/>
      <c r="S296" s="314"/>
      <c r="T296" s="367"/>
    </row>
    <row r="297" spans="1:20" ht="288" x14ac:dyDescent="0.35">
      <c r="A297" s="326"/>
      <c r="B297" s="335" t="s">
        <v>932</v>
      </c>
      <c r="C297" s="335" t="s">
        <v>107</v>
      </c>
      <c r="D297" s="335" t="s">
        <v>331</v>
      </c>
      <c r="E297" s="336" t="s">
        <v>1011</v>
      </c>
      <c r="F297" s="162" t="s">
        <v>35</v>
      </c>
      <c r="G297" s="341" t="s">
        <v>860</v>
      </c>
      <c r="H297" s="338" t="s">
        <v>861</v>
      </c>
      <c r="I297" s="339" t="s">
        <v>862</v>
      </c>
      <c r="J297" s="59" t="s">
        <v>863</v>
      </c>
      <c r="K297" s="59" t="s">
        <v>856</v>
      </c>
      <c r="L297" s="59" t="s">
        <v>76</v>
      </c>
      <c r="M297" s="340" t="s">
        <v>84</v>
      </c>
      <c r="N297" s="340" t="s">
        <v>857</v>
      </c>
      <c r="O297" s="163" t="s">
        <v>396</v>
      </c>
      <c r="P297" s="59" t="s">
        <v>864</v>
      </c>
      <c r="Q297" s="62"/>
      <c r="R297" s="56">
        <v>1</v>
      </c>
      <c r="S297" s="317"/>
      <c r="T297" s="367">
        <f t="shared" si="4"/>
        <v>0</v>
      </c>
    </row>
    <row r="298" spans="1:20" ht="15.5" x14ac:dyDescent="0.35">
      <c r="A298" s="326"/>
      <c r="B298" s="327" t="s">
        <v>932</v>
      </c>
      <c r="C298" s="327" t="s">
        <v>107</v>
      </c>
      <c r="D298" s="327" t="s">
        <v>331</v>
      </c>
      <c r="E298" s="328" t="s">
        <v>1012</v>
      </c>
      <c r="F298" s="329"/>
      <c r="G298" s="330" t="s">
        <v>1012</v>
      </c>
      <c r="H298" s="5"/>
      <c r="I298" s="331"/>
      <c r="J298" s="332"/>
      <c r="K298" s="332"/>
      <c r="L298" s="332"/>
      <c r="M298" s="333"/>
      <c r="N298" s="332"/>
      <c r="O298" s="333"/>
      <c r="P298" s="332"/>
      <c r="Q298" s="333"/>
      <c r="R298" s="334"/>
      <c r="S298" s="314"/>
      <c r="T298" s="367"/>
    </row>
    <row r="299" spans="1:20" ht="275.5" x14ac:dyDescent="0.35">
      <c r="A299" s="326"/>
      <c r="B299" s="335" t="s">
        <v>932</v>
      </c>
      <c r="C299" s="335" t="s">
        <v>107</v>
      </c>
      <c r="D299" s="335" t="s">
        <v>331</v>
      </c>
      <c r="E299" s="336" t="s">
        <v>1012</v>
      </c>
      <c r="F299" s="162" t="s">
        <v>35</v>
      </c>
      <c r="G299" s="337" t="s">
        <v>852</v>
      </c>
      <c r="H299" s="338" t="s">
        <v>853</v>
      </c>
      <c r="I299" s="339" t="s">
        <v>854</v>
      </c>
      <c r="J299" s="59" t="s">
        <v>855</v>
      </c>
      <c r="K299" s="59" t="s">
        <v>856</v>
      </c>
      <c r="L299" s="59" t="s">
        <v>76</v>
      </c>
      <c r="M299" s="340" t="s">
        <v>84</v>
      </c>
      <c r="N299" s="340" t="s">
        <v>857</v>
      </c>
      <c r="O299" s="163" t="s">
        <v>396</v>
      </c>
      <c r="P299" s="59" t="s">
        <v>858</v>
      </c>
      <c r="Q299" s="62"/>
      <c r="R299" s="56">
        <v>1</v>
      </c>
      <c r="S299" s="317"/>
      <c r="T299" s="367">
        <f t="shared" si="4"/>
        <v>0</v>
      </c>
    </row>
    <row r="300" spans="1:20" ht="15.5" x14ac:dyDescent="0.35">
      <c r="A300" s="326"/>
      <c r="B300" s="327" t="s">
        <v>932</v>
      </c>
      <c r="C300" s="327" t="s">
        <v>107</v>
      </c>
      <c r="D300" s="327" t="s">
        <v>331</v>
      </c>
      <c r="E300" s="328" t="s">
        <v>1013</v>
      </c>
      <c r="F300" s="329"/>
      <c r="G300" s="330" t="s">
        <v>1013</v>
      </c>
      <c r="H300" s="5"/>
      <c r="I300" s="331"/>
      <c r="J300" s="332"/>
      <c r="K300" s="332"/>
      <c r="L300" s="332"/>
      <c r="M300" s="333"/>
      <c r="N300" s="332"/>
      <c r="O300" s="333"/>
      <c r="P300" s="332"/>
      <c r="Q300" s="333"/>
      <c r="R300" s="334"/>
      <c r="S300" s="314"/>
      <c r="T300" s="367"/>
    </row>
    <row r="301" spans="1:20" ht="288" x14ac:dyDescent="0.35">
      <c r="A301" s="326"/>
      <c r="B301" s="335" t="s">
        <v>932</v>
      </c>
      <c r="C301" s="335" t="s">
        <v>107</v>
      </c>
      <c r="D301" s="335" t="s">
        <v>331</v>
      </c>
      <c r="E301" s="336" t="s">
        <v>1013</v>
      </c>
      <c r="F301" s="162" t="s">
        <v>35</v>
      </c>
      <c r="G301" s="341" t="s">
        <v>860</v>
      </c>
      <c r="H301" s="338" t="s">
        <v>861</v>
      </c>
      <c r="I301" s="339" t="s">
        <v>862</v>
      </c>
      <c r="J301" s="59" t="s">
        <v>863</v>
      </c>
      <c r="K301" s="59" t="s">
        <v>856</v>
      </c>
      <c r="L301" s="59" t="s">
        <v>76</v>
      </c>
      <c r="M301" s="340" t="s">
        <v>84</v>
      </c>
      <c r="N301" s="340" t="s">
        <v>857</v>
      </c>
      <c r="O301" s="163" t="s">
        <v>396</v>
      </c>
      <c r="P301" s="59" t="s">
        <v>864</v>
      </c>
      <c r="Q301" s="62"/>
      <c r="R301" s="56">
        <v>1</v>
      </c>
      <c r="S301" s="317"/>
      <c r="T301" s="367">
        <f t="shared" si="4"/>
        <v>0</v>
      </c>
    </row>
    <row r="302" spans="1:20" ht="15.5" x14ac:dyDescent="0.35">
      <c r="A302" s="326"/>
      <c r="B302" s="327" t="s">
        <v>932</v>
      </c>
      <c r="C302" s="327" t="s">
        <v>107</v>
      </c>
      <c r="D302" s="327" t="s">
        <v>331</v>
      </c>
      <c r="E302" s="328" t="s">
        <v>1014</v>
      </c>
      <c r="F302" s="329"/>
      <c r="G302" s="330" t="s">
        <v>1014</v>
      </c>
      <c r="H302" s="5"/>
      <c r="I302" s="331"/>
      <c r="J302" s="332"/>
      <c r="K302" s="332"/>
      <c r="L302" s="332"/>
      <c r="M302" s="333"/>
      <c r="N302" s="332"/>
      <c r="O302" s="333"/>
      <c r="P302" s="332"/>
      <c r="Q302" s="333"/>
      <c r="R302" s="334"/>
      <c r="S302" s="314"/>
      <c r="T302" s="367"/>
    </row>
    <row r="303" spans="1:20" ht="288" x14ac:dyDescent="0.35">
      <c r="A303" s="326"/>
      <c r="B303" s="335" t="s">
        <v>932</v>
      </c>
      <c r="C303" s="335" t="s">
        <v>107</v>
      </c>
      <c r="D303" s="335" t="s">
        <v>331</v>
      </c>
      <c r="E303" s="336" t="s">
        <v>1014</v>
      </c>
      <c r="F303" s="162" t="s">
        <v>35</v>
      </c>
      <c r="G303" s="341" t="s">
        <v>860</v>
      </c>
      <c r="H303" s="338" t="s">
        <v>861</v>
      </c>
      <c r="I303" s="339" t="s">
        <v>862</v>
      </c>
      <c r="J303" s="59" t="s">
        <v>863</v>
      </c>
      <c r="K303" s="59" t="s">
        <v>856</v>
      </c>
      <c r="L303" s="59" t="s">
        <v>76</v>
      </c>
      <c r="M303" s="340" t="s">
        <v>84</v>
      </c>
      <c r="N303" s="340" t="s">
        <v>857</v>
      </c>
      <c r="O303" s="163" t="s">
        <v>396</v>
      </c>
      <c r="P303" s="59" t="s">
        <v>864</v>
      </c>
      <c r="Q303" s="62"/>
      <c r="R303" s="56">
        <v>1</v>
      </c>
      <c r="S303" s="317"/>
      <c r="T303" s="367">
        <f t="shared" si="4"/>
        <v>0</v>
      </c>
    </row>
    <row r="304" spans="1:20" ht="15.5" x14ac:dyDescent="0.35">
      <c r="A304" s="326"/>
      <c r="B304" s="327" t="s">
        <v>932</v>
      </c>
      <c r="C304" s="327" t="s">
        <v>107</v>
      </c>
      <c r="D304" s="327" t="s">
        <v>331</v>
      </c>
      <c r="E304" s="328" t="s">
        <v>1015</v>
      </c>
      <c r="F304" s="329"/>
      <c r="G304" s="330" t="s">
        <v>1015</v>
      </c>
      <c r="H304" s="5"/>
      <c r="I304" s="331"/>
      <c r="J304" s="332"/>
      <c r="K304" s="332"/>
      <c r="L304" s="332"/>
      <c r="M304" s="333"/>
      <c r="N304" s="332"/>
      <c r="O304" s="333"/>
      <c r="P304" s="332"/>
      <c r="Q304" s="333"/>
      <c r="R304" s="334"/>
      <c r="S304" s="314"/>
      <c r="T304" s="367"/>
    </row>
    <row r="305" spans="1:20" ht="288" x14ac:dyDescent="0.35">
      <c r="A305" s="326"/>
      <c r="B305" s="335" t="s">
        <v>932</v>
      </c>
      <c r="C305" s="335" t="s">
        <v>107</v>
      </c>
      <c r="D305" s="335" t="s">
        <v>331</v>
      </c>
      <c r="E305" s="336" t="s">
        <v>1015</v>
      </c>
      <c r="F305" s="162" t="s">
        <v>35</v>
      </c>
      <c r="G305" s="341" t="s">
        <v>860</v>
      </c>
      <c r="H305" s="338" t="s">
        <v>861</v>
      </c>
      <c r="I305" s="339" t="s">
        <v>862</v>
      </c>
      <c r="J305" s="59" t="s">
        <v>863</v>
      </c>
      <c r="K305" s="59" t="s">
        <v>856</v>
      </c>
      <c r="L305" s="59" t="s">
        <v>76</v>
      </c>
      <c r="M305" s="340" t="s">
        <v>84</v>
      </c>
      <c r="N305" s="340" t="s">
        <v>857</v>
      </c>
      <c r="O305" s="163" t="s">
        <v>396</v>
      </c>
      <c r="P305" s="59" t="s">
        <v>864</v>
      </c>
      <c r="Q305" s="62"/>
      <c r="R305" s="56">
        <v>1</v>
      </c>
      <c r="S305" s="317"/>
      <c r="T305" s="367">
        <f t="shared" si="4"/>
        <v>0</v>
      </c>
    </row>
    <row r="306" spans="1:20" ht="15.5" x14ac:dyDescent="0.35">
      <c r="A306" s="326"/>
      <c r="B306" s="327" t="s">
        <v>932</v>
      </c>
      <c r="C306" s="327" t="s">
        <v>107</v>
      </c>
      <c r="D306" s="327" t="s">
        <v>331</v>
      </c>
      <c r="E306" s="328" t="s">
        <v>1016</v>
      </c>
      <c r="F306" s="329"/>
      <c r="G306" s="330" t="s">
        <v>1016</v>
      </c>
      <c r="H306" s="5"/>
      <c r="I306" s="331"/>
      <c r="J306" s="332"/>
      <c r="K306" s="332"/>
      <c r="L306" s="332"/>
      <c r="M306" s="333"/>
      <c r="N306" s="332"/>
      <c r="O306" s="333"/>
      <c r="P306" s="332"/>
      <c r="Q306" s="333"/>
      <c r="R306" s="334"/>
      <c r="S306" s="314"/>
      <c r="T306" s="367"/>
    </row>
    <row r="307" spans="1:20" ht="288" x14ac:dyDescent="0.35">
      <c r="A307" s="326"/>
      <c r="B307" s="335" t="s">
        <v>932</v>
      </c>
      <c r="C307" s="335" t="s">
        <v>107</v>
      </c>
      <c r="D307" s="335" t="s">
        <v>331</v>
      </c>
      <c r="E307" s="336" t="s">
        <v>1016</v>
      </c>
      <c r="F307" s="162" t="s">
        <v>35</v>
      </c>
      <c r="G307" s="341" t="s">
        <v>860</v>
      </c>
      <c r="H307" s="338" t="s">
        <v>861</v>
      </c>
      <c r="I307" s="339" t="s">
        <v>862</v>
      </c>
      <c r="J307" s="59" t="s">
        <v>863</v>
      </c>
      <c r="K307" s="59" t="s">
        <v>856</v>
      </c>
      <c r="L307" s="59" t="s">
        <v>76</v>
      </c>
      <c r="M307" s="340" t="s">
        <v>84</v>
      </c>
      <c r="N307" s="340" t="s">
        <v>857</v>
      </c>
      <c r="O307" s="163" t="s">
        <v>396</v>
      </c>
      <c r="P307" s="59" t="s">
        <v>864</v>
      </c>
      <c r="Q307" s="62"/>
      <c r="R307" s="56">
        <v>1</v>
      </c>
      <c r="S307" s="317"/>
      <c r="T307" s="367">
        <f t="shared" si="4"/>
        <v>0</v>
      </c>
    </row>
    <row r="308" spans="1:20" ht="15.5" x14ac:dyDescent="0.35">
      <c r="A308" s="326"/>
      <c r="B308" s="327" t="s">
        <v>932</v>
      </c>
      <c r="C308" s="327" t="s">
        <v>107</v>
      </c>
      <c r="D308" s="327" t="s">
        <v>331</v>
      </c>
      <c r="E308" s="328" t="s">
        <v>1017</v>
      </c>
      <c r="F308" s="329"/>
      <c r="G308" s="330" t="s">
        <v>1017</v>
      </c>
      <c r="H308" s="5"/>
      <c r="I308" s="331"/>
      <c r="J308" s="332"/>
      <c r="K308" s="332"/>
      <c r="L308" s="332"/>
      <c r="M308" s="333"/>
      <c r="N308" s="332"/>
      <c r="O308" s="333"/>
      <c r="P308" s="332"/>
      <c r="Q308" s="333"/>
      <c r="R308" s="334"/>
      <c r="S308" s="314"/>
      <c r="T308" s="367"/>
    </row>
    <row r="309" spans="1:20" ht="288" x14ac:dyDescent="0.35">
      <c r="A309" s="326"/>
      <c r="B309" s="335" t="s">
        <v>932</v>
      </c>
      <c r="C309" s="335" t="s">
        <v>107</v>
      </c>
      <c r="D309" s="335" t="s">
        <v>331</v>
      </c>
      <c r="E309" s="336" t="s">
        <v>1017</v>
      </c>
      <c r="F309" s="162" t="s">
        <v>35</v>
      </c>
      <c r="G309" s="341" t="s">
        <v>860</v>
      </c>
      <c r="H309" s="338" t="s">
        <v>861</v>
      </c>
      <c r="I309" s="339" t="s">
        <v>862</v>
      </c>
      <c r="J309" s="59" t="s">
        <v>863</v>
      </c>
      <c r="K309" s="59" t="s">
        <v>856</v>
      </c>
      <c r="L309" s="59" t="s">
        <v>76</v>
      </c>
      <c r="M309" s="340" t="s">
        <v>84</v>
      </c>
      <c r="N309" s="340" t="s">
        <v>857</v>
      </c>
      <c r="O309" s="163" t="s">
        <v>396</v>
      </c>
      <c r="P309" s="59" t="s">
        <v>864</v>
      </c>
      <c r="Q309" s="62"/>
      <c r="R309" s="56">
        <v>1</v>
      </c>
      <c r="S309" s="317"/>
      <c r="T309" s="367">
        <f t="shared" si="4"/>
        <v>0</v>
      </c>
    </row>
    <row r="310" spans="1:20" ht="15.5" x14ac:dyDescent="0.35">
      <c r="A310" s="326"/>
      <c r="B310" s="327" t="s">
        <v>932</v>
      </c>
      <c r="C310" s="327" t="s">
        <v>107</v>
      </c>
      <c r="D310" s="327" t="s">
        <v>331</v>
      </c>
      <c r="E310" s="328" t="s">
        <v>1018</v>
      </c>
      <c r="F310" s="329"/>
      <c r="G310" s="330" t="s">
        <v>1018</v>
      </c>
      <c r="H310" s="5"/>
      <c r="I310" s="331"/>
      <c r="J310" s="332"/>
      <c r="K310" s="332"/>
      <c r="L310" s="332"/>
      <c r="M310" s="333"/>
      <c r="N310" s="332"/>
      <c r="O310" s="333"/>
      <c r="P310" s="332"/>
      <c r="Q310" s="333"/>
      <c r="R310" s="334"/>
      <c r="S310" s="314"/>
      <c r="T310" s="367"/>
    </row>
    <row r="311" spans="1:20" ht="288" x14ac:dyDescent="0.35">
      <c r="A311" s="326"/>
      <c r="B311" s="335" t="s">
        <v>932</v>
      </c>
      <c r="C311" s="335" t="s">
        <v>107</v>
      </c>
      <c r="D311" s="335" t="s">
        <v>331</v>
      </c>
      <c r="E311" s="336" t="s">
        <v>1018</v>
      </c>
      <c r="F311" s="162" t="s">
        <v>35</v>
      </c>
      <c r="G311" s="341" t="s">
        <v>860</v>
      </c>
      <c r="H311" s="338" t="s">
        <v>861</v>
      </c>
      <c r="I311" s="339" t="s">
        <v>862</v>
      </c>
      <c r="J311" s="59" t="s">
        <v>863</v>
      </c>
      <c r="K311" s="59" t="s">
        <v>856</v>
      </c>
      <c r="L311" s="59" t="s">
        <v>76</v>
      </c>
      <c r="M311" s="340" t="s">
        <v>84</v>
      </c>
      <c r="N311" s="340" t="s">
        <v>857</v>
      </c>
      <c r="O311" s="163" t="s">
        <v>396</v>
      </c>
      <c r="P311" s="59" t="s">
        <v>864</v>
      </c>
      <c r="Q311" s="62"/>
      <c r="R311" s="56">
        <v>1</v>
      </c>
      <c r="S311" s="317"/>
      <c r="T311" s="367">
        <f t="shared" si="4"/>
        <v>0</v>
      </c>
    </row>
    <row r="312" spans="1:20" ht="15.5" x14ac:dyDescent="0.35">
      <c r="A312" s="326"/>
      <c r="B312" s="327" t="s">
        <v>932</v>
      </c>
      <c r="C312" s="327" t="s">
        <v>107</v>
      </c>
      <c r="D312" s="327" t="s">
        <v>331</v>
      </c>
      <c r="E312" s="328" t="s">
        <v>1019</v>
      </c>
      <c r="F312" s="329"/>
      <c r="G312" s="330" t="s">
        <v>1019</v>
      </c>
      <c r="H312" s="5"/>
      <c r="I312" s="331"/>
      <c r="J312" s="332"/>
      <c r="K312" s="332"/>
      <c r="L312" s="332"/>
      <c r="M312" s="333"/>
      <c r="N312" s="332"/>
      <c r="O312" s="333"/>
      <c r="P312" s="332"/>
      <c r="Q312" s="333"/>
      <c r="R312" s="334"/>
      <c r="S312" s="314"/>
      <c r="T312" s="367"/>
    </row>
    <row r="313" spans="1:20" ht="288" x14ac:dyDescent="0.35">
      <c r="A313" s="326"/>
      <c r="B313" s="335" t="s">
        <v>932</v>
      </c>
      <c r="C313" s="335" t="s">
        <v>107</v>
      </c>
      <c r="D313" s="335" t="s">
        <v>331</v>
      </c>
      <c r="E313" s="336" t="s">
        <v>1019</v>
      </c>
      <c r="F313" s="162" t="s">
        <v>35</v>
      </c>
      <c r="G313" s="341" t="s">
        <v>860</v>
      </c>
      <c r="H313" s="338" t="s">
        <v>861</v>
      </c>
      <c r="I313" s="339" t="s">
        <v>862</v>
      </c>
      <c r="J313" s="59" t="s">
        <v>863</v>
      </c>
      <c r="K313" s="59" t="s">
        <v>856</v>
      </c>
      <c r="L313" s="59" t="s">
        <v>76</v>
      </c>
      <c r="M313" s="340" t="s">
        <v>84</v>
      </c>
      <c r="N313" s="340" t="s">
        <v>857</v>
      </c>
      <c r="O313" s="163" t="s">
        <v>396</v>
      </c>
      <c r="P313" s="59" t="s">
        <v>864</v>
      </c>
      <c r="Q313" s="62"/>
      <c r="R313" s="56">
        <v>1</v>
      </c>
      <c r="S313" s="317"/>
      <c r="T313" s="367">
        <f t="shared" si="4"/>
        <v>0</v>
      </c>
    </row>
    <row r="314" spans="1:20" ht="15.5" x14ac:dyDescent="0.35">
      <c r="A314" s="326"/>
      <c r="B314" s="327" t="s">
        <v>932</v>
      </c>
      <c r="C314" s="327" t="s">
        <v>107</v>
      </c>
      <c r="D314" s="327" t="s">
        <v>331</v>
      </c>
      <c r="E314" s="328" t="s">
        <v>1020</v>
      </c>
      <c r="F314" s="329"/>
      <c r="G314" s="330" t="s">
        <v>1020</v>
      </c>
      <c r="H314" s="5"/>
      <c r="I314" s="331"/>
      <c r="J314" s="332"/>
      <c r="K314" s="332"/>
      <c r="L314" s="332"/>
      <c r="M314" s="333"/>
      <c r="N314" s="332"/>
      <c r="O314" s="333"/>
      <c r="P314" s="332"/>
      <c r="Q314" s="333"/>
      <c r="R314" s="334"/>
      <c r="S314" s="314"/>
      <c r="T314" s="367"/>
    </row>
    <row r="315" spans="1:20" ht="275.5" x14ac:dyDescent="0.35">
      <c r="A315" s="326"/>
      <c r="B315" s="335" t="s">
        <v>932</v>
      </c>
      <c r="C315" s="335" t="s">
        <v>107</v>
      </c>
      <c r="D315" s="335" t="s">
        <v>331</v>
      </c>
      <c r="E315" s="336" t="s">
        <v>1020</v>
      </c>
      <c r="F315" s="162" t="s">
        <v>35</v>
      </c>
      <c r="G315" s="337" t="s">
        <v>852</v>
      </c>
      <c r="H315" s="338" t="s">
        <v>853</v>
      </c>
      <c r="I315" s="339" t="s">
        <v>854</v>
      </c>
      <c r="J315" s="59" t="s">
        <v>855</v>
      </c>
      <c r="K315" s="59" t="s">
        <v>856</v>
      </c>
      <c r="L315" s="59" t="s">
        <v>76</v>
      </c>
      <c r="M315" s="340" t="s">
        <v>84</v>
      </c>
      <c r="N315" s="340" t="s">
        <v>857</v>
      </c>
      <c r="O315" s="163" t="s">
        <v>396</v>
      </c>
      <c r="P315" s="59" t="s">
        <v>858</v>
      </c>
      <c r="Q315" s="62"/>
      <c r="R315" s="56">
        <v>1</v>
      </c>
      <c r="S315" s="317"/>
      <c r="T315" s="367">
        <f t="shared" si="4"/>
        <v>0</v>
      </c>
    </row>
    <row r="316" spans="1:20" ht="15.5" x14ac:dyDescent="0.35">
      <c r="A316" s="326"/>
      <c r="B316" s="327" t="s">
        <v>932</v>
      </c>
      <c r="C316" s="327" t="s">
        <v>107</v>
      </c>
      <c r="D316" s="327" t="s">
        <v>331</v>
      </c>
      <c r="E316" s="328" t="s">
        <v>1021</v>
      </c>
      <c r="F316" s="329"/>
      <c r="G316" s="330" t="s">
        <v>1021</v>
      </c>
      <c r="H316" s="5"/>
      <c r="I316" s="331"/>
      <c r="J316" s="332"/>
      <c r="K316" s="332"/>
      <c r="L316" s="332"/>
      <c r="M316" s="333"/>
      <c r="N316" s="332"/>
      <c r="O316" s="333"/>
      <c r="P316" s="332"/>
      <c r="Q316" s="333"/>
      <c r="R316" s="334"/>
      <c r="S316" s="314"/>
      <c r="T316" s="367"/>
    </row>
    <row r="317" spans="1:20" ht="275.5" x14ac:dyDescent="0.35">
      <c r="A317" s="326"/>
      <c r="B317" s="335" t="s">
        <v>932</v>
      </c>
      <c r="C317" s="335" t="s">
        <v>107</v>
      </c>
      <c r="D317" s="335" t="s">
        <v>331</v>
      </c>
      <c r="E317" s="336" t="s">
        <v>1021</v>
      </c>
      <c r="F317" s="162" t="s">
        <v>35</v>
      </c>
      <c r="G317" s="337" t="s">
        <v>852</v>
      </c>
      <c r="H317" s="338" t="s">
        <v>853</v>
      </c>
      <c r="I317" s="339" t="s">
        <v>854</v>
      </c>
      <c r="J317" s="59" t="s">
        <v>855</v>
      </c>
      <c r="K317" s="59" t="s">
        <v>856</v>
      </c>
      <c r="L317" s="59" t="s">
        <v>76</v>
      </c>
      <c r="M317" s="340" t="s">
        <v>84</v>
      </c>
      <c r="N317" s="340" t="s">
        <v>857</v>
      </c>
      <c r="O317" s="163" t="s">
        <v>396</v>
      </c>
      <c r="P317" s="59" t="s">
        <v>858</v>
      </c>
      <c r="Q317" s="62"/>
      <c r="R317" s="56">
        <v>1</v>
      </c>
      <c r="S317" s="317"/>
      <c r="T317" s="367">
        <f t="shared" si="4"/>
        <v>0</v>
      </c>
    </row>
    <row r="318" spans="1:20" ht="15.5" x14ac:dyDescent="0.35">
      <c r="A318" s="326"/>
      <c r="B318" s="327" t="s">
        <v>932</v>
      </c>
      <c r="C318" s="327" t="s">
        <v>107</v>
      </c>
      <c r="D318" s="327" t="s">
        <v>331</v>
      </c>
      <c r="E318" s="328" t="s">
        <v>1022</v>
      </c>
      <c r="F318" s="329"/>
      <c r="G318" s="330" t="s">
        <v>1022</v>
      </c>
      <c r="H318" s="5"/>
      <c r="I318" s="331"/>
      <c r="J318" s="332"/>
      <c r="K318" s="332"/>
      <c r="L318" s="332"/>
      <c r="M318" s="333"/>
      <c r="N318" s="332"/>
      <c r="O318" s="333"/>
      <c r="P318" s="332"/>
      <c r="Q318" s="333"/>
      <c r="R318" s="334"/>
      <c r="S318" s="314"/>
      <c r="T318" s="367"/>
    </row>
    <row r="319" spans="1:20" ht="275.5" x14ac:dyDescent="0.35">
      <c r="A319" s="326"/>
      <c r="B319" s="335" t="s">
        <v>932</v>
      </c>
      <c r="C319" s="335" t="s">
        <v>107</v>
      </c>
      <c r="D319" s="335" t="s">
        <v>331</v>
      </c>
      <c r="E319" s="336" t="s">
        <v>1022</v>
      </c>
      <c r="F319" s="162" t="s">
        <v>35</v>
      </c>
      <c r="G319" s="337" t="s">
        <v>852</v>
      </c>
      <c r="H319" s="338" t="s">
        <v>853</v>
      </c>
      <c r="I319" s="339" t="s">
        <v>854</v>
      </c>
      <c r="J319" s="59" t="s">
        <v>855</v>
      </c>
      <c r="K319" s="59" t="s">
        <v>856</v>
      </c>
      <c r="L319" s="59" t="s">
        <v>76</v>
      </c>
      <c r="M319" s="340" t="s">
        <v>84</v>
      </c>
      <c r="N319" s="340" t="s">
        <v>857</v>
      </c>
      <c r="O319" s="163" t="s">
        <v>396</v>
      </c>
      <c r="P319" s="59" t="s">
        <v>858</v>
      </c>
      <c r="Q319" s="62"/>
      <c r="R319" s="56">
        <v>1</v>
      </c>
      <c r="S319" s="317"/>
      <c r="T319" s="367">
        <f t="shared" si="4"/>
        <v>0</v>
      </c>
    </row>
    <row r="320" spans="1:20" ht="15.5" x14ac:dyDescent="0.35">
      <c r="A320" s="326"/>
      <c r="B320" s="327" t="s">
        <v>932</v>
      </c>
      <c r="C320" s="327" t="s">
        <v>107</v>
      </c>
      <c r="D320" s="327" t="s">
        <v>331</v>
      </c>
      <c r="E320" s="328" t="s">
        <v>1023</v>
      </c>
      <c r="F320" s="329"/>
      <c r="G320" s="330" t="s">
        <v>1023</v>
      </c>
      <c r="H320" s="5"/>
      <c r="I320" s="331"/>
      <c r="J320" s="332"/>
      <c r="K320" s="332"/>
      <c r="L320" s="332"/>
      <c r="M320" s="333"/>
      <c r="N320" s="332"/>
      <c r="O320" s="333"/>
      <c r="P320" s="332"/>
      <c r="Q320" s="333"/>
      <c r="R320" s="334"/>
      <c r="S320" s="314"/>
      <c r="T320" s="367"/>
    </row>
    <row r="321" spans="1:20" ht="275.5" x14ac:dyDescent="0.35">
      <c r="A321" s="326"/>
      <c r="B321" s="335" t="s">
        <v>932</v>
      </c>
      <c r="C321" s="335" t="s">
        <v>107</v>
      </c>
      <c r="D321" s="335" t="s">
        <v>331</v>
      </c>
      <c r="E321" s="336" t="s">
        <v>1023</v>
      </c>
      <c r="F321" s="162" t="s">
        <v>35</v>
      </c>
      <c r="G321" s="337" t="s">
        <v>852</v>
      </c>
      <c r="H321" s="338" t="s">
        <v>853</v>
      </c>
      <c r="I321" s="339" t="s">
        <v>854</v>
      </c>
      <c r="J321" s="59" t="s">
        <v>855</v>
      </c>
      <c r="K321" s="59" t="s">
        <v>856</v>
      </c>
      <c r="L321" s="59" t="s">
        <v>76</v>
      </c>
      <c r="M321" s="340" t="s">
        <v>84</v>
      </c>
      <c r="N321" s="340" t="s">
        <v>857</v>
      </c>
      <c r="O321" s="163" t="s">
        <v>396</v>
      </c>
      <c r="P321" s="59" t="s">
        <v>858</v>
      </c>
      <c r="Q321" s="62"/>
      <c r="R321" s="56">
        <v>1</v>
      </c>
      <c r="S321" s="317"/>
      <c r="T321" s="367">
        <f t="shared" si="4"/>
        <v>0</v>
      </c>
    </row>
    <row r="322" spans="1:20" ht="15.5" x14ac:dyDescent="0.35">
      <c r="A322" s="326"/>
      <c r="B322" s="327" t="s">
        <v>932</v>
      </c>
      <c r="C322" s="327" t="s">
        <v>107</v>
      </c>
      <c r="D322" s="327" t="s">
        <v>331</v>
      </c>
      <c r="E322" s="328" t="s">
        <v>1024</v>
      </c>
      <c r="F322" s="329"/>
      <c r="G322" s="330" t="s">
        <v>1024</v>
      </c>
      <c r="H322" s="5"/>
      <c r="I322" s="331"/>
      <c r="J322" s="332"/>
      <c r="K322" s="332"/>
      <c r="L322" s="332"/>
      <c r="M322" s="333"/>
      <c r="N322" s="332"/>
      <c r="O322" s="333"/>
      <c r="P322" s="332"/>
      <c r="Q322" s="333"/>
      <c r="R322" s="334"/>
      <c r="S322" s="314"/>
      <c r="T322" s="367"/>
    </row>
    <row r="323" spans="1:20" ht="288" x14ac:dyDescent="0.35">
      <c r="A323" s="326"/>
      <c r="B323" s="335" t="s">
        <v>932</v>
      </c>
      <c r="C323" s="335" t="s">
        <v>107</v>
      </c>
      <c r="D323" s="335" t="s">
        <v>331</v>
      </c>
      <c r="E323" s="336" t="s">
        <v>1024</v>
      </c>
      <c r="F323" s="162" t="s">
        <v>35</v>
      </c>
      <c r="G323" s="341" t="s">
        <v>860</v>
      </c>
      <c r="H323" s="338" t="s">
        <v>861</v>
      </c>
      <c r="I323" s="339" t="s">
        <v>862</v>
      </c>
      <c r="J323" s="59" t="s">
        <v>863</v>
      </c>
      <c r="K323" s="59" t="s">
        <v>856</v>
      </c>
      <c r="L323" s="59" t="s">
        <v>76</v>
      </c>
      <c r="M323" s="340" t="s">
        <v>84</v>
      </c>
      <c r="N323" s="340" t="s">
        <v>857</v>
      </c>
      <c r="O323" s="163" t="s">
        <v>396</v>
      </c>
      <c r="P323" s="59" t="s">
        <v>864</v>
      </c>
      <c r="Q323" s="62"/>
      <c r="R323" s="56">
        <v>1</v>
      </c>
      <c r="S323" s="317"/>
      <c r="T323" s="367">
        <f t="shared" si="4"/>
        <v>0</v>
      </c>
    </row>
    <row r="324" spans="1:20" ht="15.5" x14ac:dyDescent="0.35">
      <c r="A324" s="326"/>
      <c r="B324" s="327" t="s">
        <v>932</v>
      </c>
      <c r="C324" s="327" t="s">
        <v>107</v>
      </c>
      <c r="D324" s="327" t="s">
        <v>331</v>
      </c>
      <c r="E324" s="328" t="s">
        <v>1025</v>
      </c>
      <c r="F324" s="329"/>
      <c r="G324" s="330" t="s">
        <v>1025</v>
      </c>
      <c r="H324" s="5"/>
      <c r="I324" s="331"/>
      <c r="J324" s="332"/>
      <c r="K324" s="332"/>
      <c r="L324" s="332"/>
      <c r="M324" s="333"/>
      <c r="N324" s="332"/>
      <c r="O324" s="333"/>
      <c r="P324" s="332"/>
      <c r="Q324" s="333"/>
      <c r="R324" s="334"/>
      <c r="S324" s="314"/>
      <c r="T324" s="367"/>
    </row>
    <row r="325" spans="1:20" ht="288" x14ac:dyDescent="0.35">
      <c r="A325" s="326"/>
      <c r="B325" s="335" t="s">
        <v>932</v>
      </c>
      <c r="C325" s="335" t="s">
        <v>107</v>
      </c>
      <c r="D325" s="335" t="s">
        <v>331</v>
      </c>
      <c r="E325" s="336" t="s">
        <v>1025</v>
      </c>
      <c r="F325" s="162" t="s">
        <v>35</v>
      </c>
      <c r="G325" s="341" t="s">
        <v>860</v>
      </c>
      <c r="H325" s="338" t="s">
        <v>861</v>
      </c>
      <c r="I325" s="339" t="s">
        <v>862</v>
      </c>
      <c r="J325" s="59" t="s">
        <v>863</v>
      </c>
      <c r="K325" s="59" t="s">
        <v>856</v>
      </c>
      <c r="L325" s="59" t="s">
        <v>76</v>
      </c>
      <c r="M325" s="340" t="s">
        <v>84</v>
      </c>
      <c r="N325" s="340" t="s">
        <v>857</v>
      </c>
      <c r="O325" s="163" t="s">
        <v>396</v>
      </c>
      <c r="P325" s="59" t="s">
        <v>864</v>
      </c>
      <c r="Q325" s="62"/>
      <c r="R325" s="56">
        <v>1</v>
      </c>
      <c r="S325" s="317"/>
      <c r="T325" s="367">
        <f t="shared" ref="T325:T387" si="5">R325*S325</f>
        <v>0</v>
      </c>
    </row>
    <row r="326" spans="1:20" ht="15.5" x14ac:dyDescent="0.35">
      <c r="A326" s="326"/>
      <c r="B326" s="327" t="s">
        <v>932</v>
      </c>
      <c r="C326" s="327" t="s">
        <v>107</v>
      </c>
      <c r="D326" s="327" t="s">
        <v>331</v>
      </c>
      <c r="E326" s="328" t="s">
        <v>1026</v>
      </c>
      <c r="F326" s="329"/>
      <c r="G326" s="330" t="s">
        <v>1026</v>
      </c>
      <c r="H326" s="5"/>
      <c r="I326" s="331"/>
      <c r="J326" s="332"/>
      <c r="K326" s="332"/>
      <c r="L326" s="332"/>
      <c r="M326" s="333"/>
      <c r="N326" s="332"/>
      <c r="O326" s="333"/>
      <c r="P326" s="332"/>
      <c r="Q326" s="333"/>
      <c r="R326" s="334"/>
      <c r="S326" s="314"/>
      <c r="T326" s="367"/>
    </row>
    <row r="327" spans="1:20" ht="288" x14ac:dyDescent="0.35">
      <c r="A327" s="326"/>
      <c r="B327" s="335" t="s">
        <v>932</v>
      </c>
      <c r="C327" s="335" t="s">
        <v>107</v>
      </c>
      <c r="D327" s="335" t="s">
        <v>331</v>
      </c>
      <c r="E327" s="336" t="s">
        <v>1026</v>
      </c>
      <c r="F327" s="162" t="s">
        <v>35</v>
      </c>
      <c r="G327" s="341" t="s">
        <v>860</v>
      </c>
      <c r="H327" s="338" t="s">
        <v>861</v>
      </c>
      <c r="I327" s="339" t="s">
        <v>862</v>
      </c>
      <c r="J327" s="59" t="s">
        <v>863</v>
      </c>
      <c r="K327" s="59" t="s">
        <v>856</v>
      </c>
      <c r="L327" s="59" t="s">
        <v>76</v>
      </c>
      <c r="M327" s="340" t="s">
        <v>84</v>
      </c>
      <c r="N327" s="340" t="s">
        <v>857</v>
      </c>
      <c r="O327" s="163" t="s">
        <v>396</v>
      </c>
      <c r="P327" s="59" t="s">
        <v>864</v>
      </c>
      <c r="Q327" s="62"/>
      <c r="R327" s="56">
        <v>1</v>
      </c>
      <c r="S327" s="317"/>
      <c r="T327" s="367">
        <f t="shared" si="5"/>
        <v>0</v>
      </c>
    </row>
    <row r="328" spans="1:20" ht="15.5" x14ac:dyDescent="0.35">
      <c r="A328" s="326"/>
      <c r="B328" s="327" t="s">
        <v>932</v>
      </c>
      <c r="C328" s="327" t="s">
        <v>107</v>
      </c>
      <c r="D328" s="327" t="s">
        <v>331</v>
      </c>
      <c r="E328" s="328" t="s">
        <v>1027</v>
      </c>
      <c r="F328" s="329"/>
      <c r="G328" s="330" t="s">
        <v>1027</v>
      </c>
      <c r="H328" s="5"/>
      <c r="I328" s="331"/>
      <c r="J328" s="332"/>
      <c r="K328" s="332"/>
      <c r="L328" s="332"/>
      <c r="M328" s="333"/>
      <c r="N328" s="332"/>
      <c r="O328" s="333"/>
      <c r="P328" s="332"/>
      <c r="Q328" s="333"/>
      <c r="R328" s="334"/>
      <c r="S328" s="314"/>
      <c r="T328" s="367"/>
    </row>
    <row r="329" spans="1:20" ht="288" x14ac:dyDescent="0.35">
      <c r="A329" s="326"/>
      <c r="B329" s="335" t="s">
        <v>932</v>
      </c>
      <c r="C329" s="335" t="s">
        <v>107</v>
      </c>
      <c r="D329" s="335" t="s">
        <v>331</v>
      </c>
      <c r="E329" s="336" t="s">
        <v>1027</v>
      </c>
      <c r="F329" s="162" t="s">
        <v>35</v>
      </c>
      <c r="G329" s="341" t="s">
        <v>860</v>
      </c>
      <c r="H329" s="338" t="s">
        <v>861</v>
      </c>
      <c r="I329" s="339" t="s">
        <v>862</v>
      </c>
      <c r="J329" s="59" t="s">
        <v>863</v>
      </c>
      <c r="K329" s="59" t="s">
        <v>856</v>
      </c>
      <c r="L329" s="59" t="s">
        <v>76</v>
      </c>
      <c r="M329" s="340" t="s">
        <v>84</v>
      </c>
      <c r="N329" s="340" t="s">
        <v>857</v>
      </c>
      <c r="O329" s="163" t="s">
        <v>396</v>
      </c>
      <c r="P329" s="59" t="s">
        <v>864</v>
      </c>
      <c r="Q329" s="62"/>
      <c r="R329" s="56">
        <v>1</v>
      </c>
      <c r="S329" s="317"/>
      <c r="T329" s="367">
        <f t="shared" si="5"/>
        <v>0</v>
      </c>
    </row>
    <row r="330" spans="1:20" ht="15.5" x14ac:dyDescent="0.35">
      <c r="A330" s="326"/>
      <c r="B330" s="327" t="s">
        <v>932</v>
      </c>
      <c r="C330" s="327" t="s">
        <v>107</v>
      </c>
      <c r="D330" s="327" t="s">
        <v>331</v>
      </c>
      <c r="E330" s="328" t="s">
        <v>1028</v>
      </c>
      <c r="F330" s="329"/>
      <c r="G330" s="330" t="s">
        <v>1028</v>
      </c>
      <c r="H330" s="5"/>
      <c r="I330" s="331"/>
      <c r="J330" s="332"/>
      <c r="K330" s="332"/>
      <c r="L330" s="332"/>
      <c r="M330" s="333"/>
      <c r="N330" s="332"/>
      <c r="O330" s="333"/>
      <c r="P330" s="332"/>
      <c r="Q330" s="333"/>
      <c r="R330" s="334"/>
      <c r="S330" s="314"/>
      <c r="T330" s="367"/>
    </row>
    <row r="331" spans="1:20" ht="275.5" x14ac:dyDescent="0.35">
      <c r="A331" s="326"/>
      <c r="B331" s="335" t="s">
        <v>932</v>
      </c>
      <c r="C331" s="335" t="s">
        <v>107</v>
      </c>
      <c r="D331" s="335" t="s">
        <v>331</v>
      </c>
      <c r="E331" s="336" t="s">
        <v>1028</v>
      </c>
      <c r="F331" s="162" t="s">
        <v>35</v>
      </c>
      <c r="G331" s="337" t="s">
        <v>852</v>
      </c>
      <c r="H331" s="338" t="s">
        <v>853</v>
      </c>
      <c r="I331" s="339" t="s">
        <v>854</v>
      </c>
      <c r="J331" s="59" t="s">
        <v>855</v>
      </c>
      <c r="K331" s="59" t="s">
        <v>856</v>
      </c>
      <c r="L331" s="59" t="s">
        <v>76</v>
      </c>
      <c r="M331" s="340" t="s">
        <v>84</v>
      </c>
      <c r="N331" s="340" t="s">
        <v>857</v>
      </c>
      <c r="O331" s="163" t="s">
        <v>396</v>
      </c>
      <c r="P331" s="59" t="s">
        <v>858</v>
      </c>
      <c r="Q331" s="62"/>
      <c r="R331" s="56">
        <v>1</v>
      </c>
      <c r="S331" s="317"/>
      <c r="T331" s="367">
        <f t="shared" si="5"/>
        <v>0</v>
      </c>
    </row>
    <row r="332" spans="1:20" ht="15.5" x14ac:dyDescent="0.35">
      <c r="A332" s="326"/>
      <c r="B332" s="327" t="s">
        <v>1029</v>
      </c>
      <c r="C332" s="327" t="s">
        <v>42</v>
      </c>
      <c r="D332" s="327" t="s">
        <v>331</v>
      </c>
      <c r="E332" s="328" t="s">
        <v>1030</v>
      </c>
      <c r="F332" s="329"/>
      <c r="G332" s="330" t="s">
        <v>1030</v>
      </c>
      <c r="H332" s="5"/>
      <c r="I332" s="331"/>
      <c r="J332" s="332"/>
      <c r="K332" s="332"/>
      <c r="L332" s="332"/>
      <c r="M332" s="333"/>
      <c r="N332" s="332"/>
      <c r="O332" s="333"/>
      <c r="P332" s="332"/>
      <c r="Q332" s="333"/>
      <c r="R332" s="334"/>
      <c r="S332" s="314"/>
      <c r="T332" s="367"/>
    </row>
    <row r="333" spans="1:20" ht="288" x14ac:dyDescent="0.35">
      <c r="A333" s="326"/>
      <c r="B333" s="335" t="s">
        <v>1029</v>
      </c>
      <c r="C333" s="335" t="s">
        <v>42</v>
      </c>
      <c r="D333" s="335" t="s">
        <v>331</v>
      </c>
      <c r="E333" s="336" t="s">
        <v>1030</v>
      </c>
      <c r="F333" s="162" t="s">
        <v>35</v>
      </c>
      <c r="G333" s="341" t="s">
        <v>860</v>
      </c>
      <c r="H333" s="338" t="s">
        <v>861</v>
      </c>
      <c r="I333" s="339" t="s">
        <v>862</v>
      </c>
      <c r="J333" s="59" t="s">
        <v>863</v>
      </c>
      <c r="K333" s="59" t="s">
        <v>856</v>
      </c>
      <c r="L333" s="59" t="s">
        <v>76</v>
      </c>
      <c r="M333" s="340" t="s">
        <v>84</v>
      </c>
      <c r="N333" s="340" t="s">
        <v>857</v>
      </c>
      <c r="O333" s="163" t="s">
        <v>396</v>
      </c>
      <c r="P333" s="59" t="s">
        <v>864</v>
      </c>
      <c r="Q333" s="62"/>
      <c r="R333" s="56">
        <v>1</v>
      </c>
      <c r="S333" s="317"/>
      <c r="T333" s="367">
        <f t="shared" si="5"/>
        <v>0</v>
      </c>
    </row>
    <row r="334" spans="1:20" ht="15.5" x14ac:dyDescent="0.35">
      <c r="A334" s="326"/>
      <c r="B334" s="327" t="s">
        <v>1029</v>
      </c>
      <c r="C334" s="327" t="s">
        <v>42</v>
      </c>
      <c r="D334" s="327" t="s">
        <v>331</v>
      </c>
      <c r="E334" s="328" t="s">
        <v>1031</v>
      </c>
      <c r="F334" s="329"/>
      <c r="G334" s="330" t="s">
        <v>1031</v>
      </c>
      <c r="H334" s="5"/>
      <c r="I334" s="331"/>
      <c r="J334" s="332"/>
      <c r="K334" s="332"/>
      <c r="L334" s="332"/>
      <c r="M334" s="333"/>
      <c r="N334" s="332"/>
      <c r="O334" s="333"/>
      <c r="P334" s="332"/>
      <c r="Q334" s="333"/>
      <c r="R334" s="334"/>
      <c r="S334" s="314"/>
      <c r="T334" s="367"/>
    </row>
    <row r="335" spans="1:20" ht="288" x14ac:dyDescent="0.35">
      <c r="A335" s="326"/>
      <c r="B335" s="335" t="s">
        <v>1029</v>
      </c>
      <c r="C335" s="335" t="s">
        <v>42</v>
      </c>
      <c r="D335" s="335" t="s">
        <v>331</v>
      </c>
      <c r="E335" s="336" t="s">
        <v>1031</v>
      </c>
      <c r="F335" s="162" t="s">
        <v>35</v>
      </c>
      <c r="G335" s="341" t="s">
        <v>860</v>
      </c>
      <c r="H335" s="338" t="s">
        <v>861</v>
      </c>
      <c r="I335" s="339" t="s">
        <v>862</v>
      </c>
      <c r="J335" s="59" t="s">
        <v>863</v>
      </c>
      <c r="K335" s="59" t="s">
        <v>856</v>
      </c>
      <c r="L335" s="59" t="s">
        <v>76</v>
      </c>
      <c r="M335" s="340" t="s">
        <v>84</v>
      </c>
      <c r="N335" s="340" t="s">
        <v>857</v>
      </c>
      <c r="O335" s="163" t="s">
        <v>396</v>
      </c>
      <c r="P335" s="59" t="s">
        <v>864</v>
      </c>
      <c r="Q335" s="62"/>
      <c r="R335" s="56">
        <v>1</v>
      </c>
      <c r="S335" s="317"/>
      <c r="T335" s="367">
        <f t="shared" si="5"/>
        <v>0</v>
      </c>
    </row>
    <row r="336" spans="1:20" ht="15.5" x14ac:dyDescent="0.35">
      <c r="A336" s="326"/>
      <c r="B336" s="327" t="s">
        <v>1029</v>
      </c>
      <c r="C336" s="327" t="s">
        <v>42</v>
      </c>
      <c r="D336" s="327" t="s">
        <v>331</v>
      </c>
      <c r="E336" s="328" t="s">
        <v>1032</v>
      </c>
      <c r="F336" s="329"/>
      <c r="G336" s="330" t="s">
        <v>1032</v>
      </c>
      <c r="H336" s="5"/>
      <c r="I336" s="331"/>
      <c r="J336" s="332"/>
      <c r="K336" s="332"/>
      <c r="L336" s="332"/>
      <c r="M336" s="333"/>
      <c r="N336" s="332"/>
      <c r="O336" s="333"/>
      <c r="P336" s="332"/>
      <c r="Q336" s="333"/>
      <c r="R336" s="334"/>
      <c r="S336" s="314"/>
      <c r="T336" s="367"/>
    </row>
    <row r="337" spans="1:20" ht="288" x14ac:dyDescent="0.35">
      <c r="A337" s="326"/>
      <c r="B337" s="335" t="s">
        <v>1029</v>
      </c>
      <c r="C337" s="335" t="s">
        <v>42</v>
      </c>
      <c r="D337" s="335" t="s">
        <v>331</v>
      </c>
      <c r="E337" s="336" t="s">
        <v>1032</v>
      </c>
      <c r="F337" s="162" t="s">
        <v>35</v>
      </c>
      <c r="G337" s="341" t="s">
        <v>860</v>
      </c>
      <c r="H337" s="338" t="s">
        <v>861</v>
      </c>
      <c r="I337" s="339" t="s">
        <v>862</v>
      </c>
      <c r="J337" s="59" t="s">
        <v>863</v>
      </c>
      <c r="K337" s="59" t="s">
        <v>856</v>
      </c>
      <c r="L337" s="59" t="s">
        <v>76</v>
      </c>
      <c r="M337" s="340" t="s">
        <v>84</v>
      </c>
      <c r="N337" s="340" t="s">
        <v>857</v>
      </c>
      <c r="O337" s="163" t="s">
        <v>396</v>
      </c>
      <c r="P337" s="59" t="s">
        <v>864</v>
      </c>
      <c r="Q337" s="62"/>
      <c r="R337" s="56">
        <v>1</v>
      </c>
      <c r="S337" s="317"/>
      <c r="T337" s="367">
        <f t="shared" si="5"/>
        <v>0</v>
      </c>
    </row>
    <row r="338" spans="1:20" ht="15.5" x14ac:dyDescent="0.35">
      <c r="A338" s="326"/>
      <c r="B338" s="327" t="s">
        <v>1029</v>
      </c>
      <c r="C338" s="327" t="s">
        <v>42</v>
      </c>
      <c r="D338" s="327" t="s">
        <v>331</v>
      </c>
      <c r="E338" s="328" t="s">
        <v>1033</v>
      </c>
      <c r="F338" s="329"/>
      <c r="G338" s="330" t="s">
        <v>1033</v>
      </c>
      <c r="H338" s="5"/>
      <c r="I338" s="331"/>
      <c r="J338" s="332"/>
      <c r="K338" s="332"/>
      <c r="L338" s="332"/>
      <c r="M338" s="333"/>
      <c r="N338" s="332"/>
      <c r="O338" s="333"/>
      <c r="P338" s="332"/>
      <c r="Q338" s="333"/>
      <c r="R338" s="334"/>
      <c r="S338" s="314"/>
      <c r="T338" s="367"/>
    </row>
    <row r="339" spans="1:20" ht="288" x14ac:dyDescent="0.35">
      <c r="A339" s="326"/>
      <c r="B339" s="335" t="s">
        <v>1029</v>
      </c>
      <c r="C339" s="335" t="s">
        <v>42</v>
      </c>
      <c r="D339" s="335" t="s">
        <v>331</v>
      </c>
      <c r="E339" s="336" t="s">
        <v>1033</v>
      </c>
      <c r="F339" s="162" t="s">
        <v>35</v>
      </c>
      <c r="G339" s="341" t="s">
        <v>860</v>
      </c>
      <c r="H339" s="338" t="s">
        <v>861</v>
      </c>
      <c r="I339" s="339" t="s">
        <v>862</v>
      </c>
      <c r="J339" s="59" t="s">
        <v>863</v>
      </c>
      <c r="K339" s="59" t="s">
        <v>856</v>
      </c>
      <c r="L339" s="59" t="s">
        <v>76</v>
      </c>
      <c r="M339" s="340" t="s">
        <v>84</v>
      </c>
      <c r="N339" s="340" t="s">
        <v>857</v>
      </c>
      <c r="O339" s="163" t="s">
        <v>396</v>
      </c>
      <c r="P339" s="59" t="s">
        <v>864</v>
      </c>
      <c r="Q339" s="62"/>
      <c r="R339" s="56">
        <v>1</v>
      </c>
      <c r="S339" s="317"/>
      <c r="T339" s="367">
        <f t="shared" si="5"/>
        <v>0</v>
      </c>
    </row>
    <row r="340" spans="1:20" ht="15.5" x14ac:dyDescent="0.35">
      <c r="A340" s="326"/>
      <c r="B340" s="327" t="s">
        <v>1029</v>
      </c>
      <c r="C340" s="327" t="s">
        <v>42</v>
      </c>
      <c r="D340" s="327" t="s">
        <v>331</v>
      </c>
      <c r="E340" s="328" t="s">
        <v>1034</v>
      </c>
      <c r="F340" s="329"/>
      <c r="G340" s="330" t="s">
        <v>1034</v>
      </c>
      <c r="H340" s="5"/>
      <c r="I340" s="331"/>
      <c r="J340" s="332"/>
      <c r="K340" s="332"/>
      <c r="L340" s="332"/>
      <c r="M340" s="333"/>
      <c r="N340" s="332"/>
      <c r="O340" s="333"/>
      <c r="P340" s="332"/>
      <c r="Q340" s="333"/>
      <c r="R340" s="334"/>
      <c r="S340" s="314"/>
      <c r="T340" s="367"/>
    </row>
    <row r="341" spans="1:20" ht="275.5" x14ac:dyDescent="0.35">
      <c r="A341" s="326"/>
      <c r="B341" s="335" t="s">
        <v>1029</v>
      </c>
      <c r="C341" s="335" t="s">
        <v>42</v>
      </c>
      <c r="D341" s="335" t="s">
        <v>331</v>
      </c>
      <c r="E341" s="336" t="s">
        <v>1034</v>
      </c>
      <c r="F341" s="162" t="s">
        <v>35</v>
      </c>
      <c r="G341" s="337" t="s">
        <v>852</v>
      </c>
      <c r="H341" s="338" t="s">
        <v>853</v>
      </c>
      <c r="I341" s="339" t="s">
        <v>854</v>
      </c>
      <c r="J341" s="59" t="s">
        <v>855</v>
      </c>
      <c r="K341" s="59" t="s">
        <v>856</v>
      </c>
      <c r="L341" s="59" t="s">
        <v>76</v>
      </c>
      <c r="M341" s="340" t="s">
        <v>84</v>
      </c>
      <c r="N341" s="340" t="s">
        <v>857</v>
      </c>
      <c r="O341" s="163" t="s">
        <v>396</v>
      </c>
      <c r="P341" s="59" t="s">
        <v>858</v>
      </c>
      <c r="Q341" s="62"/>
      <c r="R341" s="56">
        <v>1</v>
      </c>
      <c r="S341" s="317"/>
      <c r="T341" s="367">
        <f t="shared" si="5"/>
        <v>0</v>
      </c>
    </row>
    <row r="342" spans="1:20" ht="15.5" x14ac:dyDescent="0.35">
      <c r="A342" s="326"/>
      <c r="B342" s="327" t="s">
        <v>1029</v>
      </c>
      <c r="C342" s="327" t="s">
        <v>42</v>
      </c>
      <c r="D342" s="327" t="s">
        <v>331</v>
      </c>
      <c r="E342" s="328" t="s">
        <v>1035</v>
      </c>
      <c r="F342" s="329"/>
      <c r="G342" s="330" t="s">
        <v>1035</v>
      </c>
      <c r="H342" s="5"/>
      <c r="I342" s="331"/>
      <c r="J342" s="332"/>
      <c r="K342" s="332"/>
      <c r="L342" s="332"/>
      <c r="M342" s="333"/>
      <c r="N342" s="332"/>
      <c r="O342" s="333"/>
      <c r="P342" s="332"/>
      <c r="Q342" s="333"/>
      <c r="R342" s="334"/>
      <c r="S342" s="314"/>
      <c r="T342" s="367"/>
    </row>
    <row r="343" spans="1:20" ht="275.5" x14ac:dyDescent="0.35">
      <c r="A343" s="326"/>
      <c r="B343" s="335" t="s">
        <v>1029</v>
      </c>
      <c r="C343" s="335" t="s">
        <v>42</v>
      </c>
      <c r="D343" s="335" t="s">
        <v>331</v>
      </c>
      <c r="E343" s="336" t="s">
        <v>1035</v>
      </c>
      <c r="F343" s="162" t="s">
        <v>35</v>
      </c>
      <c r="G343" s="337" t="s">
        <v>852</v>
      </c>
      <c r="H343" s="338" t="s">
        <v>853</v>
      </c>
      <c r="I343" s="339" t="s">
        <v>854</v>
      </c>
      <c r="J343" s="59" t="s">
        <v>855</v>
      </c>
      <c r="K343" s="59" t="s">
        <v>856</v>
      </c>
      <c r="L343" s="59" t="s">
        <v>76</v>
      </c>
      <c r="M343" s="340" t="s">
        <v>84</v>
      </c>
      <c r="N343" s="340" t="s">
        <v>857</v>
      </c>
      <c r="O343" s="163" t="s">
        <v>396</v>
      </c>
      <c r="P343" s="59" t="s">
        <v>858</v>
      </c>
      <c r="Q343" s="62"/>
      <c r="R343" s="56">
        <v>1</v>
      </c>
      <c r="S343" s="317"/>
      <c r="T343" s="367">
        <f t="shared" si="5"/>
        <v>0</v>
      </c>
    </row>
    <row r="344" spans="1:20" ht="15.5" x14ac:dyDescent="0.35">
      <c r="A344" s="326"/>
      <c r="B344" s="327" t="s">
        <v>1029</v>
      </c>
      <c r="C344" s="327" t="s">
        <v>42</v>
      </c>
      <c r="D344" s="327" t="s">
        <v>331</v>
      </c>
      <c r="E344" s="328" t="s">
        <v>1036</v>
      </c>
      <c r="F344" s="329"/>
      <c r="G344" s="330" t="s">
        <v>1036</v>
      </c>
      <c r="H344" s="5"/>
      <c r="I344" s="331"/>
      <c r="J344" s="332"/>
      <c r="K344" s="332"/>
      <c r="L344" s="332"/>
      <c r="M344" s="333"/>
      <c r="N344" s="332"/>
      <c r="O344" s="333"/>
      <c r="P344" s="332"/>
      <c r="Q344" s="333"/>
      <c r="R344" s="334"/>
      <c r="S344" s="314"/>
      <c r="T344" s="367"/>
    </row>
    <row r="345" spans="1:20" ht="288" x14ac:dyDescent="0.35">
      <c r="A345" s="326"/>
      <c r="B345" s="335" t="s">
        <v>1029</v>
      </c>
      <c r="C345" s="335" t="s">
        <v>42</v>
      </c>
      <c r="D345" s="335" t="s">
        <v>331</v>
      </c>
      <c r="E345" s="336" t="s">
        <v>1036</v>
      </c>
      <c r="F345" s="162" t="s">
        <v>35</v>
      </c>
      <c r="G345" s="341" t="s">
        <v>860</v>
      </c>
      <c r="H345" s="338" t="s">
        <v>861</v>
      </c>
      <c r="I345" s="339" t="s">
        <v>862</v>
      </c>
      <c r="J345" s="59" t="s">
        <v>863</v>
      </c>
      <c r="K345" s="59" t="s">
        <v>856</v>
      </c>
      <c r="L345" s="59" t="s">
        <v>76</v>
      </c>
      <c r="M345" s="340" t="s">
        <v>84</v>
      </c>
      <c r="N345" s="340" t="s">
        <v>857</v>
      </c>
      <c r="O345" s="163" t="s">
        <v>396</v>
      </c>
      <c r="P345" s="59" t="s">
        <v>864</v>
      </c>
      <c r="Q345" s="62"/>
      <c r="R345" s="56">
        <v>1</v>
      </c>
      <c r="S345" s="317"/>
      <c r="T345" s="367">
        <f t="shared" si="5"/>
        <v>0</v>
      </c>
    </row>
    <row r="346" spans="1:20" ht="15.5" x14ac:dyDescent="0.35">
      <c r="A346" s="326"/>
      <c r="B346" s="327" t="s">
        <v>1029</v>
      </c>
      <c r="C346" s="327" t="s">
        <v>42</v>
      </c>
      <c r="D346" s="327" t="s">
        <v>331</v>
      </c>
      <c r="E346" s="328" t="s">
        <v>1037</v>
      </c>
      <c r="F346" s="329"/>
      <c r="G346" s="330" t="s">
        <v>1037</v>
      </c>
      <c r="H346" s="5"/>
      <c r="I346" s="331"/>
      <c r="J346" s="332"/>
      <c r="K346" s="332"/>
      <c r="L346" s="332"/>
      <c r="M346" s="333"/>
      <c r="N346" s="332"/>
      <c r="O346" s="333"/>
      <c r="P346" s="332"/>
      <c r="Q346" s="333"/>
      <c r="R346" s="334"/>
      <c r="S346" s="314"/>
      <c r="T346" s="367"/>
    </row>
    <row r="347" spans="1:20" ht="288" x14ac:dyDescent="0.35">
      <c r="A347" s="326"/>
      <c r="B347" s="335" t="s">
        <v>1029</v>
      </c>
      <c r="C347" s="335" t="s">
        <v>42</v>
      </c>
      <c r="D347" s="335" t="s">
        <v>331</v>
      </c>
      <c r="E347" s="336" t="s">
        <v>1037</v>
      </c>
      <c r="F347" s="162" t="s">
        <v>35</v>
      </c>
      <c r="G347" s="341" t="s">
        <v>860</v>
      </c>
      <c r="H347" s="338" t="s">
        <v>861</v>
      </c>
      <c r="I347" s="339" t="s">
        <v>862</v>
      </c>
      <c r="J347" s="59" t="s">
        <v>863</v>
      </c>
      <c r="K347" s="59" t="s">
        <v>856</v>
      </c>
      <c r="L347" s="59" t="s">
        <v>76</v>
      </c>
      <c r="M347" s="340" t="s">
        <v>84</v>
      </c>
      <c r="N347" s="340" t="s">
        <v>857</v>
      </c>
      <c r="O347" s="163" t="s">
        <v>396</v>
      </c>
      <c r="P347" s="59" t="s">
        <v>864</v>
      </c>
      <c r="Q347" s="62"/>
      <c r="R347" s="56">
        <v>1</v>
      </c>
      <c r="S347" s="317"/>
      <c r="T347" s="367">
        <f t="shared" si="5"/>
        <v>0</v>
      </c>
    </row>
    <row r="348" spans="1:20" ht="15.5" x14ac:dyDescent="0.35">
      <c r="A348" s="326"/>
      <c r="B348" s="327" t="s">
        <v>1029</v>
      </c>
      <c r="C348" s="327" t="s">
        <v>42</v>
      </c>
      <c r="D348" s="327" t="s">
        <v>331</v>
      </c>
      <c r="E348" s="328" t="s">
        <v>1038</v>
      </c>
      <c r="F348" s="329"/>
      <c r="G348" s="330" t="s">
        <v>1038</v>
      </c>
      <c r="H348" s="5"/>
      <c r="I348" s="331"/>
      <c r="J348" s="332"/>
      <c r="K348" s="332"/>
      <c r="L348" s="332"/>
      <c r="M348" s="333"/>
      <c r="N348" s="332"/>
      <c r="O348" s="333"/>
      <c r="P348" s="332"/>
      <c r="Q348" s="333"/>
      <c r="R348" s="334"/>
      <c r="S348" s="314"/>
      <c r="T348" s="367"/>
    </row>
    <row r="349" spans="1:20" ht="275.5" x14ac:dyDescent="0.35">
      <c r="A349" s="326"/>
      <c r="B349" s="335" t="s">
        <v>1029</v>
      </c>
      <c r="C349" s="335" t="s">
        <v>42</v>
      </c>
      <c r="D349" s="335" t="s">
        <v>331</v>
      </c>
      <c r="E349" s="336" t="s">
        <v>1038</v>
      </c>
      <c r="F349" s="162" t="s">
        <v>35</v>
      </c>
      <c r="G349" s="337" t="s">
        <v>852</v>
      </c>
      <c r="H349" s="338" t="s">
        <v>853</v>
      </c>
      <c r="I349" s="339" t="s">
        <v>854</v>
      </c>
      <c r="J349" s="59" t="s">
        <v>855</v>
      </c>
      <c r="K349" s="59" t="s">
        <v>856</v>
      </c>
      <c r="L349" s="59" t="s">
        <v>76</v>
      </c>
      <c r="M349" s="340" t="s">
        <v>84</v>
      </c>
      <c r="N349" s="340" t="s">
        <v>857</v>
      </c>
      <c r="O349" s="163" t="s">
        <v>396</v>
      </c>
      <c r="P349" s="59" t="s">
        <v>858</v>
      </c>
      <c r="Q349" s="62"/>
      <c r="R349" s="56">
        <v>1</v>
      </c>
      <c r="S349" s="317"/>
      <c r="T349" s="367">
        <f t="shared" si="5"/>
        <v>0</v>
      </c>
    </row>
    <row r="350" spans="1:20" ht="15.5" x14ac:dyDescent="0.35">
      <c r="A350" s="326"/>
      <c r="B350" s="327" t="s">
        <v>1029</v>
      </c>
      <c r="C350" s="327" t="s">
        <v>42</v>
      </c>
      <c r="D350" s="327" t="s">
        <v>331</v>
      </c>
      <c r="E350" s="328" t="s">
        <v>1039</v>
      </c>
      <c r="F350" s="329"/>
      <c r="G350" s="330" t="s">
        <v>1039</v>
      </c>
      <c r="H350" s="5"/>
      <c r="I350" s="331"/>
      <c r="J350" s="332"/>
      <c r="K350" s="332"/>
      <c r="L350" s="332"/>
      <c r="M350" s="333"/>
      <c r="N350" s="332"/>
      <c r="O350" s="333"/>
      <c r="P350" s="332"/>
      <c r="Q350" s="333"/>
      <c r="R350" s="334"/>
      <c r="S350" s="314"/>
      <c r="T350" s="367"/>
    </row>
    <row r="351" spans="1:20" ht="288" x14ac:dyDescent="0.35">
      <c r="A351" s="326"/>
      <c r="B351" s="335" t="s">
        <v>1029</v>
      </c>
      <c r="C351" s="335" t="s">
        <v>42</v>
      </c>
      <c r="D351" s="335" t="s">
        <v>331</v>
      </c>
      <c r="E351" s="336" t="s">
        <v>1039</v>
      </c>
      <c r="F351" s="162" t="s">
        <v>35</v>
      </c>
      <c r="G351" s="341" t="s">
        <v>860</v>
      </c>
      <c r="H351" s="338" t="s">
        <v>861</v>
      </c>
      <c r="I351" s="339" t="s">
        <v>862</v>
      </c>
      <c r="J351" s="59" t="s">
        <v>863</v>
      </c>
      <c r="K351" s="59" t="s">
        <v>856</v>
      </c>
      <c r="L351" s="59" t="s">
        <v>76</v>
      </c>
      <c r="M351" s="340" t="s">
        <v>84</v>
      </c>
      <c r="N351" s="340" t="s">
        <v>857</v>
      </c>
      <c r="O351" s="163" t="s">
        <v>396</v>
      </c>
      <c r="P351" s="59" t="s">
        <v>864</v>
      </c>
      <c r="Q351" s="62"/>
      <c r="R351" s="56">
        <v>1</v>
      </c>
      <c r="S351" s="317"/>
      <c r="T351" s="367">
        <f t="shared" si="5"/>
        <v>0</v>
      </c>
    </row>
    <row r="352" spans="1:20" ht="15.5" x14ac:dyDescent="0.35">
      <c r="A352" s="326"/>
      <c r="B352" s="327" t="s">
        <v>1029</v>
      </c>
      <c r="C352" s="327" t="s">
        <v>42</v>
      </c>
      <c r="D352" s="327" t="s">
        <v>331</v>
      </c>
      <c r="E352" s="328" t="s">
        <v>1040</v>
      </c>
      <c r="F352" s="329"/>
      <c r="G352" s="330" t="s">
        <v>1040</v>
      </c>
      <c r="H352" s="5"/>
      <c r="I352" s="331"/>
      <c r="J352" s="332"/>
      <c r="K352" s="332"/>
      <c r="L352" s="332"/>
      <c r="M352" s="333"/>
      <c r="N352" s="332"/>
      <c r="O352" s="333"/>
      <c r="P352" s="332"/>
      <c r="Q352" s="333"/>
      <c r="R352" s="334"/>
      <c r="S352" s="314"/>
      <c r="T352" s="367"/>
    </row>
    <row r="353" spans="1:20" ht="288" x14ac:dyDescent="0.35">
      <c r="A353" s="326"/>
      <c r="B353" s="335" t="s">
        <v>1029</v>
      </c>
      <c r="C353" s="335" t="s">
        <v>42</v>
      </c>
      <c r="D353" s="335" t="s">
        <v>331</v>
      </c>
      <c r="E353" s="336" t="s">
        <v>1040</v>
      </c>
      <c r="F353" s="162" t="s">
        <v>35</v>
      </c>
      <c r="G353" s="341" t="s">
        <v>860</v>
      </c>
      <c r="H353" s="338" t="s">
        <v>861</v>
      </c>
      <c r="I353" s="339" t="s">
        <v>862</v>
      </c>
      <c r="J353" s="59" t="s">
        <v>863</v>
      </c>
      <c r="K353" s="59" t="s">
        <v>856</v>
      </c>
      <c r="L353" s="59" t="s">
        <v>76</v>
      </c>
      <c r="M353" s="340" t="s">
        <v>84</v>
      </c>
      <c r="N353" s="340" t="s">
        <v>857</v>
      </c>
      <c r="O353" s="163" t="s">
        <v>396</v>
      </c>
      <c r="P353" s="59" t="s">
        <v>864</v>
      </c>
      <c r="Q353" s="62"/>
      <c r="R353" s="56">
        <v>1</v>
      </c>
      <c r="S353" s="317"/>
      <c r="T353" s="367">
        <f t="shared" si="5"/>
        <v>0</v>
      </c>
    </row>
    <row r="354" spans="1:20" ht="15.5" x14ac:dyDescent="0.35">
      <c r="A354" s="326"/>
      <c r="B354" s="327" t="s">
        <v>1029</v>
      </c>
      <c r="C354" s="327" t="s">
        <v>42</v>
      </c>
      <c r="D354" s="327" t="s">
        <v>331</v>
      </c>
      <c r="E354" s="328" t="s">
        <v>1041</v>
      </c>
      <c r="F354" s="329"/>
      <c r="G354" s="330" t="s">
        <v>1041</v>
      </c>
      <c r="H354" s="5"/>
      <c r="I354" s="331"/>
      <c r="J354" s="332"/>
      <c r="K354" s="332"/>
      <c r="L354" s="332"/>
      <c r="M354" s="333"/>
      <c r="N354" s="332"/>
      <c r="O354" s="333"/>
      <c r="P354" s="332"/>
      <c r="Q354" s="333"/>
      <c r="R354" s="334"/>
      <c r="S354" s="314"/>
      <c r="T354" s="367"/>
    </row>
    <row r="355" spans="1:20" ht="275.5" x14ac:dyDescent="0.35">
      <c r="A355" s="326"/>
      <c r="B355" s="335" t="s">
        <v>1029</v>
      </c>
      <c r="C355" s="335" t="s">
        <v>42</v>
      </c>
      <c r="D355" s="335" t="s">
        <v>331</v>
      </c>
      <c r="E355" s="336" t="s">
        <v>1041</v>
      </c>
      <c r="F355" s="162" t="s">
        <v>35</v>
      </c>
      <c r="G355" s="337" t="s">
        <v>852</v>
      </c>
      <c r="H355" s="338" t="s">
        <v>853</v>
      </c>
      <c r="I355" s="339" t="s">
        <v>854</v>
      </c>
      <c r="J355" s="59" t="s">
        <v>855</v>
      </c>
      <c r="K355" s="59" t="s">
        <v>856</v>
      </c>
      <c r="L355" s="59" t="s">
        <v>76</v>
      </c>
      <c r="M355" s="340" t="s">
        <v>84</v>
      </c>
      <c r="N355" s="340" t="s">
        <v>857</v>
      </c>
      <c r="O355" s="163" t="s">
        <v>396</v>
      </c>
      <c r="P355" s="59" t="s">
        <v>858</v>
      </c>
      <c r="Q355" s="62"/>
      <c r="R355" s="56">
        <v>1</v>
      </c>
      <c r="S355" s="317"/>
      <c r="T355" s="367">
        <f t="shared" si="5"/>
        <v>0</v>
      </c>
    </row>
    <row r="356" spans="1:20" ht="15.5" x14ac:dyDescent="0.35">
      <c r="A356" s="326"/>
      <c r="B356" s="327" t="s">
        <v>1029</v>
      </c>
      <c r="C356" s="327" t="s">
        <v>42</v>
      </c>
      <c r="D356" s="327" t="s">
        <v>331</v>
      </c>
      <c r="E356" s="328" t="s">
        <v>1042</v>
      </c>
      <c r="F356" s="329"/>
      <c r="G356" s="330" t="s">
        <v>1042</v>
      </c>
      <c r="H356" s="5"/>
      <c r="I356" s="331"/>
      <c r="J356" s="332"/>
      <c r="K356" s="332"/>
      <c r="L356" s="332"/>
      <c r="M356" s="333"/>
      <c r="N356" s="332"/>
      <c r="O356" s="333"/>
      <c r="P356" s="332"/>
      <c r="Q356" s="333"/>
      <c r="R356" s="334"/>
      <c r="S356" s="314"/>
      <c r="T356" s="367"/>
    </row>
    <row r="357" spans="1:20" ht="288" x14ac:dyDescent="0.35">
      <c r="A357" s="326"/>
      <c r="B357" s="335" t="s">
        <v>1029</v>
      </c>
      <c r="C357" s="335" t="s">
        <v>42</v>
      </c>
      <c r="D357" s="335" t="s">
        <v>331</v>
      </c>
      <c r="E357" s="336" t="s">
        <v>1042</v>
      </c>
      <c r="F357" s="162" t="s">
        <v>35</v>
      </c>
      <c r="G357" s="341" t="s">
        <v>860</v>
      </c>
      <c r="H357" s="338" t="s">
        <v>861</v>
      </c>
      <c r="I357" s="339" t="s">
        <v>862</v>
      </c>
      <c r="J357" s="59" t="s">
        <v>863</v>
      </c>
      <c r="K357" s="59" t="s">
        <v>856</v>
      </c>
      <c r="L357" s="59" t="s">
        <v>76</v>
      </c>
      <c r="M357" s="340" t="s">
        <v>84</v>
      </c>
      <c r="N357" s="340" t="s">
        <v>857</v>
      </c>
      <c r="O357" s="163" t="s">
        <v>396</v>
      </c>
      <c r="P357" s="59" t="s">
        <v>864</v>
      </c>
      <c r="Q357" s="62"/>
      <c r="R357" s="56">
        <v>1</v>
      </c>
      <c r="S357" s="317"/>
      <c r="T357" s="367">
        <f t="shared" si="5"/>
        <v>0</v>
      </c>
    </row>
    <row r="358" spans="1:20" ht="15.5" x14ac:dyDescent="0.35">
      <c r="A358" s="326"/>
      <c r="B358" s="327" t="s">
        <v>1029</v>
      </c>
      <c r="C358" s="327" t="s">
        <v>42</v>
      </c>
      <c r="D358" s="327" t="s">
        <v>331</v>
      </c>
      <c r="E358" s="328" t="s">
        <v>1043</v>
      </c>
      <c r="F358" s="329"/>
      <c r="G358" s="330" t="s">
        <v>1043</v>
      </c>
      <c r="H358" s="5"/>
      <c r="I358" s="331"/>
      <c r="J358" s="332"/>
      <c r="K358" s="332"/>
      <c r="L358" s="332"/>
      <c r="M358" s="333"/>
      <c r="N358" s="332"/>
      <c r="O358" s="333"/>
      <c r="P358" s="332"/>
      <c r="Q358" s="333"/>
      <c r="R358" s="334"/>
      <c r="S358" s="314"/>
      <c r="T358" s="367"/>
    </row>
    <row r="359" spans="1:20" ht="288" x14ac:dyDescent="0.35">
      <c r="A359" s="326"/>
      <c r="B359" s="335" t="s">
        <v>1029</v>
      </c>
      <c r="C359" s="335" t="s">
        <v>42</v>
      </c>
      <c r="D359" s="335" t="s">
        <v>331</v>
      </c>
      <c r="E359" s="336" t="s">
        <v>1043</v>
      </c>
      <c r="F359" s="162" t="s">
        <v>35</v>
      </c>
      <c r="G359" s="341" t="s">
        <v>860</v>
      </c>
      <c r="H359" s="338" t="s">
        <v>861</v>
      </c>
      <c r="I359" s="339" t="s">
        <v>862</v>
      </c>
      <c r="J359" s="59" t="s">
        <v>863</v>
      </c>
      <c r="K359" s="59" t="s">
        <v>856</v>
      </c>
      <c r="L359" s="59" t="s">
        <v>76</v>
      </c>
      <c r="M359" s="340" t="s">
        <v>84</v>
      </c>
      <c r="N359" s="340" t="s">
        <v>857</v>
      </c>
      <c r="O359" s="163" t="s">
        <v>396</v>
      </c>
      <c r="P359" s="59" t="s">
        <v>864</v>
      </c>
      <c r="Q359" s="62"/>
      <c r="R359" s="56">
        <v>1</v>
      </c>
      <c r="S359" s="317"/>
      <c r="T359" s="367">
        <f t="shared" si="5"/>
        <v>0</v>
      </c>
    </row>
    <row r="360" spans="1:20" ht="15.5" x14ac:dyDescent="0.35">
      <c r="A360" s="326"/>
      <c r="B360" s="327" t="s">
        <v>1029</v>
      </c>
      <c r="C360" s="327" t="s">
        <v>42</v>
      </c>
      <c r="D360" s="327" t="s">
        <v>331</v>
      </c>
      <c r="E360" s="328" t="s">
        <v>1044</v>
      </c>
      <c r="F360" s="329"/>
      <c r="G360" s="330" t="s">
        <v>1044</v>
      </c>
      <c r="H360" s="5"/>
      <c r="I360" s="331"/>
      <c r="J360" s="332"/>
      <c r="K360" s="332"/>
      <c r="L360" s="332"/>
      <c r="M360" s="333"/>
      <c r="N360" s="332"/>
      <c r="O360" s="333"/>
      <c r="P360" s="332"/>
      <c r="Q360" s="333"/>
      <c r="R360" s="334"/>
      <c r="S360" s="314"/>
      <c r="T360" s="367"/>
    </row>
    <row r="361" spans="1:20" ht="288" x14ac:dyDescent="0.35">
      <c r="A361" s="326"/>
      <c r="B361" s="335" t="s">
        <v>1029</v>
      </c>
      <c r="C361" s="335" t="s">
        <v>42</v>
      </c>
      <c r="D361" s="335" t="s">
        <v>331</v>
      </c>
      <c r="E361" s="336" t="s">
        <v>1044</v>
      </c>
      <c r="F361" s="162" t="s">
        <v>35</v>
      </c>
      <c r="G361" s="341" t="s">
        <v>860</v>
      </c>
      <c r="H361" s="338" t="s">
        <v>861</v>
      </c>
      <c r="I361" s="339" t="s">
        <v>862</v>
      </c>
      <c r="J361" s="59" t="s">
        <v>863</v>
      </c>
      <c r="K361" s="59" t="s">
        <v>856</v>
      </c>
      <c r="L361" s="59" t="s">
        <v>76</v>
      </c>
      <c r="M361" s="340" t="s">
        <v>84</v>
      </c>
      <c r="N361" s="340" t="s">
        <v>857</v>
      </c>
      <c r="O361" s="163" t="s">
        <v>396</v>
      </c>
      <c r="P361" s="59" t="s">
        <v>864</v>
      </c>
      <c r="Q361" s="62"/>
      <c r="R361" s="56">
        <v>1</v>
      </c>
      <c r="S361" s="317"/>
      <c r="T361" s="367">
        <f t="shared" si="5"/>
        <v>0</v>
      </c>
    </row>
    <row r="362" spans="1:20" ht="15.5" x14ac:dyDescent="0.35">
      <c r="A362" s="326"/>
      <c r="B362" s="327" t="s">
        <v>1029</v>
      </c>
      <c r="C362" s="327" t="s">
        <v>42</v>
      </c>
      <c r="D362" s="327" t="s">
        <v>331</v>
      </c>
      <c r="E362" s="328" t="s">
        <v>1045</v>
      </c>
      <c r="F362" s="329"/>
      <c r="G362" s="330" t="s">
        <v>1045</v>
      </c>
      <c r="H362" s="5"/>
      <c r="I362" s="331"/>
      <c r="J362" s="332"/>
      <c r="K362" s="332"/>
      <c r="L362" s="332"/>
      <c r="M362" s="333"/>
      <c r="N362" s="332"/>
      <c r="O362" s="333"/>
      <c r="P362" s="332"/>
      <c r="Q362" s="333"/>
      <c r="R362" s="334"/>
      <c r="S362" s="314"/>
      <c r="T362" s="367"/>
    </row>
    <row r="363" spans="1:20" ht="288" x14ac:dyDescent="0.35">
      <c r="A363" s="326"/>
      <c r="B363" s="335" t="s">
        <v>1029</v>
      </c>
      <c r="C363" s="335" t="s">
        <v>42</v>
      </c>
      <c r="D363" s="335" t="s">
        <v>331</v>
      </c>
      <c r="E363" s="336" t="s">
        <v>1045</v>
      </c>
      <c r="F363" s="162" t="s">
        <v>35</v>
      </c>
      <c r="G363" s="341" t="s">
        <v>860</v>
      </c>
      <c r="H363" s="338" t="s">
        <v>861</v>
      </c>
      <c r="I363" s="339" t="s">
        <v>862</v>
      </c>
      <c r="J363" s="59" t="s">
        <v>863</v>
      </c>
      <c r="K363" s="59" t="s">
        <v>856</v>
      </c>
      <c r="L363" s="59" t="s">
        <v>76</v>
      </c>
      <c r="M363" s="340" t="s">
        <v>84</v>
      </c>
      <c r="N363" s="340" t="s">
        <v>857</v>
      </c>
      <c r="O363" s="163" t="s">
        <v>396</v>
      </c>
      <c r="P363" s="59" t="s">
        <v>864</v>
      </c>
      <c r="Q363" s="62"/>
      <c r="R363" s="56">
        <v>1</v>
      </c>
      <c r="S363" s="317"/>
      <c r="T363" s="367">
        <f t="shared" si="5"/>
        <v>0</v>
      </c>
    </row>
    <row r="364" spans="1:20" ht="15.5" x14ac:dyDescent="0.35">
      <c r="A364" s="326"/>
      <c r="B364" s="327" t="s">
        <v>1029</v>
      </c>
      <c r="C364" s="327" t="s">
        <v>42</v>
      </c>
      <c r="D364" s="327" t="s">
        <v>331</v>
      </c>
      <c r="E364" s="328" t="s">
        <v>1046</v>
      </c>
      <c r="F364" s="329"/>
      <c r="G364" s="330" t="s">
        <v>1046</v>
      </c>
      <c r="H364" s="5"/>
      <c r="I364" s="331"/>
      <c r="J364" s="332"/>
      <c r="K364" s="332"/>
      <c r="L364" s="332"/>
      <c r="M364" s="333"/>
      <c r="N364" s="332"/>
      <c r="O364" s="333"/>
      <c r="P364" s="332"/>
      <c r="Q364" s="333"/>
      <c r="R364" s="334"/>
      <c r="S364" s="314"/>
      <c r="T364" s="367"/>
    </row>
    <row r="365" spans="1:20" ht="288" x14ac:dyDescent="0.35">
      <c r="A365" s="326"/>
      <c r="B365" s="335" t="s">
        <v>1029</v>
      </c>
      <c r="C365" s="335" t="s">
        <v>42</v>
      </c>
      <c r="D365" s="335" t="s">
        <v>331</v>
      </c>
      <c r="E365" s="336" t="s">
        <v>1046</v>
      </c>
      <c r="F365" s="162" t="s">
        <v>35</v>
      </c>
      <c r="G365" s="341" t="s">
        <v>860</v>
      </c>
      <c r="H365" s="338" t="s">
        <v>861</v>
      </c>
      <c r="I365" s="339" t="s">
        <v>862</v>
      </c>
      <c r="J365" s="59" t="s">
        <v>863</v>
      </c>
      <c r="K365" s="59" t="s">
        <v>856</v>
      </c>
      <c r="L365" s="59" t="s">
        <v>76</v>
      </c>
      <c r="M365" s="340" t="s">
        <v>84</v>
      </c>
      <c r="N365" s="340" t="s">
        <v>857</v>
      </c>
      <c r="O365" s="163" t="s">
        <v>396</v>
      </c>
      <c r="P365" s="59" t="s">
        <v>864</v>
      </c>
      <c r="Q365" s="62"/>
      <c r="R365" s="56">
        <v>1</v>
      </c>
      <c r="S365" s="317"/>
      <c r="T365" s="367">
        <f t="shared" si="5"/>
        <v>0</v>
      </c>
    </row>
    <row r="366" spans="1:20" ht="15.5" x14ac:dyDescent="0.35">
      <c r="A366" s="326"/>
      <c r="B366" s="327" t="s">
        <v>1029</v>
      </c>
      <c r="C366" s="327" t="s">
        <v>42</v>
      </c>
      <c r="D366" s="327" t="s">
        <v>331</v>
      </c>
      <c r="E366" s="328" t="s">
        <v>1047</v>
      </c>
      <c r="F366" s="329"/>
      <c r="G366" s="330" t="s">
        <v>1047</v>
      </c>
      <c r="H366" s="5"/>
      <c r="I366" s="331"/>
      <c r="J366" s="332"/>
      <c r="K366" s="332"/>
      <c r="L366" s="332"/>
      <c r="M366" s="333"/>
      <c r="N366" s="332"/>
      <c r="O366" s="333"/>
      <c r="P366" s="332"/>
      <c r="Q366" s="333"/>
      <c r="R366" s="334"/>
      <c r="S366" s="314"/>
      <c r="T366" s="367"/>
    </row>
    <row r="367" spans="1:20" ht="288" x14ac:dyDescent="0.35">
      <c r="A367" s="326"/>
      <c r="B367" s="335" t="s">
        <v>1029</v>
      </c>
      <c r="C367" s="335" t="s">
        <v>42</v>
      </c>
      <c r="D367" s="335" t="s">
        <v>331</v>
      </c>
      <c r="E367" s="336" t="s">
        <v>1047</v>
      </c>
      <c r="F367" s="162" t="s">
        <v>35</v>
      </c>
      <c r="G367" s="341" t="s">
        <v>860</v>
      </c>
      <c r="H367" s="338" t="s">
        <v>861</v>
      </c>
      <c r="I367" s="339" t="s">
        <v>862</v>
      </c>
      <c r="J367" s="59" t="s">
        <v>863</v>
      </c>
      <c r="K367" s="59" t="s">
        <v>856</v>
      </c>
      <c r="L367" s="59" t="s">
        <v>76</v>
      </c>
      <c r="M367" s="340" t="s">
        <v>84</v>
      </c>
      <c r="N367" s="340" t="s">
        <v>857</v>
      </c>
      <c r="O367" s="163" t="s">
        <v>396</v>
      </c>
      <c r="P367" s="59" t="s">
        <v>864</v>
      </c>
      <c r="Q367" s="62"/>
      <c r="R367" s="56">
        <v>1</v>
      </c>
      <c r="S367" s="317"/>
      <c r="T367" s="367">
        <f t="shared" si="5"/>
        <v>0</v>
      </c>
    </row>
    <row r="368" spans="1:20" ht="15.5" x14ac:dyDescent="0.35">
      <c r="A368" s="326"/>
      <c r="B368" s="327" t="s">
        <v>1029</v>
      </c>
      <c r="C368" s="327" t="s">
        <v>42</v>
      </c>
      <c r="D368" s="327" t="s">
        <v>331</v>
      </c>
      <c r="E368" s="328" t="s">
        <v>1048</v>
      </c>
      <c r="F368" s="329"/>
      <c r="G368" s="330" t="s">
        <v>1048</v>
      </c>
      <c r="H368" s="5"/>
      <c r="I368" s="331"/>
      <c r="J368" s="332"/>
      <c r="K368" s="332"/>
      <c r="L368" s="332"/>
      <c r="M368" s="333"/>
      <c r="N368" s="332"/>
      <c r="O368" s="333"/>
      <c r="P368" s="332"/>
      <c r="Q368" s="333"/>
      <c r="R368" s="334"/>
      <c r="S368" s="314"/>
      <c r="T368" s="367"/>
    </row>
    <row r="369" spans="1:20" ht="275.5" x14ac:dyDescent="0.35">
      <c r="A369" s="326"/>
      <c r="B369" s="335" t="s">
        <v>1029</v>
      </c>
      <c r="C369" s="335" t="s">
        <v>42</v>
      </c>
      <c r="D369" s="335" t="s">
        <v>331</v>
      </c>
      <c r="E369" s="336" t="s">
        <v>1048</v>
      </c>
      <c r="F369" s="162" t="s">
        <v>35</v>
      </c>
      <c r="G369" s="337" t="s">
        <v>852</v>
      </c>
      <c r="H369" s="338" t="s">
        <v>853</v>
      </c>
      <c r="I369" s="339" t="s">
        <v>854</v>
      </c>
      <c r="J369" s="59" t="s">
        <v>855</v>
      </c>
      <c r="K369" s="59" t="s">
        <v>856</v>
      </c>
      <c r="L369" s="59" t="s">
        <v>76</v>
      </c>
      <c r="M369" s="340" t="s">
        <v>84</v>
      </c>
      <c r="N369" s="340" t="s">
        <v>857</v>
      </c>
      <c r="O369" s="163" t="s">
        <v>396</v>
      </c>
      <c r="P369" s="59" t="s">
        <v>858</v>
      </c>
      <c r="Q369" s="62"/>
      <c r="R369" s="56">
        <v>1</v>
      </c>
      <c r="S369" s="317"/>
      <c r="T369" s="367">
        <f t="shared" si="5"/>
        <v>0</v>
      </c>
    </row>
    <row r="370" spans="1:20" ht="15.5" x14ac:dyDescent="0.35">
      <c r="A370" s="326"/>
      <c r="B370" s="327" t="s">
        <v>1029</v>
      </c>
      <c r="C370" s="327" t="s">
        <v>42</v>
      </c>
      <c r="D370" s="327" t="s">
        <v>331</v>
      </c>
      <c r="E370" s="328" t="s">
        <v>1049</v>
      </c>
      <c r="F370" s="329"/>
      <c r="G370" s="330" t="s">
        <v>1049</v>
      </c>
      <c r="H370" s="5"/>
      <c r="I370" s="331"/>
      <c r="J370" s="332"/>
      <c r="K370" s="332"/>
      <c r="L370" s="332"/>
      <c r="M370" s="333"/>
      <c r="N370" s="332"/>
      <c r="O370" s="333"/>
      <c r="P370" s="332"/>
      <c r="Q370" s="333"/>
      <c r="R370" s="334"/>
      <c r="S370" s="314"/>
      <c r="T370" s="367"/>
    </row>
    <row r="371" spans="1:20" ht="288" x14ac:dyDescent="0.35">
      <c r="A371" s="326"/>
      <c r="B371" s="335" t="s">
        <v>1029</v>
      </c>
      <c r="C371" s="335" t="s">
        <v>42</v>
      </c>
      <c r="D371" s="335" t="s">
        <v>331</v>
      </c>
      <c r="E371" s="336" t="s">
        <v>1049</v>
      </c>
      <c r="F371" s="162" t="s">
        <v>35</v>
      </c>
      <c r="G371" s="341" t="s">
        <v>860</v>
      </c>
      <c r="H371" s="338" t="s">
        <v>861</v>
      </c>
      <c r="I371" s="339" t="s">
        <v>862</v>
      </c>
      <c r="J371" s="59" t="s">
        <v>863</v>
      </c>
      <c r="K371" s="59" t="s">
        <v>856</v>
      </c>
      <c r="L371" s="59" t="s">
        <v>76</v>
      </c>
      <c r="M371" s="340" t="s">
        <v>84</v>
      </c>
      <c r="N371" s="340" t="s">
        <v>857</v>
      </c>
      <c r="O371" s="163" t="s">
        <v>396</v>
      </c>
      <c r="P371" s="59" t="s">
        <v>864</v>
      </c>
      <c r="Q371" s="62"/>
      <c r="R371" s="56">
        <v>1</v>
      </c>
      <c r="S371" s="317"/>
      <c r="T371" s="367">
        <f t="shared" si="5"/>
        <v>0</v>
      </c>
    </row>
    <row r="372" spans="1:20" ht="15.5" x14ac:dyDescent="0.35">
      <c r="A372" s="326"/>
      <c r="B372" s="327" t="s">
        <v>1029</v>
      </c>
      <c r="C372" s="327" t="s">
        <v>42</v>
      </c>
      <c r="D372" s="327" t="s">
        <v>331</v>
      </c>
      <c r="E372" s="328" t="s">
        <v>1050</v>
      </c>
      <c r="F372" s="329"/>
      <c r="G372" s="330" t="s">
        <v>1050</v>
      </c>
      <c r="H372" s="5"/>
      <c r="I372" s="331"/>
      <c r="J372" s="332"/>
      <c r="K372" s="332"/>
      <c r="L372" s="332"/>
      <c r="M372" s="333"/>
      <c r="N372" s="332"/>
      <c r="O372" s="333"/>
      <c r="P372" s="332"/>
      <c r="Q372" s="333"/>
      <c r="R372" s="334"/>
      <c r="S372" s="314"/>
      <c r="T372" s="367"/>
    </row>
    <row r="373" spans="1:20" ht="288" x14ac:dyDescent="0.35">
      <c r="A373" s="326"/>
      <c r="B373" s="335" t="s">
        <v>1029</v>
      </c>
      <c r="C373" s="335" t="s">
        <v>42</v>
      </c>
      <c r="D373" s="335" t="s">
        <v>331</v>
      </c>
      <c r="E373" s="336" t="s">
        <v>1050</v>
      </c>
      <c r="F373" s="162" t="s">
        <v>35</v>
      </c>
      <c r="G373" s="341" t="s">
        <v>860</v>
      </c>
      <c r="H373" s="338" t="s">
        <v>861</v>
      </c>
      <c r="I373" s="339" t="s">
        <v>862</v>
      </c>
      <c r="J373" s="59" t="s">
        <v>863</v>
      </c>
      <c r="K373" s="59" t="s">
        <v>856</v>
      </c>
      <c r="L373" s="59" t="s">
        <v>76</v>
      </c>
      <c r="M373" s="340" t="s">
        <v>84</v>
      </c>
      <c r="N373" s="340" t="s">
        <v>857</v>
      </c>
      <c r="O373" s="163" t="s">
        <v>396</v>
      </c>
      <c r="P373" s="59" t="s">
        <v>864</v>
      </c>
      <c r="Q373" s="62"/>
      <c r="R373" s="56">
        <v>1</v>
      </c>
      <c r="S373" s="317"/>
      <c r="T373" s="367">
        <f t="shared" si="5"/>
        <v>0</v>
      </c>
    </row>
    <row r="374" spans="1:20" ht="15.5" x14ac:dyDescent="0.35">
      <c r="A374" s="326"/>
      <c r="B374" s="327" t="s">
        <v>1029</v>
      </c>
      <c r="C374" s="327" t="s">
        <v>42</v>
      </c>
      <c r="D374" s="327" t="s">
        <v>331</v>
      </c>
      <c r="E374" s="328" t="s">
        <v>1051</v>
      </c>
      <c r="F374" s="329"/>
      <c r="G374" s="330" t="s">
        <v>1051</v>
      </c>
      <c r="H374" s="5"/>
      <c r="I374" s="331"/>
      <c r="J374" s="332"/>
      <c r="K374" s="332"/>
      <c r="L374" s="332"/>
      <c r="M374" s="333"/>
      <c r="N374" s="332"/>
      <c r="O374" s="333"/>
      <c r="P374" s="332"/>
      <c r="Q374" s="333"/>
      <c r="R374" s="334"/>
      <c r="S374" s="314"/>
      <c r="T374" s="367"/>
    </row>
    <row r="375" spans="1:20" ht="288" x14ac:dyDescent="0.35">
      <c r="A375" s="326"/>
      <c r="B375" s="335" t="s">
        <v>1029</v>
      </c>
      <c r="C375" s="335" t="s">
        <v>42</v>
      </c>
      <c r="D375" s="335" t="s">
        <v>331</v>
      </c>
      <c r="E375" s="336" t="s">
        <v>1051</v>
      </c>
      <c r="F375" s="162" t="s">
        <v>35</v>
      </c>
      <c r="G375" s="341" t="s">
        <v>860</v>
      </c>
      <c r="H375" s="338" t="s">
        <v>861</v>
      </c>
      <c r="I375" s="339" t="s">
        <v>862</v>
      </c>
      <c r="J375" s="59" t="s">
        <v>863</v>
      </c>
      <c r="K375" s="59" t="s">
        <v>856</v>
      </c>
      <c r="L375" s="59" t="s">
        <v>76</v>
      </c>
      <c r="M375" s="340" t="s">
        <v>84</v>
      </c>
      <c r="N375" s="340" t="s">
        <v>857</v>
      </c>
      <c r="O375" s="163" t="s">
        <v>396</v>
      </c>
      <c r="P375" s="59" t="s">
        <v>864</v>
      </c>
      <c r="Q375" s="62"/>
      <c r="R375" s="56">
        <v>1</v>
      </c>
      <c r="S375" s="317"/>
      <c r="T375" s="367">
        <f t="shared" si="5"/>
        <v>0</v>
      </c>
    </row>
    <row r="376" spans="1:20" ht="15.5" x14ac:dyDescent="0.35">
      <c r="A376" s="326"/>
      <c r="B376" s="327" t="s">
        <v>1029</v>
      </c>
      <c r="C376" s="327" t="s">
        <v>42</v>
      </c>
      <c r="D376" s="327" t="s">
        <v>331</v>
      </c>
      <c r="E376" s="328" t="s">
        <v>1052</v>
      </c>
      <c r="F376" s="329"/>
      <c r="G376" s="330" t="s">
        <v>1052</v>
      </c>
      <c r="H376" s="5"/>
      <c r="I376" s="331"/>
      <c r="J376" s="332"/>
      <c r="K376" s="332"/>
      <c r="L376" s="332"/>
      <c r="M376" s="333"/>
      <c r="N376" s="332"/>
      <c r="O376" s="333"/>
      <c r="P376" s="332"/>
      <c r="Q376" s="333"/>
      <c r="R376" s="334"/>
      <c r="S376" s="314"/>
      <c r="T376" s="367"/>
    </row>
    <row r="377" spans="1:20" ht="275.5" x14ac:dyDescent="0.35">
      <c r="A377" s="326"/>
      <c r="B377" s="335" t="s">
        <v>1029</v>
      </c>
      <c r="C377" s="335" t="s">
        <v>42</v>
      </c>
      <c r="D377" s="335" t="s">
        <v>331</v>
      </c>
      <c r="E377" s="336" t="s">
        <v>1052</v>
      </c>
      <c r="F377" s="162" t="s">
        <v>35</v>
      </c>
      <c r="G377" s="337" t="s">
        <v>852</v>
      </c>
      <c r="H377" s="338" t="s">
        <v>853</v>
      </c>
      <c r="I377" s="339" t="s">
        <v>854</v>
      </c>
      <c r="J377" s="59" t="s">
        <v>855</v>
      </c>
      <c r="K377" s="59" t="s">
        <v>856</v>
      </c>
      <c r="L377" s="59" t="s">
        <v>76</v>
      </c>
      <c r="M377" s="340" t="s">
        <v>84</v>
      </c>
      <c r="N377" s="340" t="s">
        <v>857</v>
      </c>
      <c r="O377" s="163" t="s">
        <v>396</v>
      </c>
      <c r="P377" s="59" t="s">
        <v>858</v>
      </c>
      <c r="Q377" s="62"/>
      <c r="R377" s="56">
        <v>1</v>
      </c>
      <c r="S377" s="317"/>
      <c r="T377" s="367">
        <f t="shared" si="5"/>
        <v>0</v>
      </c>
    </row>
    <row r="378" spans="1:20" ht="15.5" x14ac:dyDescent="0.35">
      <c r="A378" s="326"/>
      <c r="B378" s="327" t="s">
        <v>1029</v>
      </c>
      <c r="C378" s="327" t="s">
        <v>42</v>
      </c>
      <c r="D378" s="327" t="s">
        <v>331</v>
      </c>
      <c r="E378" s="328" t="s">
        <v>1053</v>
      </c>
      <c r="F378" s="329"/>
      <c r="G378" s="330" t="s">
        <v>1053</v>
      </c>
      <c r="H378" s="5"/>
      <c r="I378" s="331"/>
      <c r="J378" s="332"/>
      <c r="K378" s="332"/>
      <c r="L378" s="332"/>
      <c r="M378" s="333"/>
      <c r="N378" s="332"/>
      <c r="O378" s="333"/>
      <c r="P378" s="332"/>
      <c r="Q378" s="333"/>
      <c r="R378" s="334"/>
      <c r="S378" s="314"/>
      <c r="T378" s="367"/>
    </row>
    <row r="379" spans="1:20" ht="275.5" x14ac:dyDescent="0.35">
      <c r="A379" s="326"/>
      <c r="B379" s="335" t="s">
        <v>1029</v>
      </c>
      <c r="C379" s="335" t="s">
        <v>42</v>
      </c>
      <c r="D379" s="335" t="s">
        <v>331</v>
      </c>
      <c r="E379" s="336" t="s">
        <v>1053</v>
      </c>
      <c r="F379" s="162" t="s">
        <v>35</v>
      </c>
      <c r="G379" s="337" t="s">
        <v>852</v>
      </c>
      <c r="H379" s="338" t="s">
        <v>853</v>
      </c>
      <c r="I379" s="339" t="s">
        <v>854</v>
      </c>
      <c r="J379" s="59" t="s">
        <v>855</v>
      </c>
      <c r="K379" s="59" t="s">
        <v>856</v>
      </c>
      <c r="L379" s="59" t="s">
        <v>76</v>
      </c>
      <c r="M379" s="340" t="s">
        <v>84</v>
      </c>
      <c r="N379" s="340" t="s">
        <v>857</v>
      </c>
      <c r="O379" s="163" t="s">
        <v>396</v>
      </c>
      <c r="P379" s="59" t="s">
        <v>858</v>
      </c>
      <c r="Q379" s="62"/>
      <c r="R379" s="56">
        <v>1</v>
      </c>
      <c r="S379" s="317"/>
      <c r="T379" s="367">
        <f t="shared" si="5"/>
        <v>0</v>
      </c>
    </row>
    <row r="380" spans="1:20" ht="15.5" x14ac:dyDescent="0.35">
      <c r="A380" s="326"/>
      <c r="B380" s="327" t="s">
        <v>1029</v>
      </c>
      <c r="C380" s="327" t="s">
        <v>42</v>
      </c>
      <c r="D380" s="327" t="s">
        <v>331</v>
      </c>
      <c r="E380" s="328" t="s">
        <v>1054</v>
      </c>
      <c r="F380" s="329"/>
      <c r="G380" s="330" t="s">
        <v>1054</v>
      </c>
      <c r="H380" s="5"/>
      <c r="I380" s="331"/>
      <c r="J380" s="332"/>
      <c r="K380" s="332"/>
      <c r="L380" s="332"/>
      <c r="M380" s="333"/>
      <c r="N380" s="332"/>
      <c r="O380" s="333"/>
      <c r="P380" s="332"/>
      <c r="Q380" s="333"/>
      <c r="R380" s="334"/>
      <c r="S380" s="314"/>
      <c r="T380" s="367"/>
    </row>
    <row r="381" spans="1:20" ht="275.5" x14ac:dyDescent="0.35">
      <c r="A381" s="326"/>
      <c r="B381" s="335" t="s">
        <v>1029</v>
      </c>
      <c r="C381" s="335" t="s">
        <v>42</v>
      </c>
      <c r="D381" s="335" t="s">
        <v>331</v>
      </c>
      <c r="E381" s="336" t="s">
        <v>1054</v>
      </c>
      <c r="F381" s="162" t="s">
        <v>35</v>
      </c>
      <c r="G381" s="337" t="s">
        <v>852</v>
      </c>
      <c r="H381" s="338" t="s">
        <v>853</v>
      </c>
      <c r="I381" s="339" t="s">
        <v>854</v>
      </c>
      <c r="J381" s="59" t="s">
        <v>855</v>
      </c>
      <c r="K381" s="59" t="s">
        <v>856</v>
      </c>
      <c r="L381" s="59" t="s">
        <v>76</v>
      </c>
      <c r="M381" s="340" t="s">
        <v>84</v>
      </c>
      <c r="N381" s="340" t="s">
        <v>857</v>
      </c>
      <c r="O381" s="163" t="s">
        <v>396</v>
      </c>
      <c r="P381" s="59" t="s">
        <v>858</v>
      </c>
      <c r="Q381" s="62"/>
      <c r="R381" s="56">
        <v>1</v>
      </c>
      <c r="S381" s="317"/>
      <c r="T381" s="367">
        <f t="shared" si="5"/>
        <v>0</v>
      </c>
    </row>
    <row r="382" spans="1:20" ht="15.5" x14ac:dyDescent="0.35">
      <c r="A382" s="326"/>
      <c r="B382" s="327" t="s">
        <v>1029</v>
      </c>
      <c r="C382" s="327" t="s">
        <v>42</v>
      </c>
      <c r="D382" s="327" t="s">
        <v>331</v>
      </c>
      <c r="E382" s="328" t="s">
        <v>1055</v>
      </c>
      <c r="F382" s="329"/>
      <c r="G382" s="330" t="s">
        <v>1055</v>
      </c>
      <c r="H382" s="5"/>
      <c r="I382" s="331"/>
      <c r="J382" s="332"/>
      <c r="K382" s="332"/>
      <c r="L382" s="332"/>
      <c r="M382" s="333"/>
      <c r="N382" s="332"/>
      <c r="O382" s="333"/>
      <c r="P382" s="332"/>
      <c r="Q382" s="333"/>
      <c r="R382" s="334"/>
      <c r="S382" s="314"/>
      <c r="T382" s="367"/>
    </row>
    <row r="383" spans="1:20" ht="275.5" x14ac:dyDescent="0.35">
      <c r="A383" s="326"/>
      <c r="B383" s="335" t="s">
        <v>1029</v>
      </c>
      <c r="C383" s="335" t="s">
        <v>42</v>
      </c>
      <c r="D383" s="335" t="s">
        <v>331</v>
      </c>
      <c r="E383" s="336" t="s">
        <v>1055</v>
      </c>
      <c r="F383" s="162" t="s">
        <v>35</v>
      </c>
      <c r="G383" s="337" t="s">
        <v>852</v>
      </c>
      <c r="H383" s="338" t="s">
        <v>853</v>
      </c>
      <c r="I383" s="339" t="s">
        <v>854</v>
      </c>
      <c r="J383" s="59" t="s">
        <v>855</v>
      </c>
      <c r="K383" s="59" t="s">
        <v>856</v>
      </c>
      <c r="L383" s="59" t="s">
        <v>76</v>
      </c>
      <c r="M383" s="340" t="s">
        <v>84</v>
      </c>
      <c r="N383" s="340" t="s">
        <v>857</v>
      </c>
      <c r="O383" s="163" t="s">
        <v>396</v>
      </c>
      <c r="P383" s="59" t="s">
        <v>858</v>
      </c>
      <c r="Q383" s="62"/>
      <c r="R383" s="56">
        <v>1</v>
      </c>
      <c r="S383" s="317"/>
      <c r="T383" s="367">
        <f t="shared" si="5"/>
        <v>0</v>
      </c>
    </row>
    <row r="384" spans="1:20" ht="15.5" x14ac:dyDescent="0.35">
      <c r="A384" s="326"/>
      <c r="B384" s="327" t="s">
        <v>1029</v>
      </c>
      <c r="C384" s="327" t="s">
        <v>42</v>
      </c>
      <c r="D384" s="327" t="s">
        <v>331</v>
      </c>
      <c r="E384" s="328" t="s">
        <v>1056</v>
      </c>
      <c r="F384" s="329"/>
      <c r="G384" s="330" t="s">
        <v>1056</v>
      </c>
      <c r="H384" s="5"/>
      <c r="I384" s="331"/>
      <c r="J384" s="332"/>
      <c r="K384" s="332"/>
      <c r="L384" s="332"/>
      <c r="M384" s="333"/>
      <c r="N384" s="332"/>
      <c r="O384" s="333"/>
      <c r="P384" s="332"/>
      <c r="Q384" s="333"/>
      <c r="R384" s="334"/>
      <c r="S384" s="314"/>
      <c r="T384" s="367"/>
    </row>
    <row r="385" spans="1:20" ht="275.5" x14ac:dyDescent="0.35">
      <c r="A385" s="326"/>
      <c r="B385" s="335" t="s">
        <v>1029</v>
      </c>
      <c r="C385" s="335" t="s">
        <v>42</v>
      </c>
      <c r="D385" s="335" t="s">
        <v>331</v>
      </c>
      <c r="E385" s="336" t="s">
        <v>1056</v>
      </c>
      <c r="F385" s="162" t="s">
        <v>35</v>
      </c>
      <c r="G385" s="337" t="s">
        <v>852</v>
      </c>
      <c r="H385" s="338" t="s">
        <v>853</v>
      </c>
      <c r="I385" s="339" t="s">
        <v>854</v>
      </c>
      <c r="J385" s="59" t="s">
        <v>855</v>
      </c>
      <c r="K385" s="59" t="s">
        <v>856</v>
      </c>
      <c r="L385" s="59" t="s">
        <v>76</v>
      </c>
      <c r="M385" s="340" t="s">
        <v>84</v>
      </c>
      <c r="N385" s="340" t="s">
        <v>857</v>
      </c>
      <c r="O385" s="163" t="s">
        <v>396</v>
      </c>
      <c r="P385" s="59" t="s">
        <v>858</v>
      </c>
      <c r="Q385" s="62"/>
      <c r="R385" s="56">
        <v>1</v>
      </c>
      <c r="S385" s="317"/>
      <c r="T385" s="367">
        <f t="shared" si="5"/>
        <v>0</v>
      </c>
    </row>
    <row r="386" spans="1:20" ht="15.5" x14ac:dyDescent="0.35">
      <c r="A386" s="326"/>
      <c r="B386" s="327" t="s">
        <v>1029</v>
      </c>
      <c r="C386" s="327" t="s">
        <v>42</v>
      </c>
      <c r="D386" s="327" t="s">
        <v>331</v>
      </c>
      <c r="E386" s="328" t="s">
        <v>1057</v>
      </c>
      <c r="F386" s="329"/>
      <c r="G386" s="330" t="s">
        <v>1057</v>
      </c>
      <c r="H386" s="5"/>
      <c r="I386" s="331"/>
      <c r="J386" s="332"/>
      <c r="K386" s="332"/>
      <c r="L386" s="332"/>
      <c r="M386" s="333"/>
      <c r="N386" s="332"/>
      <c r="O386" s="333"/>
      <c r="P386" s="332"/>
      <c r="Q386" s="333"/>
      <c r="R386" s="334"/>
      <c r="S386" s="314"/>
      <c r="T386" s="367"/>
    </row>
    <row r="387" spans="1:20" ht="288" x14ac:dyDescent="0.35">
      <c r="A387" s="326"/>
      <c r="B387" s="335" t="s">
        <v>1029</v>
      </c>
      <c r="C387" s="335" t="s">
        <v>42</v>
      </c>
      <c r="D387" s="335" t="s">
        <v>331</v>
      </c>
      <c r="E387" s="336" t="s">
        <v>1057</v>
      </c>
      <c r="F387" s="162" t="s">
        <v>35</v>
      </c>
      <c r="G387" s="341" t="s">
        <v>860</v>
      </c>
      <c r="H387" s="338" t="s">
        <v>861</v>
      </c>
      <c r="I387" s="339" t="s">
        <v>862</v>
      </c>
      <c r="J387" s="59" t="s">
        <v>863</v>
      </c>
      <c r="K387" s="59" t="s">
        <v>856</v>
      </c>
      <c r="L387" s="59" t="s">
        <v>76</v>
      </c>
      <c r="M387" s="340" t="s">
        <v>84</v>
      </c>
      <c r="N387" s="340" t="s">
        <v>857</v>
      </c>
      <c r="O387" s="163" t="s">
        <v>396</v>
      </c>
      <c r="P387" s="59" t="s">
        <v>864</v>
      </c>
      <c r="Q387" s="62"/>
      <c r="R387" s="56">
        <v>1</v>
      </c>
      <c r="S387" s="317"/>
      <c r="T387" s="367">
        <f t="shared" si="5"/>
        <v>0</v>
      </c>
    </row>
    <row r="388" spans="1:20" ht="15.5" x14ac:dyDescent="0.35">
      <c r="A388" s="326"/>
      <c r="B388" s="327" t="s">
        <v>1029</v>
      </c>
      <c r="C388" s="327" t="s">
        <v>42</v>
      </c>
      <c r="D388" s="327" t="s">
        <v>331</v>
      </c>
      <c r="E388" s="328" t="s">
        <v>1058</v>
      </c>
      <c r="F388" s="329"/>
      <c r="G388" s="330" t="s">
        <v>1058</v>
      </c>
      <c r="H388" s="5"/>
      <c r="I388" s="331"/>
      <c r="J388" s="332"/>
      <c r="K388" s="332"/>
      <c r="L388" s="332"/>
      <c r="M388" s="333"/>
      <c r="N388" s="332"/>
      <c r="O388" s="333"/>
      <c r="P388" s="332"/>
      <c r="Q388" s="333"/>
      <c r="R388" s="334"/>
      <c r="S388" s="314"/>
      <c r="T388" s="367"/>
    </row>
    <row r="389" spans="1:20" ht="288" x14ac:dyDescent="0.35">
      <c r="A389" s="326"/>
      <c r="B389" s="335" t="s">
        <v>1029</v>
      </c>
      <c r="C389" s="335" t="s">
        <v>42</v>
      </c>
      <c r="D389" s="335" t="s">
        <v>331</v>
      </c>
      <c r="E389" s="336" t="s">
        <v>1058</v>
      </c>
      <c r="F389" s="162" t="s">
        <v>35</v>
      </c>
      <c r="G389" s="341" t="s">
        <v>860</v>
      </c>
      <c r="H389" s="338" t="s">
        <v>861</v>
      </c>
      <c r="I389" s="339" t="s">
        <v>862</v>
      </c>
      <c r="J389" s="59" t="s">
        <v>863</v>
      </c>
      <c r="K389" s="59" t="s">
        <v>856</v>
      </c>
      <c r="L389" s="59" t="s">
        <v>76</v>
      </c>
      <c r="M389" s="340" t="s">
        <v>84</v>
      </c>
      <c r="N389" s="340" t="s">
        <v>857</v>
      </c>
      <c r="O389" s="163" t="s">
        <v>396</v>
      </c>
      <c r="P389" s="59" t="s">
        <v>864</v>
      </c>
      <c r="Q389" s="62"/>
      <c r="R389" s="56">
        <v>1</v>
      </c>
      <c r="S389" s="317"/>
      <c r="T389" s="367">
        <f t="shared" ref="T389:T451" si="6">R389*S389</f>
        <v>0</v>
      </c>
    </row>
    <row r="390" spans="1:20" ht="15.5" x14ac:dyDescent="0.35">
      <c r="A390" s="326"/>
      <c r="B390" s="327" t="s">
        <v>1029</v>
      </c>
      <c r="C390" s="327" t="s">
        <v>42</v>
      </c>
      <c r="D390" s="327" t="s">
        <v>331</v>
      </c>
      <c r="E390" s="328" t="s">
        <v>1059</v>
      </c>
      <c r="F390" s="329"/>
      <c r="G390" s="330" t="s">
        <v>1059</v>
      </c>
      <c r="H390" s="5"/>
      <c r="I390" s="331"/>
      <c r="J390" s="332"/>
      <c r="K390" s="332"/>
      <c r="L390" s="332"/>
      <c r="M390" s="333"/>
      <c r="N390" s="332"/>
      <c r="O390" s="333"/>
      <c r="P390" s="332"/>
      <c r="Q390" s="333"/>
      <c r="R390" s="334"/>
      <c r="S390" s="314"/>
      <c r="T390" s="367"/>
    </row>
    <row r="391" spans="1:20" ht="288" x14ac:dyDescent="0.35">
      <c r="A391" s="326"/>
      <c r="B391" s="335" t="s">
        <v>1029</v>
      </c>
      <c r="C391" s="335" t="s">
        <v>42</v>
      </c>
      <c r="D391" s="335" t="s">
        <v>331</v>
      </c>
      <c r="E391" s="336" t="s">
        <v>1059</v>
      </c>
      <c r="F391" s="162" t="s">
        <v>35</v>
      </c>
      <c r="G391" s="341" t="s">
        <v>860</v>
      </c>
      <c r="H391" s="338" t="s">
        <v>861</v>
      </c>
      <c r="I391" s="339" t="s">
        <v>862</v>
      </c>
      <c r="J391" s="59" t="s">
        <v>863</v>
      </c>
      <c r="K391" s="59" t="s">
        <v>856</v>
      </c>
      <c r="L391" s="59" t="s">
        <v>76</v>
      </c>
      <c r="M391" s="340" t="s">
        <v>84</v>
      </c>
      <c r="N391" s="340" t="s">
        <v>857</v>
      </c>
      <c r="O391" s="163" t="s">
        <v>396</v>
      </c>
      <c r="P391" s="59" t="s">
        <v>864</v>
      </c>
      <c r="Q391" s="62"/>
      <c r="R391" s="56">
        <v>1</v>
      </c>
      <c r="S391" s="317"/>
      <c r="T391" s="367">
        <f t="shared" si="6"/>
        <v>0</v>
      </c>
    </row>
    <row r="392" spans="1:20" ht="15.5" x14ac:dyDescent="0.35">
      <c r="A392" s="326"/>
      <c r="B392" s="327" t="s">
        <v>1029</v>
      </c>
      <c r="C392" s="327" t="s">
        <v>42</v>
      </c>
      <c r="D392" s="327" t="s">
        <v>331</v>
      </c>
      <c r="E392" s="328" t="s">
        <v>1060</v>
      </c>
      <c r="F392" s="329"/>
      <c r="G392" s="330" t="s">
        <v>1060</v>
      </c>
      <c r="H392" s="5"/>
      <c r="I392" s="331"/>
      <c r="J392" s="332"/>
      <c r="K392" s="332"/>
      <c r="L392" s="332"/>
      <c r="M392" s="333"/>
      <c r="N392" s="332"/>
      <c r="O392" s="333"/>
      <c r="P392" s="332"/>
      <c r="Q392" s="333"/>
      <c r="R392" s="334"/>
      <c r="S392" s="314"/>
      <c r="T392" s="367"/>
    </row>
    <row r="393" spans="1:20" ht="275.5" x14ac:dyDescent="0.35">
      <c r="A393" s="326"/>
      <c r="B393" s="335" t="s">
        <v>1029</v>
      </c>
      <c r="C393" s="335" t="s">
        <v>42</v>
      </c>
      <c r="D393" s="335" t="s">
        <v>331</v>
      </c>
      <c r="E393" s="336" t="s">
        <v>1060</v>
      </c>
      <c r="F393" s="162" t="s">
        <v>35</v>
      </c>
      <c r="G393" s="337" t="s">
        <v>852</v>
      </c>
      <c r="H393" s="338" t="s">
        <v>853</v>
      </c>
      <c r="I393" s="339" t="s">
        <v>854</v>
      </c>
      <c r="J393" s="59" t="s">
        <v>855</v>
      </c>
      <c r="K393" s="59" t="s">
        <v>856</v>
      </c>
      <c r="L393" s="59" t="s">
        <v>76</v>
      </c>
      <c r="M393" s="340" t="s">
        <v>84</v>
      </c>
      <c r="N393" s="340" t="s">
        <v>857</v>
      </c>
      <c r="O393" s="163" t="s">
        <v>396</v>
      </c>
      <c r="P393" s="59" t="s">
        <v>858</v>
      </c>
      <c r="Q393" s="62"/>
      <c r="R393" s="56">
        <v>1</v>
      </c>
      <c r="S393" s="317"/>
      <c r="T393" s="367">
        <f t="shared" si="6"/>
        <v>0</v>
      </c>
    </row>
    <row r="394" spans="1:20" ht="15.5" x14ac:dyDescent="0.35">
      <c r="A394" s="326"/>
      <c r="B394" s="327" t="s">
        <v>1029</v>
      </c>
      <c r="C394" s="327" t="s">
        <v>42</v>
      </c>
      <c r="D394" s="327" t="s">
        <v>331</v>
      </c>
      <c r="E394" s="328" t="s">
        <v>1061</v>
      </c>
      <c r="F394" s="329"/>
      <c r="G394" s="330" t="s">
        <v>1061</v>
      </c>
      <c r="H394" s="5"/>
      <c r="I394" s="331"/>
      <c r="J394" s="332"/>
      <c r="K394" s="332"/>
      <c r="L394" s="332"/>
      <c r="M394" s="333"/>
      <c r="N394" s="332"/>
      <c r="O394" s="333"/>
      <c r="P394" s="332"/>
      <c r="Q394" s="333"/>
      <c r="R394" s="334"/>
      <c r="S394" s="314"/>
      <c r="T394" s="367"/>
    </row>
    <row r="395" spans="1:20" ht="275.5" x14ac:dyDescent="0.35">
      <c r="A395" s="326"/>
      <c r="B395" s="335" t="s">
        <v>1029</v>
      </c>
      <c r="C395" s="335" t="s">
        <v>42</v>
      </c>
      <c r="D395" s="335" t="s">
        <v>331</v>
      </c>
      <c r="E395" s="336" t="s">
        <v>1061</v>
      </c>
      <c r="F395" s="162" t="s">
        <v>35</v>
      </c>
      <c r="G395" s="337" t="s">
        <v>852</v>
      </c>
      <c r="H395" s="338" t="s">
        <v>853</v>
      </c>
      <c r="I395" s="339" t="s">
        <v>854</v>
      </c>
      <c r="J395" s="59" t="s">
        <v>855</v>
      </c>
      <c r="K395" s="59" t="s">
        <v>856</v>
      </c>
      <c r="L395" s="59" t="s">
        <v>76</v>
      </c>
      <c r="M395" s="340" t="s">
        <v>84</v>
      </c>
      <c r="N395" s="340" t="s">
        <v>857</v>
      </c>
      <c r="O395" s="163" t="s">
        <v>396</v>
      </c>
      <c r="P395" s="59" t="s">
        <v>858</v>
      </c>
      <c r="Q395" s="62"/>
      <c r="R395" s="56">
        <v>1</v>
      </c>
      <c r="S395" s="317"/>
      <c r="T395" s="367">
        <f t="shared" si="6"/>
        <v>0</v>
      </c>
    </row>
    <row r="396" spans="1:20" ht="15.5" x14ac:dyDescent="0.35">
      <c r="A396" s="326"/>
      <c r="B396" s="327" t="s">
        <v>1029</v>
      </c>
      <c r="C396" s="327" t="s">
        <v>42</v>
      </c>
      <c r="D396" s="327" t="s">
        <v>331</v>
      </c>
      <c r="E396" s="328" t="s">
        <v>1062</v>
      </c>
      <c r="F396" s="329"/>
      <c r="G396" s="330" t="s">
        <v>1062</v>
      </c>
      <c r="H396" s="5"/>
      <c r="I396" s="331"/>
      <c r="J396" s="332"/>
      <c r="K396" s="332"/>
      <c r="L396" s="332"/>
      <c r="M396" s="333"/>
      <c r="N396" s="332"/>
      <c r="O396" s="333"/>
      <c r="P396" s="332"/>
      <c r="Q396" s="333"/>
      <c r="R396" s="334"/>
      <c r="S396" s="314"/>
      <c r="T396" s="367"/>
    </row>
    <row r="397" spans="1:20" ht="275.5" x14ac:dyDescent="0.35">
      <c r="A397" s="326"/>
      <c r="B397" s="335" t="s">
        <v>1029</v>
      </c>
      <c r="C397" s="335" t="s">
        <v>42</v>
      </c>
      <c r="D397" s="335" t="s">
        <v>331</v>
      </c>
      <c r="E397" s="336" t="s">
        <v>1062</v>
      </c>
      <c r="F397" s="162" t="s">
        <v>35</v>
      </c>
      <c r="G397" s="337" t="s">
        <v>852</v>
      </c>
      <c r="H397" s="338" t="s">
        <v>853</v>
      </c>
      <c r="I397" s="339" t="s">
        <v>854</v>
      </c>
      <c r="J397" s="59" t="s">
        <v>855</v>
      </c>
      <c r="K397" s="59" t="s">
        <v>856</v>
      </c>
      <c r="L397" s="59" t="s">
        <v>76</v>
      </c>
      <c r="M397" s="340" t="s">
        <v>84</v>
      </c>
      <c r="N397" s="340" t="s">
        <v>857</v>
      </c>
      <c r="O397" s="163" t="s">
        <v>396</v>
      </c>
      <c r="P397" s="59" t="s">
        <v>858</v>
      </c>
      <c r="Q397" s="62"/>
      <c r="R397" s="56">
        <v>1</v>
      </c>
      <c r="S397" s="317"/>
      <c r="T397" s="367">
        <f t="shared" si="6"/>
        <v>0</v>
      </c>
    </row>
    <row r="398" spans="1:20" ht="15.5" x14ac:dyDescent="0.35">
      <c r="A398" s="326"/>
      <c r="B398" s="327" t="s">
        <v>1029</v>
      </c>
      <c r="C398" s="327" t="s">
        <v>42</v>
      </c>
      <c r="D398" s="327" t="s">
        <v>331</v>
      </c>
      <c r="E398" s="328" t="s">
        <v>1063</v>
      </c>
      <c r="F398" s="329"/>
      <c r="G398" s="330" t="s">
        <v>1063</v>
      </c>
      <c r="H398" s="5"/>
      <c r="I398" s="331"/>
      <c r="J398" s="332"/>
      <c r="K398" s="332"/>
      <c r="L398" s="332"/>
      <c r="M398" s="333"/>
      <c r="N398" s="332"/>
      <c r="O398" s="333"/>
      <c r="P398" s="332"/>
      <c r="Q398" s="333"/>
      <c r="R398" s="334"/>
      <c r="S398" s="314"/>
      <c r="T398" s="367"/>
    </row>
    <row r="399" spans="1:20" ht="288" x14ac:dyDescent="0.35">
      <c r="A399" s="326"/>
      <c r="B399" s="335" t="s">
        <v>1029</v>
      </c>
      <c r="C399" s="335" t="s">
        <v>42</v>
      </c>
      <c r="D399" s="335" t="s">
        <v>331</v>
      </c>
      <c r="E399" s="336" t="s">
        <v>1063</v>
      </c>
      <c r="F399" s="162" t="s">
        <v>35</v>
      </c>
      <c r="G399" s="341" t="s">
        <v>860</v>
      </c>
      <c r="H399" s="338" t="s">
        <v>861</v>
      </c>
      <c r="I399" s="339" t="s">
        <v>862</v>
      </c>
      <c r="J399" s="59" t="s">
        <v>863</v>
      </c>
      <c r="K399" s="59" t="s">
        <v>856</v>
      </c>
      <c r="L399" s="59" t="s">
        <v>76</v>
      </c>
      <c r="M399" s="340" t="s">
        <v>84</v>
      </c>
      <c r="N399" s="340" t="s">
        <v>857</v>
      </c>
      <c r="O399" s="163" t="s">
        <v>396</v>
      </c>
      <c r="P399" s="59" t="s">
        <v>864</v>
      </c>
      <c r="Q399" s="62"/>
      <c r="R399" s="56">
        <v>1</v>
      </c>
      <c r="S399" s="317"/>
      <c r="T399" s="367">
        <f t="shared" si="6"/>
        <v>0</v>
      </c>
    </row>
    <row r="400" spans="1:20" ht="15.5" x14ac:dyDescent="0.35">
      <c r="A400" s="326"/>
      <c r="B400" s="327" t="s">
        <v>1029</v>
      </c>
      <c r="C400" s="327" t="s">
        <v>42</v>
      </c>
      <c r="D400" s="327" t="s">
        <v>331</v>
      </c>
      <c r="E400" s="328" t="s">
        <v>1064</v>
      </c>
      <c r="F400" s="329"/>
      <c r="G400" s="330" t="s">
        <v>1064</v>
      </c>
      <c r="H400" s="5"/>
      <c r="I400" s="331"/>
      <c r="J400" s="332"/>
      <c r="K400" s="332"/>
      <c r="L400" s="332"/>
      <c r="M400" s="333"/>
      <c r="N400" s="332"/>
      <c r="O400" s="333"/>
      <c r="P400" s="332"/>
      <c r="Q400" s="333"/>
      <c r="R400" s="334"/>
      <c r="S400" s="314"/>
      <c r="T400" s="367"/>
    </row>
    <row r="401" spans="1:20" ht="288" x14ac:dyDescent="0.35">
      <c r="A401" s="326"/>
      <c r="B401" s="335" t="s">
        <v>1029</v>
      </c>
      <c r="C401" s="335" t="s">
        <v>42</v>
      </c>
      <c r="D401" s="335" t="s">
        <v>331</v>
      </c>
      <c r="E401" s="336" t="s">
        <v>1064</v>
      </c>
      <c r="F401" s="162" t="s">
        <v>35</v>
      </c>
      <c r="G401" s="341" t="s">
        <v>860</v>
      </c>
      <c r="H401" s="338" t="s">
        <v>861</v>
      </c>
      <c r="I401" s="339" t="s">
        <v>862</v>
      </c>
      <c r="J401" s="59" t="s">
        <v>863</v>
      </c>
      <c r="K401" s="59" t="s">
        <v>856</v>
      </c>
      <c r="L401" s="59" t="s">
        <v>76</v>
      </c>
      <c r="M401" s="340" t="s">
        <v>84</v>
      </c>
      <c r="N401" s="340" t="s">
        <v>857</v>
      </c>
      <c r="O401" s="163" t="s">
        <v>396</v>
      </c>
      <c r="P401" s="59" t="s">
        <v>864</v>
      </c>
      <c r="Q401" s="62"/>
      <c r="R401" s="56">
        <v>1</v>
      </c>
      <c r="S401" s="317"/>
      <c r="T401" s="367">
        <f t="shared" si="6"/>
        <v>0</v>
      </c>
    </row>
    <row r="402" spans="1:20" ht="15.5" x14ac:dyDescent="0.35">
      <c r="A402" s="326"/>
      <c r="B402" s="327" t="s">
        <v>1029</v>
      </c>
      <c r="C402" s="327" t="s">
        <v>42</v>
      </c>
      <c r="D402" s="327" t="s">
        <v>331</v>
      </c>
      <c r="E402" s="328" t="s">
        <v>1065</v>
      </c>
      <c r="F402" s="329"/>
      <c r="G402" s="330" t="s">
        <v>1065</v>
      </c>
      <c r="H402" s="5"/>
      <c r="I402" s="331"/>
      <c r="J402" s="332"/>
      <c r="K402" s="332"/>
      <c r="L402" s="332"/>
      <c r="M402" s="333"/>
      <c r="N402" s="332"/>
      <c r="O402" s="333"/>
      <c r="P402" s="332"/>
      <c r="Q402" s="333"/>
      <c r="R402" s="334"/>
      <c r="S402" s="314"/>
      <c r="T402" s="367"/>
    </row>
    <row r="403" spans="1:20" ht="288" x14ac:dyDescent="0.35">
      <c r="A403" s="326"/>
      <c r="B403" s="335" t="s">
        <v>1029</v>
      </c>
      <c r="C403" s="335" t="s">
        <v>42</v>
      </c>
      <c r="D403" s="335" t="s">
        <v>331</v>
      </c>
      <c r="E403" s="336" t="s">
        <v>1065</v>
      </c>
      <c r="F403" s="162" t="s">
        <v>35</v>
      </c>
      <c r="G403" s="341" t="s">
        <v>860</v>
      </c>
      <c r="H403" s="338" t="s">
        <v>861</v>
      </c>
      <c r="I403" s="339" t="s">
        <v>862</v>
      </c>
      <c r="J403" s="59" t="s">
        <v>863</v>
      </c>
      <c r="K403" s="59" t="s">
        <v>856</v>
      </c>
      <c r="L403" s="59" t="s">
        <v>76</v>
      </c>
      <c r="M403" s="340" t="s">
        <v>84</v>
      </c>
      <c r="N403" s="340" t="s">
        <v>857</v>
      </c>
      <c r="O403" s="163" t="s">
        <v>396</v>
      </c>
      <c r="P403" s="59" t="s">
        <v>864</v>
      </c>
      <c r="Q403" s="62"/>
      <c r="R403" s="56">
        <v>1</v>
      </c>
      <c r="S403" s="317"/>
      <c r="T403" s="367">
        <f t="shared" si="6"/>
        <v>0</v>
      </c>
    </row>
    <row r="404" spans="1:20" ht="15.5" x14ac:dyDescent="0.35">
      <c r="A404" s="326"/>
      <c r="B404" s="327" t="s">
        <v>1029</v>
      </c>
      <c r="C404" s="327" t="s">
        <v>42</v>
      </c>
      <c r="D404" s="327" t="s">
        <v>331</v>
      </c>
      <c r="E404" s="328" t="s">
        <v>1066</v>
      </c>
      <c r="F404" s="329"/>
      <c r="G404" s="330" t="s">
        <v>1066</v>
      </c>
      <c r="H404" s="5"/>
      <c r="I404" s="331"/>
      <c r="J404" s="332"/>
      <c r="K404" s="332"/>
      <c r="L404" s="332"/>
      <c r="M404" s="333"/>
      <c r="N404" s="332"/>
      <c r="O404" s="333"/>
      <c r="P404" s="332"/>
      <c r="Q404" s="333"/>
      <c r="R404" s="334"/>
      <c r="S404" s="314"/>
      <c r="T404" s="367"/>
    </row>
    <row r="405" spans="1:20" ht="288" x14ac:dyDescent="0.35">
      <c r="A405" s="326"/>
      <c r="B405" s="335" t="s">
        <v>1029</v>
      </c>
      <c r="C405" s="335" t="s">
        <v>42</v>
      </c>
      <c r="D405" s="335" t="s">
        <v>331</v>
      </c>
      <c r="E405" s="336" t="s">
        <v>1066</v>
      </c>
      <c r="F405" s="162" t="s">
        <v>35</v>
      </c>
      <c r="G405" s="341" t="s">
        <v>860</v>
      </c>
      <c r="H405" s="338" t="s">
        <v>861</v>
      </c>
      <c r="I405" s="339" t="s">
        <v>862</v>
      </c>
      <c r="J405" s="59" t="s">
        <v>863</v>
      </c>
      <c r="K405" s="59" t="s">
        <v>856</v>
      </c>
      <c r="L405" s="59" t="s">
        <v>76</v>
      </c>
      <c r="M405" s="340" t="s">
        <v>84</v>
      </c>
      <c r="N405" s="340" t="s">
        <v>857</v>
      </c>
      <c r="O405" s="163" t="s">
        <v>396</v>
      </c>
      <c r="P405" s="59" t="s">
        <v>864</v>
      </c>
      <c r="Q405" s="62"/>
      <c r="R405" s="56">
        <v>1</v>
      </c>
      <c r="S405" s="317"/>
      <c r="T405" s="367">
        <f t="shared" si="6"/>
        <v>0</v>
      </c>
    </row>
    <row r="406" spans="1:20" ht="15.5" x14ac:dyDescent="0.35">
      <c r="A406" s="326"/>
      <c r="B406" s="327" t="s">
        <v>1029</v>
      </c>
      <c r="C406" s="327" t="s">
        <v>42</v>
      </c>
      <c r="D406" s="327" t="s">
        <v>331</v>
      </c>
      <c r="E406" s="328" t="s">
        <v>1067</v>
      </c>
      <c r="F406" s="329"/>
      <c r="G406" s="330" t="s">
        <v>1067</v>
      </c>
      <c r="H406" s="5"/>
      <c r="I406" s="331"/>
      <c r="J406" s="332"/>
      <c r="K406" s="332"/>
      <c r="L406" s="332"/>
      <c r="M406" s="333"/>
      <c r="N406" s="332"/>
      <c r="O406" s="333"/>
      <c r="P406" s="332"/>
      <c r="Q406" s="333"/>
      <c r="R406" s="334"/>
      <c r="S406" s="314"/>
      <c r="T406" s="367"/>
    </row>
    <row r="407" spans="1:20" ht="288" x14ac:dyDescent="0.35">
      <c r="A407" s="326"/>
      <c r="B407" s="335" t="s">
        <v>1029</v>
      </c>
      <c r="C407" s="335" t="s">
        <v>42</v>
      </c>
      <c r="D407" s="335" t="s">
        <v>331</v>
      </c>
      <c r="E407" s="336" t="s">
        <v>1067</v>
      </c>
      <c r="F407" s="162" t="s">
        <v>35</v>
      </c>
      <c r="G407" s="341" t="s">
        <v>860</v>
      </c>
      <c r="H407" s="338" t="s">
        <v>861</v>
      </c>
      <c r="I407" s="339" t="s">
        <v>862</v>
      </c>
      <c r="J407" s="59" t="s">
        <v>863</v>
      </c>
      <c r="K407" s="59" t="s">
        <v>856</v>
      </c>
      <c r="L407" s="59" t="s">
        <v>76</v>
      </c>
      <c r="M407" s="340" t="s">
        <v>84</v>
      </c>
      <c r="N407" s="340" t="s">
        <v>857</v>
      </c>
      <c r="O407" s="163" t="s">
        <v>396</v>
      </c>
      <c r="P407" s="59" t="s">
        <v>864</v>
      </c>
      <c r="Q407" s="62"/>
      <c r="R407" s="56">
        <v>1</v>
      </c>
      <c r="S407" s="317"/>
      <c r="T407" s="367">
        <f t="shared" si="6"/>
        <v>0</v>
      </c>
    </row>
    <row r="408" spans="1:20" ht="15.5" x14ac:dyDescent="0.35">
      <c r="A408" s="326"/>
      <c r="B408" s="327" t="s">
        <v>1029</v>
      </c>
      <c r="C408" s="327" t="s">
        <v>42</v>
      </c>
      <c r="D408" s="327" t="s">
        <v>331</v>
      </c>
      <c r="E408" s="328" t="s">
        <v>1068</v>
      </c>
      <c r="F408" s="329"/>
      <c r="G408" s="330" t="s">
        <v>1068</v>
      </c>
      <c r="H408" s="5"/>
      <c r="I408" s="331"/>
      <c r="J408" s="332"/>
      <c r="K408" s="332"/>
      <c r="L408" s="332"/>
      <c r="M408" s="333"/>
      <c r="N408" s="332"/>
      <c r="O408" s="333"/>
      <c r="P408" s="332"/>
      <c r="Q408" s="333"/>
      <c r="R408" s="334"/>
      <c r="S408" s="314"/>
      <c r="T408" s="367"/>
    </row>
    <row r="409" spans="1:20" ht="288" x14ac:dyDescent="0.35">
      <c r="A409" s="326"/>
      <c r="B409" s="335" t="s">
        <v>1029</v>
      </c>
      <c r="C409" s="335" t="s">
        <v>42</v>
      </c>
      <c r="D409" s="335" t="s">
        <v>331</v>
      </c>
      <c r="E409" s="336" t="s">
        <v>1068</v>
      </c>
      <c r="F409" s="162" t="s">
        <v>35</v>
      </c>
      <c r="G409" s="341" t="s">
        <v>860</v>
      </c>
      <c r="H409" s="338" t="s">
        <v>861</v>
      </c>
      <c r="I409" s="339" t="s">
        <v>862</v>
      </c>
      <c r="J409" s="59" t="s">
        <v>863</v>
      </c>
      <c r="K409" s="59" t="s">
        <v>856</v>
      </c>
      <c r="L409" s="59" t="s">
        <v>76</v>
      </c>
      <c r="M409" s="340" t="s">
        <v>84</v>
      </c>
      <c r="N409" s="340" t="s">
        <v>857</v>
      </c>
      <c r="O409" s="163" t="s">
        <v>396</v>
      </c>
      <c r="P409" s="59" t="s">
        <v>864</v>
      </c>
      <c r="Q409" s="62"/>
      <c r="R409" s="56">
        <v>1</v>
      </c>
      <c r="S409" s="317"/>
      <c r="T409" s="367">
        <f t="shared" si="6"/>
        <v>0</v>
      </c>
    </row>
    <row r="410" spans="1:20" ht="15.5" x14ac:dyDescent="0.35">
      <c r="A410" s="326"/>
      <c r="B410" s="327" t="s">
        <v>1029</v>
      </c>
      <c r="C410" s="327" t="s">
        <v>42</v>
      </c>
      <c r="D410" s="327" t="s">
        <v>331</v>
      </c>
      <c r="E410" s="328" t="s">
        <v>1069</v>
      </c>
      <c r="F410" s="329"/>
      <c r="G410" s="330" t="s">
        <v>1069</v>
      </c>
      <c r="H410" s="5"/>
      <c r="I410" s="331"/>
      <c r="J410" s="332"/>
      <c r="K410" s="332"/>
      <c r="L410" s="332"/>
      <c r="M410" s="333"/>
      <c r="N410" s="332"/>
      <c r="O410" s="333"/>
      <c r="P410" s="332"/>
      <c r="Q410" s="333"/>
      <c r="R410" s="334"/>
      <c r="S410" s="314"/>
      <c r="T410" s="367"/>
    </row>
    <row r="411" spans="1:20" ht="275.5" x14ac:dyDescent="0.35">
      <c r="A411" s="326"/>
      <c r="B411" s="335" t="s">
        <v>1029</v>
      </c>
      <c r="C411" s="335" t="s">
        <v>42</v>
      </c>
      <c r="D411" s="335" t="s">
        <v>331</v>
      </c>
      <c r="E411" s="336" t="s">
        <v>1069</v>
      </c>
      <c r="F411" s="162" t="s">
        <v>35</v>
      </c>
      <c r="G411" s="337" t="s">
        <v>852</v>
      </c>
      <c r="H411" s="338" t="s">
        <v>853</v>
      </c>
      <c r="I411" s="339" t="s">
        <v>854</v>
      </c>
      <c r="J411" s="59" t="s">
        <v>855</v>
      </c>
      <c r="K411" s="59" t="s">
        <v>856</v>
      </c>
      <c r="L411" s="59" t="s">
        <v>76</v>
      </c>
      <c r="M411" s="340" t="s">
        <v>84</v>
      </c>
      <c r="N411" s="340" t="s">
        <v>857</v>
      </c>
      <c r="O411" s="163" t="s">
        <v>396</v>
      </c>
      <c r="P411" s="59" t="s">
        <v>858</v>
      </c>
      <c r="Q411" s="62"/>
      <c r="R411" s="56">
        <v>1</v>
      </c>
      <c r="S411" s="317"/>
      <c r="T411" s="367">
        <f t="shared" si="6"/>
        <v>0</v>
      </c>
    </row>
    <row r="412" spans="1:20" ht="15.5" x14ac:dyDescent="0.35">
      <c r="A412" s="326"/>
      <c r="B412" s="327" t="s">
        <v>1029</v>
      </c>
      <c r="C412" s="327" t="s">
        <v>107</v>
      </c>
      <c r="D412" s="327" t="s">
        <v>331</v>
      </c>
      <c r="E412" s="328" t="s">
        <v>1070</v>
      </c>
      <c r="F412" s="329"/>
      <c r="G412" s="330" t="s">
        <v>1070</v>
      </c>
      <c r="H412" s="5"/>
      <c r="I412" s="331"/>
      <c r="J412" s="332"/>
      <c r="K412" s="332"/>
      <c r="L412" s="332"/>
      <c r="M412" s="333"/>
      <c r="N412" s="332"/>
      <c r="O412" s="333"/>
      <c r="P412" s="332"/>
      <c r="Q412" s="333"/>
      <c r="R412" s="334"/>
      <c r="S412" s="314"/>
      <c r="T412" s="367"/>
    </row>
    <row r="413" spans="1:20" ht="288" x14ac:dyDescent="0.35">
      <c r="A413" s="326"/>
      <c r="B413" s="335" t="s">
        <v>1029</v>
      </c>
      <c r="C413" s="335" t="s">
        <v>107</v>
      </c>
      <c r="D413" s="335" t="s">
        <v>331</v>
      </c>
      <c r="E413" s="336" t="s">
        <v>1070</v>
      </c>
      <c r="F413" s="162" t="s">
        <v>35</v>
      </c>
      <c r="G413" s="341" t="s">
        <v>860</v>
      </c>
      <c r="H413" s="338" t="s">
        <v>861</v>
      </c>
      <c r="I413" s="339" t="s">
        <v>862</v>
      </c>
      <c r="J413" s="59" t="s">
        <v>863</v>
      </c>
      <c r="K413" s="59" t="s">
        <v>856</v>
      </c>
      <c r="L413" s="59" t="s">
        <v>76</v>
      </c>
      <c r="M413" s="340" t="s">
        <v>84</v>
      </c>
      <c r="N413" s="340" t="s">
        <v>857</v>
      </c>
      <c r="O413" s="163" t="s">
        <v>396</v>
      </c>
      <c r="P413" s="59" t="s">
        <v>864</v>
      </c>
      <c r="Q413" s="62"/>
      <c r="R413" s="56">
        <v>1</v>
      </c>
      <c r="S413" s="317"/>
      <c r="T413" s="367">
        <f t="shared" si="6"/>
        <v>0</v>
      </c>
    </row>
    <row r="414" spans="1:20" ht="15.5" x14ac:dyDescent="0.35">
      <c r="A414" s="326"/>
      <c r="B414" s="327" t="s">
        <v>1029</v>
      </c>
      <c r="C414" s="327" t="s">
        <v>107</v>
      </c>
      <c r="D414" s="327" t="s">
        <v>331</v>
      </c>
      <c r="E414" s="328" t="s">
        <v>1071</v>
      </c>
      <c r="F414" s="329"/>
      <c r="G414" s="330" t="s">
        <v>1071</v>
      </c>
      <c r="H414" s="5"/>
      <c r="I414" s="331"/>
      <c r="J414" s="332"/>
      <c r="K414" s="332"/>
      <c r="L414" s="332"/>
      <c r="M414" s="333"/>
      <c r="N414" s="332"/>
      <c r="O414" s="333"/>
      <c r="P414" s="332"/>
      <c r="Q414" s="333"/>
      <c r="R414" s="334"/>
      <c r="S414" s="314"/>
      <c r="T414" s="367"/>
    </row>
    <row r="415" spans="1:20" ht="288" x14ac:dyDescent="0.35">
      <c r="A415" s="326"/>
      <c r="B415" s="335" t="s">
        <v>1029</v>
      </c>
      <c r="C415" s="335" t="s">
        <v>107</v>
      </c>
      <c r="D415" s="335" t="s">
        <v>331</v>
      </c>
      <c r="E415" s="336" t="s">
        <v>1071</v>
      </c>
      <c r="F415" s="162" t="s">
        <v>35</v>
      </c>
      <c r="G415" s="341" t="s">
        <v>860</v>
      </c>
      <c r="H415" s="338" t="s">
        <v>861</v>
      </c>
      <c r="I415" s="339" t="s">
        <v>862</v>
      </c>
      <c r="J415" s="59" t="s">
        <v>863</v>
      </c>
      <c r="K415" s="59" t="s">
        <v>856</v>
      </c>
      <c r="L415" s="59" t="s">
        <v>76</v>
      </c>
      <c r="M415" s="340" t="s">
        <v>84</v>
      </c>
      <c r="N415" s="340" t="s">
        <v>857</v>
      </c>
      <c r="O415" s="163" t="s">
        <v>396</v>
      </c>
      <c r="P415" s="59" t="s">
        <v>864</v>
      </c>
      <c r="Q415" s="62"/>
      <c r="R415" s="56">
        <v>1</v>
      </c>
      <c r="S415" s="317"/>
      <c r="T415" s="367">
        <f t="shared" si="6"/>
        <v>0</v>
      </c>
    </row>
    <row r="416" spans="1:20" ht="15.5" x14ac:dyDescent="0.35">
      <c r="A416" s="326"/>
      <c r="B416" s="327" t="s">
        <v>1029</v>
      </c>
      <c r="C416" s="327" t="s">
        <v>107</v>
      </c>
      <c r="D416" s="327" t="s">
        <v>331</v>
      </c>
      <c r="E416" s="328" t="s">
        <v>1072</v>
      </c>
      <c r="F416" s="329"/>
      <c r="G416" s="330" t="s">
        <v>1072</v>
      </c>
      <c r="H416" s="5"/>
      <c r="I416" s="331"/>
      <c r="J416" s="332"/>
      <c r="K416" s="332"/>
      <c r="L416" s="332"/>
      <c r="M416" s="333"/>
      <c r="N416" s="332"/>
      <c r="O416" s="333"/>
      <c r="P416" s="332"/>
      <c r="Q416" s="333"/>
      <c r="R416" s="334"/>
      <c r="S416" s="314"/>
      <c r="T416" s="367"/>
    </row>
    <row r="417" spans="1:20" ht="288" x14ac:dyDescent="0.35">
      <c r="A417" s="326"/>
      <c r="B417" s="335" t="s">
        <v>1029</v>
      </c>
      <c r="C417" s="335" t="s">
        <v>107</v>
      </c>
      <c r="D417" s="335" t="s">
        <v>331</v>
      </c>
      <c r="E417" s="336" t="s">
        <v>1072</v>
      </c>
      <c r="F417" s="162" t="s">
        <v>35</v>
      </c>
      <c r="G417" s="341" t="s">
        <v>860</v>
      </c>
      <c r="H417" s="338" t="s">
        <v>861</v>
      </c>
      <c r="I417" s="339" t="s">
        <v>862</v>
      </c>
      <c r="J417" s="59" t="s">
        <v>863</v>
      </c>
      <c r="K417" s="59" t="s">
        <v>856</v>
      </c>
      <c r="L417" s="59" t="s">
        <v>76</v>
      </c>
      <c r="M417" s="340" t="s">
        <v>84</v>
      </c>
      <c r="N417" s="340" t="s">
        <v>857</v>
      </c>
      <c r="O417" s="163" t="s">
        <v>396</v>
      </c>
      <c r="P417" s="59" t="s">
        <v>864</v>
      </c>
      <c r="Q417" s="62"/>
      <c r="R417" s="56">
        <v>1</v>
      </c>
      <c r="S417" s="317"/>
      <c r="T417" s="367">
        <f t="shared" si="6"/>
        <v>0</v>
      </c>
    </row>
    <row r="418" spans="1:20" ht="15.5" x14ac:dyDescent="0.35">
      <c r="A418" s="326"/>
      <c r="B418" s="327" t="s">
        <v>1029</v>
      </c>
      <c r="C418" s="327" t="s">
        <v>107</v>
      </c>
      <c r="D418" s="327" t="s">
        <v>331</v>
      </c>
      <c r="E418" s="328" t="s">
        <v>1073</v>
      </c>
      <c r="F418" s="329"/>
      <c r="G418" s="330" t="s">
        <v>1073</v>
      </c>
      <c r="H418" s="5"/>
      <c r="I418" s="331"/>
      <c r="J418" s="332"/>
      <c r="K418" s="332"/>
      <c r="L418" s="332"/>
      <c r="M418" s="333"/>
      <c r="N418" s="332"/>
      <c r="O418" s="333"/>
      <c r="P418" s="332"/>
      <c r="Q418" s="333"/>
      <c r="R418" s="334"/>
      <c r="S418" s="314"/>
      <c r="T418" s="367"/>
    </row>
    <row r="419" spans="1:20" ht="288" x14ac:dyDescent="0.35">
      <c r="A419" s="326"/>
      <c r="B419" s="335" t="s">
        <v>1029</v>
      </c>
      <c r="C419" s="335" t="s">
        <v>107</v>
      </c>
      <c r="D419" s="335" t="s">
        <v>331</v>
      </c>
      <c r="E419" s="336" t="s">
        <v>1073</v>
      </c>
      <c r="F419" s="162" t="s">
        <v>35</v>
      </c>
      <c r="G419" s="341" t="s">
        <v>860</v>
      </c>
      <c r="H419" s="338" t="s">
        <v>861</v>
      </c>
      <c r="I419" s="339" t="s">
        <v>862</v>
      </c>
      <c r="J419" s="59" t="s">
        <v>863</v>
      </c>
      <c r="K419" s="59" t="s">
        <v>856</v>
      </c>
      <c r="L419" s="59" t="s">
        <v>76</v>
      </c>
      <c r="M419" s="340" t="s">
        <v>84</v>
      </c>
      <c r="N419" s="340" t="s">
        <v>857</v>
      </c>
      <c r="O419" s="163" t="s">
        <v>396</v>
      </c>
      <c r="P419" s="59" t="s">
        <v>864</v>
      </c>
      <c r="Q419" s="62"/>
      <c r="R419" s="56">
        <v>1</v>
      </c>
      <c r="S419" s="317"/>
      <c r="T419" s="367">
        <f t="shared" si="6"/>
        <v>0</v>
      </c>
    </row>
    <row r="420" spans="1:20" ht="15.5" x14ac:dyDescent="0.35">
      <c r="A420" s="326"/>
      <c r="B420" s="327" t="s">
        <v>1029</v>
      </c>
      <c r="C420" s="327" t="s">
        <v>107</v>
      </c>
      <c r="D420" s="327" t="s">
        <v>331</v>
      </c>
      <c r="E420" s="328" t="s">
        <v>1074</v>
      </c>
      <c r="F420" s="329"/>
      <c r="G420" s="330" t="s">
        <v>1074</v>
      </c>
      <c r="H420" s="5"/>
      <c r="I420" s="331"/>
      <c r="J420" s="332"/>
      <c r="K420" s="332"/>
      <c r="L420" s="332"/>
      <c r="M420" s="333"/>
      <c r="N420" s="332"/>
      <c r="O420" s="333"/>
      <c r="P420" s="332"/>
      <c r="Q420" s="333"/>
      <c r="R420" s="334"/>
      <c r="S420" s="314"/>
      <c r="T420" s="367"/>
    </row>
    <row r="421" spans="1:20" ht="288" x14ac:dyDescent="0.35">
      <c r="A421" s="326"/>
      <c r="B421" s="335" t="s">
        <v>1029</v>
      </c>
      <c r="C421" s="335" t="s">
        <v>107</v>
      </c>
      <c r="D421" s="335" t="s">
        <v>331</v>
      </c>
      <c r="E421" s="336" t="s">
        <v>1074</v>
      </c>
      <c r="F421" s="162" t="s">
        <v>35</v>
      </c>
      <c r="G421" s="341" t="s">
        <v>860</v>
      </c>
      <c r="H421" s="338" t="s">
        <v>861</v>
      </c>
      <c r="I421" s="339" t="s">
        <v>862</v>
      </c>
      <c r="J421" s="59" t="s">
        <v>863</v>
      </c>
      <c r="K421" s="59" t="s">
        <v>856</v>
      </c>
      <c r="L421" s="59" t="s">
        <v>76</v>
      </c>
      <c r="M421" s="340" t="s">
        <v>84</v>
      </c>
      <c r="N421" s="340" t="s">
        <v>857</v>
      </c>
      <c r="O421" s="163" t="s">
        <v>396</v>
      </c>
      <c r="P421" s="59" t="s">
        <v>864</v>
      </c>
      <c r="Q421" s="62"/>
      <c r="R421" s="56">
        <v>1</v>
      </c>
      <c r="S421" s="317"/>
      <c r="T421" s="367">
        <f t="shared" si="6"/>
        <v>0</v>
      </c>
    </row>
    <row r="422" spans="1:20" ht="15.5" x14ac:dyDescent="0.35">
      <c r="A422" s="326"/>
      <c r="B422" s="327" t="s">
        <v>1029</v>
      </c>
      <c r="C422" s="327" t="s">
        <v>107</v>
      </c>
      <c r="D422" s="327" t="s">
        <v>331</v>
      </c>
      <c r="E422" s="328" t="s">
        <v>1075</v>
      </c>
      <c r="F422" s="329"/>
      <c r="G422" s="330" t="s">
        <v>1075</v>
      </c>
      <c r="H422" s="5"/>
      <c r="I422" s="331"/>
      <c r="J422" s="332"/>
      <c r="K422" s="332"/>
      <c r="L422" s="332"/>
      <c r="M422" s="333"/>
      <c r="N422" s="332"/>
      <c r="O422" s="333"/>
      <c r="P422" s="332"/>
      <c r="Q422" s="333"/>
      <c r="R422" s="334"/>
      <c r="S422" s="314"/>
      <c r="T422" s="367"/>
    </row>
    <row r="423" spans="1:20" ht="288" x14ac:dyDescent="0.35">
      <c r="A423" s="326"/>
      <c r="B423" s="335" t="s">
        <v>1029</v>
      </c>
      <c r="C423" s="335" t="s">
        <v>107</v>
      </c>
      <c r="D423" s="335" t="s">
        <v>331</v>
      </c>
      <c r="E423" s="336" t="s">
        <v>1075</v>
      </c>
      <c r="F423" s="162" t="s">
        <v>35</v>
      </c>
      <c r="G423" s="341" t="s">
        <v>860</v>
      </c>
      <c r="H423" s="338" t="s">
        <v>861</v>
      </c>
      <c r="I423" s="339" t="s">
        <v>862</v>
      </c>
      <c r="J423" s="59" t="s">
        <v>863</v>
      </c>
      <c r="K423" s="59" t="s">
        <v>856</v>
      </c>
      <c r="L423" s="59" t="s">
        <v>76</v>
      </c>
      <c r="M423" s="340" t="s">
        <v>84</v>
      </c>
      <c r="N423" s="340" t="s">
        <v>857</v>
      </c>
      <c r="O423" s="163" t="s">
        <v>396</v>
      </c>
      <c r="P423" s="59" t="s">
        <v>864</v>
      </c>
      <c r="Q423" s="62"/>
      <c r="R423" s="56">
        <v>1</v>
      </c>
      <c r="S423" s="317"/>
      <c r="T423" s="367">
        <f t="shared" si="6"/>
        <v>0</v>
      </c>
    </row>
    <row r="424" spans="1:20" ht="15.5" x14ac:dyDescent="0.35">
      <c r="A424" s="326"/>
      <c r="B424" s="327" t="s">
        <v>1029</v>
      </c>
      <c r="C424" s="327" t="s">
        <v>107</v>
      </c>
      <c r="D424" s="327" t="s">
        <v>331</v>
      </c>
      <c r="E424" s="328" t="s">
        <v>1076</v>
      </c>
      <c r="F424" s="329"/>
      <c r="G424" s="330" t="s">
        <v>1076</v>
      </c>
      <c r="H424" s="5"/>
      <c r="I424" s="331"/>
      <c r="J424" s="332"/>
      <c r="K424" s="332"/>
      <c r="L424" s="332"/>
      <c r="M424" s="333"/>
      <c r="N424" s="332"/>
      <c r="O424" s="333"/>
      <c r="P424" s="332"/>
      <c r="Q424" s="333"/>
      <c r="R424" s="334"/>
      <c r="S424" s="314"/>
      <c r="T424" s="367"/>
    </row>
    <row r="425" spans="1:20" ht="275.5" x14ac:dyDescent="0.35">
      <c r="A425" s="326"/>
      <c r="B425" s="335" t="s">
        <v>1029</v>
      </c>
      <c r="C425" s="335" t="s">
        <v>107</v>
      </c>
      <c r="D425" s="335" t="s">
        <v>331</v>
      </c>
      <c r="E425" s="336" t="s">
        <v>1076</v>
      </c>
      <c r="F425" s="162" t="s">
        <v>35</v>
      </c>
      <c r="G425" s="337" t="s">
        <v>852</v>
      </c>
      <c r="H425" s="338" t="s">
        <v>853</v>
      </c>
      <c r="I425" s="339" t="s">
        <v>854</v>
      </c>
      <c r="J425" s="59" t="s">
        <v>855</v>
      </c>
      <c r="K425" s="59" t="s">
        <v>856</v>
      </c>
      <c r="L425" s="59" t="s">
        <v>76</v>
      </c>
      <c r="M425" s="340" t="s">
        <v>84</v>
      </c>
      <c r="N425" s="340" t="s">
        <v>857</v>
      </c>
      <c r="O425" s="163" t="s">
        <v>396</v>
      </c>
      <c r="P425" s="59" t="s">
        <v>858</v>
      </c>
      <c r="Q425" s="62"/>
      <c r="R425" s="56">
        <v>1</v>
      </c>
      <c r="S425" s="317"/>
      <c r="T425" s="367">
        <f t="shared" si="6"/>
        <v>0</v>
      </c>
    </row>
    <row r="426" spans="1:20" ht="15.5" x14ac:dyDescent="0.35">
      <c r="A426" s="326"/>
      <c r="B426" s="327" t="s">
        <v>1029</v>
      </c>
      <c r="C426" s="327" t="s">
        <v>107</v>
      </c>
      <c r="D426" s="327" t="s">
        <v>331</v>
      </c>
      <c r="E426" s="328" t="s">
        <v>1077</v>
      </c>
      <c r="F426" s="329"/>
      <c r="G426" s="330" t="s">
        <v>1077</v>
      </c>
      <c r="H426" s="5"/>
      <c r="I426" s="331"/>
      <c r="J426" s="332"/>
      <c r="K426" s="332"/>
      <c r="L426" s="332"/>
      <c r="M426" s="333"/>
      <c r="N426" s="332"/>
      <c r="O426" s="333"/>
      <c r="P426" s="332"/>
      <c r="Q426" s="333"/>
      <c r="R426" s="334"/>
      <c r="S426" s="314"/>
      <c r="T426" s="367"/>
    </row>
    <row r="427" spans="1:20" ht="288" x14ac:dyDescent="0.35">
      <c r="A427" s="326"/>
      <c r="B427" s="335" t="s">
        <v>1029</v>
      </c>
      <c r="C427" s="335" t="s">
        <v>107</v>
      </c>
      <c r="D427" s="335" t="s">
        <v>331</v>
      </c>
      <c r="E427" s="336" t="s">
        <v>1077</v>
      </c>
      <c r="F427" s="162" t="s">
        <v>35</v>
      </c>
      <c r="G427" s="341" t="s">
        <v>860</v>
      </c>
      <c r="H427" s="338" t="s">
        <v>861</v>
      </c>
      <c r="I427" s="339" t="s">
        <v>862</v>
      </c>
      <c r="J427" s="59" t="s">
        <v>863</v>
      </c>
      <c r="K427" s="59" t="s">
        <v>856</v>
      </c>
      <c r="L427" s="59" t="s">
        <v>76</v>
      </c>
      <c r="M427" s="340" t="s">
        <v>84</v>
      </c>
      <c r="N427" s="340" t="s">
        <v>857</v>
      </c>
      <c r="O427" s="163" t="s">
        <v>396</v>
      </c>
      <c r="P427" s="59" t="s">
        <v>864</v>
      </c>
      <c r="Q427" s="62"/>
      <c r="R427" s="56">
        <v>1</v>
      </c>
      <c r="S427" s="317"/>
      <c r="T427" s="367">
        <f t="shared" si="6"/>
        <v>0</v>
      </c>
    </row>
    <row r="428" spans="1:20" ht="15.5" x14ac:dyDescent="0.35">
      <c r="A428" s="326"/>
      <c r="B428" s="327" t="s">
        <v>1029</v>
      </c>
      <c r="C428" s="327" t="s">
        <v>107</v>
      </c>
      <c r="D428" s="327" t="s">
        <v>331</v>
      </c>
      <c r="E428" s="328" t="s">
        <v>1078</v>
      </c>
      <c r="F428" s="329"/>
      <c r="G428" s="330" t="s">
        <v>1078</v>
      </c>
      <c r="H428" s="5"/>
      <c r="I428" s="331"/>
      <c r="J428" s="332"/>
      <c r="K428" s="332"/>
      <c r="L428" s="332"/>
      <c r="M428" s="333"/>
      <c r="N428" s="332"/>
      <c r="O428" s="333"/>
      <c r="P428" s="332"/>
      <c r="Q428" s="333"/>
      <c r="R428" s="334"/>
      <c r="S428" s="314"/>
      <c r="T428" s="367"/>
    </row>
    <row r="429" spans="1:20" ht="288" x14ac:dyDescent="0.35">
      <c r="A429" s="326"/>
      <c r="B429" s="335" t="s">
        <v>1029</v>
      </c>
      <c r="C429" s="335" t="s">
        <v>107</v>
      </c>
      <c r="D429" s="335" t="s">
        <v>331</v>
      </c>
      <c r="E429" s="336" t="s">
        <v>1078</v>
      </c>
      <c r="F429" s="162" t="s">
        <v>35</v>
      </c>
      <c r="G429" s="341" t="s">
        <v>860</v>
      </c>
      <c r="H429" s="338" t="s">
        <v>861</v>
      </c>
      <c r="I429" s="339" t="s">
        <v>862</v>
      </c>
      <c r="J429" s="59" t="s">
        <v>863</v>
      </c>
      <c r="K429" s="59" t="s">
        <v>856</v>
      </c>
      <c r="L429" s="59" t="s">
        <v>76</v>
      </c>
      <c r="M429" s="340" t="s">
        <v>84</v>
      </c>
      <c r="N429" s="340" t="s">
        <v>857</v>
      </c>
      <c r="O429" s="163" t="s">
        <v>396</v>
      </c>
      <c r="P429" s="59" t="s">
        <v>864</v>
      </c>
      <c r="Q429" s="62"/>
      <c r="R429" s="56">
        <v>1</v>
      </c>
      <c r="S429" s="317"/>
      <c r="T429" s="367">
        <f t="shared" si="6"/>
        <v>0</v>
      </c>
    </row>
    <row r="430" spans="1:20" ht="15.5" x14ac:dyDescent="0.35">
      <c r="A430" s="326"/>
      <c r="B430" s="327" t="s">
        <v>1029</v>
      </c>
      <c r="C430" s="327" t="s">
        <v>107</v>
      </c>
      <c r="D430" s="327" t="s">
        <v>331</v>
      </c>
      <c r="E430" s="328" t="s">
        <v>1079</v>
      </c>
      <c r="F430" s="329"/>
      <c r="G430" s="330" t="s">
        <v>1079</v>
      </c>
      <c r="H430" s="5"/>
      <c r="I430" s="331"/>
      <c r="J430" s="332"/>
      <c r="K430" s="332"/>
      <c r="L430" s="332"/>
      <c r="M430" s="333"/>
      <c r="N430" s="332"/>
      <c r="O430" s="333"/>
      <c r="P430" s="332"/>
      <c r="Q430" s="333"/>
      <c r="R430" s="334"/>
      <c r="S430" s="314"/>
      <c r="T430" s="367"/>
    </row>
    <row r="431" spans="1:20" ht="275.5" x14ac:dyDescent="0.35">
      <c r="A431" s="326"/>
      <c r="B431" s="335" t="s">
        <v>1029</v>
      </c>
      <c r="C431" s="335" t="s">
        <v>107</v>
      </c>
      <c r="D431" s="335" t="s">
        <v>331</v>
      </c>
      <c r="E431" s="336" t="s">
        <v>1079</v>
      </c>
      <c r="F431" s="162" t="s">
        <v>35</v>
      </c>
      <c r="G431" s="337" t="s">
        <v>852</v>
      </c>
      <c r="H431" s="338" t="s">
        <v>853</v>
      </c>
      <c r="I431" s="339" t="s">
        <v>854</v>
      </c>
      <c r="J431" s="59" t="s">
        <v>855</v>
      </c>
      <c r="K431" s="59" t="s">
        <v>856</v>
      </c>
      <c r="L431" s="59" t="s">
        <v>76</v>
      </c>
      <c r="M431" s="340" t="s">
        <v>84</v>
      </c>
      <c r="N431" s="340" t="s">
        <v>857</v>
      </c>
      <c r="O431" s="163" t="s">
        <v>396</v>
      </c>
      <c r="P431" s="59" t="s">
        <v>858</v>
      </c>
      <c r="Q431" s="62"/>
      <c r="R431" s="56">
        <v>1</v>
      </c>
      <c r="S431" s="317"/>
      <c r="T431" s="367">
        <f t="shared" si="6"/>
        <v>0</v>
      </c>
    </row>
    <row r="432" spans="1:20" ht="15.5" x14ac:dyDescent="0.35">
      <c r="A432" s="326"/>
      <c r="B432" s="327" t="s">
        <v>1029</v>
      </c>
      <c r="C432" s="327" t="s">
        <v>107</v>
      </c>
      <c r="D432" s="327" t="s">
        <v>331</v>
      </c>
      <c r="E432" s="328" t="s">
        <v>1080</v>
      </c>
      <c r="F432" s="329"/>
      <c r="G432" s="330" t="s">
        <v>1080</v>
      </c>
      <c r="H432" s="5"/>
      <c r="I432" s="331"/>
      <c r="J432" s="332"/>
      <c r="K432" s="332"/>
      <c r="L432" s="332"/>
      <c r="M432" s="333"/>
      <c r="N432" s="332"/>
      <c r="O432" s="333"/>
      <c r="P432" s="332"/>
      <c r="Q432" s="333"/>
      <c r="R432" s="334"/>
      <c r="S432" s="314"/>
      <c r="T432" s="367"/>
    </row>
    <row r="433" spans="1:20" ht="288" x14ac:dyDescent="0.35">
      <c r="A433" s="326"/>
      <c r="B433" s="335" t="s">
        <v>1029</v>
      </c>
      <c r="C433" s="335" t="s">
        <v>107</v>
      </c>
      <c r="D433" s="335" t="s">
        <v>331</v>
      </c>
      <c r="E433" s="336" t="s">
        <v>1080</v>
      </c>
      <c r="F433" s="162" t="s">
        <v>35</v>
      </c>
      <c r="G433" s="341" t="s">
        <v>860</v>
      </c>
      <c r="H433" s="338" t="s">
        <v>861</v>
      </c>
      <c r="I433" s="339" t="s">
        <v>862</v>
      </c>
      <c r="J433" s="59" t="s">
        <v>863</v>
      </c>
      <c r="K433" s="59" t="s">
        <v>856</v>
      </c>
      <c r="L433" s="59" t="s">
        <v>76</v>
      </c>
      <c r="M433" s="340" t="s">
        <v>84</v>
      </c>
      <c r="N433" s="340" t="s">
        <v>857</v>
      </c>
      <c r="O433" s="163" t="s">
        <v>396</v>
      </c>
      <c r="P433" s="59" t="s">
        <v>864</v>
      </c>
      <c r="Q433" s="62"/>
      <c r="R433" s="56">
        <v>1</v>
      </c>
      <c r="S433" s="317"/>
      <c r="T433" s="367">
        <f t="shared" si="6"/>
        <v>0</v>
      </c>
    </row>
    <row r="434" spans="1:20" ht="15.5" x14ac:dyDescent="0.35">
      <c r="A434" s="326"/>
      <c r="B434" s="327" t="s">
        <v>1029</v>
      </c>
      <c r="C434" s="327" t="s">
        <v>107</v>
      </c>
      <c r="D434" s="327" t="s">
        <v>331</v>
      </c>
      <c r="E434" s="328" t="s">
        <v>1081</v>
      </c>
      <c r="F434" s="329"/>
      <c r="G434" s="330" t="s">
        <v>1081</v>
      </c>
      <c r="H434" s="5"/>
      <c r="I434" s="331"/>
      <c r="J434" s="332"/>
      <c r="K434" s="332"/>
      <c r="L434" s="332"/>
      <c r="M434" s="333"/>
      <c r="N434" s="332"/>
      <c r="O434" s="333"/>
      <c r="P434" s="332"/>
      <c r="Q434" s="333"/>
      <c r="R434" s="334"/>
      <c r="S434" s="314"/>
      <c r="T434" s="367"/>
    </row>
    <row r="435" spans="1:20" ht="275.5" x14ac:dyDescent="0.35">
      <c r="A435" s="326"/>
      <c r="B435" s="335" t="s">
        <v>1029</v>
      </c>
      <c r="C435" s="335" t="s">
        <v>107</v>
      </c>
      <c r="D435" s="335" t="s">
        <v>331</v>
      </c>
      <c r="E435" s="336" t="s">
        <v>1081</v>
      </c>
      <c r="F435" s="162" t="s">
        <v>35</v>
      </c>
      <c r="G435" s="337" t="s">
        <v>852</v>
      </c>
      <c r="H435" s="338" t="s">
        <v>853</v>
      </c>
      <c r="I435" s="339" t="s">
        <v>854</v>
      </c>
      <c r="J435" s="59" t="s">
        <v>855</v>
      </c>
      <c r="K435" s="59" t="s">
        <v>856</v>
      </c>
      <c r="L435" s="59" t="s">
        <v>76</v>
      </c>
      <c r="M435" s="340" t="s">
        <v>84</v>
      </c>
      <c r="N435" s="340" t="s">
        <v>857</v>
      </c>
      <c r="O435" s="163" t="s">
        <v>396</v>
      </c>
      <c r="P435" s="59" t="s">
        <v>858</v>
      </c>
      <c r="Q435" s="62"/>
      <c r="R435" s="56">
        <v>1</v>
      </c>
      <c r="S435" s="317"/>
      <c r="T435" s="367">
        <f t="shared" si="6"/>
        <v>0</v>
      </c>
    </row>
    <row r="436" spans="1:20" ht="15.5" x14ac:dyDescent="0.35">
      <c r="A436" s="326"/>
      <c r="B436" s="327" t="s">
        <v>1029</v>
      </c>
      <c r="C436" s="327" t="s">
        <v>107</v>
      </c>
      <c r="D436" s="327" t="s">
        <v>331</v>
      </c>
      <c r="E436" s="328" t="s">
        <v>1082</v>
      </c>
      <c r="F436" s="329"/>
      <c r="G436" s="330" t="s">
        <v>1082</v>
      </c>
      <c r="H436" s="5"/>
      <c r="I436" s="331"/>
      <c r="J436" s="332"/>
      <c r="K436" s="332"/>
      <c r="L436" s="332"/>
      <c r="M436" s="333"/>
      <c r="N436" s="332"/>
      <c r="O436" s="333"/>
      <c r="P436" s="332"/>
      <c r="Q436" s="333"/>
      <c r="R436" s="334"/>
      <c r="S436" s="314"/>
      <c r="T436" s="367"/>
    </row>
    <row r="437" spans="1:20" ht="275.5" x14ac:dyDescent="0.35">
      <c r="A437" s="326"/>
      <c r="B437" s="335" t="s">
        <v>1029</v>
      </c>
      <c r="C437" s="335" t="s">
        <v>107</v>
      </c>
      <c r="D437" s="335" t="s">
        <v>331</v>
      </c>
      <c r="E437" s="336" t="s">
        <v>1082</v>
      </c>
      <c r="F437" s="162" t="s">
        <v>35</v>
      </c>
      <c r="G437" s="337" t="s">
        <v>852</v>
      </c>
      <c r="H437" s="338" t="s">
        <v>853</v>
      </c>
      <c r="I437" s="339" t="s">
        <v>854</v>
      </c>
      <c r="J437" s="59" t="s">
        <v>855</v>
      </c>
      <c r="K437" s="59" t="s">
        <v>856</v>
      </c>
      <c r="L437" s="59" t="s">
        <v>76</v>
      </c>
      <c r="M437" s="340" t="s">
        <v>84</v>
      </c>
      <c r="N437" s="340" t="s">
        <v>857</v>
      </c>
      <c r="O437" s="163" t="s">
        <v>396</v>
      </c>
      <c r="P437" s="59" t="s">
        <v>858</v>
      </c>
      <c r="Q437" s="62"/>
      <c r="R437" s="56">
        <v>1</v>
      </c>
      <c r="S437" s="317"/>
      <c r="T437" s="367">
        <f t="shared" si="6"/>
        <v>0</v>
      </c>
    </row>
    <row r="438" spans="1:20" ht="15.5" x14ac:dyDescent="0.35">
      <c r="A438" s="326"/>
      <c r="B438" s="327" t="s">
        <v>1029</v>
      </c>
      <c r="C438" s="327" t="s">
        <v>107</v>
      </c>
      <c r="D438" s="327" t="s">
        <v>331</v>
      </c>
      <c r="E438" s="328" t="s">
        <v>1083</v>
      </c>
      <c r="F438" s="329"/>
      <c r="G438" s="330" t="s">
        <v>1083</v>
      </c>
      <c r="H438" s="5"/>
      <c r="I438" s="331"/>
      <c r="J438" s="332"/>
      <c r="K438" s="332"/>
      <c r="L438" s="332"/>
      <c r="M438" s="333"/>
      <c r="N438" s="332"/>
      <c r="O438" s="333"/>
      <c r="P438" s="332"/>
      <c r="Q438" s="333"/>
      <c r="R438" s="334"/>
      <c r="S438" s="314"/>
      <c r="T438" s="367"/>
    </row>
    <row r="439" spans="1:20" ht="288" x14ac:dyDescent="0.35">
      <c r="A439" s="326"/>
      <c r="B439" s="335" t="s">
        <v>1029</v>
      </c>
      <c r="C439" s="335" t="s">
        <v>107</v>
      </c>
      <c r="D439" s="335" t="s">
        <v>331</v>
      </c>
      <c r="E439" s="336" t="s">
        <v>1083</v>
      </c>
      <c r="F439" s="162" t="s">
        <v>35</v>
      </c>
      <c r="G439" s="341" t="s">
        <v>860</v>
      </c>
      <c r="H439" s="338" t="s">
        <v>861</v>
      </c>
      <c r="I439" s="339" t="s">
        <v>862</v>
      </c>
      <c r="J439" s="59" t="s">
        <v>863</v>
      </c>
      <c r="K439" s="59" t="s">
        <v>856</v>
      </c>
      <c r="L439" s="59" t="s">
        <v>76</v>
      </c>
      <c r="M439" s="340" t="s">
        <v>84</v>
      </c>
      <c r="N439" s="340" t="s">
        <v>857</v>
      </c>
      <c r="O439" s="163" t="s">
        <v>396</v>
      </c>
      <c r="P439" s="59" t="s">
        <v>864</v>
      </c>
      <c r="Q439" s="62"/>
      <c r="R439" s="56">
        <v>1</v>
      </c>
      <c r="S439" s="317"/>
      <c r="T439" s="367">
        <f t="shared" si="6"/>
        <v>0</v>
      </c>
    </row>
    <row r="440" spans="1:20" ht="15.5" x14ac:dyDescent="0.35">
      <c r="A440" s="326"/>
      <c r="B440" s="327" t="s">
        <v>1029</v>
      </c>
      <c r="C440" s="327" t="s">
        <v>107</v>
      </c>
      <c r="D440" s="327" t="s">
        <v>331</v>
      </c>
      <c r="E440" s="328" t="s">
        <v>1084</v>
      </c>
      <c r="F440" s="329"/>
      <c r="G440" s="330" t="s">
        <v>1084</v>
      </c>
      <c r="H440" s="5"/>
      <c r="I440" s="331"/>
      <c r="J440" s="332"/>
      <c r="K440" s="332"/>
      <c r="L440" s="332"/>
      <c r="M440" s="333"/>
      <c r="N440" s="332"/>
      <c r="O440" s="333"/>
      <c r="P440" s="332"/>
      <c r="Q440" s="333"/>
      <c r="R440" s="334"/>
      <c r="S440" s="314"/>
      <c r="T440" s="367"/>
    </row>
    <row r="441" spans="1:20" ht="288" x14ac:dyDescent="0.35">
      <c r="A441" s="326"/>
      <c r="B441" s="335" t="s">
        <v>1029</v>
      </c>
      <c r="C441" s="335" t="s">
        <v>107</v>
      </c>
      <c r="D441" s="335" t="s">
        <v>331</v>
      </c>
      <c r="E441" s="336" t="s">
        <v>1084</v>
      </c>
      <c r="F441" s="162" t="s">
        <v>35</v>
      </c>
      <c r="G441" s="341" t="s">
        <v>860</v>
      </c>
      <c r="H441" s="338" t="s">
        <v>861</v>
      </c>
      <c r="I441" s="339" t="s">
        <v>862</v>
      </c>
      <c r="J441" s="59" t="s">
        <v>863</v>
      </c>
      <c r="K441" s="59" t="s">
        <v>856</v>
      </c>
      <c r="L441" s="59" t="s">
        <v>76</v>
      </c>
      <c r="M441" s="340" t="s">
        <v>84</v>
      </c>
      <c r="N441" s="340" t="s">
        <v>857</v>
      </c>
      <c r="O441" s="163" t="s">
        <v>396</v>
      </c>
      <c r="P441" s="59" t="s">
        <v>864</v>
      </c>
      <c r="Q441" s="62"/>
      <c r="R441" s="56">
        <v>1</v>
      </c>
      <c r="S441" s="317"/>
      <c r="T441" s="367">
        <f t="shared" si="6"/>
        <v>0</v>
      </c>
    </row>
    <row r="442" spans="1:20" ht="15.5" x14ac:dyDescent="0.35">
      <c r="A442" s="326"/>
      <c r="B442" s="327" t="s">
        <v>1029</v>
      </c>
      <c r="C442" s="327" t="s">
        <v>107</v>
      </c>
      <c r="D442" s="327" t="s">
        <v>331</v>
      </c>
      <c r="E442" s="328" t="s">
        <v>1085</v>
      </c>
      <c r="F442" s="329"/>
      <c r="G442" s="330" t="s">
        <v>1085</v>
      </c>
      <c r="H442" s="5"/>
      <c r="I442" s="331"/>
      <c r="J442" s="332"/>
      <c r="K442" s="332"/>
      <c r="L442" s="332"/>
      <c r="M442" s="333"/>
      <c r="N442" s="332"/>
      <c r="O442" s="333"/>
      <c r="P442" s="332"/>
      <c r="Q442" s="333"/>
      <c r="R442" s="334"/>
      <c r="S442" s="314"/>
      <c r="T442" s="367"/>
    </row>
    <row r="443" spans="1:20" ht="288" x14ac:dyDescent="0.35">
      <c r="A443" s="326"/>
      <c r="B443" s="335" t="s">
        <v>1029</v>
      </c>
      <c r="C443" s="335" t="s">
        <v>107</v>
      </c>
      <c r="D443" s="335" t="s">
        <v>331</v>
      </c>
      <c r="E443" s="336" t="s">
        <v>1085</v>
      </c>
      <c r="F443" s="162" t="s">
        <v>35</v>
      </c>
      <c r="G443" s="341" t="s">
        <v>860</v>
      </c>
      <c r="H443" s="338" t="s">
        <v>861</v>
      </c>
      <c r="I443" s="339" t="s">
        <v>862</v>
      </c>
      <c r="J443" s="59" t="s">
        <v>863</v>
      </c>
      <c r="K443" s="59" t="s">
        <v>856</v>
      </c>
      <c r="L443" s="59" t="s">
        <v>76</v>
      </c>
      <c r="M443" s="340" t="s">
        <v>84</v>
      </c>
      <c r="N443" s="340" t="s">
        <v>857</v>
      </c>
      <c r="O443" s="163" t="s">
        <v>396</v>
      </c>
      <c r="P443" s="59" t="s">
        <v>864</v>
      </c>
      <c r="Q443" s="62"/>
      <c r="R443" s="56">
        <v>1</v>
      </c>
      <c r="S443" s="317"/>
      <c r="T443" s="367">
        <f t="shared" si="6"/>
        <v>0</v>
      </c>
    </row>
    <row r="444" spans="1:20" ht="15.5" x14ac:dyDescent="0.35">
      <c r="A444" s="326"/>
      <c r="B444" s="327" t="s">
        <v>1029</v>
      </c>
      <c r="C444" s="327" t="s">
        <v>107</v>
      </c>
      <c r="D444" s="327" t="s">
        <v>331</v>
      </c>
      <c r="E444" s="328" t="s">
        <v>1086</v>
      </c>
      <c r="F444" s="329"/>
      <c r="G444" s="330" t="s">
        <v>1086</v>
      </c>
      <c r="H444" s="5"/>
      <c r="I444" s="331"/>
      <c r="J444" s="332"/>
      <c r="K444" s="332"/>
      <c r="L444" s="332"/>
      <c r="M444" s="333"/>
      <c r="N444" s="332"/>
      <c r="O444" s="333"/>
      <c r="P444" s="332"/>
      <c r="Q444" s="333"/>
      <c r="R444" s="334"/>
      <c r="S444" s="314"/>
      <c r="T444" s="367"/>
    </row>
    <row r="445" spans="1:20" ht="288" x14ac:dyDescent="0.35">
      <c r="A445" s="326"/>
      <c r="B445" s="335" t="s">
        <v>1029</v>
      </c>
      <c r="C445" s="335" t="s">
        <v>107</v>
      </c>
      <c r="D445" s="335" t="s">
        <v>331</v>
      </c>
      <c r="E445" s="336" t="s">
        <v>1086</v>
      </c>
      <c r="F445" s="162" t="s">
        <v>35</v>
      </c>
      <c r="G445" s="341" t="s">
        <v>860</v>
      </c>
      <c r="H445" s="338" t="s">
        <v>861</v>
      </c>
      <c r="I445" s="339" t="s">
        <v>862</v>
      </c>
      <c r="J445" s="59" t="s">
        <v>863</v>
      </c>
      <c r="K445" s="59" t="s">
        <v>856</v>
      </c>
      <c r="L445" s="59" t="s">
        <v>76</v>
      </c>
      <c r="M445" s="340" t="s">
        <v>84</v>
      </c>
      <c r="N445" s="340" t="s">
        <v>857</v>
      </c>
      <c r="O445" s="163" t="s">
        <v>396</v>
      </c>
      <c r="P445" s="59" t="s">
        <v>864</v>
      </c>
      <c r="Q445" s="62"/>
      <c r="R445" s="56">
        <v>1</v>
      </c>
      <c r="S445" s="317"/>
      <c r="T445" s="367">
        <f t="shared" si="6"/>
        <v>0</v>
      </c>
    </row>
    <row r="446" spans="1:20" ht="15.5" x14ac:dyDescent="0.35">
      <c r="A446" s="326"/>
      <c r="B446" s="327" t="s">
        <v>1029</v>
      </c>
      <c r="C446" s="327" t="s">
        <v>107</v>
      </c>
      <c r="D446" s="327" t="s">
        <v>331</v>
      </c>
      <c r="E446" s="328" t="s">
        <v>1087</v>
      </c>
      <c r="F446" s="329"/>
      <c r="G446" s="330" t="s">
        <v>1087</v>
      </c>
      <c r="H446" s="5"/>
      <c r="I446" s="331"/>
      <c r="J446" s="332"/>
      <c r="K446" s="332"/>
      <c r="L446" s="332"/>
      <c r="M446" s="333"/>
      <c r="N446" s="332"/>
      <c r="O446" s="333"/>
      <c r="P446" s="332"/>
      <c r="Q446" s="333"/>
      <c r="R446" s="334"/>
      <c r="S446" s="314"/>
      <c r="T446" s="367"/>
    </row>
    <row r="447" spans="1:20" ht="288" x14ac:dyDescent="0.35">
      <c r="A447" s="326"/>
      <c r="B447" s="335" t="s">
        <v>1029</v>
      </c>
      <c r="C447" s="335" t="s">
        <v>107</v>
      </c>
      <c r="D447" s="335" t="s">
        <v>331</v>
      </c>
      <c r="E447" s="336" t="s">
        <v>1087</v>
      </c>
      <c r="F447" s="162" t="s">
        <v>35</v>
      </c>
      <c r="G447" s="341" t="s">
        <v>860</v>
      </c>
      <c r="H447" s="338" t="s">
        <v>861</v>
      </c>
      <c r="I447" s="339" t="s">
        <v>862</v>
      </c>
      <c r="J447" s="59" t="s">
        <v>863</v>
      </c>
      <c r="K447" s="59" t="s">
        <v>856</v>
      </c>
      <c r="L447" s="59" t="s">
        <v>76</v>
      </c>
      <c r="M447" s="340" t="s">
        <v>84</v>
      </c>
      <c r="N447" s="340" t="s">
        <v>857</v>
      </c>
      <c r="O447" s="163" t="s">
        <v>396</v>
      </c>
      <c r="P447" s="59" t="s">
        <v>864</v>
      </c>
      <c r="Q447" s="62"/>
      <c r="R447" s="56">
        <v>1</v>
      </c>
      <c r="S447" s="317"/>
      <c r="T447" s="367">
        <f t="shared" si="6"/>
        <v>0</v>
      </c>
    </row>
    <row r="448" spans="1:20" ht="15.5" x14ac:dyDescent="0.35">
      <c r="A448" s="326"/>
      <c r="B448" s="327" t="s">
        <v>1029</v>
      </c>
      <c r="C448" s="327" t="s">
        <v>107</v>
      </c>
      <c r="D448" s="327" t="s">
        <v>331</v>
      </c>
      <c r="E448" s="328" t="s">
        <v>1088</v>
      </c>
      <c r="F448" s="329"/>
      <c r="G448" s="330" t="s">
        <v>1088</v>
      </c>
      <c r="H448" s="5"/>
      <c r="I448" s="331"/>
      <c r="J448" s="332"/>
      <c r="K448" s="332"/>
      <c r="L448" s="332"/>
      <c r="M448" s="333"/>
      <c r="N448" s="332"/>
      <c r="O448" s="333"/>
      <c r="P448" s="332"/>
      <c r="Q448" s="333"/>
      <c r="R448" s="334"/>
      <c r="S448" s="314"/>
      <c r="T448" s="367"/>
    </row>
    <row r="449" spans="1:20" ht="288" x14ac:dyDescent="0.35">
      <c r="A449" s="326"/>
      <c r="B449" s="335" t="s">
        <v>1029</v>
      </c>
      <c r="C449" s="335" t="s">
        <v>107</v>
      </c>
      <c r="D449" s="335" t="s">
        <v>331</v>
      </c>
      <c r="E449" s="336" t="s">
        <v>1088</v>
      </c>
      <c r="F449" s="162" t="s">
        <v>35</v>
      </c>
      <c r="G449" s="341" t="s">
        <v>860</v>
      </c>
      <c r="H449" s="338" t="s">
        <v>861</v>
      </c>
      <c r="I449" s="339" t="s">
        <v>862</v>
      </c>
      <c r="J449" s="59" t="s">
        <v>863</v>
      </c>
      <c r="K449" s="59" t="s">
        <v>856</v>
      </c>
      <c r="L449" s="59" t="s">
        <v>76</v>
      </c>
      <c r="M449" s="340" t="s">
        <v>84</v>
      </c>
      <c r="N449" s="340" t="s">
        <v>857</v>
      </c>
      <c r="O449" s="163" t="s">
        <v>396</v>
      </c>
      <c r="P449" s="59" t="s">
        <v>864</v>
      </c>
      <c r="Q449" s="62"/>
      <c r="R449" s="56">
        <v>1</v>
      </c>
      <c r="S449" s="317"/>
      <c r="T449" s="367">
        <f t="shared" si="6"/>
        <v>0</v>
      </c>
    </row>
    <row r="450" spans="1:20" ht="15.5" x14ac:dyDescent="0.35">
      <c r="A450" s="326"/>
      <c r="B450" s="327" t="s">
        <v>1029</v>
      </c>
      <c r="C450" s="327" t="s">
        <v>107</v>
      </c>
      <c r="D450" s="327" t="s">
        <v>331</v>
      </c>
      <c r="E450" s="328" t="s">
        <v>1089</v>
      </c>
      <c r="F450" s="329"/>
      <c r="G450" s="330" t="s">
        <v>1089</v>
      </c>
      <c r="H450" s="5"/>
      <c r="I450" s="331"/>
      <c r="J450" s="332"/>
      <c r="K450" s="332"/>
      <c r="L450" s="332"/>
      <c r="M450" s="333"/>
      <c r="N450" s="332"/>
      <c r="O450" s="333"/>
      <c r="P450" s="332"/>
      <c r="Q450" s="333"/>
      <c r="R450" s="334"/>
      <c r="S450" s="314"/>
      <c r="T450" s="367"/>
    </row>
    <row r="451" spans="1:20" ht="275.5" x14ac:dyDescent="0.35">
      <c r="A451" s="326"/>
      <c r="B451" s="335" t="s">
        <v>1029</v>
      </c>
      <c r="C451" s="335" t="s">
        <v>107</v>
      </c>
      <c r="D451" s="335" t="s">
        <v>331</v>
      </c>
      <c r="E451" s="336" t="s">
        <v>1089</v>
      </c>
      <c r="F451" s="162" t="s">
        <v>35</v>
      </c>
      <c r="G451" s="337" t="s">
        <v>852</v>
      </c>
      <c r="H451" s="338" t="s">
        <v>853</v>
      </c>
      <c r="I451" s="339" t="s">
        <v>854</v>
      </c>
      <c r="J451" s="59" t="s">
        <v>855</v>
      </c>
      <c r="K451" s="59" t="s">
        <v>856</v>
      </c>
      <c r="L451" s="59" t="s">
        <v>76</v>
      </c>
      <c r="M451" s="340" t="s">
        <v>84</v>
      </c>
      <c r="N451" s="340" t="s">
        <v>857</v>
      </c>
      <c r="O451" s="163" t="s">
        <v>396</v>
      </c>
      <c r="P451" s="59" t="s">
        <v>858</v>
      </c>
      <c r="Q451" s="62"/>
      <c r="R451" s="56">
        <v>1</v>
      </c>
      <c r="S451" s="317"/>
      <c r="T451" s="367">
        <f t="shared" si="6"/>
        <v>0</v>
      </c>
    </row>
    <row r="452" spans="1:20" ht="15.5" x14ac:dyDescent="0.35">
      <c r="A452" s="326"/>
      <c r="B452" s="327" t="s">
        <v>1029</v>
      </c>
      <c r="C452" s="327" t="s">
        <v>107</v>
      </c>
      <c r="D452" s="327" t="s">
        <v>331</v>
      </c>
      <c r="E452" s="328" t="s">
        <v>1090</v>
      </c>
      <c r="F452" s="329"/>
      <c r="G452" s="330" t="s">
        <v>1090</v>
      </c>
      <c r="H452" s="5"/>
      <c r="I452" s="331"/>
      <c r="J452" s="332"/>
      <c r="K452" s="332"/>
      <c r="L452" s="332"/>
      <c r="M452" s="333"/>
      <c r="N452" s="332"/>
      <c r="O452" s="333"/>
      <c r="P452" s="332"/>
      <c r="Q452" s="333"/>
      <c r="R452" s="334"/>
      <c r="S452" s="314"/>
      <c r="T452" s="367"/>
    </row>
    <row r="453" spans="1:20" ht="288" x14ac:dyDescent="0.35">
      <c r="A453" s="326"/>
      <c r="B453" s="335" t="s">
        <v>1029</v>
      </c>
      <c r="C453" s="335" t="s">
        <v>107</v>
      </c>
      <c r="D453" s="335" t="s">
        <v>331</v>
      </c>
      <c r="E453" s="336" t="s">
        <v>1090</v>
      </c>
      <c r="F453" s="162" t="s">
        <v>35</v>
      </c>
      <c r="G453" s="341" t="s">
        <v>860</v>
      </c>
      <c r="H453" s="338" t="s">
        <v>861</v>
      </c>
      <c r="I453" s="339" t="s">
        <v>862</v>
      </c>
      <c r="J453" s="59" t="s">
        <v>863</v>
      </c>
      <c r="K453" s="59" t="s">
        <v>856</v>
      </c>
      <c r="L453" s="59" t="s">
        <v>76</v>
      </c>
      <c r="M453" s="340" t="s">
        <v>84</v>
      </c>
      <c r="N453" s="340" t="s">
        <v>857</v>
      </c>
      <c r="O453" s="163" t="s">
        <v>396</v>
      </c>
      <c r="P453" s="59" t="s">
        <v>864</v>
      </c>
      <c r="Q453" s="62"/>
      <c r="R453" s="56">
        <v>1</v>
      </c>
      <c r="S453" s="317"/>
      <c r="T453" s="367">
        <f t="shared" ref="T453:T515" si="7">R453*S453</f>
        <v>0</v>
      </c>
    </row>
    <row r="454" spans="1:20" ht="15.5" x14ac:dyDescent="0.35">
      <c r="A454" s="326"/>
      <c r="B454" s="327" t="s">
        <v>1029</v>
      </c>
      <c r="C454" s="327" t="s">
        <v>107</v>
      </c>
      <c r="D454" s="327" t="s">
        <v>331</v>
      </c>
      <c r="E454" s="328" t="s">
        <v>1091</v>
      </c>
      <c r="F454" s="329"/>
      <c r="G454" s="330" t="s">
        <v>1091</v>
      </c>
      <c r="H454" s="5"/>
      <c r="I454" s="331"/>
      <c r="J454" s="332"/>
      <c r="K454" s="332"/>
      <c r="L454" s="332"/>
      <c r="M454" s="333"/>
      <c r="N454" s="332"/>
      <c r="O454" s="333"/>
      <c r="P454" s="332"/>
      <c r="Q454" s="333"/>
      <c r="R454" s="334"/>
      <c r="S454" s="314"/>
      <c r="T454" s="367"/>
    </row>
    <row r="455" spans="1:20" ht="288" x14ac:dyDescent="0.35">
      <c r="A455" s="326"/>
      <c r="B455" s="335" t="s">
        <v>1029</v>
      </c>
      <c r="C455" s="335" t="s">
        <v>107</v>
      </c>
      <c r="D455" s="335" t="s">
        <v>331</v>
      </c>
      <c r="E455" s="336" t="s">
        <v>1091</v>
      </c>
      <c r="F455" s="162" t="s">
        <v>35</v>
      </c>
      <c r="G455" s="341" t="s">
        <v>860</v>
      </c>
      <c r="H455" s="338" t="s">
        <v>861</v>
      </c>
      <c r="I455" s="339" t="s">
        <v>862</v>
      </c>
      <c r="J455" s="59" t="s">
        <v>863</v>
      </c>
      <c r="K455" s="59" t="s">
        <v>856</v>
      </c>
      <c r="L455" s="59" t="s">
        <v>76</v>
      </c>
      <c r="M455" s="340" t="s">
        <v>84</v>
      </c>
      <c r="N455" s="340" t="s">
        <v>857</v>
      </c>
      <c r="O455" s="163" t="s">
        <v>396</v>
      </c>
      <c r="P455" s="59" t="s">
        <v>864</v>
      </c>
      <c r="Q455" s="62"/>
      <c r="R455" s="56">
        <v>1</v>
      </c>
      <c r="S455" s="317"/>
      <c r="T455" s="367">
        <f t="shared" si="7"/>
        <v>0</v>
      </c>
    </row>
    <row r="456" spans="1:20" ht="15.5" x14ac:dyDescent="0.35">
      <c r="A456" s="326"/>
      <c r="B456" s="327" t="s">
        <v>1029</v>
      </c>
      <c r="C456" s="327" t="s">
        <v>107</v>
      </c>
      <c r="D456" s="327" t="s">
        <v>331</v>
      </c>
      <c r="E456" s="328" t="s">
        <v>1092</v>
      </c>
      <c r="F456" s="329"/>
      <c r="G456" s="330" t="s">
        <v>1092</v>
      </c>
      <c r="H456" s="5"/>
      <c r="I456" s="331"/>
      <c r="J456" s="332"/>
      <c r="K456" s="332"/>
      <c r="L456" s="332"/>
      <c r="M456" s="333"/>
      <c r="N456" s="332"/>
      <c r="O456" s="333"/>
      <c r="P456" s="332"/>
      <c r="Q456" s="333"/>
      <c r="R456" s="334"/>
      <c r="S456" s="314"/>
      <c r="T456" s="367"/>
    </row>
    <row r="457" spans="1:20" ht="275.5" x14ac:dyDescent="0.35">
      <c r="A457" s="326"/>
      <c r="B457" s="335" t="s">
        <v>1029</v>
      </c>
      <c r="C457" s="335" t="s">
        <v>107</v>
      </c>
      <c r="D457" s="335" t="s">
        <v>331</v>
      </c>
      <c r="E457" s="336" t="s">
        <v>1092</v>
      </c>
      <c r="F457" s="162" t="s">
        <v>35</v>
      </c>
      <c r="G457" s="337" t="s">
        <v>852</v>
      </c>
      <c r="H457" s="338" t="s">
        <v>853</v>
      </c>
      <c r="I457" s="339" t="s">
        <v>854</v>
      </c>
      <c r="J457" s="59" t="s">
        <v>855</v>
      </c>
      <c r="K457" s="59" t="s">
        <v>856</v>
      </c>
      <c r="L457" s="59" t="s">
        <v>76</v>
      </c>
      <c r="M457" s="340" t="s">
        <v>84</v>
      </c>
      <c r="N457" s="340" t="s">
        <v>857</v>
      </c>
      <c r="O457" s="163" t="s">
        <v>396</v>
      </c>
      <c r="P457" s="59" t="s">
        <v>858</v>
      </c>
      <c r="Q457" s="62"/>
      <c r="R457" s="56">
        <v>1</v>
      </c>
      <c r="S457" s="317"/>
      <c r="T457" s="367">
        <f t="shared" si="7"/>
        <v>0</v>
      </c>
    </row>
    <row r="458" spans="1:20" ht="15.5" x14ac:dyDescent="0.35">
      <c r="A458" s="326"/>
      <c r="B458" s="327" t="s">
        <v>1029</v>
      </c>
      <c r="C458" s="327" t="s">
        <v>107</v>
      </c>
      <c r="D458" s="327" t="s">
        <v>331</v>
      </c>
      <c r="E458" s="328" t="s">
        <v>1093</v>
      </c>
      <c r="F458" s="329"/>
      <c r="G458" s="330" t="s">
        <v>1093</v>
      </c>
      <c r="H458" s="5"/>
      <c r="I458" s="331"/>
      <c r="J458" s="332"/>
      <c r="K458" s="332"/>
      <c r="L458" s="332"/>
      <c r="M458" s="333"/>
      <c r="N458" s="332"/>
      <c r="O458" s="333"/>
      <c r="P458" s="332"/>
      <c r="Q458" s="333"/>
      <c r="R458" s="334"/>
      <c r="S458" s="314"/>
      <c r="T458" s="367"/>
    </row>
    <row r="459" spans="1:20" ht="275.5" x14ac:dyDescent="0.35">
      <c r="A459" s="326"/>
      <c r="B459" s="335" t="s">
        <v>1029</v>
      </c>
      <c r="C459" s="335" t="s">
        <v>107</v>
      </c>
      <c r="D459" s="335" t="s">
        <v>331</v>
      </c>
      <c r="E459" s="336" t="s">
        <v>1093</v>
      </c>
      <c r="F459" s="162" t="s">
        <v>35</v>
      </c>
      <c r="G459" s="337" t="s">
        <v>852</v>
      </c>
      <c r="H459" s="338" t="s">
        <v>853</v>
      </c>
      <c r="I459" s="339" t="s">
        <v>854</v>
      </c>
      <c r="J459" s="59" t="s">
        <v>855</v>
      </c>
      <c r="K459" s="59" t="s">
        <v>856</v>
      </c>
      <c r="L459" s="59" t="s">
        <v>76</v>
      </c>
      <c r="M459" s="340" t="s">
        <v>84</v>
      </c>
      <c r="N459" s="340" t="s">
        <v>857</v>
      </c>
      <c r="O459" s="163" t="s">
        <v>396</v>
      </c>
      <c r="P459" s="59" t="s">
        <v>858</v>
      </c>
      <c r="Q459" s="62"/>
      <c r="R459" s="56">
        <v>1</v>
      </c>
      <c r="S459" s="317"/>
      <c r="T459" s="367">
        <f t="shared" si="7"/>
        <v>0</v>
      </c>
    </row>
    <row r="460" spans="1:20" ht="15.5" x14ac:dyDescent="0.35">
      <c r="A460" s="326"/>
      <c r="B460" s="327" t="s">
        <v>1029</v>
      </c>
      <c r="C460" s="327" t="s">
        <v>107</v>
      </c>
      <c r="D460" s="327" t="s">
        <v>331</v>
      </c>
      <c r="E460" s="328" t="s">
        <v>1094</v>
      </c>
      <c r="F460" s="329"/>
      <c r="G460" s="330" t="s">
        <v>1094</v>
      </c>
      <c r="H460" s="5"/>
      <c r="I460" s="331"/>
      <c r="J460" s="332"/>
      <c r="K460" s="332"/>
      <c r="L460" s="332"/>
      <c r="M460" s="333"/>
      <c r="N460" s="332"/>
      <c r="O460" s="333"/>
      <c r="P460" s="332"/>
      <c r="Q460" s="333"/>
      <c r="R460" s="334"/>
      <c r="S460" s="314"/>
      <c r="T460" s="367"/>
    </row>
    <row r="461" spans="1:20" ht="288" x14ac:dyDescent="0.35">
      <c r="A461" s="326"/>
      <c r="B461" s="335" t="s">
        <v>1029</v>
      </c>
      <c r="C461" s="335" t="s">
        <v>107</v>
      </c>
      <c r="D461" s="335" t="s">
        <v>331</v>
      </c>
      <c r="E461" s="336" t="s">
        <v>1094</v>
      </c>
      <c r="F461" s="162" t="s">
        <v>35</v>
      </c>
      <c r="G461" s="341" t="s">
        <v>860</v>
      </c>
      <c r="H461" s="338" t="s">
        <v>861</v>
      </c>
      <c r="I461" s="339" t="s">
        <v>862</v>
      </c>
      <c r="J461" s="59" t="s">
        <v>863</v>
      </c>
      <c r="K461" s="59" t="s">
        <v>856</v>
      </c>
      <c r="L461" s="59" t="s">
        <v>76</v>
      </c>
      <c r="M461" s="340" t="s">
        <v>84</v>
      </c>
      <c r="N461" s="340" t="s">
        <v>857</v>
      </c>
      <c r="O461" s="163" t="s">
        <v>396</v>
      </c>
      <c r="P461" s="59" t="s">
        <v>864</v>
      </c>
      <c r="Q461" s="62"/>
      <c r="R461" s="56">
        <v>1</v>
      </c>
      <c r="S461" s="317"/>
      <c r="T461" s="367">
        <f t="shared" si="7"/>
        <v>0</v>
      </c>
    </row>
    <row r="462" spans="1:20" ht="15.5" x14ac:dyDescent="0.35">
      <c r="A462" s="326"/>
      <c r="B462" s="327" t="s">
        <v>1029</v>
      </c>
      <c r="C462" s="327" t="s">
        <v>107</v>
      </c>
      <c r="D462" s="327" t="s">
        <v>331</v>
      </c>
      <c r="E462" s="328" t="s">
        <v>1095</v>
      </c>
      <c r="F462" s="329"/>
      <c r="G462" s="330" t="s">
        <v>1095</v>
      </c>
      <c r="H462" s="5"/>
      <c r="I462" s="331"/>
      <c r="J462" s="332"/>
      <c r="K462" s="332"/>
      <c r="L462" s="332"/>
      <c r="M462" s="333"/>
      <c r="N462" s="332"/>
      <c r="O462" s="333"/>
      <c r="P462" s="332"/>
      <c r="Q462" s="333"/>
      <c r="R462" s="334"/>
      <c r="S462" s="314"/>
      <c r="T462" s="367"/>
    </row>
    <row r="463" spans="1:20" ht="288" x14ac:dyDescent="0.35">
      <c r="A463" s="326"/>
      <c r="B463" s="335" t="s">
        <v>1029</v>
      </c>
      <c r="C463" s="335" t="s">
        <v>107</v>
      </c>
      <c r="D463" s="335" t="s">
        <v>331</v>
      </c>
      <c r="E463" s="336" t="s">
        <v>1095</v>
      </c>
      <c r="F463" s="162" t="s">
        <v>35</v>
      </c>
      <c r="G463" s="341" t="s">
        <v>860</v>
      </c>
      <c r="H463" s="338" t="s">
        <v>861</v>
      </c>
      <c r="I463" s="339" t="s">
        <v>862</v>
      </c>
      <c r="J463" s="59" t="s">
        <v>863</v>
      </c>
      <c r="K463" s="59" t="s">
        <v>856</v>
      </c>
      <c r="L463" s="59" t="s">
        <v>76</v>
      </c>
      <c r="M463" s="340" t="s">
        <v>84</v>
      </c>
      <c r="N463" s="340" t="s">
        <v>857</v>
      </c>
      <c r="O463" s="163" t="s">
        <v>396</v>
      </c>
      <c r="P463" s="59" t="s">
        <v>864</v>
      </c>
      <c r="Q463" s="62"/>
      <c r="R463" s="56">
        <v>1</v>
      </c>
      <c r="S463" s="317"/>
      <c r="T463" s="367">
        <f t="shared" si="7"/>
        <v>0</v>
      </c>
    </row>
    <row r="464" spans="1:20" ht="15.5" x14ac:dyDescent="0.35">
      <c r="A464" s="326"/>
      <c r="B464" s="327" t="s">
        <v>1029</v>
      </c>
      <c r="C464" s="327" t="s">
        <v>107</v>
      </c>
      <c r="D464" s="327" t="s">
        <v>331</v>
      </c>
      <c r="E464" s="328" t="s">
        <v>1096</v>
      </c>
      <c r="F464" s="329"/>
      <c r="G464" s="330" t="s">
        <v>1096</v>
      </c>
      <c r="H464" s="5"/>
      <c r="I464" s="331"/>
      <c r="J464" s="332"/>
      <c r="K464" s="332"/>
      <c r="L464" s="332"/>
      <c r="M464" s="333"/>
      <c r="N464" s="332"/>
      <c r="O464" s="333"/>
      <c r="P464" s="332"/>
      <c r="Q464" s="333"/>
      <c r="R464" s="334"/>
      <c r="S464" s="314"/>
      <c r="T464" s="367"/>
    </row>
    <row r="465" spans="1:20" ht="288" x14ac:dyDescent="0.35">
      <c r="A465" s="326"/>
      <c r="B465" s="335" t="s">
        <v>1029</v>
      </c>
      <c r="C465" s="335" t="s">
        <v>107</v>
      </c>
      <c r="D465" s="335" t="s">
        <v>331</v>
      </c>
      <c r="E465" s="336" t="s">
        <v>1096</v>
      </c>
      <c r="F465" s="162" t="s">
        <v>35</v>
      </c>
      <c r="G465" s="341" t="s">
        <v>860</v>
      </c>
      <c r="H465" s="338" t="s">
        <v>861</v>
      </c>
      <c r="I465" s="339" t="s">
        <v>862</v>
      </c>
      <c r="J465" s="59" t="s">
        <v>863</v>
      </c>
      <c r="K465" s="59" t="s">
        <v>856</v>
      </c>
      <c r="L465" s="59" t="s">
        <v>76</v>
      </c>
      <c r="M465" s="340" t="s">
        <v>84</v>
      </c>
      <c r="N465" s="340" t="s">
        <v>857</v>
      </c>
      <c r="O465" s="163" t="s">
        <v>396</v>
      </c>
      <c r="P465" s="59" t="s">
        <v>864</v>
      </c>
      <c r="Q465" s="62"/>
      <c r="R465" s="56">
        <v>1</v>
      </c>
      <c r="S465" s="317"/>
      <c r="T465" s="367">
        <f t="shared" si="7"/>
        <v>0</v>
      </c>
    </row>
    <row r="466" spans="1:20" ht="15.5" x14ac:dyDescent="0.35">
      <c r="A466" s="326"/>
      <c r="B466" s="327" t="s">
        <v>1029</v>
      </c>
      <c r="C466" s="327" t="s">
        <v>107</v>
      </c>
      <c r="D466" s="327" t="s">
        <v>331</v>
      </c>
      <c r="E466" s="328" t="s">
        <v>1097</v>
      </c>
      <c r="F466" s="329"/>
      <c r="G466" s="330" t="s">
        <v>1097</v>
      </c>
      <c r="H466" s="5"/>
      <c r="I466" s="331"/>
      <c r="J466" s="332"/>
      <c r="K466" s="332"/>
      <c r="L466" s="332"/>
      <c r="M466" s="333"/>
      <c r="N466" s="332"/>
      <c r="O466" s="333"/>
      <c r="P466" s="332"/>
      <c r="Q466" s="333"/>
      <c r="R466" s="334"/>
      <c r="S466" s="314"/>
      <c r="T466" s="367"/>
    </row>
    <row r="467" spans="1:20" ht="288" x14ac:dyDescent="0.35">
      <c r="A467" s="326"/>
      <c r="B467" s="335" t="s">
        <v>1029</v>
      </c>
      <c r="C467" s="335" t="s">
        <v>107</v>
      </c>
      <c r="D467" s="335" t="s">
        <v>331</v>
      </c>
      <c r="E467" s="336" t="s">
        <v>1097</v>
      </c>
      <c r="F467" s="162" t="s">
        <v>35</v>
      </c>
      <c r="G467" s="341" t="s">
        <v>860</v>
      </c>
      <c r="H467" s="338" t="s">
        <v>861</v>
      </c>
      <c r="I467" s="339" t="s">
        <v>862</v>
      </c>
      <c r="J467" s="59" t="s">
        <v>863</v>
      </c>
      <c r="K467" s="59" t="s">
        <v>856</v>
      </c>
      <c r="L467" s="59" t="s">
        <v>76</v>
      </c>
      <c r="M467" s="340" t="s">
        <v>84</v>
      </c>
      <c r="N467" s="340" t="s">
        <v>857</v>
      </c>
      <c r="O467" s="163" t="s">
        <v>396</v>
      </c>
      <c r="P467" s="59" t="s">
        <v>864</v>
      </c>
      <c r="Q467" s="62"/>
      <c r="R467" s="56">
        <v>1</v>
      </c>
      <c r="S467" s="317"/>
      <c r="T467" s="367">
        <f t="shared" si="7"/>
        <v>0</v>
      </c>
    </row>
    <row r="468" spans="1:20" ht="15.5" x14ac:dyDescent="0.35">
      <c r="A468" s="326"/>
      <c r="B468" s="327" t="s">
        <v>1029</v>
      </c>
      <c r="C468" s="327" t="s">
        <v>107</v>
      </c>
      <c r="D468" s="327" t="s">
        <v>331</v>
      </c>
      <c r="E468" s="328" t="s">
        <v>1098</v>
      </c>
      <c r="F468" s="329"/>
      <c r="G468" s="330" t="s">
        <v>1098</v>
      </c>
      <c r="H468" s="5"/>
      <c r="I468" s="331"/>
      <c r="J468" s="332"/>
      <c r="K468" s="332"/>
      <c r="L468" s="332"/>
      <c r="M468" s="333"/>
      <c r="N468" s="332"/>
      <c r="O468" s="333"/>
      <c r="P468" s="332"/>
      <c r="Q468" s="333"/>
      <c r="R468" s="334"/>
      <c r="S468" s="314"/>
      <c r="T468" s="367"/>
    </row>
    <row r="469" spans="1:20" ht="288" x14ac:dyDescent="0.35">
      <c r="A469" s="326"/>
      <c r="B469" s="335" t="s">
        <v>1029</v>
      </c>
      <c r="C469" s="335" t="s">
        <v>107</v>
      </c>
      <c r="D469" s="335" t="s">
        <v>331</v>
      </c>
      <c r="E469" s="336" t="s">
        <v>1098</v>
      </c>
      <c r="F469" s="162" t="s">
        <v>35</v>
      </c>
      <c r="G469" s="341" t="s">
        <v>860</v>
      </c>
      <c r="H469" s="338" t="s">
        <v>861</v>
      </c>
      <c r="I469" s="339" t="s">
        <v>862</v>
      </c>
      <c r="J469" s="59" t="s">
        <v>863</v>
      </c>
      <c r="K469" s="59" t="s">
        <v>856</v>
      </c>
      <c r="L469" s="59" t="s">
        <v>76</v>
      </c>
      <c r="M469" s="340" t="s">
        <v>84</v>
      </c>
      <c r="N469" s="340" t="s">
        <v>857</v>
      </c>
      <c r="O469" s="163" t="s">
        <v>396</v>
      </c>
      <c r="P469" s="59" t="s">
        <v>864</v>
      </c>
      <c r="Q469" s="62"/>
      <c r="R469" s="56">
        <v>1</v>
      </c>
      <c r="S469" s="317"/>
      <c r="T469" s="367">
        <f t="shared" si="7"/>
        <v>0</v>
      </c>
    </row>
    <row r="470" spans="1:20" ht="15.5" x14ac:dyDescent="0.35">
      <c r="A470" s="326"/>
      <c r="B470" s="327" t="s">
        <v>1029</v>
      </c>
      <c r="C470" s="327" t="s">
        <v>107</v>
      </c>
      <c r="D470" s="327" t="s">
        <v>331</v>
      </c>
      <c r="E470" s="328" t="s">
        <v>1099</v>
      </c>
      <c r="F470" s="329"/>
      <c r="G470" s="330" t="s">
        <v>1099</v>
      </c>
      <c r="H470" s="5"/>
      <c r="I470" s="331"/>
      <c r="J470" s="332"/>
      <c r="K470" s="332"/>
      <c r="L470" s="332"/>
      <c r="M470" s="333"/>
      <c r="N470" s="332"/>
      <c r="O470" s="333"/>
      <c r="P470" s="332"/>
      <c r="Q470" s="333"/>
      <c r="R470" s="334"/>
      <c r="S470" s="314"/>
      <c r="T470" s="367"/>
    </row>
    <row r="471" spans="1:20" ht="288" x14ac:dyDescent="0.35">
      <c r="A471" s="326"/>
      <c r="B471" s="335" t="s">
        <v>1029</v>
      </c>
      <c r="C471" s="335" t="s">
        <v>107</v>
      </c>
      <c r="D471" s="335" t="s">
        <v>331</v>
      </c>
      <c r="E471" s="336" t="s">
        <v>1099</v>
      </c>
      <c r="F471" s="162" t="s">
        <v>35</v>
      </c>
      <c r="G471" s="341" t="s">
        <v>860</v>
      </c>
      <c r="H471" s="338" t="s">
        <v>861</v>
      </c>
      <c r="I471" s="339" t="s">
        <v>862</v>
      </c>
      <c r="J471" s="59" t="s">
        <v>863</v>
      </c>
      <c r="K471" s="59" t="s">
        <v>856</v>
      </c>
      <c r="L471" s="59" t="s">
        <v>76</v>
      </c>
      <c r="M471" s="340" t="s">
        <v>84</v>
      </c>
      <c r="N471" s="340" t="s">
        <v>857</v>
      </c>
      <c r="O471" s="163" t="s">
        <v>396</v>
      </c>
      <c r="P471" s="59" t="s">
        <v>864</v>
      </c>
      <c r="Q471" s="62"/>
      <c r="R471" s="56">
        <v>1</v>
      </c>
      <c r="S471" s="317"/>
      <c r="T471" s="367">
        <f t="shared" si="7"/>
        <v>0</v>
      </c>
    </row>
    <row r="472" spans="1:20" ht="15.5" x14ac:dyDescent="0.35">
      <c r="A472" s="326"/>
      <c r="B472" s="327" t="s">
        <v>1029</v>
      </c>
      <c r="C472" s="327" t="s">
        <v>107</v>
      </c>
      <c r="D472" s="327" t="s">
        <v>331</v>
      </c>
      <c r="E472" s="328" t="s">
        <v>1100</v>
      </c>
      <c r="F472" s="329"/>
      <c r="G472" s="330" t="s">
        <v>1100</v>
      </c>
      <c r="H472" s="5"/>
      <c r="I472" s="331"/>
      <c r="J472" s="332"/>
      <c r="K472" s="332"/>
      <c r="L472" s="332"/>
      <c r="M472" s="333"/>
      <c r="N472" s="332"/>
      <c r="O472" s="333"/>
      <c r="P472" s="332"/>
      <c r="Q472" s="333"/>
      <c r="R472" s="334"/>
      <c r="S472" s="314"/>
      <c r="T472" s="367"/>
    </row>
    <row r="473" spans="1:20" ht="275.5" x14ac:dyDescent="0.35">
      <c r="A473" s="326"/>
      <c r="B473" s="335" t="s">
        <v>1029</v>
      </c>
      <c r="C473" s="335" t="s">
        <v>107</v>
      </c>
      <c r="D473" s="335" t="s">
        <v>331</v>
      </c>
      <c r="E473" s="336" t="s">
        <v>1100</v>
      </c>
      <c r="F473" s="162" t="s">
        <v>35</v>
      </c>
      <c r="G473" s="337" t="s">
        <v>852</v>
      </c>
      <c r="H473" s="338" t="s">
        <v>853</v>
      </c>
      <c r="I473" s="339" t="s">
        <v>854</v>
      </c>
      <c r="J473" s="59" t="s">
        <v>855</v>
      </c>
      <c r="K473" s="59" t="s">
        <v>856</v>
      </c>
      <c r="L473" s="59" t="s">
        <v>76</v>
      </c>
      <c r="M473" s="340" t="s">
        <v>84</v>
      </c>
      <c r="N473" s="340" t="s">
        <v>857</v>
      </c>
      <c r="O473" s="163" t="s">
        <v>396</v>
      </c>
      <c r="P473" s="59" t="s">
        <v>858</v>
      </c>
      <c r="Q473" s="62"/>
      <c r="R473" s="56">
        <v>1</v>
      </c>
      <c r="S473" s="317"/>
      <c r="T473" s="367">
        <f t="shared" si="7"/>
        <v>0</v>
      </c>
    </row>
    <row r="474" spans="1:20" ht="15.5" x14ac:dyDescent="0.35">
      <c r="A474" s="326"/>
      <c r="B474" s="327" t="s">
        <v>1029</v>
      </c>
      <c r="C474" s="327" t="s">
        <v>107</v>
      </c>
      <c r="D474" s="327" t="s">
        <v>331</v>
      </c>
      <c r="E474" s="328" t="s">
        <v>1101</v>
      </c>
      <c r="F474" s="329"/>
      <c r="G474" s="330" t="s">
        <v>1101</v>
      </c>
      <c r="H474" s="5"/>
      <c r="I474" s="331"/>
      <c r="J474" s="332"/>
      <c r="K474" s="332"/>
      <c r="L474" s="332"/>
      <c r="M474" s="333"/>
      <c r="N474" s="332"/>
      <c r="O474" s="333"/>
      <c r="P474" s="332"/>
      <c r="Q474" s="333"/>
      <c r="R474" s="334"/>
      <c r="S474" s="314"/>
      <c r="T474" s="367"/>
    </row>
    <row r="475" spans="1:20" ht="275.5" x14ac:dyDescent="0.35">
      <c r="A475" s="326"/>
      <c r="B475" s="335" t="s">
        <v>1029</v>
      </c>
      <c r="C475" s="335" t="s">
        <v>107</v>
      </c>
      <c r="D475" s="335" t="s">
        <v>331</v>
      </c>
      <c r="E475" s="336" t="s">
        <v>1101</v>
      </c>
      <c r="F475" s="162" t="s">
        <v>35</v>
      </c>
      <c r="G475" s="337" t="s">
        <v>852</v>
      </c>
      <c r="H475" s="338" t="s">
        <v>853</v>
      </c>
      <c r="I475" s="339" t="s">
        <v>854</v>
      </c>
      <c r="J475" s="59" t="s">
        <v>855</v>
      </c>
      <c r="K475" s="59" t="s">
        <v>856</v>
      </c>
      <c r="L475" s="59" t="s">
        <v>76</v>
      </c>
      <c r="M475" s="340" t="s">
        <v>84</v>
      </c>
      <c r="N475" s="340" t="s">
        <v>857</v>
      </c>
      <c r="O475" s="163" t="s">
        <v>396</v>
      </c>
      <c r="P475" s="59" t="s">
        <v>858</v>
      </c>
      <c r="Q475" s="62"/>
      <c r="R475" s="56">
        <v>1</v>
      </c>
      <c r="S475" s="317"/>
      <c r="T475" s="367">
        <f t="shared" si="7"/>
        <v>0</v>
      </c>
    </row>
    <row r="476" spans="1:20" ht="15.5" x14ac:dyDescent="0.35">
      <c r="A476" s="326"/>
      <c r="B476" s="327" t="s">
        <v>1029</v>
      </c>
      <c r="C476" s="327" t="s">
        <v>107</v>
      </c>
      <c r="D476" s="327" t="s">
        <v>331</v>
      </c>
      <c r="E476" s="328" t="s">
        <v>1102</v>
      </c>
      <c r="F476" s="329"/>
      <c r="G476" s="330" t="s">
        <v>1102</v>
      </c>
      <c r="H476" s="5"/>
      <c r="I476" s="331"/>
      <c r="J476" s="332"/>
      <c r="K476" s="332"/>
      <c r="L476" s="332"/>
      <c r="M476" s="333"/>
      <c r="N476" s="332"/>
      <c r="O476" s="333"/>
      <c r="P476" s="332"/>
      <c r="Q476" s="333"/>
      <c r="R476" s="334"/>
      <c r="S476" s="314"/>
      <c r="T476" s="367"/>
    </row>
    <row r="477" spans="1:20" ht="288" x14ac:dyDescent="0.35">
      <c r="A477" s="326"/>
      <c r="B477" s="335" t="s">
        <v>1029</v>
      </c>
      <c r="C477" s="335" t="s">
        <v>107</v>
      </c>
      <c r="D477" s="335" t="s">
        <v>331</v>
      </c>
      <c r="E477" s="336" t="s">
        <v>1102</v>
      </c>
      <c r="F477" s="162" t="s">
        <v>35</v>
      </c>
      <c r="G477" s="341" t="s">
        <v>860</v>
      </c>
      <c r="H477" s="338" t="s">
        <v>861</v>
      </c>
      <c r="I477" s="339" t="s">
        <v>862</v>
      </c>
      <c r="J477" s="59" t="s">
        <v>863</v>
      </c>
      <c r="K477" s="59" t="s">
        <v>856</v>
      </c>
      <c r="L477" s="59" t="s">
        <v>76</v>
      </c>
      <c r="M477" s="340" t="s">
        <v>84</v>
      </c>
      <c r="N477" s="340" t="s">
        <v>857</v>
      </c>
      <c r="O477" s="163" t="s">
        <v>396</v>
      </c>
      <c r="P477" s="59" t="s">
        <v>864</v>
      </c>
      <c r="Q477" s="62"/>
      <c r="R477" s="56">
        <v>1</v>
      </c>
      <c r="S477" s="317"/>
      <c r="T477" s="367">
        <f t="shared" si="7"/>
        <v>0</v>
      </c>
    </row>
    <row r="478" spans="1:20" ht="15.5" x14ac:dyDescent="0.35">
      <c r="A478" s="326"/>
      <c r="B478" s="327" t="s">
        <v>1029</v>
      </c>
      <c r="C478" s="327" t="s">
        <v>107</v>
      </c>
      <c r="D478" s="327" t="s">
        <v>331</v>
      </c>
      <c r="E478" s="328" t="s">
        <v>1103</v>
      </c>
      <c r="F478" s="329"/>
      <c r="G478" s="330" t="s">
        <v>1103</v>
      </c>
      <c r="H478" s="5"/>
      <c r="I478" s="331"/>
      <c r="J478" s="332"/>
      <c r="K478" s="332"/>
      <c r="L478" s="332"/>
      <c r="M478" s="333"/>
      <c r="N478" s="332"/>
      <c r="O478" s="333"/>
      <c r="P478" s="332"/>
      <c r="Q478" s="333"/>
      <c r="R478" s="334"/>
      <c r="S478" s="314"/>
      <c r="T478" s="367"/>
    </row>
    <row r="479" spans="1:20" ht="288" x14ac:dyDescent="0.35">
      <c r="A479" s="326"/>
      <c r="B479" s="335" t="s">
        <v>1029</v>
      </c>
      <c r="C479" s="335" t="s">
        <v>107</v>
      </c>
      <c r="D479" s="335" t="s">
        <v>331</v>
      </c>
      <c r="E479" s="336" t="s">
        <v>1103</v>
      </c>
      <c r="F479" s="162" t="s">
        <v>35</v>
      </c>
      <c r="G479" s="341" t="s">
        <v>860</v>
      </c>
      <c r="H479" s="338" t="s">
        <v>861</v>
      </c>
      <c r="I479" s="339" t="s">
        <v>862</v>
      </c>
      <c r="J479" s="59" t="s">
        <v>863</v>
      </c>
      <c r="K479" s="59" t="s">
        <v>856</v>
      </c>
      <c r="L479" s="59" t="s">
        <v>76</v>
      </c>
      <c r="M479" s="340" t="s">
        <v>84</v>
      </c>
      <c r="N479" s="340" t="s">
        <v>857</v>
      </c>
      <c r="O479" s="163" t="s">
        <v>396</v>
      </c>
      <c r="P479" s="59" t="s">
        <v>864</v>
      </c>
      <c r="Q479" s="62"/>
      <c r="R479" s="56">
        <v>1</v>
      </c>
      <c r="S479" s="317"/>
      <c r="T479" s="367">
        <f t="shared" si="7"/>
        <v>0</v>
      </c>
    </row>
    <row r="480" spans="1:20" ht="15.5" x14ac:dyDescent="0.35">
      <c r="A480" s="326"/>
      <c r="B480" s="327" t="s">
        <v>1029</v>
      </c>
      <c r="C480" s="327" t="s">
        <v>107</v>
      </c>
      <c r="D480" s="327" t="s">
        <v>331</v>
      </c>
      <c r="E480" s="328" t="s">
        <v>1104</v>
      </c>
      <c r="F480" s="329"/>
      <c r="G480" s="330" t="s">
        <v>1104</v>
      </c>
      <c r="H480" s="5"/>
      <c r="I480" s="331"/>
      <c r="J480" s="332"/>
      <c r="K480" s="332"/>
      <c r="L480" s="332"/>
      <c r="M480" s="333"/>
      <c r="N480" s="332"/>
      <c r="O480" s="333"/>
      <c r="P480" s="332"/>
      <c r="Q480" s="333"/>
      <c r="R480" s="334"/>
      <c r="S480" s="314"/>
      <c r="T480" s="367"/>
    </row>
    <row r="481" spans="1:20" ht="288" x14ac:dyDescent="0.35">
      <c r="A481" s="326"/>
      <c r="B481" s="335" t="s">
        <v>1029</v>
      </c>
      <c r="C481" s="335" t="s">
        <v>107</v>
      </c>
      <c r="D481" s="335" t="s">
        <v>331</v>
      </c>
      <c r="E481" s="336" t="s">
        <v>1104</v>
      </c>
      <c r="F481" s="162" t="s">
        <v>35</v>
      </c>
      <c r="G481" s="341" t="s">
        <v>860</v>
      </c>
      <c r="H481" s="338" t="s">
        <v>861</v>
      </c>
      <c r="I481" s="339" t="s">
        <v>862</v>
      </c>
      <c r="J481" s="59" t="s">
        <v>863</v>
      </c>
      <c r="K481" s="59" t="s">
        <v>856</v>
      </c>
      <c r="L481" s="59" t="s">
        <v>76</v>
      </c>
      <c r="M481" s="340" t="s">
        <v>84</v>
      </c>
      <c r="N481" s="340" t="s">
        <v>857</v>
      </c>
      <c r="O481" s="163" t="s">
        <v>396</v>
      </c>
      <c r="P481" s="59" t="s">
        <v>864</v>
      </c>
      <c r="Q481" s="62"/>
      <c r="R481" s="56">
        <v>1</v>
      </c>
      <c r="S481" s="317"/>
      <c r="T481" s="367">
        <f t="shared" si="7"/>
        <v>0</v>
      </c>
    </row>
    <row r="482" spans="1:20" ht="15.5" x14ac:dyDescent="0.35">
      <c r="A482" s="326"/>
      <c r="B482" s="327" t="s">
        <v>1029</v>
      </c>
      <c r="C482" s="327" t="s">
        <v>107</v>
      </c>
      <c r="D482" s="327" t="s">
        <v>331</v>
      </c>
      <c r="E482" s="328" t="s">
        <v>1105</v>
      </c>
      <c r="F482" s="329"/>
      <c r="G482" s="330" t="s">
        <v>1105</v>
      </c>
      <c r="H482" s="5"/>
      <c r="I482" s="331"/>
      <c r="J482" s="332"/>
      <c r="K482" s="332"/>
      <c r="L482" s="332"/>
      <c r="M482" s="333"/>
      <c r="N482" s="332"/>
      <c r="O482" s="333"/>
      <c r="P482" s="332"/>
      <c r="Q482" s="333"/>
      <c r="R482" s="334"/>
      <c r="S482" s="314"/>
      <c r="T482" s="367"/>
    </row>
    <row r="483" spans="1:20" ht="288" x14ac:dyDescent="0.35">
      <c r="A483" s="326"/>
      <c r="B483" s="335" t="s">
        <v>1029</v>
      </c>
      <c r="C483" s="335" t="s">
        <v>107</v>
      </c>
      <c r="D483" s="335" t="s">
        <v>331</v>
      </c>
      <c r="E483" s="336" t="s">
        <v>1105</v>
      </c>
      <c r="F483" s="162" t="s">
        <v>35</v>
      </c>
      <c r="G483" s="341" t="s">
        <v>860</v>
      </c>
      <c r="H483" s="338" t="s">
        <v>861</v>
      </c>
      <c r="I483" s="339" t="s">
        <v>862</v>
      </c>
      <c r="J483" s="59" t="s">
        <v>863</v>
      </c>
      <c r="K483" s="59" t="s">
        <v>856</v>
      </c>
      <c r="L483" s="59" t="s">
        <v>76</v>
      </c>
      <c r="M483" s="340" t="s">
        <v>84</v>
      </c>
      <c r="N483" s="340" t="s">
        <v>857</v>
      </c>
      <c r="O483" s="163" t="s">
        <v>396</v>
      </c>
      <c r="P483" s="59" t="s">
        <v>864</v>
      </c>
      <c r="Q483" s="62"/>
      <c r="R483" s="56">
        <v>1</v>
      </c>
      <c r="S483" s="317"/>
      <c r="T483" s="367">
        <f t="shared" si="7"/>
        <v>0</v>
      </c>
    </row>
    <row r="484" spans="1:20" ht="15.5" x14ac:dyDescent="0.35">
      <c r="A484" s="326"/>
      <c r="B484" s="327" t="s">
        <v>1029</v>
      </c>
      <c r="C484" s="327" t="s">
        <v>107</v>
      </c>
      <c r="D484" s="327" t="s">
        <v>331</v>
      </c>
      <c r="E484" s="328" t="s">
        <v>1106</v>
      </c>
      <c r="F484" s="329"/>
      <c r="G484" s="330" t="s">
        <v>1106</v>
      </c>
      <c r="H484" s="5"/>
      <c r="I484" s="331"/>
      <c r="J484" s="332"/>
      <c r="K484" s="332"/>
      <c r="L484" s="332"/>
      <c r="M484" s="333"/>
      <c r="N484" s="332"/>
      <c r="O484" s="333"/>
      <c r="P484" s="332"/>
      <c r="Q484" s="333"/>
      <c r="R484" s="334"/>
      <c r="S484" s="314"/>
      <c r="T484" s="367"/>
    </row>
    <row r="485" spans="1:20" ht="288" x14ac:dyDescent="0.35">
      <c r="A485" s="326"/>
      <c r="B485" s="335" t="s">
        <v>1029</v>
      </c>
      <c r="C485" s="335" t="s">
        <v>107</v>
      </c>
      <c r="D485" s="335" t="s">
        <v>331</v>
      </c>
      <c r="E485" s="336" t="s">
        <v>1106</v>
      </c>
      <c r="F485" s="162" t="s">
        <v>35</v>
      </c>
      <c r="G485" s="341" t="s">
        <v>860</v>
      </c>
      <c r="H485" s="338" t="s">
        <v>861</v>
      </c>
      <c r="I485" s="339" t="s">
        <v>862</v>
      </c>
      <c r="J485" s="59" t="s">
        <v>863</v>
      </c>
      <c r="K485" s="59" t="s">
        <v>856</v>
      </c>
      <c r="L485" s="59" t="s">
        <v>76</v>
      </c>
      <c r="M485" s="340" t="s">
        <v>84</v>
      </c>
      <c r="N485" s="340" t="s">
        <v>857</v>
      </c>
      <c r="O485" s="163" t="s">
        <v>396</v>
      </c>
      <c r="P485" s="59" t="s">
        <v>864</v>
      </c>
      <c r="Q485" s="62"/>
      <c r="R485" s="56">
        <v>1</v>
      </c>
      <c r="S485" s="317"/>
      <c r="T485" s="367">
        <f t="shared" si="7"/>
        <v>0</v>
      </c>
    </row>
    <row r="486" spans="1:20" ht="15.5" x14ac:dyDescent="0.35">
      <c r="A486" s="326"/>
      <c r="B486" s="327" t="s">
        <v>1029</v>
      </c>
      <c r="C486" s="327" t="s">
        <v>107</v>
      </c>
      <c r="D486" s="327" t="s">
        <v>331</v>
      </c>
      <c r="E486" s="328" t="s">
        <v>1107</v>
      </c>
      <c r="F486" s="329"/>
      <c r="G486" s="330" t="s">
        <v>1107</v>
      </c>
      <c r="H486" s="5"/>
      <c r="I486" s="331"/>
      <c r="J486" s="332"/>
      <c r="K486" s="332"/>
      <c r="L486" s="332"/>
      <c r="M486" s="333"/>
      <c r="N486" s="332"/>
      <c r="O486" s="333"/>
      <c r="P486" s="332"/>
      <c r="Q486" s="333"/>
      <c r="R486" s="334"/>
      <c r="S486" s="314"/>
      <c r="T486" s="367"/>
    </row>
    <row r="487" spans="1:20" ht="288" x14ac:dyDescent="0.35">
      <c r="A487" s="326"/>
      <c r="B487" s="335" t="s">
        <v>1029</v>
      </c>
      <c r="C487" s="335" t="s">
        <v>107</v>
      </c>
      <c r="D487" s="335" t="s">
        <v>331</v>
      </c>
      <c r="E487" s="336" t="s">
        <v>1107</v>
      </c>
      <c r="F487" s="162" t="s">
        <v>35</v>
      </c>
      <c r="G487" s="341" t="s">
        <v>860</v>
      </c>
      <c r="H487" s="338" t="s">
        <v>861</v>
      </c>
      <c r="I487" s="339" t="s">
        <v>862</v>
      </c>
      <c r="J487" s="59" t="s">
        <v>863</v>
      </c>
      <c r="K487" s="59" t="s">
        <v>856</v>
      </c>
      <c r="L487" s="59" t="s">
        <v>76</v>
      </c>
      <c r="M487" s="340" t="s">
        <v>84</v>
      </c>
      <c r="N487" s="340" t="s">
        <v>857</v>
      </c>
      <c r="O487" s="163" t="s">
        <v>396</v>
      </c>
      <c r="P487" s="59" t="s">
        <v>864</v>
      </c>
      <c r="Q487" s="62"/>
      <c r="R487" s="56">
        <v>1</v>
      </c>
      <c r="S487" s="317"/>
      <c r="T487" s="367">
        <f t="shared" si="7"/>
        <v>0</v>
      </c>
    </row>
    <row r="488" spans="1:20" ht="15.5" x14ac:dyDescent="0.35">
      <c r="A488" s="326"/>
      <c r="B488" s="327" t="s">
        <v>1029</v>
      </c>
      <c r="C488" s="327" t="s">
        <v>107</v>
      </c>
      <c r="D488" s="327" t="s">
        <v>331</v>
      </c>
      <c r="E488" s="328" t="s">
        <v>1108</v>
      </c>
      <c r="F488" s="329"/>
      <c r="G488" s="330" t="s">
        <v>1108</v>
      </c>
      <c r="H488" s="5"/>
      <c r="I488" s="331"/>
      <c r="J488" s="332"/>
      <c r="K488" s="332"/>
      <c r="L488" s="332"/>
      <c r="M488" s="333"/>
      <c r="N488" s="332"/>
      <c r="O488" s="333"/>
      <c r="P488" s="332"/>
      <c r="Q488" s="333"/>
      <c r="R488" s="334"/>
      <c r="S488" s="314"/>
      <c r="T488" s="367"/>
    </row>
    <row r="489" spans="1:20" ht="288" x14ac:dyDescent="0.35">
      <c r="A489" s="326"/>
      <c r="B489" s="335" t="s">
        <v>1029</v>
      </c>
      <c r="C489" s="335" t="s">
        <v>107</v>
      </c>
      <c r="D489" s="335" t="s">
        <v>331</v>
      </c>
      <c r="E489" s="336" t="s">
        <v>1108</v>
      </c>
      <c r="F489" s="162" t="s">
        <v>35</v>
      </c>
      <c r="G489" s="341" t="s">
        <v>860</v>
      </c>
      <c r="H489" s="338" t="s">
        <v>861</v>
      </c>
      <c r="I489" s="339" t="s">
        <v>862</v>
      </c>
      <c r="J489" s="59" t="s">
        <v>863</v>
      </c>
      <c r="K489" s="59" t="s">
        <v>856</v>
      </c>
      <c r="L489" s="59" t="s">
        <v>76</v>
      </c>
      <c r="M489" s="340" t="s">
        <v>84</v>
      </c>
      <c r="N489" s="340" t="s">
        <v>857</v>
      </c>
      <c r="O489" s="163" t="s">
        <v>396</v>
      </c>
      <c r="P489" s="59" t="s">
        <v>864</v>
      </c>
      <c r="Q489" s="62"/>
      <c r="R489" s="56">
        <v>1</v>
      </c>
      <c r="S489" s="317"/>
      <c r="T489" s="367">
        <f t="shared" si="7"/>
        <v>0</v>
      </c>
    </row>
    <row r="490" spans="1:20" ht="15.5" x14ac:dyDescent="0.35">
      <c r="A490" s="326"/>
      <c r="B490" s="327" t="s">
        <v>1029</v>
      </c>
      <c r="C490" s="327" t="s">
        <v>107</v>
      </c>
      <c r="D490" s="327" t="s">
        <v>331</v>
      </c>
      <c r="E490" s="328" t="s">
        <v>1109</v>
      </c>
      <c r="F490" s="329"/>
      <c r="G490" s="330" t="s">
        <v>1109</v>
      </c>
      <c r="H490" s="5"/>
      <c r="I490" s="331"/>
      <c r="J490" s="332"/>
      <c r="K490" s="332"/>
      <c r="L490" s="332"/>
      <c r="M490" s="333"/>
      <c r="N490" s="332"/>
      <c r="O490" s="333"/>
      <c r="P490" s="332"/>
      <c r="Q490" s="333"/>
      <c r="R490" s="334"/>
      <c r="S490" s="314"/>
      <c r="T490" s="367"/>
    </row>
    <row r="491" spans="1:20" ht="288" x14ac:dyDescent="0.35">
      <c r="A491" s="326"/>
      <c r="B491" s="335" t="s">
        <v>1029</v>
      </c>
      <c r="C491" s="335" t="s">
        <v>107</v>
      </c>
      <c r="D491" s="335" t="s">
        <v>331</v>
      </c>
      <c r="E491" s="336" t="s">
        <v>1109</v>
      </c>
      <c r="F491" s="162" t="s">
        <v>35</v>
      </c>
      <c r="G491" s="341" t="s">
        <v>860</v>
      </c>
      <c r="H491" s="338" t="s">
        <v>861</v>
      </c>
      <c r="I491" s="339" t="s">
        <v>862</v>
      </c>
      <c r="J491" s="59" t="s">
        <v>863</v>
      </c>
      <c r="K491" s="59" t="s">
        <v>856</v>
      </c>
      <c r="L491" s="59" t="s">
        <v>76</v>
      </c>
      <c r="M491" s="340" t="s">
        <v>84</v>
      </c>
      <c r="N491" s="340" t="s">
        <v>857</v>
      </c>
      <c r="O491" s="163" t="s">
        <v>396</v>
      </c>
      <c r="P491" s="59" t="s">
        <v>864</v>
      </c>
      <c r="Q491" s="62"/>
      <c r="R491" s="56">
        <v>1</v>
      </c>
      <c r="S491" s="317"/>
      <c r="T491" s="367">
        <f t="shared" si="7"/>
        <v>0</v>
      </c>
    </row>
    <row r="492" spans="1:20" ht="15.5" x14ac:dyDescent="0.35">
      <c r="A492" s="326"/>
      <c r="B492" s="327" t="s">
        <v>1029</v>
      </c>
      <c r="C492" s="327" t="s">
        <v>107</v>
      </c>
      <c r="D492" s="327" t="s">
        <v>331</v>
      </c>
      <c r="E492" s="328" t="s">
        <v>1110</v>
      </c>
      <c r="F492" s="329"/>
      <c r="G492" s="330" t="s">
        <v>1110</v>
      </c>
      <c r="H492" s="5"/>
      <c r="I492" s="331"/>
      <c r="J492" s="332"/>
      <c r="K492" s="332"/>
      <c r="L492" s="332"/>
      <c r="M492" s="333"/>
      <c r="N492" s="332"/>
      <c r="O492" s="333"/>
      <c r="P492" s="332"/>
      <c r="Q492" s="333"/>
      <c r="R492" s="334"/>
      <c r="S492" s="314"/>
      <c r="T492" s="367"/>
    </row>
    <row r="493" spans="1:20" ht="288" x14ac:dyDescent="0.35">
      <c r="A493" s="326"/>
      <c r="B493" s="335" t="s">
        <v>1029</v>
      </c>
      <c r="C493" s="335" t="s">
        <v>107</v>
      </c>
      <c r="D493" s="335" t="s">
        <v>331</v>
      </c>
      <c r="E493" s="336" t="s">
        <v>1110</v>
      </c>
      <c r="F493" s="162" t="s">
        <v>35</v>
      </c>
      <c r="G493" s="341" t="s">
        <v>860</v>
      </c>
      <c r="H493" s="338" t="s">
        <v>861</v>
      </c>
      <c r="I493" s="339" t="s">
        <v>862</v>
      </c>
      <c r="J493" s="59" t="s">
        <v>863</v>
      </c>
      <c r="K493" s="59" t="s">
        <v>856</v>
      </c>
      <c r="L493" s="59" t="s">
        <v>76</v>
      </c>
      <c r="M493" s="340" t="s">
        <v>84</v>
      </c>
      <c r="N493" s="340" t="s">
        <v>857</v>
      </c>
      <c r="O493" s="163" t="s">
        <v>396</v>
      </c>
      <c r="P493" s="59" t="s">
        <v>864</v>
      </c>
      <c r="Q493" s="62"/>
      <c r="R493" s="56">
        <v>1</v>
      </c>
      <c r="S493" s="317"/>
      <c r="T493" s="367">
        <f t="shared" si="7"/>
        <v>0</v>
      </c>
    </row>
    <row r="494" spans="1:20" ht="15.5" x14ac:dyDescent="0.35">
      <c r="A494" s="326"/>
      <c r="B494" s="327" t="s">
        <v>1029</v>
      </c>
      <c r="C494" s="327" t="s">
        <v>107</v>
      </c>
      <c r="D494" s="327" t="s">
        <v>331</v>
      </c>
      <c r="E494" s="328" t="s">
        <v>1111</v>
      </c>
      <c r="F494" s="329"/>
      <c r="G494" s="330" t="s">
        <v>1111</v>
      </c>
      <c r="H494" s="5"/>
      <c r="I494" s="331"/>
      <c r="J494" s="332"/>
      <c r="K494" s="332"/>
      <c r="L494" s="332"/>
      <c r="M494" s="333"/>
      <c r="N494" s="332"/>
      <c r="O494" s="333"/>
      <c r="P494" s="332"/>
      <c r="Q494" s="333"/>
      <c r="R494" s="334"/>
      <c r="S494" s="314"/>
      <c r="T494" s="367"/>
    </row>
    <row r="495" spans="1:20" ht="288" x14ac:dyDescent="0.35">
      <c r="A495" s="326"/>
      <c r="B495" s="335" t="s">
        <v>1029</v>
      </c>
      <c r="C495" s="335" t="s">
        <v>107</v>
      </c>
      <c r="D495" s="335" t="s">
        <v>331</v>
      </c>
      <c r="E495" s="336" t="s">
        <v>1111</v>
      </c>
      <c r="F495" s="162" t="s">
        <v>35</v>
      </c>
      <c r="G495" s="341" t="s">
        <v>860</v>
      </c>
      <c r="H495" s="338" t="s">
        <v>861</v>
      </c>
      <c r="I495" s="339" t="s">
        <v>862</v>
      </c>
      <c r="J495" s="59" t="s">
        <v>863</v>
      </c>
      <c r="K495" s="59" t="s">
        <v>856</v>
      </c>
      <c r="L495" s="59" t="s">
        <v>76</v>
      </c>
      <c r="M495" s="340" t="s">
        <v>84</v>
      </c>
      <c r="N495" s="340" t="s">
        <v>857</v>
      </c>
      <c r="O495" s="163" t="s">
        <v>396</v>
      </c>
      <c r="P495" s="59" t="s">
        <v>864</v>
      </c>
      <c r="Q495" s="62"/>
      <c r="R495" s="56">
        <v>1</v>
      </c>
      <c r="S495" s="317"/>
      <c r="T495" s="367">
        <f t="shared" si="7"/>
        <v>0</v>
      </c>
    </row>
    <row r="496" spans="1:20" ht="15.5" x14ac:dyDescent="0.35">
      <c r="A496" s="326"/>
      <c r="B496" s="327" t="s">
        <v>1029</v>
      </c>
      <c r="C496" s="327" t="s">
        <v>107</v>
      </c>
      <c r="D496" s="327" t="s">
        <v>331</v>
      </c>
      <c r="E496" s="328" t="s">
        <v>1112</v>
      </c>
      <c r="F496" s="329"/>
      <c r="G496" s="330" t="s">
        <v>1112</v>
      </c>
      <c r="H496" s="5"/>
      <c r="I496" s="331"/>
      <c r="J496" s="332"/>
      <c r="K496" s="332"/>
      <c r="L496" s="332"/>
      <c r="M496" s="333"/>
      <c r="N496" s="332"/>
      <c r="O496" s="333"/>
      <c r="P496" s="332"/>
      <c r="Q496" s="333"/>
      <c r="R496" s="334"/>
      <c r="S496" s="314"/>
      <c r="T496" s="367"/>
    </row>
    <row r="497" spans="1:20" ht="288" x14ac:dyDescent="0.35">
      <c r="A497" s="326"/>
      <c r="B497" s="335" t="s">
        <v>1029</v>
      </c>
      <c r="C497" s="335" t="s">
        <v>107</v>
      </c>
      <c r="D497" s="335" t="s">
        <v>331</v>
      </c>
      <c r="E497" s="336" t="s">
        <v>1112</v>
      </c>
      <c r="F497" s="162" t="s">
        <v>35</v>
      </c>
      <c r="G497" s="341" t="s">
        <v>860</v>
      </c>
      <c r="H497" s="338" t="s">
        <v>861</v>
      </c>
      <c r="I497" s="339" t="s">
        <v>862</v>
      </c>
      <c r="J497" s="59" t="s">
        <v>863</v>
      </c>
      <c r="K497" s="59" t="s">
        <v>856</v>
      </c>
      <c r="L497" s="59" t="s">
        <v>76</v>
      </c>
      <c r="M497" s="340" t="s">
        <v>84</v>
      </c>
      <c r="N497" s="340" t="s">
        <v>857</v>
      </c>
      <c r="O497" s="163" t="s">
        <v>396</v>
      </c>
      <c r="P497" s="59" t="s">
        <v>864</v>
      </c>
      <c r="Q497" s="62"/>
      <c r="R497" s="56">
        <v>1</v>
      </c>
      <c r="S497" s="317"/>
      <c r="T497" s="367">
        <f t="shared" si="7"/>
        <v>0</v>
      </c>
    </row>
    <row r="498" spans="1:20" ht="15.5" x14ac:dyDescent="0.35">
      <c r="A498" s="326"/>
      <c r="B498" s="327" t="s">
        <v>1029</v>
      </c>
      <c r="C498" s="327" t="s">
        <v>107</v>
      </c>
      <c r="D498" s="327" t="s">
        <v>331</v>
      </c>
      <c r="E498" s="328" t="s">
        <v>1113</v>
      </c>
      <c r="F498" s="329"/>
      <c r="G498" s="330" t="s">
        <v>1113</v>
      </c>
      <c r="H498" s="5"/>
      <c r="I498" s="331"/>
      <c r="J498" s="332"/>
      <c r="K498" s="332"/>
      <c r="L498" s="332"/>
      <c r="M498" s="333"/>
      <c r="N498" s="332"/>
      <c r="O498" s="333"/>
      <c r="P498" s="332"/>
      <c r="Q498" s="333"/>
      <c r="R498" s="334"/>
      <c r="S498" s="314"/>
      <c r="T498" s="367"/>
    </row>
    <row r="499" spans="1:20" ht="288" x14ac:dyDescent="0.35">
      <c r="A499" s="326"/>
      <c r="B499" s="335" t="s">
        <v>1029</v>
      </c>
      <c r="C499" s="335" t="s">
        <v>107</v>
      </c>
      <c r="D499" s="335" t="s">
        <v>331</v>
      </c>
      <c r="E499" s="336" t="s">
        <v>1113</v>
      </c>
      <c r="F499" s="162" t="s">
        <v>35</v>
      </c>
      <c r="G499" s="341" t="s">
        <v>860</v>
      </c>
      <c r="H499" s="338" t="s">
        <v>861</v>
      </c>
      <c r="I499" s="339" t="s">
        <v>862</v>
      </c>
      <c r="J499" s="59" t="s">
        <v>863</v>
      </c>
      <c r="K499" s="59" t="s">
        <v>856</v>
      </c>
      <c r="L499" s="59" t="s">
        <v>76</v>
      </c>
      <c r="M499" s="340" t="s">
        <v>84</v>
      </c>
      <c r="N499" s="340" t="s">
        <v>857</v>
      </c>
      <c r="O499" s="163" t="s">
        <v>396</v>
      </c>
      <c r="P499" s="59" t="s">
        <v>864</v>
      </c>
      <c r="Q499" s="62"/>
      <c r="R499" s="56">
        <v>1</v>
      </c>
      <c r="S499" s="317"/>
      <c r="T499" s="367">
        <f t="shared" si="7"/>
        <v>0</v>
      </c>
    </row>
    <row r="500" spans="1:20" ht="15.5" x14ac:dyDescent="0.35">
      <c r="A500" s="326"/>
      <c r="B500" s="327" t="s">
        <v>1029</v>
      </c>
      <c r="C500" s="327" t="s">
        <v>107</v>
      </c>
      <c r="D500" s="327" t="s">
        <v>331</v>
      </c>
      <c r="E500" s="328" t="s">
        <v>1114</v>
      </c>
      <c r="F500" s="329"/>
      <c r="G500" s="330" t="s">
        <v>1114</v>
      </c>
      <c r="H500" s="5"/>
      <c r="I500" s="331"/>
      <c r="J500" s="332"/>
      <c r="K500" s="332"/>
      <c r="L500" s="332"/>
      <c r="M500" s="333"/>
      <c r="N500" s="332"/>
      <c r="O500" s="333"/>
      <c r="P500" s="332"/>
      <c r="Q500" s="333"/>
      <c r="R500" s="334"/>
      <c r="S500" s="314"/>
      <c r="T500" s="367"/>
    </row>
    <row r="501" spans="1:20" ht="288" x14ac:dyDescent="0.35">
      <c r="A501" s="326"/>
      <c r="B501" s="335" t="s">
        <v>1029</v>
      </c>
      <c r="C501" s="335" t="s">
        <v>107</v>
      </c>
      <c r="D501" s="335" t="s">
        <v>331</v>
      </c>
      <c r="E501" s="336" t="s">
        <v>1114</v>
      </c>
      <c r="F501" s="162" t="s">
        <v>35</v>
      </c>
      <c r="G501" s="341" t="s">
        <v>860</v>
      </c>
      <c r="H501" s="338" t="s">
        <v>861</v>
      </c>
      <c r="I501" s="339" t="s">
        <v>862</v>
      </c>
      <c r="J501" s="59" t="s">
        <v>863</v>
      </c>
      <c r="K501" s="59" t="s">
        <v>856</v>
      </c>
      <c r="L501" s="59" t="s">
        <v>76</v>
      </c>
      <c r="M501" s="340" t="s">
        <v>84</v>
      </c>
      <c r="N501" s="340" t="s">
        <v>857</v>
      </c>
      <c r="O501" s="163" t="s">
        <v>396</v>
      </c>
      <c r="P501" s="59" t="s">
        <v>864</v>
      </c>
      <c r="Q501" s="62"/>
      <c r="R501" s="56">
        <v>1</v>
      </c>
      <c r="S501" s="317"/>
      <c r="T501" s="367">
        <f t="shared" si="7"/>
        <v>0</v>
      </c>
    </row>
    <row r="502" spans="1:20" ht="15.5" x14ac:dyDescent="0.35">
      <c r="A502" s="326"/>
      <c r="B502" s="327" t="s">
        <v>1029</v>
      </c>
      <c r="C502" s="327" t="s">
        <v>107</v>
      </c>
      <c r="D502" s="327" t="s">
        <v>331</v>
      </c>
      <c r="E502" s="328" t="s">
        <v>1115</v>
      </c>
      <c r="F502" s="329"/>
      <c r="G502" s="330" t="s">
        <v>1115</v>
      </c>
      <c r="H502" s="5"/>
      <c r="I502" s="331"/>
      <c r="J502" s="332"/>
      <c r="K502" s="332"/>
      <c r="L502" s="332"/>
      <c r="M502" s="333"/>
      <c r="N502" s="332"/>
      <c r="O502" s="333"/>
      <c r="P502" s="332"/>
      <c r="Q502" s="333"/>
      <c r="R502" s="334"/>
      <c r="S502" s="314"/>
      <c r="T502" s="367"/>
    </row>
    <row r="503" spans="1:20" ht="288" x14ac:dyDescent="0.35">
      <c r="A503" s="326"/>
      <c r="B503" s="335" t="s">
        <v>1029</v>
      </c>
      <c r="C503" s="335" t="s">
        <v>107</v>
      </c>
      <c r="D503" s="335" t="s">
        <v>331</v>
      </c>
      <c r="E503" s="336" t="s">
        <v>1115</v>
      </c>
      <c r="F503" s="162" t="s">
        <v>35</v>
      </c>
      <c r="G503" s="341" t="s">
        <v>860</v>
      </c>
      <c r="H503" s="338" t="s">
        <v>861</v>
      </c>
      <c r="I503" s="339" t="s">
        <v>862</v>
      </c>
      <c r="J503" s="59" t="s">
        <v>863</v>
      </c>
      <c r="K503" s="59" t="s">
        <v>856</v>
      </c>
      <c r="L503" s="59" t="s">
        <v>76</v>
      </c>
      <c r="M503" s="340" t="s">
        <v>84</v>
      </c>
      <c r="N503" s="340" t="s">
        <v>857</v>
      </c>
      <c r="O503" s="163" t="s">
        <v>396</v>
      </c>
      <c r="P503" s="59" t="s">
        <v>864</v>
      </c>
      <c r="Q503" s="62"/>
      <c r="R503" s="56">
        <v>1</v>
      </c>
      <c r="S503" s="317"/>
      <c r="T503" s="367">
        <f t="shared" si="7"/>
        <v>0</v>
      </c>
    </row>
    <row r="504" spans="1:20" ht="15.5" x14ac:dyDescent="0.35">
      <c r="A504" s="326"/>
      <c r="B504" s="327" t="s">
        <v>1029</v>
      </c>
      <c r="C504" s="327" t="s">
        <v>107</v>
      </c>
      <c r="D504" s="327" t="s">
        <v>331</v>
      </c>
      <c r="E504" s="328" t="s">
        <v>1116</v>
      </c>
      <c r="F504" s="329"/>
      <c r="G504" s="330" t="s">
        <v>1116</v>
      </c>
      <c r="H504" s="5"/>
      <c r="I504" s="331"/>
      <c r="J504" s="332"/>
      <c r="K504" s="332"/>
      <c r="L504" s="332"/>
      <c r="M504" s="333"/>
      <c r="N504" s="332"/>
      <c r="O504" s="333"/>
      <c r="P504" s="332"/>
      <c r="Q504" s="333"/>
      <c r="R504" s="334"/>
      <c r="S504" s="314"/>
      <c r="T504" s="367"/>
    </row>
    <row r="505" spans="1:20" ht="288" x14ac:dyDescent="0.35">
      <c r="A505" s="326"/>
      <c r="B505" s="335" t="s">
        <v>1029</v>
      </c>
      <c r="C505" s="335" t="s">
        <v>107</v>
      </c>
      <c r="D505" s="335" t="s">
        <v>331</v>
      </c>
      <c r="E505" s="336" t="s">
        <v>1116</v>
      </c>
      <c r="F505" s="162" t="s">
        <v>35</v>
      </c>
      <c r="G505" s="341" t="s">
        <v>860</v>
      </c>
      <c r="H505" s="338" t="s">
        <v>861</v>
      </c>
      <c r="I505" s="339" t="s">
        <v>862</v>
      </c>
      <c r="J505" s="59" t="s">
        <v>863</v>
      </c>
      <c r="K505" s="59" t="s">
        <v>856</v>
      </c>
      <c r="L505" s="59" t="s">
        <v>76</v>
      </c>
      <c r="M505" s="340" t="s">
        <v>84</v>
      </c>
      <c r="N505" s="340" t="s">
        <v>857</v>
      </c>
      <c r="O505" s="163" t="s">
        <v>396</v>
      </c>
      <c r="P505" s="59" t="s">
        <v>864</v>
      </c>
      <c r="Q505" s="62"/>
      <c r="R505" s="56">
        <v>1</v>
      </c>
      <c r="S505" s="317"/>
      <c r="T505" s="367">
        <f t="shared" si="7"/>
        <v>0</v>
      </c>
    </row>
    <row r="506" spans="1:20" ht="15.5" x14ac:dyDescent="0.35">
      <c r="A506" s="326"/>
      <c r="B506" s="327" t="s">
        <v>1029</v>
      </c>
      <c r="C506" s="327" t="s">
        <v>107</v>
      </c>
      <c r="D506" s="327" t="s">
        <v>331</v>
      </c>
      <c r="E506" s="328" t="s">
        <v>1117</v>
      </c>
      <c r="F506" s="329"/>
      <c r="G506" s="330" t="s">
        <v>1117</v>
      </c>
      <c r="H506" s="5"/>
      <c r="I506" s="331"/>
      <c r="J506" s="332"/>
      <c r="K506" s="332"/>
      <c r="L506" s="332"/>
      <c r="M506" s="333"/>
      <c r="N506" s="332"/>
      <c r="O506" s="333"/>
      <c r="P506" s="332"/>
      <c r="Q506" s="333"/>
      <c r="R506" s="334"/>
      <c r="S506" s="314"/>
      <c r="T506" s="367"/>
    </row>
    <row r="507" spans="1:20" ht="288" x14ac:dyDescent="0.35">
      <c r="A507" s="326"/>
      <c r="B507" s="335" t="s">
        <v>1029</v>
      </c>
      <c r="C507" s="335" t="s">
        <v>107</v>
      </c>
      <c r="D507" s="335" t="s">
        <v>331</v>
      </c>
      <c r="E507" s="336" t="s">
        <v>1117</v>
      </c>
      <c r="F507" s="162" t="s">
        <v>35</v>
      </c>
      <c r="G507" s="341" t="s">
        <v>860</v>
      </c>
      <c r="H507" s="338" t="s">
        <v>861</v>
      </c>
      <c r="I507" s="339" t="s">
        <v>862</v>
      </c>
      <c r="J507" s="59" t="s">
        <v>863</v>
      </c>
      <c r="K507" s="59" t="s">
        <v>856</v>
      </c>
      <c r="L507" s="59" t="s">
        <v>76</v>
      </c>
      <c r="M507" s="340" t="s">
        <v>84</v>
      </c>
      <c r="N507" s="340" t="s">
        <v>857</v>
      </c>
      <c r="O507" s="163" t="s">
        <v>396</v>
      </c>
      <c r="P507" s="59" t="s">
        <v>864</v>
      </c>
      <c r="Q507" s="62"/>
      <c r="R507" s="56">
        <v>1</v>
      </c>
      <c r="S507" s="317"/>
      <c r="T507" s="367">
        <f t="shared" si="7"/>
        <v>0</v>
      </c>
    </row>
    <row r="508" spans="1:20" ht="15.5" x14ac:dyDescent="0.35">
      <c r="A508" s="326"/>
      <c r="B508" s="327" t="s">
        <v>1029</v>
      </c>
      <c r="C508" s="327" t="s">
        <v>107</v>
      </c>
      <c r="D508" s="327" t="s">
        <v>331</v>
      </c>
      <c r="E508" s="328" t="s">
        <v>1118</v>
      </c>
      <c r="F508" s="329"/>
      <c r="G508" s="330" t="s">
        <v>1118</v>
      </c>
      <c r="H508" s="5"/>
      <c r="I508" s="331"/>
      <c r="J508" s="332"/>
      <c r="K508" s="332"/>
      <c r="L508" s="332"/>
      <c r="M508" s="333"/>
      <c r="N508" s="332"/>
      <c r="O508" s="333"/>
      <c r="P508" s="332"/>
      <c r="Q508" s="333"/>
      <c r="R508" s="334"/>
      <c r="S508" s="314"/>
      <c r="T508" s="367"/>
    </row>
    <row r="509" spans="1:20" ht="288" x14ac:dyDescent="0.35">
      <c r="A509" s="326"/>
      <c r="B509" s="335" t="s">
        <v>1029</v>
      </c>
      <c r="C509" s="335" t="s">
        <v>107</v>
      </c>
      <c r="D509" s="335" t="s">
        <v>331</v>
      </c>
      <c r="E509" s="336" t="s">
        <v>1118</v>
      </c>
      <c r="F509" s="162" t="s">
        <v>35</v>
      </c>
      <c r="G509" s="341" t="s">
        <v>860</v>
      </c>
      <c r="H509" s="338" t="s">
        <v>861</v>
      </c>
      <c r="I509" s="339" t="s">
        <v>862</v>
      </c>
      <c r="J509" s="59" t="s">
        <v>863</v>
      </c>
      <c r="K509" s="59" t="s">
        <v>856</v>
      </c>
      <c r="L509" s="59" t="s">
        <v>76</v>
      </c>
      <c r="M509" s="340" t="s">
        <v>84</v>
      </c>
      <c r="N509" s="340" t="s">
        <v>857</v>
      </c>
      <c r="O509" s="163" t="s">
        <v>396</v>
      </c>
      <c r="P509" s="59" t="s">
        <v>864</v>
      </c>
      <c r="Q509" s="62"/>
      <c r="R509" s="56">
        <v>1</v>
      </c>
      <c r="S509" s="317"/>
      <c r="T509" s="367">
        <f t="shared" si="7"/>
        <v>0</v>
      </c>
    </row>
    <row r="510" spans="1:20" ht="15.5" x14ac:dyDescent="0.35">
      <c r="A510" s="326"/>
      <c r="B510" s="327" t="s">
        <v>1119</v>
      </c>
      <c r="C510" s="327" t="s">
        <v>107</v>
      </c>
      <c r="D510" s="327" t="s">
        <v>331</v>
      </c>
      <c r="E510" s="328" t="s">
        <v>1120</v>
      </c>
      <c r="F510" s="329"/>
      <c r="G510" s="330" t="s">
        <v>1120</v>
      </c>
      <c r="H510" s="5"/>
      <c r="I510" s="331"/>
      <c r="J510" s="332"/>
      <c r="K510" s="332"/>
      <c r="L510" s="332"/>
      <c r="M510" s="333"/>
      <c r="N510" s="332"/>
      <c r="O510" s="333"/>
      <c r="P510" s="332"/>
      <c r="Q510" s="333"/>
      <c r="R510" s="334"/>
      <c r="S510" s="314"/>
      <c r="T510" s="367"/>
    </row>
    <row r="511" spans="1:20" ht="288" x14ac:dyDescent="0.35">
      <c r="A511" s="326"/>
      <c r="B511" s="335" t="s">
        <v>1119</v>
      </c>
      <c r="C511" s="335" t="s">
        <v>107</v>
      </c>
      <c r="D511" s="335" t="s">
        <v>331</v>
      </c>
      <c r="E511" s="336" t="s">
        <v>1120</v>
      </c>
      <c r="F511" s="162" t="s">
        <v>35</v>
      </c>
      <c r="G511" s="341" t="s">
        <v>860</v>
      </c>
      <c r="H511" s="338" t="s">
        <v>861</v>
      </c>
      <c r="I511" s="339" t="s">
        <v>862</v>
      </c>
      <c r="J511" s="59" t="s">
        <v>863</v>
      </c>
      <c r="K511" s="59" t="s">
        <v>856</v>
      </c>
      <c r="L511" s="59" t="s">
        <v>76</v>
      </c>
      <c r="M511" s="340" t="s">
        <v>84</v>
      </c>
      <c r="N511" s="340" t="s">
        <v>857</v>
      </c>
      <c r="O511" s="163" t="s">
        <v>396</v>
      </c>
      <c r="P511" s="59" t="s">
        <v>864</v>
      </c>
      <c r="Q511" s="62"/>
      <c r="R511" s="56">
        <v>1</v>
      </c>
      <c r="S511" s="317"/>
      <c r="T511" s="367">
        <f t="shared" si="7"/>
        <v>0</v>
      </c>
    </row>
    <row r="512" spans="1:20" ht="15.5" x14ac:dyDescent="0.35">
      <c r="A512" s="326"/>
      <c r="B512" s="327" t="s">
        <v>1119</v>
      </c>
      <c r="C512" s="327" t="s">
        <v>107</v>
      </c>
      <c r="D512" s="327" t="s">
        <v>331</v>
      </c>
      <c r="E512" s="328" t="s">
        <v>1121</v>
      </c>
      <c r="F512" s="329"/>
      <c r="G512" s="330" t="s">
        <v>1121</v>
      </c>
      <c r="H512" s="5"/>
      <c r="I512" s="331"/>
      <c r="J512" s="332"/>
      <c r="K512" s="332"/>
      <c r="L512" s="332"/>
      <c r="M512" s="333"/>
      <c r="N512" s="332"/>
      <c r="O512" s="333"/>
      <c r="P512" s="332"/>
      <c r="Q512" s="333"/>
      <c r="R512" s="334"/>
      <c r="S512" s="314"/>
      <c r="T512" s="367"/>
    </row>
    <row r="513" spans="1:20" ht="288" x14ac:dyDescent="0.35">
      <c r="A513" s="326"/>
      <c r="B513" s="335" t="s">
        <v>1119</v>
      </c>
      <c r="C513" s="335" t="s">
        <v>107</v>
      </c>
      <c r="D513" s="335" t="s">
        <v>331</v>
      </c>
      <c r="E513" s="336" t="s">
        <v>1121</v>
      </c>
      <c r="F513" s="162" t="s">
        <v>35</v>
      </c>
      <c r="G513" s="341" t="s">
        <v>860</v>
      </c>
      <c r="H513" s="338" t="s">
        <v>861</v>
      </c>
      <c r="I513" s="339" t="s">
        <v>862</v>
      </c>
      <c r="J513" s="59" t="s">
        <v>863</v>
      </c>
      <c r="K513" s="59" t="s">
        <v>856</v>
      </c>
      <c r="L513" s="59" t="s">
        <v>76</v>
      </c>
      <c r="M513" s="340" t="s">
        <v>84</v>
      </c>
      <c r="N513" s="340" t="s">
        <v>857</v>
      </c>
      <c r="O513" s="163" t="s">
        <v>396</v>
      </c>
      <c r="P513" s="59" t="s">
        <v>864</v>
      </c>
      <c r="Q513" s="62"/>
      <c r="R513" s="56">
        <v>1</v>
      </c>
      <c r="S513" s="317"/>
      <c r="T513" s="367">
        <f t="shared" si="7"/>
        <v>0</v>
      </c>
    </row>
    <row r="514" spans="1:20" ht="15.5" x14ac:dyDescent="0.35">
      <c r="A514" s="326"/>
      <c r="B514" s="327" t="s">
        <v>1119</v>
      </c>
      <c r="C514" s="327" t="s">
        <v>107</v>
      </c>
      <c r="D514" s="327" t="s">
        <v>331</v>
      </c>
      <c r="E514" s="328" t="s">
        <v>1122</v>
      </c>
      <c r="F514" s="329"/>
      <c r="G514" s="330" t="s">
        <v>1122</v>
      </c>
      <c r="H514" s="5"/>
      <c r="I514" s="331"/>
      <c r="J514" s="332"/>
      <c r="K514" s="332"/>
      <c r="L514" s="332"/>
      <c r="M514" s="333"/>
      <c r="N514" s="332"/>
      <c r="O514" s="333"/>
      <c r="P514" s="332"/>
      <c r="Q514" s="333"/>
      <c r="R514" s="334"/>
      <c r="S514" s="314"/>
      <c r="T514" s="367"/>
    </row>
    <row r="515" spans="1:20" ht="288" x14ac:dyDescent="0.35">
      <c r="A515" s="326"/>
      <c r="B515" s="335" t="s">
        <v>1119</v>
      </c>
      <c r="C515" s="335" t="s">
        <v>107</v>
      </c>
      <c r="D515" s="335" t="s">
        <v>331</v>
      </c>
      <c r="E515" s="336" t="s">
        <v>1122</v>
      </c>
      <c r="F515" s="162" t="s">
        <v>35</v>
      </c>
      <c r="G515" s="341" t="s">
        <v>860</v>
      </c>
      <c r="H515" s="338" t="s">
        <v>861</v>
      </c>
      <c r="I515" s="339" t="s">
        <v>862</v>
      </c>
      <c r="J515" s="59" t="s">
        <v>863</v>
      </c>
      <c r="K515" s="59" t="s">
        <v>856</v>
      </c>
      <c r="L515" s="59" t="s">
        <v>76</v>
      </c>
      <c r="M515" s="340" t="s">
        <v>84</v>
      </c>
      <c r="N515" s="340" t="s">
        <v>857</v>
      </c>
      <c r="O515" s="163" t="s">
        <v>396</v>
      </c>
      <c r="P515" s="59" t="s">
        <v>864</v>
      </c>
      <c r="Q515" s="62"/>
      <c r="R515" s="56">
        <v>1</v>
      </c>
      <c r="S515" s="317"/>
      <c r="T515" s="367">
        <f t="shared" si="7"/>
        <v>0</v>
      </c>
    </row>
    <row r="516" spans="1:20" ht="15.5" x14ac:dyDescent="0.35">
      <c r="A516" s="326"/>
      <c r="B516" s="327" t="s">
        <v>1119</v>
      </c>
      <c r="C516" s="327" t="s">
        <v>107</v>
      </c>
      <c r="D516" s="327" t="s">
        <v>331</v>
      </c>
      <c r="E516" s="328" t="s">
        <v>1123</v>
      </c>
      <c r="F516" s="329"/>
      <c r="G516" s="330" t="s">
        <v>1123</v>
      </c>
      <c r="H516" s="5"/>
      <c r="I516" s="331"/>
      <c r="J516" s="332"/>
      <c r="K516" s="332"/>
      <c r="L516" s="332"/>
      <c r="M516" s="333"/>
      <c r="N516" s="332"/>
      <c r="O516" s="333"/>
      <c r="P516" s="332"/>
      <c r="Q516" s="333"/>
      <c r="R516" s="334"/>
      <c r="S516" s="314"/>
      <c r="T516" s="367"/>
    </row>
    <row r="517" spans="1:20" ht="288" x14ac:dyDescent="0.35">
      <c r="A517" s="326"/>
      <c r="B517" s="335" t="s">
        <v>1119</v>
      </c>
      <c r="C517" s="335" t="s">
        <v>107</v>
      </c>
      <c r="D517" s="335" t="s">
        <v>331</v>
      </c>
      <c r="E517" s="336" t="s">
        <v>1123</v>
      </c>
      <c r="F517" s="162" t="s">
        <v>35</v>
      </c>
      <c r="G517" s="341" t="s">
        <v>860</v>
      </c>
      <c r="H517" s="338" t="s">
        <v>861</v>
      </c>
      <c r="I517" s="339" t="s">
        <v>862</v>
      </c>
      <c r="J517" s="59" t="s">
        <v>863</v>
      </c>
      <c r="K517" s="59" t="s">
        <v>856</v>
      </c>
      <c r="L517" s="59" t="s">
        <v>76</v>
      </c>
      <c r="M517" s="340" t="s">
        <v>84</v>
      </c>
      <c r="N517" s="340" t="s">
        <v>857</v>
      </c>
      <c r="O517" s="163" t="s">
        <v>396</v>
      </c>
      <c r="P517" s="59" t="s">
        <v>864</v>
      </c>
      <c r="Q517" s="62"/>
      <c r="R517" s="56">
        <v>1</v>
      </c>
      <c r="S517" s="317"/>
      <c r="T517" s="367">
        <f t="shared" ref="T517:T579" si="8">R517*S517</f>
        <v>0</v>
      </c>
    </row>
    <row r="518" spans="1:20" ht="15.5" x14ac:dyDescent="0.35">
      <c r="A518" s="326"/>
      <c r="B518" s="327" t="s">
        <v>1119</v>
      </c>
      <c r="C518" s="327" t="s">
        <v>107</v>
      </c>
      <c r="D518" s="327" t="s">
        <v>331</v>
      </c>
      <c r="E518" s="328" t="s">
        <v>1124</v>
      </c>
      <c r="F518" s="329"/>
      <c r="G518" s="330" t="s">
        <v>1124</v>
      </c>
      <c r="H518" s="5"/>
      <c r="I518" s="331"/>
      <c r="J518" s="332"/>
      <c r="K518" s="332"/>
      <c r="L518" s="332"/>
      <c r="M518" s="333"/>
      <c r="N518" s="332"/>
      <c r="O518" s="333"/>
      <c r="P518" s="332"/>
      <c r="Q518" s="333"/>
      <c r="R518" s="334"/>
      <c r="S518" s="314"/>
      <c r="T518" s="367"/>
    </row>
    <row r="519" spans="1:20" ht="288" x14ac:dyDescent="0.35">
      <c r="A519" s="326"/>
      <c r="B519" s="335" t="s">
        <v>1119</v>
      </c>
      <c r="C519" s="335" t="s">
        <v>107</v>
      </c>
      <c r="D519" s="335" t="s">
        <v>331</v>
      </c>
      <c r="E519" s="336" t="s">
        <v>1124</v>
      </c>
      <c r="F519" s="162" t="s">
        <v>35</v>
      </c>
      <c r="G519" s="341" t="s">
        <v>860</v>
      </c>
      <c r="H519" s="338" t="s">
        <v>861</v>
      </c>
      <c r="I519" s="339" t="s">
        <v>862</v>
      </c>
      <c r="J519" s="59" t="s">
        <v>863</v>
      </c>
      <c r="K519" s="59" t="s">
        <v>856</v>
      </c>
      <c r="L519" s="59" t="s">
        <v>76</v>
      </c>
      <c r="M519" s="340" t="s">
        <v>84</v>
      </c>
      <c r="N519" s="340" t="s">
        <v>857</v>
      </c>
      <c r="O519" s="163" t="s">
        <v>396</v>
      </c>
      <c r="P519" s="59" t="s">
        <v>864</v>
      </c>
      <c r="Q519" s="62"/>
      <c r="R519" s="56">
        <v>1</v>
      </c>
      <c r="S519" s="317"/>
      <c r="T519" s="367">
        <f t="shared" si="8"/>
        <v>0</v>
      </c>
    </row>
    <row r="520" spans="1:20" ht="15.5" x14ac:dyDescent="0.35">
      <c r="A520" s="326"/>
      <c r="B520" s="327" t="s">
        <v>1119</v>
      </c>
      <c r="C520" s="327" t="s">
        <v>42</v>
      </c>
      <c r="D520" s="327" t="s">
        <v>331</v>
      </c>
      <c r="E520" s="328" t="s">
        <v>1125</v>
      </c>
      <c r="F520" s="329"/>
      <c r="G520" s="330" t="s">
        <v>1125</v>
      </c>
      <c r="H520" s="5"/>
      <c r="I520" s="331"/>
      <c r="J520" s="332"/>
      <c r="K520" s="332"/>
      <c r="L520" s="332"/>
      <c r="M520" s="333"/>
      <c r="N520" s="332"/>
      <c r="O520" s="333"/>
      <c r="P520" s="332"/>
      <c r="Q520" s="333"/>
      <c r="R520" s="334"/>
      <c r="S520" s="314"/>
      <c r="T520" s="367"/>
    </row>
    <row r="521" spans="1:20" ht="288" x14ac:dyDescent="0.35">
      <c r="A521" s="326"/>
      <c r="B521" s="335" t="s">
        <v>1119</v>
      </c>
      <c r="C521" s="335" t="s">
        <v>42</v>
      </c>
      <c r="D521" s="335" t="s">
        <v>331</v>
      </c>
      <c r="E521" s="336" t="s">
        <v>1125</v>
      </c>
      <c r="F521" s="162" t="s">
        <v>35</v>
      </c>
      <c r="G521" s="341" t="s">
        <v>860</v>
      </c>
      <c r="H521" s="338" t="s">
        <v>861</v>
      </c>
      <c r="I521" s="339" t="s">
        <v>862</v>
      </c>
      <c r="J521" s="59" t="s">
        <v>863</v>
      </c>
      <c r="K521" s="59" t="s">
        <v>856</v>
      </c>
      <c r="L521" s="59" t="s">
        <v>76</v>
      </c>
      <c r="M521" s="340" t="s">
        <v>84</v>
      </c>
      <c r="N521" s="340" t="s">
        <v>857</v>
      </c>
      <c r="O521" s="163" t="s">
        <v>396</v>
      </c>
      <c r="P521" s="59" t="s">
        <v>864</v>
      </c>
      <c r="Q521" s="62"/>
      <c r="R521" s="56">
        <v>1</v>
      </c>
      <c r="S521" s="317"/>
      <c r="T521" s="367">
        <f t="shared" si="8"/>
        <v>0</v>
      </c>
    </row>
    <row r="522" spans="1:20" ht="15.5" x14ac:dyDescent="0.35">
      <c r="A522" s="326"/>
      <c r="B522" s="327" t="s">
        <v>1119</v>
      </c>
      <c r="C522" s="327" t="s">
        <v>42</v>
      </c>
      <c r="D522" s="327" t="s">
        <v>331</v>
      </c>
      <c r="E522" s="328" t="s">
        <v>1126</v>
      </c>
      <c r="F522" s="329"/>
      <c r="G522" s="330" t="s">
        <v>1126</v>
      </c>
      <c r="H522" s="5"/>
      <c r="I522" s="331"/>
      <c r="J522" s="332"/>
      <c r="K522" s="332"/>
      <c r="L522" s="332"/>
      <c r="M522" s="333"/>
      <c r="N522" s="332"/>
      <c r="O522" s="333"/>
      <c r="P522" s="332"/>
      <c r="Q522" s="333"/>
      <c r="R522" s="334"/>
      <c r="S522" s="314"/>
      <c r="T522" s="367"/>
    </row>
    <row r="523" spans="1:20" ht="288" x14ac:dyDescent="0.35">
      <c r="A523" s="326"/>
      <c r="B523" s="335" t="s">
        <v>1119</v>
      </c>
      <c r="C523" s="335" t="s">
        <v>42</v>
      </c>
      <c r="D523" s="335" t="s">
        <v>331</v>
      </c>
      <c r="E523" s="336" t="s">
        <v>1126</v>
      </c>
      <c r="F523" s="162" t="s">
        <v>35</v>
      </c>
      <c r="G523" s="341" t="s">
        <v>860</v>
      </c>
      <c r="H523" s="338" t="s">
        <v>861</v>
      </c>
      <c r="I523" s="339" t="s">
        <v>862</v>
      </c>
      <c r="J523" s="59" t="s">
        <v>863</v>
      </c>
      <c r="K523" s="59" t="s">
        <v>856</v>
      </c>
      <c r="L523" s="59" t="s">
        <v>76</v>
      </c>
      <c r="M523" s="340" t="s">
        <v>84</v>
      </c>
      <c r="N523" s="340" t="s">
        <v>857</v>
      </c>
      <c r="O523" s="163" t="s">
        <v>396</v>
      </c>
      <c r="P523" s="59" t="s">
        <v>864</v>
      </c>
      <c r="Q523" s="62"/>
      <c r="R523" s="56">
        <v>1</v>
      </c>
      <c r="S523" s="317"/>
      <c r="T523" s="367">
        <f t="shared" si="8"/>
        <v>0</v>
      </c>
    </row>
    <row r="524" spans="1:20" ht="15.5" x14ac:dyDescent="0.35">
      <c r="A524" s="326"/>
      <c r="B524" s="327" t="s">
        <v>1119</v>
      </c>
      <c r="C524" s="327" t="s">
        <v>42</v>
      </c>
      <c r="D524" s="327" t="s">
        <v>331</v>
      </c>
      <c r="E524" s="328" t="s">
        <v>1127</v>
      </c>
      <c r="F524" s="329"/>
      <c r="G524" s="330" t="s">
        <v>1127</v>
      </c>
      <c r="H524" s="5"/>
      <c r="I524" s="331"/>
      <c r="J524" s="332"/>
      <c r="K524" s="332"/>
      <c r="L524" s="332"/>
      <c r="M524" s="333"/>
      <c r="N524" s="332"/>
      <c r="O524" s="333"/>
      <c r="P524" s="332"/>
      <c r="Q524" s="333"/>
      <c r="R524" s="334"/>
      <c r="S524" s="314"/>
      <c r="T524" s="367"/>
    </row>
    <row r="525" spans="1:20" ht="288" x14ac:dyDescent="0.35">
      <c r="A525" s="326"/>
      <c r="B525" s="335" t="s">
        <v>1119</v>
      </c>
      <c r="C525" s="335" t="s">
        <v>42</v>
      </c>
      <c r="D525" s="335" t="s">
        <v>331</v>
      </c>
      <c r="E525" s="336" t="s">
        <v>1127</v>
      </c>
      <c r="F525" s="162" t="s">
        <v>35</v>
      </c>
      <c r="G525" s="341" t="s">
        <v>860</v>
      </c>
      <c r="H525" s="338" t="s">
        <v>861</v>
      </c>
      <c r="I525" s="339" t="s">
        <v>862</v>
      </c>
      <c r="J525" s="59" t="s">
        <v>863</v>
      </c>
      <c r="K525" s="59" t="s">
        <v>856</v>
      </c>
      <c r="L525" s="59" t="s">
        <v>76</v>
      </c>
      <c r="M525" s="340" t="s">
        <v>84</v>
      </c>
      <c r="N525" s="340" t="s">
        <v>857</v>
      </c>
      <c r="O525" s="163" t="s">
        <v>396</v>
      </c>
      <c r="P525" s="59" t="s">
        <v>864</v>
      </c>
      <c r="Q525" s="62"/>
      <c r="R525" s="56">
        <v>1</v>
      </c>
      <c r="S525" s="317"/>
      <c r="T525" s="367">
        <f t="shared" si="8"/>
        <v>0</v>
      </c>
    </row>
    <row r="526" spans="1:20" s="8" customFormat="1" ht="15.5" x14ac:dyDescent="0.35">
      <c r="A526" s="342"/>
      <c r="B526" s="47">
        <v>1</v>
      </c>
      <c r="C526" s="47" t="s">
        <v>182</v>
      </c>
      <c r="D526" s="47" t="s">
        <v>328</v>
      </c>
      <c r="E526" s="48" t="s">
        <v>1128</v>
      </c>
      <c r="F526" s="217" t="s">
        <v>1129</v>
      </c>
      <c r="G526" s="343" t="s">
        <v>1128</v>
      </c>
      <c r="H526" s="2" t="s">
        <v>1129</v>
      </c>
      <c r="I526" s="50"/>
      <c r="J526" s="51"/>
      <c r="K526" s="51"/>
      <c r="L526" s="51"/>
      <c r="M526" s="52"/>
      <c r="N526" s="51"/>
      <c r="O526" s="52"/>
      <c r="P526" s="51"/>
      <c r="Q526" s="52"/>
      <c r="R526" s="49" t="s">
        <v>1129</v>
      </c>
      <c r="S526" s="314"/>
      <c r="T526" s="367"/>
    </row>
    <row r="527" spans="1:20" s="8" customFormat="1" ht="299.25" customHeight="1" x14ac:dyDescent="0.35">
      <c r="A527" s="342"/>
      <c r="B527" s="54" t="s">
        <v>850</v>
      </c>
      <c r="C527" s="54" t="s">
        <v>182</v>
      </c>
      <c r="D527" s="54" t="s">
        <v>328</v>
      </c>
      <c r="E527" s="55" t="s">
        <v>1128</v>
      </c>
      <c r="F527" s="59" t="s">
        <v>35</v>
      </c>
      <c r="G527" s="344" t="s">
        <v>860</v>
      </c>
      <c r="H527" s="345" t="s">
        <v>861</v>
      </c>
      <c r="I527" s="339" t="s">
        <v>1130</v>
      </c>
      <c r="J527" s="66" t="s">
        <v>863</v>
      </c>
      <c r="K527" s="59" t="s">
        <v>856</v>
      </c>
      <c r="L527" s="66" t="s">
        <v>76</v>
      </c>
      <c r="M527" s="60" t="s">
        <v>84</v>
      </c>
      <c r="N527" s="60" t="s">
        <v>857</v>
      </c>
      <c r="O527" s="175" t="s">
        <v>396</v>
      </c>
      <c r="P527" s="59" t="s">
        <v>864</v>
      </c>
      <c r="Q527" s="62" t="s">
        <v>41</v>
      </c>
      <c r="R527" s="56">
        <v>1</v>
      </c>
      <c r="S527" s="317"/>
      <c r="T527" s="367">
        <f t="shared" si="8"/>
        <v>0</v>
      </c>
    </row>
    <row r="528" spans="1:20" s="8" customFormat="1" ht="15.5" x14ac:dyDescent="0.35">
      <c r="A528" s="342"/>
      <c r="B528" s="47">
        <v>1</v>
      </c>
      <c r="C528" s="47" t="s">
        <v>42</v>
      </c>
      <c r="D528" s="47" t="s">
        <v>328</v>
      </c>
      <c r="E528" s="48" t="s">
        <v>1131</v>
      </c>
      <c r="F528" s="217" t="s">
        <v>1129</v>
      </c>
      <c r="G528" s="343" t="s">
        <v>1131</v>
      </c>
      <c r="H528" s="2" t="s">
        <v>1129</v>
      </c>
      <c r="I528" s="50"/>
      <c r="J528" s="51"/>
      <c r="K528" s="51"/>
      <c r="L528" s="51"/>
      <c r="M528" s="52"/>
      <c r="N528" s="51"/>
      <c r="O528" s="52"/>
      <c r="P528" s="51"/>
      <c r="Q528" s="52"/>
      <c r="R528" s="49" t="s">
        <v>1129</v>
      </c>
      <c r="S528" s="314"/>
      <c r="T528" s="367"/>
    </row>
    <row r="529" spans="1:20" s="8" customFormat="1" ht="288" x14ac:dyDescent="0.35">
      <c r="A529" s="342"/>
      <c r="B529" s="54" t="s">
        <v>850</v>
      </c>
      <c r="C529" s="54" t="s">
        <v>42</v>
      </c>
      <c r="D529" s="54" t="s">
        <v>328</v>
      </c>
      <c r="E529" s="55" t="s">
        <v>1131</v>
      </c>
      <c r="F529" s="59" t="s">
        <v>35</v>
      </c>
      <c r="G529" s="344" t="s">
        <v>860</v>
      </c>
      <c r="H529" s="345" t="s">
        <v>861</v>
      </c>
      <c r="I529" s="339" t="s">
        <v>1130</v>
      </c>
      <c r="J529" s="66" t="s">
        <v>863</v>
      </c>
      <c r="K529" s="59" t="s">
        <v>856</v>
      </c>
      <c r="L529" s="66" t="s">
        <v>76</v>
      </c>
      <c r="M529" s="60" t="s">
        <v>84</v>
      </c>
      <c r="N529" s="60" t="s">
        <v>857</v>
      </c>
      <c r="O529" s="175" t="s">
        <v>396</v>
      </c>
      <c r="P529" s="59" t="s">
        <v>864</v>
      </c>
      <c r="Q529" s="62" t="s">
        <v>41</v>
      </c>
      <c r="R529" s="56">
        <v>1</v>
      </c>
      <c r="S529" s="317"/>
      <c r="T529" s="367">
        <f t="shared" si="8"/>
        <v>0</v>
      </c>
    </row>
    <row r="530" spans="1:20" s="8" customFormat="1" ht="15.5" x14ac:dyDescent="0.35">
      <c r="A530" s="342"/>
      <c r="B530" s="47">
        <v>1</v>
      </c>
      <c r="C530" s="47" t="s">
        <v>42</v>
      </c>
      <c r="D530" s="47" t="s">
        <v>328</v>
      </c>
      <c r="E530" s="48" t="s">
        <v>1132</v>
      </c>
      <c r="F530" s="217" t="s">
        <v>1129</v>
      </c>
      <c r="G530" s="343" t="s">
        <v>1132</v>
      </c>
      <c r="H530" s="2" t="s">
        <v>1129</v>
      </c>
      <c r="I530" s="50"/>
      <c r="J530" s="51"/>
      <c r="K530" s="51"/>
      <c r="L530" s="51"/>
      <c r="M530" s="52"/>
      <c r="N530" s="51"/>
      <c r="O530" s="52"/>
      <c r="P530" s="51"/>
      <c r="Q530" s="52"/>
      <c r="R530" s="49" t="s">
        <v>1129</v>
      </c>
      <c r="S530" s="314"/>
      <c r="T530" s="367"/>
    </row>
    <row r="531" spans="1:20" s="8" customFormat="1" ht="288" x14ac:dyDescent="0.35">
      <c r="A531" s="342"/>
      <c r="B531" s="54" t="s">
        <v>850</v>
      </c>
      <c r="C531" s="54" t="s">
        <v>42</v>
      </c>
      <c r="D531" s="54" t="s">
        <v>328</v>
      </c>
      <c r="E531" s="55" t="s">
        <v>1132</v>
      </c>
      <c r="F531" s="59" t="s">
        <v>35</v>
      </c>
      <c r="G531" s="344" t="s">
        <v>860</v>
      </c>
      <c r="H531" s="345" t="s">
        <v>861</v>
      </c>
      <c r="I531" s="339" t="s">
        <v>1130</v>
      </c>
      <c r="J531" s="66" t="s">
        <v>863</v>
      </c>
      <c r="K531" s="59" t="s">
        <v>856</v>
      </c>
      <c r="L531" s="66" t="s">
        <v>76</v>
      </c>
      <c r="M531" s="60" t="s">
        <v>84</v>
      </c>
      <c r="N531" s="60" t="s">
        <v>857</v>
      </c>
      <c r="O531" s="175" t="s">
        <v>396</v>
      </c>
      <c r="P531" s="59" t="s">
        <v>864</v>
      </c>
      <c r="Q531" s="62" t="s">
        <v>41</v>
      </c>
      <c r="R531" s="56">
        <v>1</v>
      </c>
      <c r="S531" s="317"/>
      <c r="T531" s="367">
        <f t="shared" si="8"/>
        <v>0</v>
      </c>
    </row>
    <row r="532" spans="1:20" s="8" customFormat="1" ht="15.5" x14ac:dyDescent="0.35">
      <c r="A532" s="342"/>
      <c r="B532" s="47">
        <v>1</v>
      </c>
      <c r="C532" s="47" t="s">
        <v>42</v>
      </c>
      <c r="D532" s="47" t="s">
        <v>328</v>
      </c>
      <c r="E532" s="48" t="s">
        <v>1133</v>
      </c>
      <c r="F532" s="217" t="s">
        <v>1129</v>
      </c>
      <c r="G532" s="343" t="s">
        <v>1133</v>
      </c>
      <c r="H532" s="2" t="s">
        <v>1129</v>
      </c>
      <c r="I532" s="50"/>
      <c r="J532" s="51"/>
      <c r="K532" s="51"/>
      <c r="L532" s="51"/>
      <c r="M532" s="52"/>
      <c r="N532" s="51"/>
      <c r="O532" s="52"/>
      <c r="P532" s="51"/>
      <c r="Q532" s="52"/>
      <c r="R532" s="49" t="s">
        <v>1129</v>
      </c>
      <c r="S532" s="314"/>
      <c r="T532" s="367"/>
    </row>
    <row r="533" spans="1:20" s="8" customFormat="1" ht="288" x14ac:dyDescent="0.35">
      <c r="A533" s="342"/>
      <c r="B533" s="54" t="s">
        <v>850</v>
      </c>
      <c r="C533" s="54" t="s">
        <v>42</v>
      </c>
      <c r="D533" s="54" t="s">
        <v>328</v>
      </c>
      <c r="E533" s="55" t="s">
        <v>1133</v>
      </c>
      <c r="F533" s="59" t="s">
        <v>35</v>
      </c>
      <c r="G533" s="344" t="s">
        <v>860</v>
      </c>
      <c r="H533" s="345" t="s">
        <v>861</v>
      </c>
      <c r="I533" s="339" t="s">
        <v>1130</v>
      </c>
      <c r="J533" s="66" t="s">
        <v>863</v>
      </c>
      <c r="K533" s="59" t="s">
        <v>856</v>
      </c>
      <c r="L533" s="66" t="s">
        <v>76</v>
      </c>
      <c r="M533" s="60" t="s">
        <v>84</v>
      </c>
      <c r="N533" s="60" t="s">
        <v>857</v>
      </c>
      <c r="O533" s="175" t="s">
        <v>396</v>
      </c>
      <c r="P533" s="59" t="s">
        <v>864</v>
      </c>
      <c r="Q533" s="62" t="s">
        <v>41</v>
      </c>
      <c r="R533" s="56">
        <v>1</v>
      </c>
      <c r="S533" s="317"/>
      <c r="T533" s="367">
        <f t="shared" si="8"/>
        <v>0</v>
      </c>
    </row>
    <row r="534" spans="1:20" s="8" customFormat="1" ht="15.5" x14ac:dyDescent="0.35">
      <c r="A534" s="342"/>
      <c r="B534" s="47">
        <v>1</v>
      </c>
      <c r="C534" s="47" t="s">
        <v>42</v>
      </c>
      <c r="D534" s="47" t="s">
        <v>328</v>
      </c>
      <c r="E534" s="48" t="s">
        <v>1134</v>
      </c>
      <c r="F534" s="217" t="s">
        <v>1129</v>
      </c>
      <c r="G534" s="343" t="s">
        <v>1134</v>
      </c>
      <c r="H534" s="2" t="s">
        <v>1129</v>
      </c>
      <c r="I534" s="50"/>
      <c r="J534" s="51"/>
      <c r="K534" s="51"/>
      <c r="L534" s="51"/>
      <c r="M534" s="52"/>
      <c r="N534" s="51"/>
      <c r="O534" s="52"/>
      <c r="P534" s="51"/>
      <c r="Q534" s="52"/>
      <c r="R534" s="49" t="s">
        <v>1129</v>
      </c>
      <c r="S534" s="314"/>
      <c r="T534" s="367"/>
    </row>
    <row r="535" spans="1:20" s="8" customFormat="1" ht="288" x14ac:dyDescent="0.35">
      <c r="A535" s="342"/>
      <c r="B535" s="54" t="s">
        <v>850</v>
      </c>
      <c r="C535" s="54" t="s">
        <v>42</v>
      </c>
      <c r="D535" s="54" t="s">
        <v>328</v>
      </c>
      <c r="E535" s="55" t="s">
        <v>1134</v>
      </c>
      <c r="F535" s="59" t="s">
        <v>35</v>
      </c>
      <c r="G535" s="344" t="s">
        <v>860</v>
      </c>
      <c r="H535" s="345" t="s">
        <v>861</v>
      </c>
      <c r="I535" s="339" t="s">
        <v>1130</v>
      </c>
      <c r="J535" s="66" t="s">
        <v>863</v>
      </c>
      <c r="K535" s="59" t="s">
        <v>856</v>
      </c>
      <c r="L535" s="66" t="s">
        <v>76</v>
      </c>
      <c r="M535" s="60" t="s">
        <v>84</v>
      </c>
      <c r="N535" s="60" t="s">
        <v>857</v>
      </c>
      <c r="O535" s="175" t="s">
        <v>396</v>
      </c>
      <c r="P535" s="59" t="s">
        <v>864</v>
      </c>
      <c r="Q535" s="62" t="s">
        <v>41</v>
      </c>
      <c r="R535" s="56">
        <v>1</v>
      </c>
      <c r="S535" s="317"/>
      <c r="T535" s="367">
        <f t="shared" si="8"/>
        <v>0</v>
      </c>
    </row>
    <row r="536" spans="1:20" s="8" customFormat="1" ht="15.5" x14ac:dyDescent="0.35">
      <c r="A536" s="342"/>
      <c r="B536" s="47">
        <v>1</v>
      </c>
      <c r="C536" s="47" t="s">
        <v>42</v>
      </c>
      <c r="D536" s="47" t="s">
        <v>328</v>
      </c>
      <c r="E536" s="48" t="s">
        <v>1135</v>
      </c>
      <c r="F536" s="217" t="s">
        <v>1129</v>
      </c>
      <c r="G536" s="343" t="s">
        <v>1135</v>
      </c>
      <c r="H536" s="2" t="s">
        <v>1129</v>
      </c>
      <c r="I536" s="50"/>
      <c r="J536" s="51"/>
      <c r="K536" s="51"/>
      <c r="L536" s="51"/>
      <c r="M536" s="52"/>
      <c r="N536" s="51"/>
      <c r="O536" s="52"/>
      <c r="P536" s="51"/>
      <c r="Q536" s="52"/>
      <c r="R536" s="49" t="s">
        <v>1129</v>
      </c>
      <c r="S536" s="314"/>
      <c r="T536" s="367"/>
    </row>
    <row r="537" spans="1:20" s="8" customFormat="1" ht="288" x14ac:dyDescent="0.35">
      <c r="A537" s="342"/>
      <c r="B537" s="54" t="s">
        <v>850</v>
      </c>
      <c r="C537" s="54" t="s">
        <v>42</v>
      </c>
      <c r="D537" s="54" t="s">
        <v>328</v>
      </c>
      <c r="E537" s="55" t="s">
        <v>1135</v>
      </c>
      <c r="F537" s="59" t="s">
        <v>35</v>
      </c>
      <c r="G537" s="344" t="s">
        <v>860</v>
      </c>
      <c r="H537" s="345" t="s">
        <v>861</v>
      </c>
      <c r="I537" s="339" t="s">
        <v>1130</v>
      </c>
      <c r="J537" s="66" t="s">
        <v>863</v>
      </c>
      <c r="K537" s="59" t="s">
        <v>856</v>
      </c>
      <c r="L537" s="66" t="s">
        <v>76</v>
      </c>
      <c r="M537" s="60" t="s">
        <v>84</v>
      </c>
      <c r="N537" s="60" t="s">
        <v>857</v>
      </c>
      <c r="O537" s="175" t="s">
        <v>396</v>
      </c>
      <c r="P537" s="59" t="s">
        <v>864</v>
      </c>
      <c r="Q537" s="62" t="s">
        <v>41</v>
      </c>
      <c r="R537" s="56">
        <v>1</v>
      </c>
      <c r="S537" s="317"/>
      <c r="T537" s="367">
        <f t="shared" si="8"/>
        <v>0</v>
      </c>
    </row>
    <row r="538" spans="1:20" s="8" customFormat="1" ht="15.5" x14ac:dyDescent="0.35">
      <c r="A538" s="342"/>
      <c r="B538" s="47">
        <v>1</v>
      </c>
      <c r="C538" s="47" t="s">
        <v>42</v>
      </c>
      <c r="D538" s="47" t="s">
        <v>328</v>
      </c>
      <c r="E538" s="48" t="s">
        <v>1136</v>
      </c>
      <c r="F538" s="217" t="s">
        <v>1129</v>
      </c>
      <c r="G538" s="343" t="s">
        <v>1136</v>
      </c>
      <c r="H538" s="2" t="s">
        <v>1129</v>
      </c>
      <c r="I538" s="50"/>
      <c r="J538" s="51"/>
      <c r="K538" s="51"/>
      <c r="L538" s="51"/>
      <c r="M538" s="52"/>
      <c r="N538" s="51"/>
      <c r="O538" s="52"/>
      <c r="P538" s="51"/>
      <c r="Q538" s="52"/>
      <c r="R538" s="49" t="s">
        <v>1129</v>
      </c>
      <c r="S538" s="314"/>
      <c r="T538" s="367"/>
    </row>
    <row r="539" spans="1:20" s="8" customFormat="1" ht="288" x14ac:dyDescent="0.35">
      <c r="A539" s="342"/>
      <c r="B539" s="54" t="s">
        <v>850</v>
      </c>
      <c r="C539" s="54" t="s">
        <v>42</v>
      </c>
      <c r="D539" s="54" t="s">
        <v>328</v>
      </c>
      <c r="E539" s="55" t="s">
        <v>1136</v>
      </c>
      <c r="F539" s="59" t="s">
        <v>35</v>
      </c>
      <c r="G539" s="344" t="s">
        <v>860</v>
      </c>
      <c r="H539" s="345" t="s">
        <v>861</v>
      </c>
      <c r="I539" s="339" t="s">
        <v>1130</v>
      </c>
      <c r="J539" s="66" t="s">
        <v>863</v>
      </c>
      <c r="K539" s="59" t="s">
        <v>856</v>
      </c>
      <c r="L539" s="66" t="s">
        <v>76</v>
      </c>
      <c r="M539" s="60" t="s">
        <v>84</v>
      </c>
      <c r="N539" s="60" t="s">
        <v>857</v>
      </c>
      <c r="O539" s="175" t="s">
        <v>396</v>
      </c>
      <c r="P539" s="59" t="s">
        <v>864</v>
      </c>
      <c r="Q539" s="62" t="s">
        <v>41</v>
      </c>
      <c r="R539" s="56">
        <v>1</v>
      </c>
      <c r="S539" s="317"/>
      <c r="T539" s="367">
        <f t="shared" si="8"/>
        <v>0</v>
      </c>
    </row>
    <row r="540" spans="1:20" s="8" customFormat="1" ht="15.5" x14ac:dyDescent="0.35">
      <c r="A540" s="342"/>
      <c r="B540" s="47">
        <v>2</v>
      </c>
      <c r="C540" s="47" t="s">
        <v>182</v>
      </c>
      <c r="D540" s="47" t="s">
        <v>328</v>
      </c>
      <c r="E540" s="48" t="s">
        <v>1137</v>
      </c>
      <c r="F540" s="217" t="s">
        <v>1129</v>
      </c>
      <c r="G540" s="343" t="s">
        <v>1137</v>
      </c>
      <c r="H540" s="2" t="s">
        <v>1129</v>
      </c>
      <c r="I540" s="50"/>
      <c r="J540" s="51"/>
      <c r="K540" s="51"/>
      <c r="L540" s="51"/>
      <c r="M540" s="52"/>
      <c r="N540" s="51"/>
      <c r="O540" s="52"/>
      <c r="P540" s="51"/>
      <c r="Q540" s="52"/>
      <c r="R540" s="49" t="s">
        <v>1129</v>
      </c>
      <c r="S540" s="314"/>
      <c r="T540" s="367"/>
    </row>
    <row r="541" spans="1:20" s="8" customFormat="1" ht="288" x14ac:dyDescent="0.35">
      <c r="A541" s="342"/>
      <c r="B541" s="54" t="s">
        <v>217</v>
      </c>
      <c r="C541" s="54" t="s">
        <v>182</v>
      </c>
      <c r="D541" s="54" t="s">
        <v>328</v>
      </c>
      <c r="E541" s="55" t="s">
        <v>1137</v>
      </c>
      <c r="F541" s="59" t="s">
        <v>35</v>
      </c>
      <c r="G541" s="344" t="s">
        <v>860</v>
      </c>
      <c r="H541" s="345" t="s">
        <v>861</v>
      </c>
      <c r="I541" s="339" t="s">
        <v>1130</v>
      </c>
      <c r="J541" s="66" t="s">
        <v>863</v>
      </c>
      <c r="K541" s="59" t="s">
        <v>856</v>
      </c>
      <c r="L541" s="66" t="s">
        <v>76</v>
      </c>
      <c r="M541" s="60" t="s">
        <v>84</v>
      </c>
      <c r="N541" s="60" t="s">
        <v>857</v>
      </c>
      <c r="O541" s="175" t="s">
        <v>396</v>
      </c>
      <c r="P541" s="59" t="s">
        <v>864</v>
      </c>
      <c r="Q541" s="62" t="s">
        <v>41</v>
      </c>
      <c r="R541" s="56">
        <v>1</v>
      </c>
      <c r="S541" s="317"/>
      <c r="T541" s="367">
        <f t="shared" si="8"/>
        <v>0</v>
      </c>
    </row>
    <row r="542" spans="1:20" s="8" customFormat="1" ht="15.5" x14ac:dyDescent="0.35">
      <c r="A542" s="342"/>
      <c r="B542" s="47">
        <v>2</v>
      </c>
      <c r="C542" s="47" t="s">
        <v>182</v>
      </c>
      <c r="D542" s="47" t="s">
        <v>328</v>
      </c>
      <c r="E542" s="48" t="s">
        <v>1138</v>
      </c>
      <c r="F542" s="217" t="s">
        <v>1129</v>
      </c>
      <c r="G542" s="343" t="s">
        <v>1138</v>
      </c>
      <c r="H542" s="2" t="s">
        <v>1129</v>
      </c>
      <c r="I542" s="50"/>
      <c r="J542" s="51"/>
      <c r="K542" s="51"/>
      <c r="L542" s="51"/>
      <c r="M542" s="52"/>
      <c r="N542" s="51"/>
      <c r="O542" s="52"/>
      <c r="P542" s="51"/>
      <c r="Q542" s="52"/>
      <c r="R542" s="49" t="s">
        <v>1129</v>
      </c>
      <c r="S542" s="314"/>
      <c r="T542" s="367"/>
    </row>
    <row r="543" spans="1:20" s="8" customFormat="1" ht="288" x14ac:dyDescent="0.35">
      <c r="A543" s="342"/>
      <c r="B543" s="54" t="s">
        <v>217</v>
      </c>
      <c r="C543" s="54" t="s">
        <v>182</v>
      </c>
      <c r="D543" s="54" t="s">
        <v>328</v>
      </c>
      <c r="E543" s="55" t="s">
        <v>1138</v>
      </c>
      <c r="F543" s="59" t="s">
        <v>35</v>
      </c>
      <c r="G543" s="344" t="s">
        <v>860</v>
      </c>
      <c r="H543" s="345" t="s">
        <v>861</v>
      </c>
      <c r="I543" s="339" t="s">
        <v>1130</v>
      </c>
      <c r="J543" s="66" t="s">
        <v>863</v>
      </c>
      <c r="K543" s="59" t="s">
        <v>856</v>
      </c>
      <c r="L543" s="66" t="s">
        <v>76</v>
      </c>
      <c r="M543" s="60" t="s">
        <v>84</v>
      </c>
      <c r="N543" s="60" t="s">
        <v>857</v>
      </c>
      <c r="O543" s="175" t="s">
        <v>396</v>
      </c>
      <c r="P543" s="59" t="s">
        <v>864</v>
      </c>
      <c r="Q543" s="62" t="s">
        <v>41</v>
      </c>
      <c r="R543" s="56">
        <v>1</v>
      </c>
      <c r="S543" s="317"/>
      <c r="T543" s="367">
        <f t="shared" si="8"/>
        <v>0</v>
      </c>
    </row>
    <row r="544" spans="1:20" s="8" customFormat="1" ht="15.5" x14ac:dyDescent="0.35">
      <c r="A544" s="342"/>
      <c r="B544" s="47">
        <v>2</v>
      </c>
      <c r="C544" s="47" t="s">
        <v>182</v>
      </c>
      <c r="D544" s="47" t="s">
        <v>328</v>
      </c>
      <c r="E544" s="48" t="s">
        <v>1139</v>
      </c>
      <c r="F544" s="217" t="s">
        <v>1129</v>
      </c>
      <c r="G544" s="343" t="s">
        <v>1139</v>
      </c>
      <c r="H544" s="2" t="s">
        <v>1129</v>
      </c>
      <c r="I544" s="50"/>
      <c r="J544" s="51"/>
      <c r="K544" s="51"/>
      <c r="L544" s="51"/>
      <c r="M544" s="52"/>
      <c r="N544" s="51"/>
      <c r="O544" s="52"/>
      <c r="P544" s="51"/>
      <c r="Q544" s="52"/>
      <c r="R544" s="49" t="s">
        <v>1129</v>
      </c>
      <c r="S544" s="314"/>
      <c r="T544" s="367"/>
    </row>
    <row r="545" spans="1:20" s="8" customFormat="1" ht="288" x14ac:dyDescent="0.35">
      <c r="A545" s="342"/>
      <c r="B545" s="54" t="s">
        <v>217</v>
      </c>
      <c r="C545" s="54" t="s">
        <v>182</v>
      </c>
      <c r="D545" s="54" t="s">
        <v>328</v>
      </c>
      <c r="E545" s="55" t="s">
        <v>1139</v>
      </c>
      <c r="F545" s="59" t="s">
        <v>35</v>
      </c>
      <c r="G545" s="344" t="s">
        <v>860</v>
      </c>
      <c r="H545" s="345" t="s">
        <v>861</v>
      </c>
      <c r="I545" s="339" t="s">
        <v>1130</v>
      </c>
      <c r="J545" s="66" t="s">
        <v>863</v>
      </c>
      <c r="K545" s="59" t="s">
        <v>856</v>
      </c>
      <c r="L545" s="66" t="s">
        <v>76</v>
      </c>
      <c r="M545" s="60" t="s">
        <v>84</v>
      </c>
      <c r="N545" s="60" t="s">
        <v>857</v>
      </c>
      <c r="O545" s="175" t="s">
        <v>396</v>
      </c>
      <c r="P545" s="59" t="s">
        <v>864</v>
      </c>
      <c r="Q545" s="62" t="s">
        <v>41</v>
      </c>
      <c r="R545" s="56">
        <v>1</v>
      </c>
      <c r="S545" s="317"/>
      <c r="T545" s="367">
        <f t="shared" si="8"/>
        <v>0</v>
      </c>
    </row>
    <row r="546" spans="1:20" s="8" customFormat="1" ht="15.5" x14ac:dyDescent="0.35">
      <c r="A546" s="342"/>
      <c r="B546" s="47">
        <v>3</v>
      </c>
      <c r="C546" s="47" t="s">
        <v>182</v>
      </c>
      <c r="D546" s="47" t="s">
        <v>328</v>
      </c>
      <c r="E546" s="48" t="s">
        <v>1140</v>
      </c>
      <c r="F546" s="217" t="s">
        <v>1129</v>
      </c>
      <c r="G546" s="343" t="s">
        <v>1140</v>
      </c>
      <c r="H546" s="2" t="s">
        <v>1129</v>
      </c>
      <c r="I546" s="50"/>
      <c r="J546" s="51"/>
      <c r="K546" s="51"/>
      <c r="L546" s="51"/>
      <c r="M546" s="52"/>
      <c r="N546" s="51"/>
      <c r="O546" s="52"/>
      <c r="P546" s="51"/>
      <c r="Q546" s="52"/>
      <c r="R546" s="49" t="s">
        <v>1129</v>
      </c>
      <c r="S546" s="314"/>
      <c r="T546" s="367"/>
    </row>
    <row r="547" spans="1:20" s="8" customFormat="1" ht="288" x14ac:dyDescent="0.35">
      <c r="A547" s="342"/>
      <c r="B547" s="54" t="s">
        <v>932</v>
      </c>
      <c r="C547" s="54" t="s">
        <v>182</v>
      </c>
      <c r="D547" s="54" t="s">
        <v>328</v>
      </c>
      <c r="E547" s="55" t="s">
        <v>1140</v>
      </c>
      <c r="F547" s="59" t="s">
        <v>35</v>
      </c>
      <c r="G547" s="344" t="s">
        <v>860</v>
      </c>
      <c r="H547" s="345" t="s">
        <v>861</v>
      </c>
      <c r="I547" s="339" t="s">
        <v>1130</v>
      </c>
      <c r="J547" s="66" t="s">
        <v>863</v>
      </c>
      <c r="K547" s="59" t="s">
        <v>856</v>
      </c>
      <c r="L547" s="66" t="s">
        <v>76</v>
      </c>
      <c r="M547" s="60" t="s">
        <v>84</v>
      </c>
      <c r="N547" s="60" t="s">
        <v>857</v>
      </c>
      <c r="O547" s="175" t="s">
        <v>396</v>
      </c>
      <c r="P547" s="59" t="s">
        <v>864</v>
      </c>
      <c r="Q547" s="62" t="s">
        <v>41</v>
      </c>
      <c r="R547" s="56">
        <v>1</v>
      </c>
      <c r="S547" s="317"/>
      <c r="T547" s="367">
        <f t="shared" si="8"/>
        <v>0</v>
      </c>
    </row>
    <row r="548" spans="1:20" s="8" customFormat="1" ht="15.5" x14ac:dyDescent="0.35">
      <c r="A548" s="342"/>
      <c r="B548" s="47">
        <v>3</v>
      </c>
      <c r="C548" s="47" t="s">
        <v>182</v>
      </c>
      <c r="D548" s="47" t="s">
        <v>328</v>
      </c>
      <c r="E548" s="48" t="s">
        <v>1141</v>
      </c>
      <c r="F548" s="217" t="s">
        <v>1129</v>
      </c>
      <c r="G548" s="343" t="s">
        <v>1141</v>
      </c>
      <c r="H548" s="2" t="s">
        <v>1129</v>
      </c>
      <c r="I548" s="50"/>
      <c r="J548" s="51"/>
      <c r="K548" s="51"/>
      <c r="L548" s="51"/>
      <c r="M548" s="52"/>
      <c r="N548" s="51"/>
      <c r="O548" s="52"/>
      <c r="P548" s="51"/>
      <c r="Q548" s="52"/>
      <c r="R548" s="49" t="s">
        <v>1129</v>
      </c>
      <c r="S548" s="314"/>
      <c r="T548" s="367"/>
    </row>
    <row r="549" spans="1:20" s="8" customFormat="1" ht="288" x14ac:dyDescent="0.35">
      <c r="A549" s="342"/>
      <c r="B549" s="54" t="s">
        <v>932</v>
      </c>
      <c r="C549" s="54" t="s">
        <v>182</v>
      </c>
      <c r="D549" s="54" t="s">
        <v>328</v>
      </c>
      <c r="E549" s="55" t="s">
        <v>1141</v>
      </c>
      <c r="F549" s="59" t="s">
        <v>35</v>
      </c>
      <c r="G549" s="344" t="s">
        <v>860</v>
      </c>
      <c r="H549" s="345" t="s">
        <v>861</v>
      </c>
      <c r="I549" s="339" t="s">
        <v>1130</v>
      </c>
      <c r="J549" s="66" t="s">
        <v>863</v>
      </c>
      <c r="K549" s="59" t="s">
        <v>856</v>
      </c>
      <c r="L549" s="66" t="s">
        <v>76</v>
      </c>
      <c r="M549" s="60" t="s">
        <v>84</v>
      </c>
      <c r="N549" s="60" t="s">
        <v>857</v>
      </c>
      <c r="O549" s="175" t="s">
        <v>396</v>
      </c>
      <c r="P549" s="59" t="s">
        <v>864</v>
      </c>
      <c r="Q549" s="62" t="s">
        <v>41</v>
      </c>
      <c r="R549" s="56">
        <v>1</v>
      </c>
      <c r="S549" s="317"/>
      <c r="T549" s="367">
        <f t="shared" si="8"/>
        <v>0</v>
      </c>
    </row>
    <row r="550" spans="1:20" s="8" customFormat="1" ht="15.5" x14ac:dyDescent="0.35">
      <c r="A550" s="342"/>
      <c r="B550" s="47">
        <v>3</v>
      </c>
      <c r="C550" s="47" t="s">
        <v>182</v>
      </c>
      <c r="D550" s="47" t="s">
        <v>328</v>
      </c>
      <c r="E550" s="48" t="s">
        <v>1142</v>
      </c>
      <c r="F550" s="217" t="s">
        <v>1129</v>
      </c>
      <c r="G550" s="343" t="s">
        <v>1142</v>
      </c>
      <c r="H550" s="2" t="s">
        <v>1129</v>
      </c>
      <c r="I550" s="50"/>
      <c r="J550" s="51"/>
      <c r="K550" s="51"/>
      <c r="L550" s="51"/>
      <c r="M550" s="52"/>
      <c r="N550" s="51"/>
      <c r="O550" s="52"/>
      <c r="P550" s="51"/>
      <c r="Q550" s="52"/>
      <c r="R550" s="49" t="s">
        <v>1129</v>
      </c>
      <c r="S550" s="314"/>
      <c r="T550" s="367"/>
    </row>
    <row r="551" spans="1:20" s="8" customFormat="1" ht="288" x14ac:dyDescent="0.35">
      <c r="A551" s="342"/>
      <c r="B551" s="54" t="s">
        <v>932</v>
      </c>
      <c r="C551" s="54" t="s">
        <v>182</v>
      </c>
      <c r="D551" s="54" t="s">
        <v>328</v>
      </c>
      <c r="E551" s="55" t="s">
        <v>1142</v>
      </c>
      <c r="F551" s="59" t="s">
        <v>35</v>
      </c>
      <c r="G551" s="344" t="s">
        <v>860</v>
      </c>
      <c r="H551" s="345" t="s">
        <v>861</v>
      </c>
      <c r="I551" s="339" t="s">
        <v>1130</v>
      </c>
      <c r="J551" s="66" t="s">
        <v>863</v>
      </c>
      <c r="K551" s="59" t="s">
        <v>856</v>
      </c>
      <c r="L551" s="66" t="s">
        <v>76</v>
      </c>
      <c r="M551" s="60" t="s">
        <v>84</v>
      </c>
      <c r="N551" s="60" t="s">
        <v>857</v>
      </c>
      <c r="O551" s="175" t="s">
        <v>396</v>
      </c>
      <c r="P551" s="59" t="s">
        <v>864</v>
      </c>
      <c r="Q551" s="62" t="s">
        <v>41</v>
      </c>
      <c r="R551" s="56">
        <v>1</v>
      </c>
      <c r="S551" s="317"/>
      <c r="T551" s="367">
        <f t="shared" si="8"/>
        <v>0</v>
      </c>
    </row>
    <row r="552" spans="1:20" s="8" customFormat="1" ht="15.5" x14ac:dyDescent="0.35">
      <c r="A552" s="342"/>
      <c r="B552" s="47">
        <v>3</v>
      </c>
      <c r="C552" s="47" t="s">
        <v>182</v>
      </c>
      <c r="D552" s="47" t="s">
        <v>328</v>
      </c>
      <c r="E552" s="48" t="s">
        <v>1143</v>
      </c>
      <c r="F552" s="217" t="s">
        <v>1129</v>
      </c>
      <c r="G552" s="343" t="s">
        <v>1143</v>
      </c>
      <c r="H552" s="2" t="s">
        <v>1129</v>
      </c>
      <c r="I552" s="50"/>
      <c r="J552" s="51"/>
      <c r="K552" s="51"/>
      <c r="L552" s="51"/>
      <c r="M552" s="52"/>
      <c r="N552" s="51"/>
      <c r="O552" s="52"/>
      <c r="P552" s="51"/>
      <c r="Q552" s="52"/>
      <c r="R552" s="49" t="s">
        <v>1129</v>
      </c>
      <c r="S552" s="314"/>
      <c r="T552" s="367"/>
    </row>
    <row r="553" spans="1:20" s="8" customFormat="1" ht="288" x14ac:dyDescent="0.35">
      <c r="A553" s="342"/>
      <c r="B553" s="54" t="s">
        <v>932</v>
      </c>
      <c r="C553" s="54" t="s">
        <v>182</v>
      </c>
      <c r="D553" s="54" t="s">
        <v>328</v>
      </c>
      <c r="E553" s="55" t="s">
        <v>1143</v>
      </c>
      <c r="F553" s="59" t="s">
        <v>35</v>
      </c>
      <c r="G553" s="344" t="s">
        <v>860</v>
      </c>
      <c r="H553" s="345" t="s">
        <v>861</v>
      </c>
      <c r="I553" s="339" t="s">
        <v>1130</v>
      </c>
      <c r="J553" s="66" t="s">
        <v>863</v>
      </c>
      <c r="K553" s="59" t="s">
        <v>856</v>
      </c>
      <c r="L553" s="66" t="s">
        <v>76</v>
      </c>
      <c r="M553" s="60" t="s">
        <v>84</v>
      </c>
      <c r="N553" s="60" t="s">
        <v>857</v>
      </c>
      <c r="O553" s="175" t="s">
        <v>396</v>
      </c>
      <c r="P553" s="59" t="s">
        <v>864</v>
      </c>
      <c r="Q553" s="62" t="s">
        <v>41</v>
      </c>
      <c r="R553" s="56">
        <v>1</v>
      </c>
      <c r="S553" s="317"/>
      <c r="T553" s="367">
        <f t="shared" si="8"/>
        <v>0</v>
      </c>
    </row>
    <row r="554" spans="1:20" s="8" customFormat="1" ht="15.5" x14ac:dyDescent="0.35">
      <c r="A554" s="342"/>
      <c r="B554" s="47">
        <v>3</v>
      </c>
      <c r="C554" s="47" t="s">
        <v>182</v>
      </c>
      <c r="D554" s="47" t="s">
        <v>328</v>
      </c>
      <c r="E554" s="48" t="s">
        <v>1144</v>
      </c>
      <c r="F554" s="217" t="s">
        <v>1129</v>
      </c>
      <c r="G554" s="343" t="s">
        <v>1144</v>
      </c>
      <c r="H554" s="2" t="s">
        <v>1129</v>
      </c>
      <c r="I554" s="50"/>
      <c r="J554" s="51"/>
      <c r="K554" s="51"/>
      <c r="L554" s="51"/>
      <c r="M554" s="52"/>
      <c r="N554" s="51"/>
      <c r="O554" s="52"/>
      <c r="P554" s="51"/>
      <c r="Q554" s="52"/>
      <c r="R554" s="49" t="s">
        <v>1129</v>
      </c>
      <c r="S554" s="314"/>
      <c r="T554" s="367"/>
    </row>
    <row r="555" spans="1:20" s="8" customFormat="1" ht="288" x14ac:dyDescent="0.35">
      <c r="A555" s="342"/>
      <c r="B555" s="54" t="s">
        <v>932</v>
      </c>
      <c r="C555" s="54" t="s">
        <v>182</v>
      </c>
      <c r="D555" s="54" t="s">
        <v>328</v>
      </c>
      <c r="E555" s="55" t="s">
        <v>1144</v>
      </c>
      <c r="F555" s="59" t="s">
        <v>35</v>
      </c>
      <c r="G555" s="344" t="s">
        <v>860</v>
      </c>
      <c r="H555" s="345" t="s">
        <v>861</v>
      </c>
      <c r="I555" s="339" t="s">
        <v>1130</v>
      </c>
      <c r="J555" s="66" t="s">
        <v>863</v>
      </c>
      <c r="K555" s="59" t="s">
        <v>856</v>
      </c>
      <c r="L555" s="66" t="s">
        <v>76</v>
      </c>
      <c r="M555" s="60" t="s">
        <v>84</v>
      </c>
      <c r="N555" s="60" t="s">
        <v>857</v>
      </c>
      <c r="O555" s="175" t="s">
        <v>396</v>
      </c>
      <c r="P555" s="59" t="s">
        <v>864</v>
      </c>
      <c r="Q555" s="62" t="s">
        <v>41</v>
      </c>
      <c r="R555" s="56">
        <v>1</v>
      </c>
      <c r="S555" s="317"/>
      <c r="T555" s="367">
        <f t="shared" si="8"/>
        <v>0</v>
      </c>
    </row>
    <row r="556" spans="1:20" s="8" customFormat="1" ht="15.5" x14ac:dyDescent="0.35">
      <c r="A556" s="342"/>
      <c r="B556" s="47">
        <v>3</v>
      </c>
      <c r="C556" s="47" t="s">
        <v>182</v>
      </c>
      <c r="D556" s="47" t="s">
        <v>328</v>
      </c>
      <c r="E556" s="48" t="s">
        <v>1145</v>
      </c>
      <c r="F556" s="217" t="s">
        <v>1129</v>
      </c>
      <c r="G556" s="343" t="s">
        <v>1145</v>
      </c>
      <c r="H556" s="2" t="s">
        <v>1129</v>
      </c>
      <c r="I556" s="50"/>
      <c r="J556" s="51"/>
      <c r="K556" s="51"/>
      <c r="L556" s="51"/>
      <c r="M556" s="52"/>
      <c r="N556" s="51"/>
      <c r="O556" s="52"/>
      <c r="P556" s="51"/>
      <c r="Q556" s="52"/>
      <c r="R556" s="49" t="s">
        <v>1129</v>
      </c>
      <c r="S556" s="314"/>
      <c r="T556" s="367"/>
    </row>
    <row r="557" spans="1:20" s="8" customFormat="1" ht="288" x14ac:dyDescent="0.35">
      <c r="A557" s="342"/>
      <c r="B557" s="54" t="s">
        <v>932</v>
      </c>
      <c r="C557" s="54" t="s">
        <v>182</v>
      </c>
      <c r="D557" s="54" t="s">
        <v>328</v>
      </c>
      <c r="E557" s="55" t="s">
        <v>1145</v>
      </c>
      <c r="F557" s="59" t="s">
        <v>35</v>
      </c>
      <c r="G557" s="344" t="s">
        <v>860</v>
      </c>
      <c r="H557" s="345" t="s">
        <v>861</v>
      </c>
      <c r="I557" s="339" t="s">
        <v>1130</v>
      </c>
      <c r="J557" s="66" t="s">
        <v>863</v>
      </c>
      <c r="K557" s="59" t="s">
        <v>856</v>
      </c>
      <c r="L557" s="66" t="s">
        <v>76</v>
      </c>
      <c r="M557" s="60" t="s">
        <v>84</v>
      </c>
      <c r="N557" s="60" t="s">
        <v>857</v>
      </c>
      <c r="O557" s="175" t="s">
        <v>396</v>
      </c>
      <c r="P557" s="59" t="s">
        <v>864</v>
      </c>
      <c r="Q557" s="62" t="s">
        <v>41</v>
      </c>
      <c r="R557" s="56">
        <v>1</v>
      </c>
      <c r="S557" s="317"/>
      <c r="T557" s="367">
        <f t="shared" si="8"/>
        <v>0</v>
      </c>
    </row>
    <row r="558" spans="1:20" s="8" customFormat="1" ht="15.5" x14ac:dyDescent="0.35">
      <c r="A558" s="342"/>
      <c r="B558" s="47">
        <v>3</v>
      </c>
      <c r="C558" s="47" t="s">
        <v>182</v>
      </c>
      <c r="D558" s="47" t="s">
        <v>328</v>
      </c>
      <c r="E558" s="48" t="s">
        <v>1146</v>
      </c>
      <c r="F558" s="217" t="s">
        <v>1129</v>
      </c>
      <c r="G558" s="343" t="s">
        <v>1146</v>
      </c>
      <c r="H558" s="2" t="s">
        <v>1129</v>
      </c>
      <c r="I558" s="50"/>
      <c r="J558" s="51"/>
      <c r="K558" s="51"/>
      <c r="L558" s="51"/>
      <c r="M558" s="52"/>
      <c r="N558" s="51"/>
      <c r="O558" s="52"/>
      <c r="P558" s="51"/>
      <c r="Q558" s="52"/>
      <c r="R558" s="49" t="s">
        <v>1129</v>
      </c>
      <c r="S558" s="314"/>
      <c r="T558" s="367"/>
    </row>
    <row r="559" spans="1:20" s="8" customFormat="1" ht="288" x14ac:dyDescent="0.35">
      <c r="A559" s="342"/>
      <c r="B559" s="54" t="s">
        <v>932</v>
      </c>
      <c r="C559" s="54" t="s">
        <v>182</v>
      </c>
      <c r="D559" s="54" t="s">
        <v>328</v>
      </c>
      <c r="E559" s="55" t="s">
        <v>1146</v>
      </c>
      <c r="F559" s="59" t="s">
        <v>35</v>
      </c>
      <c r="G559" s="344" t="s">
        <v>860</v>
      </c>
      <c r="H559" s="345" t="s">
        <v>861</v>
      </c>
      <c r="I559" s="339" t="s">
        <v>1130</v>
      </c>
      <c r="J559" s="66" t="s">
        <v>863</v>
      </c>
      <c r="K559" s="59" t="s">
        <v>856</v>
      </c>
      <c r="L559" s="66" t="s">
        <v>76</v>
      </c>
      <c r="M559" s="60" t="s">
        <v>84</v>
      </c>
      <c r="N559" s="60" t="s">
        <v>857</v>
      </c>
      <c r="O559" s="175" t="s">
        <v>396</v>
      </c>
      <c r="P559" s="59" t="s">
        <v>864</v>
      </c>
      <c r="Q559" s="62" t="s">
        <v>41</v>
      </c>
      <c r="R559" s="56">
        <v>1</v>
      </c>
      <c r="S559" s="317"/>
      <c r="T559" s="367">
        <f t="shared" si="8"/>
        <v>0</v>
      </c>
    </row>
    <row r="560" spans="1:20" s="8" customFormat="1" ht="15.5" x14ac:dyDescent="0.35">
      <c r="A560" s="342"/>
      <c r="B560" s="47">
        <v>3</v>
      </c>
      <c r="C560" s="47" t="s">
        <v>182</v>
      </c>
      <c r="D560" s="47" t="s">
        <v>328</v>
      </c>
      <c r="E560" s="48" t="s">
        <v>1147</v>
      </c>
      <c r="F560" s="217" t="s">
        <v>1129</v>
      </c>
      <c r="G560" s="343" t="s">
        <v>1147</v>
      </c>
      <c r="H560" s="2" t="s">
        <v>1129</v>
      </c>
      <c r="I560" s="50"/>
      <c r="J560" s="51"/>
      <c r="K560" s="51"/>
      <c r="L560" s="51"/>
      <c r="M560" s="52"/>
      <c r="N560" s="51"/>
      <c r="O560" s="52"/>
      <c r="P560" s="51"/>
      <c r="Q560" s="52"/>
      <c r="R560" s="49" t="s">
        <v>1129</v>
      </c>
      <c r="S560" s="314"/>
      <c r="T560" s="367"/>
    </row>
    <row r="561" spans="1:20" s="8" customFormat="1" ht="288" x14ac:dyDescent="0.35">
      <c r="A561" s="342"/>
      <c r="B561" s="54" t="s">
        <v>932</v>
      </c>
      <c r="C561" s="54" t="s">
        <v>182</v>
      </c>
      <c r="D561" s="54" t="s">
        <v>328</v>
      </c>
      <c r="E561" s="55" t="s">
        <v>1147</v>
      </c>
      <c r="F561" s="59" t="s">
        <v>35</v>
      </c>
      <c r="G561" s="344" t="s">
        <v>860</v>
      </c>
      <c r="H561" s="345" t="s">
        <v>861</v>
      </c>
      <c r="I561" s="339" t="s">
        <v>1130</v>
      </c>
      <c r="J561" s="66" t="s">
        <v>863</v>
      </c>
      <c r="K561" s="59" t="s">
        <v>856</v>
      </c>
      <c r="L561" s="66" t="s">
        <v>76</v>
      </c>
      <c r="M561" s="60" t="s">
        <v>84</v>
      </c>
      <c r="N561" s="60" t="s">
        <v>857</v>
      </c>
      <c r="O561" s="175" t="s">
        <v>396</v>
      </c>
      <c r="P561" s="59" t="s">
        <v>864</v>
      </c>
      <c r="Q561" s="62" t="s">
        <v>41</v>
      </c>
      <c r="R561" s="56">
        <v>1</v>
      </c>
      <c r="S561" s="317"/>
      <c r="T561" s="367">
        <f t="shared" si="8"/>
        <v>0</v>
      </c>
    </row>
    <row r="562" spans="1:20" s="8" customFormat="1" ht="15.5" x14ac:dyDescent="0.35">
      <c r="A562" s="342"/>
      <c r="B562" s="47">
        <v>3</v>
      </c>
      <c r="C562" s="47" t="s">
        <v>182</v>
      </c>
      <c r="D562" s="47" t="s">
        <v>328</v>
      </c>
      <c r="E562" s="48" t="s">
        <v>1148</v>
      </c>
      <c r="F562" s="217" t="s">
        <v>1129</v>
      </c>
      <c r="G562" s="343" t="s">
        <v>1148</v>
      </c>
      <c r="H562" s="2" t="s">
        <v>1129</v>
      </c>
      <c r="I562" s="50"/>
      <c r="J562" s="51"/>
      <c r="K562" s="51"/>
      <c r="L562" s="51"/>
      <c r="M562" s="52"/>
      <c r="N562" s="51"/>
      <c r="O562" s="52"/>
      <c r="P562" s="51"/>
      <c r="Q562" s="52"/>
      <c r="R562" s="49" t="s">
        <v>1129</v>
      </c>
      <c r="S562" s="314"/>
      <c r="T562" s="367"/>
    </row>
    <row r="563" spans="1:20" s="8" customFormat="1" ht="288" x14ac:dyDescent="0.35">
      <c r="A563" s="342"/>
      <c r="B563" s="54" t="s">
        <v>932</v>
      </c>
      <c r="C563" s="54" t="s">
        <v>182</v>
      </c>
      <c r="D563" s="54" t="s">
        <v>328</v>
      </c>
      <c r="E563" s="55" t="s">
        <v>1148</v>
      </c>
      <c r="F563" s="59" t="s">
        <v>35</v>
      </c>
      <c r="G563" s="344" t="s">
        <v>860</v>
      </c>
      <c r="H563" s="345" t="s">
        <v>861</v>
      </c>
      <c r="I563" s="339" t="s">
        <v>1130</v>
      </c>
      <c r="J563" s="66" t="s">
        <v>863</v>
      </c>
      <c r="K563" s="59" t="s">
        <v>856</v>
      </c>
      <c r="L563" s="66" t="s">
        <v>76</v>
      </c>
      <c r="M563" s="60" t="s">
        <v>84</v>
      </c>
      <c r="N563" s="60" t="s">
        <v>857</v>
      </c>
      <c r="O563" s="175" t="s">
        <v>396</v>
      </c>
      <c r="P563" s="59" t="s">
        <v>864</v>
      </c>
      <c r="Q563" s="62" t="s">
        <v>41</v>
      </c>
      <c r="R563" s="56">
        <v>1</v>
      </c>
      <c r="S563" s="317"/>
      <c r="T563" s="367">
        <f t="shared" si="8"/>
        <v>0</v>
      </c>
    </row>
    <row r="564" spans="1:20" s="8" customFormat="1" ht="15.5" x14ac:dyDescent="0.35">
      <c r="A564" s="342"/>
      <c r="B564" s="47">
        <v>3</v>
      </c>
      <c r="C564" s="47" t="s">
        <v>182</v>
      </c>
      <c r="D564" s="47" t="s">
        <v>328</v>
      </c>
      <c r="E564" s="48" t="s">
        <v>1149</v>
      </c>
      <c r="F564" s="217" t="s">
        <v>1129</v>
      </c>
      <c r="G564" s="343" t="s">
        <v>1149</v>
      </c>
      <c r="H564" s="2" t="s">
        <v>1129</v>
      </c>
      <c r="I564" s="50"/>
      <c r="J564" s="51"/>
      <c r="K564" s="51"/>
      <c r="L564" s="51"/>
      <c r="M564" s="52"/>
      <c r="N564" s="51"/>
      <c r="O564" s="52"/>
      <c r="P564" s="51"/>
      <c r="Q564" s="52"/>
      <c r="R564" s="49" t="s">
        <v>1129</v>
      </c>
      <c r="S564" s="314"/>
      <c r="T564" s="367"/>
    </row>
    <row r="565" spans="1:20" s="8" customFormat="1" ht="288" x14ac:dyDescent="0.35">
      <c r="A565" s="342"/>
      <c r="B565" s="54" t="s">
        <v>932</v>
      </c>
      <c r="C565" s="54" t="s">
        <v>182</v>
      </c>
      <c r="D565" s="54" t="s">
        <v>328</v>
      </c>
      <c r="E565" s="55" t="s">
        <v>1149</v>
      </c>
      <c r="F565" s="59" t="s">
        <v>35</v>
      </c>
      <c r="G565" s="344" t="s">
        <v>860</v>
      </c>
      <c r="H565" s="345" t="s">
        <v>861</v>
      </c>
      <c r="I565" s="339" t="s">
        <v>1130</v>
      </c>
      <c r="J565" s="66" t="s">
        <v>863</v>
      </c>
      <c r="K565" s="59" t="s">
        <v>856</v>
      </c>
      <c r="L565" s="66" t="s">
        <v>76</v>
      </c>
      <c r="M565" s="60" t="s">
        <v>84</v>
      </c>
      <c r="N565" s="60" t="s">
        <v>857</v>
      </c>
      <c r="O565" s="175" t="s">
        <v>396</v>
      </c>
      <c r="P565" s="59" t="s">
        <v>864</v>
      </c>
      <c r="Q565" s="62" t="s">
        <v>41</v>
      </c>
      <c r="R565" s="56">
        <v>1</v>
      </c>
      <c r="S565" s="317"/>
      <c r="T565" s="367">
        <f t="shared" si="8"/>
        <v>0</v>
      </c>
    </row>
    <row r="566" spans="1:20" s="8" customFormat="1" ht="15.5" x14ac:dyDescent="0.35">
      <c r="A566" s="342"/>
      <c r="B566" s="47">
        <v>3</v>
      </c>
      <c r="C566" s="47" t="s">
        <v>182</v>
      </c>
      <c r="D566" s="47" t="s">
        <v>328</v>
      </c>
      <c r="E566" s="48" t="s">
        <v>1150</v>
      </c>
      <c r="F566" s="217" t="s">
        <v>1129</v>
      </c>
      <c r="G566" s="343" t="s">
        <v>1150</v>
      </c>
      <c r="H566" s="2" t="s">
        <v>1129</v>
      </c>
      <c r="I566" s="50"/>
      <c r="J566" s="51"/>
      <c r="K566" s="51"/>
      <c r="L566" s="51"/>
      <c r="M566" s="52"/>
      <c r="N566" s="51"/>
      <c r="O566" s="52"/>
      <c r="P566" s="51"/>
      <c r="Q566" s="52"/>
      <c r="R566" s="49" t="s">
        <v>1129</v>
      </c>
      <c r="S566" s="314"/>
      <c r="T566" s="367"/>
    </row>
    <row r="567" spans="1:20" s="8" customFormat="1" ht="288" x14ac:dyDescent="0.35">
      <c r="A567" s="342"/>
      <c r="B567" s="54" t="s">
        <v>932</v>
      </c>
      <c r="C567" s="54" t="s">
        <v>182</v>
      </c>
      <c r="D567" s="54" t="s">
        <v>328</v>
      </c>
      <c r="E567" s="55" t="s">
        <v>1150</v>
      </c>
      <c r="F567" s="59" t="s">
        <v>35</v>
      </c>
      <c r="G567" s="344" t="s">
        <v>860</v>
      </c>
      <c r="H567" s="345" t="s">
        <v>861</v>
      </c>
      <c r="I567" s="339" t="s">
        <v>1130</v>
      </c>
      <c r="J567" s="66" t="s">
        <v>863</v>
      </c>
      <c r="K567" s="59" t="s">
        <v>856</v>
      </c>
      <c r="L567" s="66" t="s">
        <v>76</v>
      </c>
      <c r="M567" s="60" t="s">
        <v>84</v>
      </c>
      <c r="N567" s="60" t="s">
        <v>857</v>
      </c>
      <c r="O567" s="175" t="s">
        <v>396</v>
      </c>
      <c r="P567" s="59" t="s">
        <v>864</v>
      </c>
      <c r="Q567" s="62" t="s">
        <v>41</v>
      </c>
      <c r="R567" s="56">
        <v>1</v>
      </c>
      <c r="S567" s="317"/>
      <c r="T567" s="367">
        <f t="shared" si="8"/>
        <v>0</v>
      </c>
    </row>
    <row r="568" spans="1:20" s="8" customFormat="1" ht="15.5" x14ac:dyDescent="0.35">
      <c r="A568" s="342"/>
      <c r="B568" s="47">
        <v>3</v>
      </c>
      <c r="C568" s="47" t="s">
        <v>182</v>
      </c>
      <c r="D568" s="47" t="s">
        <v>328</v>
      </c>
      <c r="E568" s="48" t="s">
        <v>1151</v>
      </c>
      <c r="F568" s="217" t="s">
        <v>1129</v>
      </c>
      <c r="G568" s="343" t="s">
        <v>1151</v>
      </c>
      <c r="H568" s="2" t="s">
        <v>1129</v>
      </c>
      <c r="I568" s="50"/>
      <c r="J568" s="51"/>
      <c r="K568" s="51"/>
      <c r="L568" s="51"/>
      <c r="M568" s="52"/>
      <c r="N568" s="51"/>
      <c r="O568" s="52"/>
      <c r="P568" s="51"/>
      <c r="Q568" s="52"/>
      <c r="R568" s="49" t="s">
        <v>1129</v>
      </c>
      <c r="S568" s="314"/>
      <c r="T568" s="367"/>
    </row>
    <row r="569" spans="1:20" s="8" customFormat="1" ht="288" x14ac:dyDescent="0.35">
      <c r="A569" s="342"/>
      <c r="B569" s="54" t="s">
        <v>932</v>
      </c>
      <c r="C569" s="54" t="s">
        <v>182</v>
      </c>
      <c r="D569" s="54" t="s">
        <v>328</v>
      </c>
      <c r="E569" s="55" t="s">
        <v>1151</v>
      </c>
      <c r="F569" s="59" t="s">
        <v>35</v>
      </c>
      <c r="G569" s="344" t="s">
        <v>860</v>
      </c>
      <c r="H569" s="345" t="s">
        <v>861</v>
      </c>
      <c r="I569" s="339" t="s">
        <v>1130</v>
      </c>
      <c r="J569" s="66" t="s">
        <v>863</v>
      </c>
      <c r="K569" s="59" t="s">
        <v>856</v>
      </c>
      <c r="L569" s="66" t="s">
        <v>76</v>
      </c>
      <c r="M569" s="60" t="s">
        <v>84</v>
      </c>
      <c r="N569" s="60" t="s">
        <v>857</v>
      </c>
      <c r="O569" s="175" t="s">
        <v>396</v>
      </c>
      <c r="P569" s="59" t="s">
        <v>864</v>
      </c>
      <c r="Q569" s="62" t="s">
        <v>41</v>
      </c>
      <c r="R569" s="56">
        <v>1</v>
      </c>
      <c r="S569" s="317"/>
      <c r="T569" s="367">
        <f t="shared" si="8"/>
        <v>0</v>
      </c>
    </row>
    <row r="570" spans="1:20" s="8" customFormat="1" ht="15.5" x14ac:dyDescent="0.35">
      <c r="A570" s="342"/>
      <c r="B570" s="47">
        <v>3</v>
      </c>
      <c r="C570" s="47" t="s">
        <v>182</v>
      </c>
      <c r="D570" s="47" t="s">
        <v>328</v>
      </c>
      <c r="E570" s="48" t="s">
        <v>1152</v>
      </c>
      <c r="F570" s="217" t="s">
        <v>1129</v>
      </c>
      <c r="G570" s="343" t="s">
        <v>1152</v>
      </c>
      <c r="H570" s="2" t="s">
        <v>1129</v>
      </c>
      <c r="I570" s="50"/>
      <c r="J570" s="51"/>
      <c r="K570" s="51"/>
      <c r="L570" s="51"/>
      <c r="M570" s="52"/>
      <c r="N570" s="51"/>
      <c r="O570" s="52"/>
      <c r="P570" s="51"/>
      <c r="Q570" s="52"/>
      <c r="R570" s="49" t="s">
        <v>1129</v>
      </c>
      <c r="S570" s="314"/>
      <c r="T570" s="367"/>
    </row>
    <row r="571" spans="1:20" s="8" customFormat="1" ht="288" x14ac:dyDescent="0.35">
      <c r="A571" s="342"/>
      <c r="B571" s="54" t="s">
        <v>932</v>
      </c>
      <c r="C571" s="54" t="s">
        <v>107</v>
      </c>
      <c r="D571" s="54" t="s">
        <v>328</v>
      </c>
      <c r="E571" s="55" t="s">
        <v>1152</v>
      </c>
      <c r="F571" s="59" t="s">
        <v>35</v>
      </c>
      <c r="G571" s="344" t="s">
        <v>860</v>
      </c>
      <c r="H571" s="345" t="s">
        <v>861</v>
      </c>
      <c r="I571" s="339" t="s">
        <v>1130</v>
      </c>
      <c r="J571" s="66" t="s">
        <v>863</v>
      </c>
      <c r="K571" s="59" t="s">
        <v>856</v>
      </c>
      <c r="L571" s="66" t="s">
        <v>76</v>
      </c>
      <c r="M571" s="60" t="s">
        <v>84</v>
      </c>
      <c r="N571" s="60" t="s">
        <v>857</v>
      </c>
      <c r="O571" s="175" t="s">
        <v>396</v>
      </c>
      <c r="P571" s="59" t="s">
        <v>864</v>
      </c>
      <c r="Q571" s="62" t="s">
        <v>41</v>
      </c>
      <c r="R571" s="56">
        <v>1</v>
      </c>
      <c r="S571" s="317"/>
      <c r="T571" s="367">
        <f t="shared" si="8"/>
        <v>0</v>
      </c>
    </row>
    <row r="572" spans="1:20" s="8" customFormat="1" ht="15.5" x14ac:dyDescent="0.35">
      <c r="A572" s="342"/>
      <c r="B572" s="47">
        <v>3</v>
      </c>
      <c r="C572" s="47" t="s">
        <v>182</v>
      </c>
      <c r="D572" s="47" t="s">
        <v>328</v>
      </c>
      <c r="E572" s="48" t="s">
        <v>1153</v>
      </c>
      <c r="F572" s="217" t="s">
        <v>1129</v>
      </c>
      <c r="G572" s="343" t="s">
        <v>1153</v>
      </c>
      <c r="H572" s="2" t="s">
        <v>1129</v>
      </c>
      <c r="I572" s="50"/>
      <c r="J572" s="51"/>
      <c r="K572" s="51"/>
      <c r="L572" s="51"/>
      <c r="M572" s="52"/>
      <c r="N572" s="51"/>
      <c r="O572" s="52"/>
      <c r="P572" s="51"/>
      <c r="Q572" s="52"/>
      <c r="R572" s="49" t="s">
        <v>1129</v>
      </c>
      <c r="S572" s="314"/>
      <c r="T572" s="367"/>
    </row>
    <row r="573" spans="1:20" s="8" customFormat="1" ht="288" x14ac:dyDescent="0.35">
      <c r="A573" s="342"/>
      <c r="B573" s="54" t="s">
        <v>932</v>
      </c>
      <c r="C573" s="54" t="s">
        <v>182</v>
      </c>
      <c r="D573" s="54" t="s">
        <v>328</v>
      </c>
      <c r="E573" s="55" t="s">
        <v>1153</v>
      </c>
      <c r="F573" s="59" t="s">
        <v>35</v>
      </c>
      <c r="G573" s="344" t="s">
        <v>860</v>
      </c>
      <c r="H573" s="345" t="s">
        <v>861</v>
      </c>
      <c r="I573" s="339" t="s">
        <v>1130</v>
      </c>
      <c r="J573" s="66" t="s">
        <v>863</v>
      </c>
      <c r="K573" s="59" t="s">
        <v>856</v>
      </c>
      <c r="L573" s="66" t="s">
        <v>76</v>
      </c>
      <c r="M573" s="60" t="s">
        <v>84</v>
      </c>
      <c r="N573" s="60" t="s">
        <v>857</v>
      </c>
      <c r="O573" s="175" t="s">
        <v>396</v>
      </c>
      <c r="P573" s="59" t="s">
        <v>864</v>
      </c>
      <c r="Q573" s="62" t="s">
        <v>41</v>
      </c>
      <c r="R573" s="56">
        <v>1</v>
      </c>
      <c r="S573" s="317"/>
      <c r="T573" s="367">
        <f t="shared" si="8"/>
        <v>0</v>
      </c>
    </row>
    <row r="574" spans="1:20" s="8" customFormat="1" ht="15.5" x14ac:dyDescent="0.35">
      <c r="A574" s="342"/>
      <c r="B574" s="47">
        <v>3</v>
      </c>
      <c r="C574" s="47" t="s">
        <v>182</v>
      </c>
      <c r="D574" s="47" t="s">
        <v>328</v>
      </c>
      <c r="E574" s="48" t="s">
        <v>1154</v>
      </c>
      <c r="F574" s="217" t="s">
        <v>1129</v>
      </c>
      <c r="G574" s="343" t="s">
        <v>1154</v>
      </c>
      <c r="H574" s="2" t="s">
        <v>1129</v>
      </c>
      <c r="I574" s="50"/>
      <c r="J574" s="51"/>
      <c r="K574" s="51"/>
      <c r="L574" s="51"/>
      <c r="M574" s="52"/>
      <c r="N574" s="51"/>
      <c r="O574" s="52"/>
      <c r="P574" s="51"/>
      <c r="Q574" s="52"/>
      <c r="R574" s="49" t="s">
        <v>1129</v>
      </c>
      <c r="S574" s="314"/>
      <c r="T574" s="367"/>
    </row>
    <row r="575" spans="1:20" s="8" customFormat="1" ht="288" x14ac:dyDescent="0.35">
      <c r="A575" s="342"/>
      <c r="B575" s="54" t="s">
        <v>932</v>
      </c>
      <c r="C575" s="54" t="s">
        <v>182</v>
      </c>
      <c r="D575" s="54" t="s">
        <v>328</v>
      </c>
      <c r="E575" s="55" t="s">
        <v>1154</v>
      </c>
      <c r="F575" s="59" t="s">
        <v>35</v>
      </c>
      <c r="G575" s="344" t="s">
        <v>860</v>
      </c>
      <c r="H575" s="345" t="s">
        <v>861</v>
      </c>
      <c r="I575" s="339" t="s">
        <v>1130</v>
      </c>
      <c r="J575" s="66" t="s">
        <v>863</v>
      </c>
      <c r="K575" s="59" t="s">
        <v>856</v>
      </c>
      <c r="L575" s="66" t="s">
        <v>76</v>
      </c>
      <c r="M575" s="60" t="s">
        <v>84</v>
      </c>
      <c r="N575" s="60" t="s">
        <v>857</v>
      </c>
      <c r="O575" s="175" t="s">
        <v>396</v>
      </c>
      <c r="P575" s="59" t="s">
        <v>864</v>
      </c>
      <c r="Q575" s="62" t="s">
        <v>41</v>
      </c>
      <c r="R575" s="56">
        <v>1</v>
      </c>
      <c r="S575" s="317"/>
      <c r="T575" s="367">
        <f t="shared" si="8"/>
        <v>0</v>
      </c>
    </row>
    <row r="576" spans="1:20" s="8" customFormat="1" ht="15.5" x14ac:dyDescent="0.35">
      <c r="A576" s="342"/>
      <c r="B576" s="47">
        <v>3</v>
      </c>
      <c r="C576" s="47" t="s">
        <v>182</v>
      </c>
      <c r="D576" s="47" t="s">
        <v>328</v>
      </c>
      <c r="E576" s="48" t="s">
        <v>1155</v>
      </c>
      <c r="F576" s="217" t="s">
        <v>1129</v>
      </c>
      <c r="G576" s="343" t="s">
        <v>1155</v>
      </c>
      <c r="H576" s="2" t="s">
        <v>1129</v>
      </c>
      <c r="I576" s="50"/>
      <c r="J576" s="51"/>
      <c r="K576" s="51"/>
      <c r="L576" s="51"/>
      <c r="M576" s="52"/>
      <c r="N576" s="51"/>
      <c r="O576" s="52"/>
      <c r="P576" s="51"/>
      <c r="Q576" s="52"/>
      <c r="R576" s="49" t="s">
        <v>1129</v>
      </c>
      <c r="S576" s="314"/>
      <c r="T576" s="367"/>
    </row>
    <row r="577" spans="1:20" s="8" customFormat="1" ht="288" x14ac:dyDescent="0.35">
      <c r="A577" s="342"/>
      <c r="B577" s="54" t="s">
        <v>932</v>
      </c>
      <c r="C577" s="54" t="s">
        <v>182</v>
      </c>
      <c r="D577" s="54" t="s">
        <v>328</v>
      </c>
      <c r="E577" s="55" t="s">
        <v>1155</v>
      </c>
      <c r="F577" s="59" t="s">
        <v>35</v>
      </c>
      <c r="G577" s="344" t="s">
        <v>860</v>
      </c>
      <c r="H577" s="345" t="s">
        <v>861</v>
      </c>
      <c r="I577" s="339" t="s">
        <v>1130</v>
      </c>
      <c r="J577" s="66" t="s">
        <v>863</v>
      </c>
      <c r="K577" s="59" t="s">
        <v>856</v>
      </c>
      <c r="L577" s="66" t="s">
        <v>76</v>
      </c>
      <c r="M577" s="60" t="s">
        <v>84</v>
      </c>
      <c r="N577" s="60" t="s">
        <v>857</v>
      </c>
      <c r="O577" s="175" t="s">
        <v>396</v>
      </c>
      <c r="P577" s="59" t="s">
        <v>864</v>
      </c>
      <c r="Q577" s="62" t="s">
        <v>41</v>
      </c>
      <c r="R577" s="56">
        <v>1</v>
      </c>
      <c r="S577" s="317"/>
      <c r="T577" s="367">
        <f t="shared" si="8"/>
        <v>0</v>
      </c>
    </row>
    <row r="578" spans="1:20" s="8" customFormat="1" ht="15.5" x14ac:dyDescent="0.35">
      <c r="A578" s="342"/>
      <c r="B578" s="47">
        <v>3</v>
      </c>
      <c r="C578" s="47" t="s">
        <v>182</v>
      </c>
      <c r="D578" s="47" t="s">
        <v>328</v>
      </c>
      <c r="E578" s="48" t="s">
        <v>1156</v>
      </c>
      <c r="F578" s="217" t="s">
        <v>1129</v>
      </c>
      <c r="G578" s="343" t="s">
        <v>1156</v>
      </c>
      <c r="H578" s="2" t="s">
        <v>1129</v>
      </c>
      <c r="I578" s="50"/>
      <c r="J578" s="51"/>
      <c r="K578" s="51"/>
      <c r="L578" s="51"/>
      <c r="M578" s="52"/>
      <c r="N578" s="51"/>
      <c r="O578" s="52"/>
      <c r="P578" s="51"/>
      <c r="Q578" s="52"/>
      <c r="R578" s="49" t="s">
        <v>1129</v>
      </c>
      <c r="S578" s="314"/>
      <c r="T578" s="367"/>
    </row>
    <row r="579" spans="1:20" s="8" customFormat="1" ht="288" x14ac:dyDescent="0.35">
      <c r="A579" s="342"/>
      <c r="B579" s="54" t="s">
        <v>932</v>
      </c>
      <c r="C579" s="54" t="s">
        <v>182</v>
      </c>
      <c r="D579" s="54" t="s">
        <v>328</v>
      </c>
      <c r="E579" s="55" t="s">
        <v>1156</v>
      </c>
      <c r="F579" s="59" t="s">
        <v>35</v>
      </c>
      <c r="G579" s="344" t="s">
        <v>860</v>
      </c>
      <c r="H579" s="345" t="s">
        <v>861</v>
      </c>
      <c r="I579" s="339" t="s">
        <v>1130</v>
      </c>
      <c r="J579" s="66" t="s">
        <v>863</v>
      </c>
      <c r="K579" s="59" t="s">
        <v>856</v>
      </c>
      <c r="L579" s="66" t="s">
        <v>76</v>
      </c>
      <c r="M579" s="60" t="s">
        <v>84</v>
      </c>
      <c r="N579" s="60" t="s">
        <v>857</v>
      </c>
      <c r="O579" s="175" t="s">
        <v>396</v>
      </c>
      <c r="P579" s="59" t="s">
        <v>864</v>
      </c>
      <c r="Q579" s="62" t="s">
        <v>41</v>
      </c>
      <c r="R579" s="56">
        <v>1</v>
      </c>
      <c r="S579" s="317"/>
      <c r="T579" s="367">
        <f t="shared" si="8"/>
        <v>0</v>
      </c>
    </row>
    <row r="580" spans="1:20" s="8" customFormat="1" ht="15.5" x14ac:dyDescent="0.35">
      <c r="A580" s="342"/>
      <c r="B580" s="47">
        <v>3</v>
      </c>
      <c r="C580" s="47" t="s">
        <v>182</v>
      </c>
      <c r="D580" s="47" t="s">
        <v>328</v>
      </c>
      <c r="E580" s="48" t="s">
        <v>1157</v>
      </c>
      <c r="F580" s="217" t="s">
        <v>1129</v>
      </c>
      <c r="G580" s="343" t="s">
        <v>1157</v>
      </c>
      <c r="H580" s="2" t="s">
        <v>1129</v>
      </c>
      <c r="I580" s="50"/>
      <c r="J580" s="51"/>
      <c r="K580" s="51"/>
      <c r="L580" s="51"/>
      <c r="M580" s="52"/>
      <c r="N580" s="51"/>
      <c r="O580" s="52"/>
      <c r="P580" s="51"/>
      <c r="Q580" s="52"/>
      <c r="R580" s="49" t="s">
        <v>1129</v>
      </c>
      <c r="S580" s="314"/>
      <c r="T580" s="367"/>
    </row>
    <row r="581" spans="1:20" s="8" customFormat="1" ht="288" x14ac:dyDescent="0.35">
      <c r="A581" s="342"/>
      <c r="B581" s="54" t="s">
        <v>932</v>
      </c>
      <c r="C581" s="54" t="s">
        <v>182</v>
      </c>
      <c r="D581" s="54" t="s">
        <v>328</v>
      </c>
      <c r="E581" s="55" t="s">
        <v>1157</v>
      </c>
      <c r="F581" s="59" t="s">
        <v>35</v>
      </c>
      <c r="G581" s="344" t="s">
        <v>860</v>
      </c>
      <c r="H581" s="345" t="s">
        <v>861</v>
      </c>
      <c r="I581" s="339" t="s">
        <v>1130</v>
      </c>
      <c r="J581" s="66" t="s">
        <v>863</v>
      </c>
      <c r="K581" s="59" t="s">
        <v>856</v>
      </c>
      <c r="L581" s="66" t="s">
        <v>76</v>
      </c>
      <c r="M581" s="60" t="s">
        <v>84</v>
      </c>
      <c r="N581" s="60" t="s">
        <v>857</v>
      </c>
      <c r="O581" s="175" t="s">
        <v>396</v>
      </c>
      <c r="P581" s="59" t="s">
        <v>864</v>
      </c>
      <c r="Q581" s="62" t="s">
        <v>41</v>
      </c>
      <c r="R581" s="56">
        <v>1</v>
      </c>
      <c r="S581" s="317"/>
      <c r="T581" s="367">
        <f t="shared" ref="T581:T643" si="9">R581*S581</f>
        <v>0</v>
      </c>
    </row>
    <row r="582" spans="1:20" s="8" customFormat="1" ht="15.5" x14ac:dyDescent="0.35">
      <c r="A582" s="342"/>
      <c r="B582" s="47">
        <v>3</v>
      </c>
      <c r="C582" s="47" t="s">
        <v>182</v>
      </c>
      <c r="D582" s="47" t="s">
        <v>328</v>
      </c>
      <c r="E582" s="48" t="s">
        <v>1158</v>
      </c>
      <c r="F582" s="217" t="s">
        <v>1129</v>
      </c>
      <c r="G582" s="343" t="s">
        <v>1158</v>
      </c>
      <c r="H582" s="2" t="s">
        <v>1129</v>
      </c>
      <c r="I582" s="50"/>
      <c r="J582" s="51"/>
      <c r="K582" s="51"/>
      <c r="L582" s="51"/>
      <c r="M582" s="52"/>
      <c r="N582" s="51"/>
      <c r="O582" s="52"/>
      <c r="P582" s="51"/>
      <c r="Q582" s="52"/>
      <c r="R582" s="49" t="s">
        <v>1129</v>
      </c>
      <c r="S582" s="314"/>
      <c r="T582" s="367"/>
    </row>
    <row r="583" spans="1:20" s="8" customFormat="1" ht="288" x14ac:dyDescent="0.35">
      <c r="A583" s="342"/>
      <c r="B583" s="54" t="s">
        <v>932</v>
      </c>
      <c r="C583" s="54" t="s">
        <v>182</v>
      </c>
      <c r="D583" s="54" t="s">
        <v>328</v>
      </c>
      <c r="E583" s="55" t="s">
        <v>1158</v>
      </c>
      <c r="F583" s="59" t="s">
        <v>35</v>
      </c>
      <c r="G583" s="344" t="s">
        <v>860</v>
      </c>
      <c r="H583" s="345" t="s">
        <v>861</v>
      </c>
      <c r="I583" s="339" t="s">
        <v>1130</v>
      </c>
      <c r="J583" s="66" t="s">
        <v>863</v>
      </c>
      <c r="K583" s="59" t="s">
        <v>856</v>
      </c>
      <c r="L583" s="66" t="s">
        <v>76</v>
      </c>
      <c r="M583" s="60" t="s">
        <v>84</v>
      </c>
      <c r="N583" s="60" t="s">
        <v>857</v>
      </c>
      <c r="O583" s="175" t="s">
        <v>396</v>
      </c>
      <c r="P583" s="59" t="s">
        <v>864</v>
      </c>
      <c r="Q583" s="62" t="s">
        <v>41</v>
      </c>
      <c r="R583" s="56">
        <v>1</v>
      </c>
      <c r="S583" s="317"/>
      <c r="T583" s="367">
        <f t="shared" si="9"/>
        <v>0</v>
      </c>
    </row>
    <row r="584" spans="1:20" s="8" customFormat="1" ht="15.5" x14ac:dyDescent="0.35">
      <c r="A584" s="342"/>
      <c r="B584" s="47">
        <v>3</v>
      </c>
      <c r="C584" s="47" t="s">
        <v>182</v>
      </c>
      <c r="D584" s="47" t="s">
        <v>328</v>
      </c>
      <c r="E584" s="48" t="s">
        <v>1159</v>
      </c>
      <c r="F584" s="217" t="s">
        <v>1129</v>
      </c>
      <c r="G584" s="343" t="s">
        <v>1159</v>
      </c>
      <c r="H584" s="2" t="s">
        <v>1129</v>
      </c>
      <c r="I584" s="50"/>
      <c r="J584" s="51"/>
      <c r="K584" s="51"/>
      <c r="L584" s="51"/>
      <c r="M584" s="52"/>
      <c r="N584" s="51"/>
      <c r="O584" s="52"/>
      <c r="P584" s="51"/>
      <c r="Q584" s="52"/>
      <c r="R584" s="49" t="s">
        <v>1129</v>
      </c>
      <c r="S584" s="314"/>
      <c r="T584" s="367"/>
    </row>
    <row r="585" spans="1:20" s="8" customFormat="1" ht="288" x14ac:dyDescent="0.35">
      <c r="A585" s="342"/>
      <c r="B585" s="54" t="s">
        <v>932</v>
      </c>
      <c r="C585" s="54" t="s">
        <v>182</v>
      </c>
      <c r="D585" s="54" t="s">
        <v>328</v>
      </c>
      <c r="E585" s="55" t="s">
        <v>1159</v>
      </c>
      <c r="F585" s="59" t="s">
        <v>35</v>
      </c>
      <c r="G585" s="344" t="s">
        <v>860</v>
      </c>
      <c r="H585" s="345" t="s">
        <v>861</v>
      </c>
      <c r="I585" s="339" t="s">
        <v>1130</v>
      </c>
      <c r="J585" s="66" t="s">
        <v>863</v>
      </c>
      <c r="K585" s="59" t="s">
        <v>856</v>
      </c>
      <c r="L585" s="66" t="s">
        <v>76</v>
      </c>
      <c r="M585" s="60" t="s">
        <v>84</v>
      </c>
      <c r="N585" s="60" t="s">
        <v>857</v>
      </c>
      <c r="O585" s="175" t="s">
        <v>396</v>
      </c>
      <c r="P585" s="59" t="s">
        <v>864</v>
      </c>
      <c r="Q585" s="62" t="s">
        <v>41</v>
      </c>
      <c r="R585" s="56">
        <v>1</v>
      </c>
      <c r="S585" s="317"/>
      <c r="T585" s="367">
        <f t="shared" si="9"/>
        <v>0</v>
      </c>
    </row>
    <row r="586" spans="1:20" s="8" customFormat="1" ht="15.5" x14ac:dyDescent="0.35">
      <c r="A586" s="342"/>
      <c r="B586" s="47">
        <v>3</v>
      </c>
      <c r="C586" s="47" t="s">
        <v>182</v>
      </c>
      <c r="D586" s="47" t="s">
        <v>328</v>
      </c>
      <c r="E586" s="48" t="s">
        <v>1160</v>
      </c>
      <c r="F586" s="217" t="s">
        <v>1129</v>
      </c>
      <c r="G586" s="343" t="s">
        <v>1160</v>
      </c>
      <c r="H586" s="2" t="s">
        <v>1129</v>
      </c>
      <c r="I586" s="50"/>
      <c r="J586" s="51"/>
      <c r="K586" s="51"/>
      <c r="L586" s="51"/>
      <c r="M586" s="52"/>
      <c r="N586" s="51"/>
      <c r="O586" s="52"/>
      <c r="P586" s="51"/>
      <c r="Q586" s="52"/>
      <c r="R586" s="49" t="s">
        <v>1129</v>
      </c>
      <c r="S586" s="314"/>
      <c r="T586" s="367"/>
    </row>
    <row r="587" spans="1:20" s="8" customFormat="1" ht="288" x14ac:dyDescent="0.35">
      <c r="A587" s="342"/>
      <c r="B587" s="54" t="s">
        <v>932</v>
      </c>
      <c r="C587" s="54" t="s">
        <v>182</v>
      </c>
      <c r="D587" s="54" t="s">
        <v>328</v>
      </c>
      <c r="E587" s="55" t="s">
        <v>1160</v>
      </c>
      <c r="F587" s="59" t="s">
        <v>35</v>
      </c>
      <c r="G587" s="344" t="s">
        <v>860</v>
      </c>
      <c r="H587" s="345" t="s">
        <v>861</v>
      </c>
      <c r="I587" s="339" t="s">
        <v>1130</v>
      </c>
      <c r="J587" s="66" t="s">
        <v>863</v>
      </c>
      <c r="K587" s="59" t="s">
        <v>856</v>
      </c>
      <c r="L587" s="66" t="s">
        <v>76</v>
      </c>
      <c r="M587" s="60" t="s">
        <v>84</v>
      </c>
      <c r="N587" s="60" t="s">
        <v>857</v>
      </c>
      <c r="O587" s="175" t="s">
        <v>396</v>
      </c>
      <c r="P587" s="59" t="s">
        <v>864</v>
      </c>
      <c r="Q587" s="62" t="s">
        <v>41</v>
      </c>
      <c r="R587" s="56">
        <v>1</v>
      </c>
      <c r="S587" s="317"/>
      <c r="T587" s="367">
        <f t="shared" si="9"/>
        <v>0</v>
      </c>
    </row>
    <row r="588" spans="1:20" s="8" customFormat="1" ht="15.5" x14ac:dyDescent="0.35">
      <c r="A588" s="342"/>
      <c r="B588" s="47">
        <v>3</v>
      </c>
      <c r="C588" s="47" t="s">
        <v>182</v>
      </c>
      <c r="D588" s="47" t="s">
        <v>328</v>
      </c>
      <c r="E588" s="48" t="s">
        <v>1161</v>
      </c>
      <c r="F588" s="217" t="s">
        <v>1129</v>
      </c>
      <c r="G588" s="343" t="s">
        <v>1161</v>
      </c>
      <c r="H588" s="2" t="s">
        <v>1129</v>
      </c>
      <c r="I588" s="50"/>
      <c r="J588" s="51"/>
      <c r="K588" s="51"/>
      <c r="L588" s="51"/>
      <c r="M588" s="52"/>
      <c r="N588" s="51"/>
      <c r="O588" s="52"/>
      <c r="P588" s="51"/>
      <c r="Q588" s="52"/>
      <c r="R588" s="49" t="s">
        <v>1129</v>
      </c>
      <c r="S588" s="314"/>
      <c r="T588" s="367"/>
    </row>
    <row r="589" spans="1:20" s="8" customFormat="1" ht="288" x14ac:dyDescent="0.35">
      <c r="A589" s="342"/>
      <c r="B589" s="54" t="s">
        <v>932</v>
      </c>
      <c r="C589" s="54" t="s">
        <v>182</v>
      </c>
      <c r="D589" s="54" t="s">
        <v>328</v>
      </c>
      <c r="E589" s="55" t="s">
        <v>1161</v>
      </c>
      <c r="F589" s="59" t="s">
        <v>35</v>
      </c>
      <c r="G589" s="344" t="s">
        <v>860</v>
      </c>
      <c r="H589" s="345" t="s">
        <v>861</v>
      </c>
      <c r="I589" s="339" t="s">
        <v>1130</v>
      </c>
      <c r="J589" s="66" t="s">
        <v>863</v>
      </c>
      <c r="K589" s="59" t="s">
        <v>856</v>
      </c>
      <c r="L589" s="66" t="s">
        <v>76</v>
      </c>
      <c r="M589" s="60" t="s">
        <v>84</v>
      </c>
      <c r="N589" s="60" t="s">
        <v>857</v>
      </c>
      <c r="O589" s="175" t="s">
        <v>396</v>
      </c>
      <c r="P589" s="59" t="s">
        <v>864</v>
      </c>
      <c r="Q589" s="62" t="s">
        <v>41</v>
      </c>
      <c r="R589" s="56">
        <v>1</v>
      </c>
      <c r="S589" s="317"/>
      <c r="T589" s="367">
        <f t="shared" si="9"/>
        <v>0</v>
      </c>
    </row>
    <row r="590" spans="1:20" s="8" customFormat="1" ht="15.5" x14ac:dyDescent="0.35">
      <c r="A590" s="342"/>
      <c r="B590" s="47">
        <v>3</v>
      </c>
      <c r="C590" s="47" t="s">
        <v>182</v>
      </c>
      <c r="D590" s="47" t="s">
        <v>328</v>
      </c>
      <c r="E590" s="48" t="s">
        <v>1162</v>
      </c>
      <c r="F590" s="217" t="s">
        <v>1129</v>
      </c>
      <c r="G590" s="343" t="s">
        <v>1162</v>
      </c>
      <c r="H590" s="2" t="s">
        <v>1129</v>
      </c>
      <c r="I590" s="50"/>
      <c r="J590" s="51"/>
      <c r="K590" s="51"/>
      <c r="L590" s="51"/>
      <c r="M590" s="52"/>
      <c r="N590" s="51"/>
      <c r="O590" s="52"/>
      <c r="P590" s="51"/>
      <c r="Q590" s="52"/>
      <c r="R590" s="49" t="s">
        <v>1129</v>
      </c>
      <c r="S590" s="314"/>
      <c r="T590" s="367"/>
    </row>
    <row r="591" spans="1:20" s="8" customFormat="1" ht="288" x14ac:dyDescent="0.35">
      <c r="A591" s="342"/>
      <c r="B591" s="54" t="s">
        <v>932</v>
      </c>
      <c r="C591" s="54" t="s">
        <v>182</v>
      </c>
      <c r="D591" s="54" t="s">
        <v>328</v>
      </c>
      <c r="E591" s="55" t="s">
        <v>1162</v>
      </c>
      <c r="F591" s="59" t="s">
        <v>35</v>
      </c>
      <c r="G591" s="344" t="s">
        <v>860</v>
      </c>
      <c r="H591" s="345" t="s">
        <v>861</v>
      </c>
      <c r="I591" s="339" t="s">
        <v>1130</v>
      </c>
      <c r="J591" s="66" t="s">
        <v>863</v>
      </c>
      <c r="K591" s="59" t="s">
        <v>856</v>
      </c>
      <c r="L591" s="66" t="s">
        <v>76</v>
      </c>
      <c r="M591" s="60" t="s">
        <v>84</v>
      </c>
      <c r="N591" s="60" t="s">
        <v>857</v>
      </c>
      <c r="O591" s="175" t="s">
        <v>396</v>
      </c>
      <c r="P591" s="59" t="s">
        <v>864</v>
      </c>
      <c r="Q591" s="62" t="s">
        <v>41</v>
      </c>
      <c r="R591" s="56">
        <v>1</v>
      </c>
      <c r="S591" s="317"/>
      <c r="T591" s="367">
        <f t="shared" si="9"/>
        <v>0</v>
      </c>
    </row>
    <row r="592" spans="1:20" s="8" customFormat="1" ht="15.5" x14ac:dyDescent="0.35">
      <c r="A592" s="342"/>
      <c r="B592" s="47">
        <v>3</v>
      </c>
      <c r="C592" s="47" t="s">
        <v>42</v>
      </c>
      <c r="D592" s="47" t="s">
        <v>328</v>
      </c>
      <c r="E592" s="48" t="s">
        <v>1163</v>
      </c>
      <c r="F592" s="217" t="s">
        <v>1129</v>
      </c>
      <c r="G592" s="343" t="s">
        <v>1163</v>
      </c>
      <c r="H592" s="2" t="s">
        <v>1129</v>
      </c>
      <c r="I592" s="50"/>
      <c r="J592" s="51"/>
      <c r="K592" s="51"/>
      <c r="L592" s="51"/>
      <c r="M592" s="52"/>
      <c r="N592" s="51"/>
      <c r="O592" s="52"/>
      <c r="P592" s="51"/>
      <c r="Q592" s="52"/>
      <c r="R592" s="49" t="s">
        <v>1129</v>
      </c>
      <c r="S592" s="314"/>
      <c r="T592" s="367"/>
    </row>
    <row r="593" spans="1:20" s="8" customFormat="1" ht="288" x14ac:dyDescent="0.35">
      <c r="A593" s="342"/>
      <c r="B593" s="54" t="s">
        <v>932</v>
      </c>
      <c r="C593" s="54" t="s">
        <v>42</v>
      </c>
      <c r="D593" s="54" t="s">
        <v>328</v>
      </c>
      <c r="E593" s="55" t="s">
        <v>1163</v>
      </c>
      <c r="F593" s="59" t="s">
        <v>35</v>
      </c>
      <c r="G593" s="344" t="s">
        <v>860</v>
      </c>
      <c r="H593" s="345" t="s">
        <v>861</v>
      </c>
      <c r="I593" s="339" t="s">
        <v>1130</v>
      </c>
      <c r="J593" s="66" t="s">
        <v>863</v>
      </c>
      <c r="K593" s="59" t="s">
        <v>856</v>
      </c>
      <c r="L593" s="66" t="s">
        <v>76</v>
      </c>
      <c r="M593" s="60" t="s">
        <v>84</v>
      </c>
      <c r="N593" s="60" t="s">
        <v>857</v>
      </c>
      <c r="O593" s="175" t="s">
        <v>396</v>
      </c>
      <c r="P593" s="59" t="s">
        <v>864</v>
      </c>
      <c r="Q593" s="62" t="s">
        <v>41</v>
      </c>
      <c r="R593" s="56">
        <v>1</v>
      </c>
      <c r="S593" s="317"/>
      <c r="T593" s="367">
        <f t="shared" si="9"/>
        <v>0</v>
      </c>
    </row>
    <row r="594" spans="1:20" s="8" customFormat="1" ht="15.5" x14ac:dyDescent="0.35">
      <c r="A594" s="342"/>
      <c r="B594" s="47">
        <v>3</v>
      </c>
      <c r="C594" s="47" t="s">
        <v>42</v>
      </c>
      <c r="D594" s="47" t="s">
        <v>328</v>
      </c>
      <c r="E594" s="48" t="s">
        <v>1164</v>
      </c>
      <c r="F594" s="217" t="s">
        <v>1129</v>
      </c>
      <c r="G594" s="343" t="s">
        <v>1164</v>
      </c>
      <c r="H594" s="2" t="s">
        <v>1129</v>
      </c>
      <c r="I594" s="50"/>
      <c r="J594" s="51"/>
      <c r="K594" s="51"/>
      <c r="L594" s="51"/>
      <c r="M594" s="52"/>
      <c r="N594" s="51"/>
      <c r="O594" s="52"/>
      <c r="P594" s="51"/>
      <c r="Q594" s="52"/>
      <c r="R594" s="49" t="s">
        <v>1129</v>
      </c>
      <c r="S594" s="314"/>
      <c r="T594" s="367"/>
    </row>
    <row r="595" spans="1:20" s="8" customFormat="1" ht="288" x14ac:dyDescent="0.35">
      <c r="A595" s="342"/>
      <c r="B595" s="54" t="s">
        <v>932</v>
      </c>
      <c r="C595" s="54" t="s">
        <v>42</v>
      </c>
      <c r="D595" s="54" t="s">
        <v>328</v>
      </c>
      <c r="E595" s="55" t="s">
        <v>1164</v>
      </c>
      <c r="F595" s="59" t="s">
        <v>35</v>
      </c>
      <c r="G595" s="344" t="s">
        <v>860</v>
      </c>
      <c r="H595" s="345" t="s">
        <v>861</v>
      </c>
      <c r="I595" s="339" t="s">
        <v>1130</v>
      </c>
      <c r="J595" s="66" t="s">
        <v>863</v>
      </c>
      <c r="K595" s="59" t="s">
        <v>856</v>
      </c>
      <c r="L595" s="66" t="s">
        <v>76</v>
      </c>
      <c r="M595" s="60" t="s">
        <v>84</v>
      </c>
      <c r="N595" s="60" t="s">
        <v>857</v>
      </c>
      <c r="O595" s="175" t="s">
        <v>396</v>
      </c>
      <c r="P595" s="59" t="s">
        <v>864</v>
      </c>
      <c r="Q595" s="62" t="s">
        <v>41</v>
      </c>
      <c r="R595" s="56">
        <v>1</v>
      </c>
      <c r="S595" s="317"/>
      <c r="T595" s="367">
        <f t="shared" si="9"/>
        <v>0</v>
      </c>
    </row>
    <row r="596" spans="1:20" s="8" customFormat="1" ht="15.5" x14ac:dyDescent="0.35">
      <c r="A596" s="342"/>
      <c r="B596" s="47">
        <v>3</v>
      </c>
      <c r="C596" s="47" t="s">
        <v>42</v>
      </c>
      <c r="D596" s="47" t="s">
        <v>328</v>
      </c>
      <c r="E596" s="48" t="s">
        <v>1165</v>
      </c>
      <c r="F596" s="217" t="s">
        <v>1129</v>
      </c>
      <c r="G596" s="343" t="s">
        <v>1165</v>
      </c>
      <c r="H596" s="2" t="s">
        <v>1129</v>
      </c>
      <c r="I596" s="50"/>
      <c r="J596" s="51"/>
      <c r="K596" s="51"/>
      <c r="L596" s="51"/>
      <c r="M596" s="52"/>
      <c r="N596" s="51"/>
      <c r="O596" s="52"/>
      <c r="P596" s="51"/>
      <c r="Q596" s="52"/>
      <c r="R596" s="49" t="s">
        <v>1129</v>
      </c>
      <c r="S596" s="314"/>
      <c r="T596" s="367"/>
    </row>
    <row r="597" spans="1:20" s="8" customFormat="1" ht="288" x14ac:dyDescent="0.35">
      <c r="A597" s="342"/>
      <c r="B597" s="54" t="s">
        <v>932</v>
      </c>
      <c r="C597" s="54" t="s">
        <v>42</v>
      </c>
      <c r="D597" s="54" t="s">
        <v>328</v>
      </c>
      <c r="E597" s="55" t="s">
        <v>1165</v>
      </c>
      <c r="F597" s="59" t="s">
        <v>35</v>
      </c>
      <c r="G597" s="344" t="s">
        <v>860</v>
      </c>
      <c r="H597" s="345" t="s">
        <v>861</v>
      </c>
      <c r="I597" s="339" t="s">
        <v>1130</v>
      </c>
      <c r="J597" s="66" t="s">
        <v>863</v>
      </c>
      <c r="K597" s="59" t="s">
        <v>856</v>
      </c>
      <c r="L597" s="66" t="s">
        <v>76</v>
      </c>
      <c r="M597" s="60" t="s">
        <v>84</v>
      </c>
      <c r="N597" s="60" t="s">
        <v>857</v>
      </c>
      <c r="O597" s="175" t="s">
        <v>396</v>
      </c>
      <c r="P597" s="59" t="s">
        <v>864</v>
      </c>
      <c r="Q597" s="62" t="s">
        <v>41</v>
      </c>
      <c r="R597" s="56">
        <v>1</v>
      </c>
      <c r="S597" s="317"/>
      <c r="T597" s="367">
        <f t="shared" si="9"/>
        <v>0</v>
      </c>
    </row>
    <row r="598" spans="1:20" s="8" customFormat="1" ht="15.5" x14ac:dyDescent="0.35">
      <c r="A598" s="342"/>
      <c r="B598" s="47">
        <v>3</v>
      </c>
      <c r="C598" s="47" t="s">
        <v>42</v>
      </c>
      <c r="D598" s="47" t="s">
        <v>328</v>
      </c>
      <c r="E598" s="48" t="s">
        <v>1166</v>
      </c>
      <c r="F598" s="217" t="s">
        <v>1129</v>
      </c>
      <c r="G598" s="343" t="s">
        <v>1166</v>
      </c>
      <c r="H598" s="2" t="s">
        <v>1129</v>
      </c>
      <c r="I598" s="50"/>
      <c r="J598" s="51"/>
      <c r="K598" s="51"/>
      <c r="L598" s="51"/>
      <c r="M598" s="52"/>
      <c r="N598" s="51"/>
      <c r="O598" s="52"/>
      <c r="P598" s="51"/>
      <c r="Q598" s="52"/>
      <c r="R598" s="49" t="s">
        <v>1129</v>
      </c>
      <c r="S598" s="314"/>
      <c r="T598" s="367"/>
    </row>
    <row r="599" spans="1:20" s="8" customFormat="1" ht="288" x14ac:dyDescent="0.35">
      <c r="A599" s="342"/>
      <c r="B599" s="54" t="s">
        <v>932</v>
      </c>
      <c r="C599" s="54" t="s">
        <v>42</v>
      </c>
      <c r="D599" s="54" t="s">
        <v>328</v>
      </c>
      <c r="E599" s="55" t="s">
        <v>1166</v>
      </c>
      <c r="F599" s="59" t="s">
        <v>35</v>
      </c>
      <c r="G599" s="344" t="s">
        <v>860</v>
      </c>
      <c r="H599" s="345" t="s">
        <v>861</v>
      </c>
      <c r="I599" s="339" t="s">
        <v>1130</v>
      </c>
      <c r="J599" s="66" t="s">
        <v>863</v>
      </c>
      <c r="K599" s="59" t="s">
        <v>856</v>
      </c>
      <c r="L599" s="66" t="s">
        <v>76</v>
      </c>
      <c r="M599" s="60" t="s">
        <v>84</v>
      </c>
      <c r="N599" s="60" t="s">
        <v>857</v>
      </c>
      <c r="O599" s="175" t="s">
        <v>396</v>
      </c>
      <c r="P599" s="59" t="s">
        <v>864</v>
      </c>
      <c r="Q599" s="62" t="s">
        <v>41</v>
      </c>
      <c r="R599" s="56">
        <v>1</v>
      </c>
      <c r="S599" s="317"/>
      <c r="T599" s="367">
        <f t="shared" si="9"/>
        <v>0</v>
      </c>
    </row>
    <row r="600" spans="1:20" s="8" customFormat="1" ht="15.5" x14ac:dyDescent="0.35">
      <c r="A600" s="342"/>
      <c r="B600" s="47">
        <v>3</v>
      </c>
      <c r="C600" s="47" t="s">
        <v>42</v>
      </c>
      <c r="D600" s="47" t="s">
        <v>328</v>
      </c>
      <c r="E600" s="48" t="s">
        <v>1167</v>
      </c>
      <c r="F600" s="217" t="s">
        <v>1129</v>
      </c>
      <c r="G600" s="343" t="s">
        <v>1167</v>
      </c>
      <c r="H600" s="2" t="s">
        <v>1129</v>
      </c>
      <c r="I600" s="50"/>
      <c r="J600" s="51"/>
      <c r="K600" s="51"/>
      <c r="L600" s="51"/>
      <c r="M600" s="52"/>
      <c r="N600" s="51"/>
      <c r="O600" s="52"/>
      <c r="P600" s="51"/>
      <c r="Q600" s="52"/>
      <c r="R600" s="49" t="s">
        <v>1129</v>
      </c>
      <c r="S600" s="314"/>
      <c r="T600" s="367"/>
    </row>
    <row r="601" spans="1:20" s="8" customFormat="1" ht="288" x14ac:dyDescent="0.35">
      <c r="A601" s="342"/>
      <c r="B601" s="54" t="s">
        <v>932</v>
      </c>
      <c r="C601" s="54" t="s">
        <v>42</v>
      </c>
      <c r="D601" s="54" t="s">
        <v>328</v>
      </c>
      <c r="E601" s="55" t="s">
        <v>1167</v>
      </c>
      <c r="F601" s="59" t="s">
        <v>35</v>
      </c>
      <c r="G601" s="344" t="s">
        <v>860</v>
      </c>
      <c r="H601" s="345" t="s">
        <v>861</v>
      </c>
      <c r="I601" s="339" t="s">
        <v>1130</v>
      </c>
      <c r="J601" s="66" t="s">
        <v>863</v>
      </c>
      <c r="K601" s="59" t="s">
        <v>856</v>
      </c>
      <c r="L601" s="66" t="s">
        <v>76</v>
      </c>
      <c r="M601" s="60" t="s">
        <v>84</v>
      </c>
      <c r="N601" s="60" t="s">
        <v>857</v>
      </c>
      <c r="O601" s="175" t="s">
        <v>396</v>
      </c>
      <c r="P601" s="59" t="s">
        <v>864</v>
      </c>
      <c r="Q601" s="62" t="s">
        <v>41</v>
      </c>
      <c r="R601" s="56">
        <v>1</v>
      </c>
      <c r="S601" s="317"/>
      <c r="T601" s="367">
        <f t="shared" si="9"/>
        <v>0</v>
      </c>
    </row>
    <row r="602" spans="1:20" s="8" customFormat="1" ht="15.5" x14ac:dyDescent="0.35">
      <c r="A602" s="342"/>
      <c r="B602" s="47">
        <v>3</v>
      </c>
      <c r="C602" s="47" t="s">
        <v>42</v>
      </c>
      <c r="D602" s="47" t="s">
        <v>328</v>
      </c>
      <c r="E602" s="48" t="s">
        <v>1168</v>
      </c>
      <c r="F602" s="217" t="s">
        <v>1129</v>
      </c>
      <c r="G602" s="343" t="s">
        <v>1168</v>
      </c>
      <c r="H602" s="2" t="s">
        <v>1129</v>
      </c>
      <c r="I602" s="50"/>
      <c r="J602" s="51"/>
      <c r="K602" s="51"/>
      <c r="L602" s="51"/>
      <c r="M602" s="52"/>
      <c r="N602" s="51"/>
      <c r="O602" s="52"/>
      <c r="P602" s="51"/>
      <c r="Q602" s="52"/>
      <c r="R602" s="49" t="s">
        <v>1129</v>
      </c>
      <c r="S602" s="314"/>
      <c r="T602" s="367"/>
    </row>
    <row r="603" spans="1:20" s="8" customFormat="1" ht="288" x14ac:dyDescent="0.35">
      <c r="A603" s="342"/>
      <c r="B603" s="54" t="s">
        <v>932</v>
      </c>
      <c r="C603" s="54" t="s">
        <v>42</v>
      </c>
      <c r="D603" s="54" t="s">
        <v>328</v>
      </c>
      <c r="E603" s="55" t="s">
        <v>1168</v>
      </c>
      <c r="F603" s="59" t="s">
        <v>35</v>
      </c>
      <c r="G603" s="344" t="s">
        <v>860</v>
      </c>
      <c r="H603" s="345" t="s">
        <v>861</v>
      </c>
      <c r="I603" s="339" t="s">
        <v>1130</v>
      </c>
      <c r="J603" s="66" t="s">
        <v>863</v>
      </c>
      <c r="K603" s="59" t="s">
        <v>856</v>
      </c>
      <c r="L603" s="66" t="s">
        <v>76</v>
      </c>
      <c r="M603" s="60" t="s">
        <v>84</v>
      </c>
      <c r="N603" s="60" t="s">
        <v>857</v>
      </c>
      <c r="O603" s="175" t="s">
        <v>396</v>
      </c>
      <c r="P603" s="59" t="s">
        <v>864</v>
      </c>
      <c r="Q603" s="62" t="s">
        <v>41</v>
      </c>
      <c r="R603" s="56">
        <v>1</v>
      </c>
      <c r="S603" s="317"/>
      <c r="T603" s="367">
        <f t="shared" si="9"/>
        <v>0</v>
      </c>
    </row>
    <row r="604" spans="1:20" s="8" customFormat="1" ht="15.5" x14ac:dyDescent="0.35">
      <c r="A604" s="342"/>
      <c r="B604" s="47">
        <v>3</v>
      </c>
      <c r="C604" s="47" t="s">
        <v>42</v>
      </c>
      <c r="D604" s="47" t="s">
        <v>328</v>
      </c>
      <c r="E604" s="48" t="s">
        <v>1169</v>
      </c>
      <c r="F604" s="217" t="s">
        <v>1129</v>
      </c>
      <c r="G604" s="343" t="s">
        <v>1169</v>
      </c>
      <c r="H604" s="2" t="s">
        <v>1129</v>
      </c>
      <c r="I604" s="50"/>
      <c r="J604" s="51"/>
      <c r="K604" s="51"/>
      <c r="L604" s="51"/>
      <c r="M604" s="52"/>
      <c r="N604" s="51"/>
      <c r="O604" s="52"/>
      <c r="P604" s="51"/>
      <c r="Q604" s="52"/>
      <c r="R604" s="49" t="s">
        <v>1129</v>
      </c>
      <c r="S604" s="314"/>
      <c r="T604" s="367"/>
    </row>
    <row r="605" spans="1:20" s="8" customFormat="1" ht="288" x14ac:dyDescent="0.35">
      <c r="A605" s="342"/>
      <c r="B605" s="54" t="s">
        <v>932</v>
      </c>
      <c r="C605" s="54" t="s">
        <v>42</v>
      </c>
      <c r="D605" s="54" t="s">
        <v>328</v>
      </c>
      <c r="E605" s="55" t="s">
        <v>1169</v>
      </c>
      <c r="F605" s="59" t="s">
        <v>35</v>
      </c>
      <c r="G605" s="344" t="s">
        <v>860</v>
      </c>
      <c r="H605" s="345" t="s">
        <v>861</v>
      </c>
      <c r="I605" s="339" t="s">
        <v>1130</v>
      </c>
      <c r="J605" s="66" t="s">
        <v>863</v>
      </c>
      <c r="K605" s="59" t="s">
        <v>856</v>
      </c>
      <c r="L605" s="66" t="s">
        <v>76</v>
      </c>
      <c r="M605" s="60" t="s">
        <v>84</v>
      </c>
      <c r="N605" s="60" t="s">
        <v>857</v>
      </c>
      <c r="O605" s="175" t="s">
        <v>396</v>
      </c>
      <c r="P605" s="59" t="s">
        <v>864</v>
      </c>
      <c r="Q605" s="62" t="s">
        <v>41</v>
      </c>
      <c r="R605" s="56">
        <v>1</v>
      </c>
      <c r="S605" s="317"/>
      <c r="T605" s="367">
        <f t="shared" si="9"/>
        <v>0</v>
      </c>
    </row>
    <row r="606" spans="1:20" s="8" customFormat="1" ht="15.5" x14ac:dyDescent="0.35">
      <c r="A606" s="342"/>
      <c r="B606" s="47">
        <v>3</v>
      </c>
      <c r="C606" s="47" t="s">
        <v>182</v>
      </c>
      <c r="D606" s="47" t="s">
        <v>328</v>
      </c>
      <c r="E606" s="48" t="s">
        <v>1170</v>
      </c>
      <c r="F606" s="217" t="s">
        <v>1129</v>
      </c>
      <c r="G606" s="343" t="s">
        <v>1170</v>
      </c>
      <c r="H606" s="2" t="s">
        <v>1129</v>
      </c>
      <c r="I606" s="50"/>
      <c r="J606" s="51"/>
      <c r="K606" s="51"/>
      <c r="L606" s="51"/>
      <c r="M606" s="52"/>
      <c r="N606" s="51"/>
      <c r="O606" s="52"/>
      <c r="P606" s="51"/>
      <c r="Q606" s="52"/>
      <c r="R606" s="49" t="s">
        <v>1129</v>
      </c>
      <c r="S606" s="314"/>
      <c r="T606" s="367"/>
    </row>
    <row r="607" spans="1:20" s="8" customFormat="1" ht="288" x14ac:dyDescent="0.35">
      <c r="A607" s="342"/>
      <c r="B607" s="54" t="s">
        <v>932</v>
      </c>
      <c r="C607" s="54" t="s">
        <v>107</v>
      </c>
      <c r="D607" s="54" t="s">
        <v>328</v>
      </c>
      <c r="E607" s="55" t="s">
        <v>1170</v>
      </c>
      <c r="F607" s="59" t="s">
        <v>35</v>
      </c>
      <c r="G607" s="344" t="s">
        <v>860</v>
      </c>
      <c r="H607" s="345" t="s">
        <v>861</v>
      </c>
      <c r="I607" s="339" t="s">
        <v>1130</v>
      </c>
      <c r="J607" s="66" t="s">
        <v>863</v>
      </c>
      <c r="K607" s="59" t="s">
        <v>856</v>
      </c>
      <c r="L607" s="66" t="s">
        <v>76</v>
      </c>
      <c r="M607" s="60" t="s">
        <v>84</v>
      </c>
      <c r="N607" s="60" t="s">
        <v>857</v>
      </c>
      <c r="O607" s="175" t="s">
        <v>396</v>
      </c>
      <c r="P607" s="59" t="s">
        <v>864</v>
      </c>
      <c r="Q607" s="62" t="s">
        <v>41</v>
      </c>
      <c r="R607" s="56">
        <v>1</v>
      </c>
      <c r="S607" s="317"/>
      <c r="T607" s="367">
        <f t="shared" si="9"/>
        <v>0</v>
      </c>
    </row>
    <row r="608" spans="1:20" s="8" customFormat="1" ht="15.5" x14ac:dyDescent="0.35">
      <c r="A608" s="342"/>
      <c r="B608" s="47">
        <v>3</v>
      </c>
      <c r="C608" s="47" t="s">
        <v>182</v>
      </c>
      <c r="D608" s="47" t="s">
        <v>328</v>
      </c>
      <c r="E608" s="48" t="s">
        <v>1171</v>
      </c>
      <c r="F608" s="217" t="s">
        <v>1129</v>
      </c>
      <c r="G608" s="343" t="s">
        <v>1171</v>
      </c>
      <c r="H608" s="2" t="s">
        <v>1129</v>
      </c>
      <c r="I608" s="50"/>
      <c r="J608" s="51"/>
      <c r="K608" s="51"/>
      <c r="L608" s="51"/>
      <c r="M608" s="52"/>
      <c r="N608" s="51"/>
      <c r="O608" s="52"/>
      <c r="P608" s="51"/>
      <c r="Q608" s="52"/>
      <c r="R608" s="49" t="s">
        <v>1129</v>
      </c>
      <c r="S608" s="314"/>
      <c r="T608" s="367"/>
    </row>
    <row r="609" spans="1:20" s="8" customFormat="1" ht="288" x14ac:dyDescent="0.35">
      <c r="A609" s="342"/>
      <c r="B609" s="54" t="s">
        <v>932</v>
      </c>
      <c r="C609" s="54" t="s">
        <v>107</v>
      </c>
      <c r="D609" s="54" t="s">
        <v>328</v>
      </c>
      <c r="E609" s="55" t="s">
        <v>1171</v>
      </c>
      <c r="F609" s="59" t="s">
        <v>35</v>
      </c>
      <c r="G609" s="344" t="s">
        <v>860</v>
      </c>
      <c r="H609" s="345" t="s">
        <v>861</v>
      </c>
      <c r="I609" s="339" t="s">
        <v>1130</v>
      </c>
      <c r="J609" s="66" t="s">
        <v>863</v>
      </c>
      <c r="K609" s="59" t="s">
        <v>856</v>
      </c>
      <c r="L609" s="66" t="s">
        <v>76</v>
      </c>
      <c r="M609" s="60" t="s">
        <v>84</v>
      </c>
      <c r="N609" s="60" t="s">
        <v>857</v>
      </c>
      <c r="O609" s="175" t="s">
        <v>396</v>
      </c>
      <c r="P609" s="59" t="s">
        <v>864</v>
      </c>
      <c r="Q609" s="62" t="s">
        <v>41</v>
      </c>
      <c r="R609" s="56">
        <v>1</v>
      </c>
      <c r="S609" s="317"/>
      <c r="T609" s="367">
        <f t="shared" si="9"/>
        <v>0</v>
      </c>
    </row>
    <row r="610" spans="1:20" s="8" customFormat="1" ht="15.5" x14ac:dyDescent="0.35">
      <c r="A610" s="342"/>
      <c r="B610" s="47">
        <v>3</v>
      </c>
      <c r="C610" s="47" t="s">
        <v>182</v>
      </c>
      <c r="D610" s="47" t="s">
        <v>328</v>
      </c>
      <c r="E610" s="48" t="s">
        <v>1172</v>
      </c>
      <c r="F610" s="217" t="s">
        <v>1129</v>
      </c>
      <c r="G610" s="343" t="s">
        <v>1172</v>
      </c>
      <c r="H610" s="2" t="s">
        <v>1129</v>
      </c>
      <c r="I610" s="50"/>
      <c r="J610" s="51"/>
      <c r="K610" s="51"/>
      <c r="L610" s="51"/>
      <c r="M610" s="52"/>
      <c r="N610" s="51"/>
      <c r="O610" s="52"/>
      <c r="P610" s="51"/>
      <c r="Q610" s="52"/>
      <c r="R610" s="49" t="s">
        <v>1129</v>
      </c>
      <c r="S610" s="314"/>
      <c r="T610" s="367"/>
    </row>
    <row r="611" spans="1:20" s="8" customFormat="1" ht="288" x14ac:dyDescent="0.35">
      <c r="A611" s="342"/>
      <c r="B611" s="54" t="s">
        <v>932</v>
      </c>
      <c r="C611" s="54" t="s">
        <v>107</v>
      </c>
      <c r="D611" s="54" t="s">
        <v>328</v>
      </c>
      <c r="E611" s="55" t="s">
        <v>1172</v>
      </c>
      <c r="F611" s="59" t="s">
        <v>35</v>
      </c>
      <c r="G611" s="344" t="s">
        <v>860</v>
      </c>
      <c r="H611" s="345" t="s">
        <v>861</v>
      </c>
      <c r="I611" s="339" t="s">
        <v>1130</v>
      </c>
      <c r="J611" s="66" t="s">
        <v>863</v>
      </c>
      <c r="K611" s="59" t="s">
        <v>856</v>
      </c>
      <c r="L611" s="66" t="s">
        <v>76</v>
      </c>
      <c r="M611" s="60" t="s">
        <v>84</v>
      </c>
      <c r="N611" s="60" t="s">
        <v>857</v>
      </c>
      <c r="O611" s="175" t="s">
        <v>396</v>
      </c>
      <c r="P611" s="59" t="s">
        <v>864</v>
      </c>
      <c r="Q611" s="62" t="s">
        <v>41</v>
      </c>
      <c r="R611" s="56">
        <v>1</v>
      </c>
      <c r="S611" s="317"/>
      <c r="T611" s="367">
        <f t="shared" si="9"/>
        <v>0</v>
      </c>
    </row>
    <row r="612" spans="1:20" s="8" customFormat="1" ht="15.5" x14ac:dyDescent="0.35">
      <c r="A612" s="342"/>
      <c r="B612" s="47">
        <v>4</v>
      </c>
      <c r="C612" s="47" t="s">
        <v>42</v>
      </c>
      <c r="D612" s="47" t="s">
        <v>328</v>
      </c>
      <c r="E612" s="48" t="s">
        <v>1173</v>
      </c>
      <c r="F612" s="217" t="s">
        <v>1129</v>
      </c>
      <c r="G612" s="343" t="s">
        <v>1173</v>
      </c>
      <c r="H612" s="2" t="s">
        <v>1129</v>
      </c>
      <c r="I612" s="50"/>
      <c r="J612" s="51"/>
      <c r="K612" s="51"/>
      <c r="L612" s="51"/>
      <c r="M612" s="52"/>
      <c r="N612" s="51"/>
      <c r="O612" s="52"/>
      <c r="P612" s="51"/>
      <c r="Q612" s="52"/>
      <c r="R612" s="49" t="s">
        <v>1129</v>
      </c>
      <c r="S612" s="314"/>
      <c r="T612" s="367"/>
    </row>
    <row r="613" spans="1:20" s="8" customFormat="1" ht="288" x14ac:dyDescent="0.35">
      <c r="A613" s="342"/>
      <c r="B613" s="54" t="s">
        <v>1029</v>
      </c>
      <c r="C613" s="54" t="s">
        <v>42</v>
      </c>
      <c r="D613" s="54" t="s">
        <v>328</v>
      </c>
      <c r="E613" s="55" t="s">
        <v>1173</v>
      </c>
      <c r="F613" s="59" t="s">
        <v>35</v>
      </c>
      <c r="G613" s="344" t="s">
        <v>860</v>
      </c>
      <c r="H613" s="345" t="s">
        <v>861</v>
      </c>
      <c r="I613" s="339" t="s">
        <v>1130</v>
      </c>
      <c r="J613" s="66" t="s">
        <v>863</v>
      </c>
      <c r="K613" s="59" t="s">
        <v>856</v>
      </c>
      <c r="L613" s="66" t="s">
        <v>76</v>
      </c>
      <c r="M613" s="60" t="s">
        <v>84</v>
      </c>
      <c r="N613" s="60" t="s">
        <v>857</v>
      </c>
      <c r="O613" s="175" t="s">
        <v>396</v>
      </c>
      <c r="P613" s="59" t="s">
        <v>864</v>
      </c>
      <c r="Q613" s="62" t="s">
        <v>41</v>
      </c>
      <c r="R613" s="56">
        <v>1</v>
      </c>
      <c r="S613" s="317"/>
      <c r="T613" s="367">
        <f t="shared" si="9"/>
        <v>0</v>
      </c>
    </row>
    <row r="614" spans="1:20" s="8" customFormat="1" ht="15.5" x14ac:dyDescent="0.35">
      <c r="A614" s="342"/>
      <c r="B614" s="47">
        <v>4</v>
      </c>
      <c r="C614" s="47" t="s">
        <v>42</v>
      </c>
      <c r="D614" s="47" t="s">
        <v>328</v>
      </c>
      <c r="E614" s="48" t="s">
        <v>1174</v>
      </c>
      <c r="F614" s="217" t="s">
        <v>1129</v>
      </c>
      <c r="G614" s="343" t="s">
        <v>1174</v>
      </c>
      <c r="H614" s="2" t="s">
        <v>1129</v>
      </c>
      <c r="I614" s="50"/>
      <c r="J614" s="51"/>
      <c r="K614" s="51"/>
      <c r="L614" s="51"/>
      <c r="M614" s="52"/>
      <c r="N614" s="51"/>
      <c r="O614" s="52"/>
      <c r="P614" s="51"/>
      <c r="Q614" s="52"/>
      <c r="R614" s="49" t="s">
        <v>1129</v>
      </c>
      <c r="S614" s="314"/>
      <c r="T614" s="367"/>
    </row>
    <row r="615" spans="1:20" s="8" customFormat="1" ht="288" x14ac:dyDescent="0.35">
      <c r="A615" s="342"/>
      <c r="B615" s="54" t="s">
        <v>1029</v>
      </c>
      <c r="C615" s="54" t="s">
        <v>42</v>
      </c>
      <c r="D615" s="54" t="s">
        <v>328</v>
      </c>
      <c r="E615" s="55" t="s">
        <v>1174</v>
      </c>
      <c r="F615" s="59" t="s">
        <v>35</v>
      </c>
      <c r="G615" s="344" t="s">
        <v>860</v>
      </c>
      <c r="H615" s="345" t="s">
        <v>861</v>
      </c>
      <c r="I615" s="339" t="s">
        <v>1130</v>
      </c>
      <c r="J615" s="66" t="s">
        <v>863</v>
      </c>
      <c r="K615" s="59" t="s">
        <v>856</v>
      </c>
      <c r="L615" s="66" t="s">
        <v>76</v>
      </c>
      <c r="M615" s="60" t="s">
        <v>84</v>
      </c>
      <c r="N615" s="60" t="s">
        <v>857</v>
      </c>
      <c r="O615" s="175" t="s">
        <v>396</v>
      </c>
      <c r="P615" s="59" t="s">
        <v>864</v>
      </c>
      <c r="Q615" s="62" t="s">
        <v>41</v>
      </c>
      <c r="R615" s="56">
        <v>1</v>
      </c>
      <c r="S615" s="317"/>
      <c r="T615" s="367">
        <f t="shared" si="9"/>
        <v>0</v>
      </c>
    </row>
    <row r="616" spans="1:20" s="8" customFormat="1" ht="15.5" x14ac:dyDescent="0.35">
      <c r="A616" s="342"/>
      <c r="B616" s="47">
        <v>4</v>
      </c>
      <c r="C616" s="47" t="s">
        <v>42</v>
      </c>
      <c r="D616" s="47" t="s">
        <v>328</v>
      </c>
      <c r="E616" s="48" t="s">
        <v>1175</v>
      </c>
      <c r="F616" s="217" t="s">
        <v>1129</v>
      </c>
      <c r="G616" s="343" t="s">
        <v>1175</v>
      </c>
      <c r="H616" s="2" t="s">
        <v>1129</v>
      </c>
      <c r="I616" s="50"/>
      <c r="J616" s="51"/>
      <c r="K616" s="51"/>
      <c r="L616" s="51"/>
      <c r="M616" s="52"/>
      <c r="N616" s="51"/>
      <c r="O616" s="52"/>
      <c r="P616" s="51"/>
      <c r="Q616" s="52"/>
      <c r="R616" s="49" t="s">
        <v>1129</v>
      </c>
      <c r="S616" s="314"/>
      <c r="T616" s="367"/>
    </row>
    <row r="617" spans="1:20" s="8" customFormat="1" ht="288" x14ac:dyDescent="0.35">
      <c r="A617" s="342"/>
      <c r="B617" s="54" t="s">
        <v>1029</v>
      </c>
      <c r="C617" s="54" t="s">
        <v>42</v>
      </c>
      <c r="D617" s="54" t="s">
        <v>328</v>
      </c>
      <c r="E617" s="55" t="s">
        <v>1175</v>
      </c>
      <c r="F617" s="59" t="s">
        <v>35</v>
      </c>
      <c r="G617" s="344" t="s">
        <v>860</v>
      </c>
      <c r="H617" s="345" t="s">
        <v>861</v>
      </c>
      <c r="I617" s="339" t="s">
        <v>1130</v>
      </c>
      <c r="J617" s="66" t="s">
        <v>863</v>
      </c>
      <c r="K617" s="59" t="s">
        <v>856</v>
      </c>
      <c r="L617" s="66" t="s">
        <v>76</v>
      </c>
      <c r="M617" s="60" t="s">
        <v>84</v>
      </c>
      <c r="N617" s="60" t="s">
        <v>857</v>
      </c>
      <c r="O617" s="175" t="s">
        <v>396</v>
      </c>
      <c r="P617" s="59" t="s">
        <v>864</v>
      </c>
      <c r="Q617" s="62" t="s">
        <v>41</v>
      </c>
      <c r="R617" s="56">
        <v>1</v>
      </c>
      <c r="S617" s="317"/>
      <c r="T617" s="367">
        <f t="shared" si="9"/>
        <v>0</v>
      </c>
    </row>
    <row r="618" spans="1:20" s="8" customFormat="1" ht="15.5" x14ac:dyDescent="0.35">
      <c r="A618" s="342"/>
      <c r="B618" s="47">
        <v>4</v>
      </c>
      <c r="C618" s="47" t="s">
        <v>42</v>
      </c>
      <c r="D618" s="47" t="s">
        <v>328</v>
      </c>
      <c r="E618" s="48" t="s">
        <v>1176</v>
      </c>
      <c r="F618" s="217" t="s">
        <v>1129</v>
      </c>
      <c r="G618" s="343" t="s">
        <v>1176</v>
      </c>
      <c r="H618" s="2" t="s">
        <v>1129</v>
      </c>
      <c r="I618" s="50"/>
      <c r="J618" s="51"/>
      <c r="K618" s="51"/>
      <c r="L618" s="51"/>
      <c r="M618" s="52"/>
      <c r="N618" s="51"/>
      <c r="O618" s="52"/>
      <c r="P618" s="51"/>
      <c r="Q618" s="52"/>
      <c r="R618" s="49" t="s">
        <v>1129</v>
      </c>
      <c r="S618" s="314"/>
      <c r="T618" s="367"/>
    </row>
    <row r="619" spans="1:20" s="8" customFormat="1" ht="288" x14ac:dyDescent="0.35">
      <c r="A619" s="342"/>
      <c r="B619" s="54" t="s">
        <v>1029</v>
      </c>
      <c r="C619" s="54" t="s">
        <v>42</v>
      </c>
      <c r="D619" s="54" t="s">
        <v>328</v>
      </c>
      <c r="E619" s="55" t="s">
        <v>1176</v>
      </c>
      <c r="F619" s="59" t="s">
        <v>35</v>
      </c>
      <c r="G619" s="344" t="s">
        <v>860</v>
      </c>
      <c r="H619" s="345" t="s">
        <v>861</v>
      </c>
      <c r="I619" s="339" t="s">
        <v>1130</v>
      </c>
      <c r="J619" s="66" t="s">
        <v>863</v>
      </c>
      <c r="K619" s="59" t="s">
        <v>856</v>
      </c>
      <c r="L619" s="66" t="s">
        <v>76</v>
      </c>
      <c r="M619" s="60" t="s">
        <v>84</v>
      </c>
      <c r="N619" s="60" t="s">
        <v>857</v>
      </c>
      <c r="O619" s="175" t="s">
        <v>396</v>
      </c>
      <c r="P619" s="59" t="s">
        <v>864</v>
      </c>
      <c r="Q619" s="62" t="s">
        <v>41</v>
      </c>
      <c r="R619" s="56">
        <v>1</v>
      </c>
      <c r="S619" s="317"/>
      <c r="T619" s="367">
        <f t="shared" si="9"/>
        <v>0</v>
      </c>
    </row>
    <row r="620" spans="1:20" s="8" customFormat="1" ht="15.5" x14ac:dyDescent="0.35">
      <c r="A620" s="342"/>
      <c r="B620" s="47">
        <v>4</v>
      </c>
      <c r="C620" s="47" t="s">
        <v>42</v>
      </c>
      <c r="D620" s="47" t="s">
        <v>328</v>
      </c>
      <c r="E620" s="48" t="s">
        <v>1177</v>
      </c>
      <c r="F620" s="217" t="s">
        <v>1129</v>
      </c>
      <c r="G620" s="343" t="s">
        <v>1177</v>
      </c>
      <c r="H620" s="2" t="s">
        <v>1129</v>
      </c>
      <c r="I620" s="50"/>
      <c r="J620" s="51"/>
      <c r="K620" s="51"/>
      <c r="L620" s="51"/>
      <c r="M620" s="52"/>
      <c r="N620" s="51"/>
      <c r="O620" s="52"/>
      <c r="P620" s="51"/>
      <c r="Q620" s="52"/>
      <c r="R620" s="49" t="s">
        <v>1129</v>
      </c>
      <c r="S620" s="314"/>
      <c r="T620" s="367"/>
    </row>
    <row r="621" spans="1:20" s="8" customFormat="1" ht="288" x14ac:dyDescent="0.35">
      <c r="A621" s="342"/>
      <c r="B621" s="54" t="s">
        <v>1029</v>
      </c>
      <c r="C621" s="54" t="s">
        <v>42</v>
      </c>
      <c r="D621" s="54" t="s">
        <v>328</v>
      </c>
      <c r="E621" s="55" t="s">
        <v>1177</v>
      </c>
      <c r="F621" s="59" t="s">
        <v>35</v>
      </c>
      <c r="G621" s="344" t="s">
        <v>860</v>
      </c>
      <c r="H621" s="345" t="s">
        <v>861</v>
      </c>
      <c r="I621" s="339" t="s">
        <v>1130</v>
      </c>
      <c r="J621" s="66" t="s">
        <v>863</v>
      </c>
      <c r="K621" s="59" t="s">
        <v>856</v>
      </c>
      <c r="L621" s="66" t="s">
        <v>76</v>
      </c>
      <c r="M621" s="60" t="s">
        <v>84</v>
      </c>
      <c r="N621" s="60" t="s">
        <v>857</v>
      </c>
      <c r="O621" s="175" t="s">
        <v>396</v>
      </c>
      <c r="P621" s="59" t="s">
        <v>864</v>
      </c>
      <c r="Q621" s="62" t="s">
        <v>41</v>
      </c>
      <c r="R621" s="56">
        <v>1</v>
      </c>
      <c r="S621" s="317"/>
      <c r="T621" s="367">
        <f t="shared" si="9"/>
        <v>0</v>
      </c>
    </row>
    <row r="622" spans="1:20" s="8" customFormat="1" ht="15.5" x14ac:dyDescent="0.35">
      <c r="A622" s="342"/>
      <c r="B622" s="47">
        <v>4</v>
      </c>
      <c r="C622" s="47" t="s">
        <v>42</v>
      </c>
      <c r="D622" s="47" t="s">
        <v>328</v>
      </c>
      <c r="E622" s="48" t="s">
        <v>1178</v>
      </c>
      <c r="F622" s="217" t="s">
        <v>1129</v>
      </c>
      <c r="G622" s="343" t="s">
        <v>1178</v>
      </c>
      <c r="H622" s="2" t="s">
        <v>1129</v>
      </c>
      <c r="I622" s="50"/>
      <c r="J622" s="51"/>
      <c r="K622" s="51"/>
      <c r="L622" s="51"/>
      <c r="M622" s="52"/>
      <c r="N622" s="51"/>
      <c r="O622" s="52"/>
      <c r="P622" s="51"/>
      <c r="Q622" s="52"/>
      <c r="R622" s="49" t="s">
        <v>1129</v>
      </c>
      <c r="S622" s="314"/>
      <c r="T622" s="367"/>
    </row>
    <row r="623" spans="1:20" s="8" customFormat="1" ht="288" x14ac:dyDescent="0.35">
      <c r="A623" s="342"/>
      <c r="B623" s="54" t="s">
        <v>1029</v>
      </c>
      <c r="C623" s="54" t="s">
        <v>42</v>
      </c>
      <c r="D623" s="54" t="s">
        <v>328</v>
      </c>
      <c r="E623" s="55" t="s">
        <v>1178</v>
      </c>
      <c r="F623" s="59" t="s">
        <v>35</v>
      </c>
      <c r="G623" s="344" t="s">
        <v>860</v>
      </c>
      <c r="H623" s="345" t="s">
        <v>861</v>
      </c>
      <c r="I623" s="339" t="s">
        <v>1130</v>
      </c>
      <c r="J623" s="66" t="s">
        <v>863</v>
      </c>
      <c r="K623" s="59" t="s">
        <v>856</v>
      </c>
      <c r="L623" s="66" t="s">
        <v>76</v>
      </c>
      <c r="M623" s="60" t="s">
        <v>84</v>
      </c>
      <c r="N623" s="60" t="s">
        <v>857</v>
      </c>
      <c r="O623" s="175" t="s">
        <v>396</v>
      </c>
      <c r="P623" s="59" t="s">
        <v>864</v>
      </c>
      <c r="Q623" s="62" t="s">
        <v>41</v>
      </c>
      <c r="R623" s="56">
        <v>1</v>
      </c>
      <c r="S623" s="317"/>
      <c r="T623" s="367">
        <f t="shared" si="9"/>
        <v>0</v>
      </c>
    </row>
    <row r="624" spans="1:20" s="8" customFormat="1" ht="15.5" x14ac:dyDescent="0.35">
      <c r="A624" s="342"/>
      <c r="B624" s="47">
        <v>4</v>
      </c>
      <c r="C624" s="47" t="s">
        <v>42</v>
      </c>
      <c r="D624" s="47" t="s">
        <v>328</v>
      </c>
      <c r="E624" s="48" t="s">
        <v>1179</v>
      </c>
      <c r="F624" s="217" t="s">
        <v>1129</v>
      </c>
      <c r="G624" s="343" t="s">
        <v>1179</v>
      </c>
      <c r="H624" s="2" t="s">
        <v>1129</v>
      </c>
      <c r="I624" s="50"/>
      <c r="J624" s="51"/>
      <c r="K624" s="51"/>
      <c r="L624" s="51"/>
      <c r="M624" s="52"/>
      <c r="N624" s="51"/>
      <c r="O624" s="52"/>
      <c r="P624" s="51"/>
      <c r="Q624" s="52"/>
      <c r="R624" s="49" t="s">
        <v>1129</v>
      </c>
      <c r="S624" s="314"/>
      <c r="T624" s="367"/>
    </row>
    <row r="625" spans="1:20" s="8" customFormat="1" ht="288" x14ac:dyDescent="0.35">
      <c r="A625" s="342"/>
      <c r="B625" s="54" t="s">
        <v>1029</v>
      </c>
      <c r="C625" s="54" t="s">
        <v>42</v>
      </c>
      <c r="D625" s="54" t="s">
        <v>328</v>
      </c>
      <c r="E625" s="55" t="s">
        <v>1179</v>
      </c>
      <c r="F625" s="59" t="s">
        <v>35</v>
      </c>
      <c r="G625" s="344" t="s">
        <v>860</v>
      </c>
      <c r="H625" s="345" t="s">
        <v>861</v>
      </c>
      <c r="I625" s="339" t="s">
        <v>1130</v>
      </c>
      <c r="J625" s="66" t="s">
        <v>863</v>
      </c>
      <c r="K625" s="59" t="s">
        <v>856</v>
      </c>
      <c r="L625" s="66" t="s">
        <v>76</v>
      </c>
      <c r="M625" s="60" t="s">
        <v>84</v>
      </c>
      <c r="N625" s="60" t="s">
        <v>857</v>
      </c>
      <c r="O625" s="175" t="s">
        <v>396</v>
      </c>
      <c r="P625" s="59" t="s">
        <v>864</v>
      </c>
      <c r="Q625" s="62" t="s">
        <v>41</v>
      </c>
      <c r="R625" s="56">
        <v>1</v>
      </c>
      <c r="S625" s="317"/>
      <c r="T625" s="367">
        <f t="shared" si="9"/>
        <v>0</v>
      </c>
    </row>
    <row r="626" spans="1:20" s="8" customFormat="1" ht="15.5" x14ac:dyDescent="0.35">
      <c r="A626" s="342"/>
      <c r="B626" s="47">
        <v>4</v>
      </c>
      <c r="C626" s="47" t="s">
        <v>42</v>
      </c>
      <c r="D626" s="47" t="s">
        <v>328</v>
      </c>
      <c r="E626" s="48" t="s">
        <v>1180</v>
      </c>
      <c r="F626" s="217" t="s">
        <v>1129</v>
      </c>
      <c r="G626" s="343" t="s">
        <v>1180</v>
      </c>
      <c r="H626" s="2" t="s">
        <v>1129</v>
      </c>
      <c r="I626" s="50"/>
      <c r="J626" s="51"/>
      <c r="K626" s="51"/>
      <c r="L626" s="51"/>
      <c r="M626" s="52"/>
      <c r="N626" s="51"/>
      <c r="O626" s="52"/>
      <c r="P626" s="51"/>
      <c r="Q626" s="52"/>
      <c r="R626" s="49" t="s">
        <v>1129</v>
      </c>
      <c r="S626" s="314"/>
      <c r="T626" s="367"/>
    </row>
    <row r="627" spans="1:20" s="8" customFormat="1" ht="288" x14ac:dyDescent="0.35">
      <c r="A627" s="342"/>
      <c r="B627" s="54" t="s">
        <v>1029</v>
      </c>
      <c r="C627" s="54" t="s">
        <v>42</v>
      </c>
      <c r="D627" s="54" t="s">
        <v>328</v>
      </c>
      <c r="E627" s="55" t="s">
        <v>1180</v>
      </c>
      <c r="F627" s="59" t="s">
        <v>35</v>
      </c>
      <c r="G627" s="344" t="s">
        <v>860</v>
      </c>
      <c r="H627" s="345" t="s">
        <v>861</v>
      </c>
      <c r="I627" s="339" t="s">
        <v>1130</v>
      </c>
      <c r="J627" s="66" t="s">
        <v>863</v>
      </c>
      <c r="K627" s="59" t="s">
        <v>856</v>
      </c>
      <c r="L627" s="66" t="s">
        <v>76</v>
      </c>
      <c r="M627" s="60" t="s">
        <v>84</v>
      </c>
      <c r="N627" s="60" t="s">
        <v>857</v>
      </c>
      <c r="O627" s="175" t="s">
        <v>396</v>
      </c>
      <c r="P627" s="59" t="s">
        <v>864</v>
      </c>
      <c r="Q627" s="62" t="s">
        <v>41</v>
      </c>
      <c r="R627" s="56">
        <v>1</v>
      </c>
      <c r="S627" s="317"/>
      <c r="T627" s="367">
        <f t="shared" si="9"/>
        <v>0</v>
      </c>
    </row>
    <row r="628" spans="1:20" s="8" customFormat="1" ht="15.5" x14ac:dyDescent="0.35">
      <c r="A628" s="342"/>
      <c r="B628" s="47">
        <v>4</v>
      </c>
      <c r="C628" s="47" t="s">
        <v>42</v>
      </c>
      <c r="D628" s="47" t="s">
        <v>328</v>
      </c>
      <c r="E628" s="48" t="s">
        <v>1181</v>
      </c>
      <c r="F628" s="217" t="s">
        <v>1129</v>
      </c>
      <c r="G628" s="343" t="s">
        <v>1181</v>
      </c>
      <c r="H628" s="2" t="s">
        <v>1129</v>
      </c>
      <c r="I628" s="50"/>
      <c r="J628" s="51"/>
      <c r="K628" s="51"/>
      <c r="L628" s="51"/>
      <c r="M628" s="52"/>
      <c r="N628" s="51"/>
      <c r="O628" s="52"/>
      <c r="P628" s="51"/>
      <c r="Q628" s="52"/>
      <c r="R628" s="49" t="s">
        <v>1129</v>
      </c>
      <c r="S628" s="314"/>
      <c r="T628" s="367"/>
    </row>
    <row r="629" spans="1:20" s="8" customFormat="1" ht="288" x14ac:dyDescent="0.35">
      <c r="A629" s="342"/>
      <c r="B629" s="54" t="s">
        <v>1029</v>
      </c>
      <c r="C629" s="54" t="s">
        <v>42</v>
      </c>
      <c r="D629" s="54" t="s">
        <v>328</v>
      </c>
      <c r="E629" s="55" t="s">
        <v>1181</v>
      </c>
      <c r="F629" s="59" t="s">
        <v>35</v>
      </c>
      <c r="G629" s="344" t="s">
        <v>860</v>
      </c>
      <c r="H629" s="345" t="s">
        <v>861</v>
      </c>
      <c r="I629" s="339" t="s">
        <v>1130</v>
      </c>
      <c r="J629" s="66" t="s">
        <v>863</v>
      </c>
      <c r="K629" s="59" t="s">
        <v>856</v>
      </c>
      <c r="L629" s="66" t="s">
        <v>76</v>
      </c>
      <c r="M629" s="60" t="s">
        <v>84</v>
      </c>
      <c r="N629" s="60" t="s">
        <v>857</v>
      </c>
      <c r="O629" s="175" t="s">
        <v>396</v>
      </c>
      <c r="P629" s="59" t="s">
        <v>864</v>
      </c>
      <c r="Q629" s="62" t="s">
        <v>41</v>
      </c>
      <c r="R629" s="56">
        <v>1</v>
      </c>
      <c r="S629" s="317"/>
      <c r="T629" s="367">
        <f t="shared" si="9"/>
        <v>0</v>
      </c>
    </row>
    <row r="630" spans="1:20" s="8" customFormat="1" ht="15.5" x14ac:dyDescent="0.35">
      <c r="A630" s="342"/>
      <c r="B630" s="47">
        <v>4</v>
      </c>
      <c r="C630" s="47" t="s">
        <v>42</v>
      </c>
      <c r="D630" s="47" t="s">
        <v>328</v>
      </c>
      <c r="E630" s="48" t="s">
        <v>1182</v>
      </c>
      <c r="F630" s="217" t="s">
        <v>1129</v>
      </c>
      <c r="G630" s="343" t="s">
        <v>1182</v>
      </c>
      <c r="H630" s="2" t="s">
        <v>1129</v>
      </c>
      <c r="I630" s="50"/>
      <c r="J630" s="51"/>
      <c r="K630" s="51"/>
      <c r="L630" s="51"/>
      <c r="M630" s="52"/>
      <c r="N630" s="51"/>
      <c r="O630" s="52"/>
      <c r="P630" s="51"/>
      <c r="Q630" s="52"/>
      <c r="R630" s="49" t="s">
        <v>1129</v>
      </c>
      <c r="S630" s="314"/>
      <c r="T630" s="367"/>
    </row>
    <row r="631" spans="1:20" s="8" customFormat="1" ht="288" x14ac:dyDescent="0.35">
      <c r="A631" s="342"/>
      <c r="B631" s="54" t="s">
        <v>1029</v>
      </c>
      <c r="C631" s="54" t="s">
        <v>42</v>
      </c>
      <c r="D631" s="54" t="s">
        <v>328</v>
      </c>
      <c r="E631" s="55" t="s">
        <v>1182</v>
      </c>
      <c r="F631" s="59" t="s">
        <v>35</v>
      </c>
      <c r="G631" s="344" t="s">
        <v>860</v>
      </c>
      <c r="H631" s="345" t="s">
        <v>861</v>
      </c>
      <c r="I631" s="339" t="s">
        <v>1130</v>
      </c>
      <c r="J631" s="66" t="s">
        <v>863</v>
      </c>
      <c r="K631" s="59" t="s">
        <v>856</v>
      </c>
      <c r="L631" s="66" t="s">
        <v>76</v>
      </c>
      <c r="M631" s="60" t="s">
        <v>84</v>
      </c>
      <c r="N631" s="60" t="s">
        <v>857</v>
      </c>
      <c r="O631" s="175" t="s">
        <v>396</v>
      </c>
      <c r="P631" s="59" t="s">
        <v>864</v>
      </c>
      <c r="Q631" s="62" t="s">
        <v>41</v>
      </c>
      <c r="R631" s="56">
        <v>1</v>
      </c>
      <c r="S631" s="317"/>
      <c r="T631" s="367">
        <f t="shared" si="9"/>
        <v>0</v>
      </c>
    </row>
    <row r="632" spans="1:20" s="8" customFormat="1" ht="15.5" x14ac:dyDescent="0.35">
      <c r="A632" s="342"/>
      <c r="B632" s="47">
        <v>4</v>
      </c>
      <c r="C632" s="47" t="s">
        <v>42</v>
      </c>
      <c r="D632" s="47" t="s">
        <v>328</v>
      </c>
      <c r="E632" s="48" t="s">
        <v>1183</v>
      </c>
      <c r="F632" s="217" t="s">
        <v>1129</v>
      </c>
      <c r="G632" s="343" t="s">
        <v>1183</v>
      </c>
      <c r="H632" s="2" t="s">
        <v>1129</v>
      </c>
      <c r="I632" s="50"/>
      <c r="J632" s="51"/>
      <c r="K632" s="51"/>
      <c r="L632" s="51"/>
      <c r="M632" s="52"/>
      <c r="N632" s="51"/>
      <c r="O632" s="52"/>
      <c r="P632" s="51"/>
      <c r="Q632" s="52"/>
      <c r="R632" s="49" t="s">
        <v>1129</v>
      </c>
      <c r="S632" s="314"/>
      <c r="T632" s="367"/>
    </row>
    <row r="633" spans="1:20" s="8" customFormat="1" ht="288" x14ac:dyDescent="0.35">
      <c r="A633" s="342"/>
      <c r="B633" s="54" t="s">
        <v>1029</v>
      </c>
      <c r="C633" s="54" t="s">
        <v>42</v>
      </c>
      <c r="D633" s="54" t="s">
        <v>328</v>
      </c>
      <c r="E633" s="55" t="s">
        <v>1183</v>
      </c>
      <c r="F633" s="59" t="s">
        <v>35</v>
      </c>
      <c r="G633" s="344" t="s">
        <v>860</v>
      </c>
      <c r="H633" s="345" t="s">
        <v>861</v>
      </c>
      <c r="I633" s="339" t="s">
        <v>1130</v>
      </c>
      <c r="J633" s="66" t="s">
        <v>863</v>
      </c>
      <c r="K633" s="59" t="s">
        <v>856</v>
      </c>
      <c r="L633" s="66" t="s">
        <v>76</v>
      </c>
      <c r="M633" s="60" t="s">
        <v>84</v>
      </c>
      <c r="N633" s="60" t="s">
        <v>857</v>
      </c>
      <c r="O633" s="175" t="s">
        <v>396</v>
      </c>
      <c r="P633" s="59" t="s">
        <v>864</v>
      </c>
      <c r="Q633" s="62" t="s">
        <v>41</v>
      </c>
      <c r="R633" s="56">
        <v>1</v>
      </c>
      <c r="S633" s="317"/>
      <c r="T633" s="367">
        <f t="shared" si="9"/>
        <v>0</v>
      </c>
    </row>
    <row r="634" spans="1:20" s="8" customFormat="1" ht="15.5" x14ac:dyDescent="0.35">
      <c r="A634" s="342"/>
      <c r="B634" s="47">
        <v>4</v>
      </c>
      <c r="C634" s="47" t="s">
        <v>42</v>
      </c>
      <c r="D634" s="47" t="s">
        <v>328</v>
      </c>
      <c r="E634" s="48" t="s">
        <v>1184</v>
      </c>
      <c r="F634" s="217" t="s">
        <v>1129</v>
      </c>
      <c r="G634" s="343" t="s">
        <v>1184</v>
      </c>
      <c r="H634" s="2" t="s">
        <v>1129</v>
      </c>
      <c r="I634" s="50"/>
      <c r="J634" s="51"/>
      <c r="K634" s="51"/>
      <c r="L634" s="51"/>
      <c r="M634" s="52"/>
      <c r="N634" s="51"/>
      <c r="O634" s="52"/>
      <c r="P634" s="51"/>
      <c r="Q634" s="52"/>
      <c r="R634" s="49" t="s">
        <v>1129</v>
      </c>
      <c r="S634" s="314"/>
      <c r="T634" s="367"/>
    </row>
    <row r="635" spans="1:20" s="8" customFormat="1" ht="288" x14ac:dyDescent="0.35">
      <c r="A635" s="342"/>
      <c r="B635" s="54" t="s">
        <v>1029</v>
      </c>
      <c r="C635" s="54" t="s">
        <v>42</v>
      </c>
      <c r="D635" s="54" t="s">
        <v>328</v>
      </c>
      <c r="E635" s="55" t="s">
        <v>1184</v>
      </c>
      <c r="F635" s="59" t="s">
        <v>35</v>
      </c>
      <c r="G635" s="344" t="s">
        <v>860</v>
      </c>
      <c r="H635" s="345" t="s">
        <v>861</v>
      </c>
      <c r="I635" s="339" t="s">
        <v>1130</v>
      </c>
      <c r="J635" s="66" t="s">
        <v>863</v>
      </c>
      <c r="K635" s="59" t="s">
        <v>856</v>
      </c>
      <c r="L635" s="66" t="s">
        <v>76</v>
      </c>
      <c r="M635" s="60" t="s">
        <v>84</v>
      </c>
      <c r="N635" s="60" t="s">
        <v>857</v>
      </c>
      <c r="O635" s="175" t="s">
        <v>396</v>
      </c>
      <c r="P635" s="59" t="s">
        <v>864</v>
      </c>
      <c r="Q635" s="62" t="s">
        <v>41</v>
      </c>
      <c r="R635" s="56">
        <v>1</v>
      </c>
      <c r="S635" s="317"/>
      <c r="T635" s="367">
        <f t="shared" si="9"/>
        <v>0</v>
      </c>
    </row>
    <row r="636" spans="1:20" s="8" customFormat="1" ht="15.5" x14ac:dyDescent="0.35">
      <c r="A636" s="342"/>
      <c r="B636" s="47">
        <v>4</v>
      </c>
      <c r="C636" s="47" t="s">
        <v>42</v>
      </c>
      <c r="D636" s="47" t="s">
        <v>328</v>
      </c>
      <c r="E636" s="48" t="s">
        <v>1185</v>
      </c>
      <c r="F636" s="217" t="s">
        <v>1129</v>
      </c>
      <c r="G636" s="343" t="s">
        <v>1185</v>
      </c>
      <c r="H636" s="2" t="s">
        <v>1129</v>
      </c>
      <c r="I636" s="50"/>
      <c r="J636" s="51"/>
      <c r="K636" s="51"/>
      <c r="L636" s="51"/>
      <c r="M636" s="52"/>
      <c r="N636" s="51"/>
      <c r="O636" s="52"/>
      <c r="P636" s="51"/>
      <c r="Q636" s="52"/>
      <c r="R636" s="49" t="s">
        <v>1129</v>
      </c>
      <c r="S636" s="314"/>
      <c r="T636" s="367"/>
    </row>
    <row r="637" spans="1:20" s="8" customFormat="1" ht="288" x14ac:dyDescent="0.35">
      <c r="A637" s="342"/>
      <c r="B637" s="54" t="s">
        <v>1029</v>
      </c>
      <c r="C637" s="54" t="s">
        <v>42</v>
      </c>
      <c r="D637" s="54" t="s">
        <v>328</v>
      </c>
      <c r="E637" s="55" t="s">
        <v>1185</v>
      </c>
      <c r="F637" s="59" t="s">
        <v>35</v>
      </c>
      <c r="G637" s="344" t="s">
        <v>860</v>
      </c>
      <c r="H637" s="345" t="s">
        <v>861</v>
      </c>
      <c r="I637" s="339" t="s">
        <v>1130</v>
      </c>
      <c r="J637" s="66" t="s">
        <v>863</v>
      </c>
      <c r="K637" s="59" t="s">
        <v>856</v>
      </c>
      <c r="L637" s="66" t="s">
        <v>76</v>
      </c>
      <c r="M637" s="60" t="s">
        <v>84</v>
      </c>
      <c r="N637" s="60" t="s">
        <v>857</v>
      </c>
      <c r="O637" s="175" t="s">
        <v>396</v>
      </c>
      <c r="P637" s="59" t="s">
        <v>864</v>
      </c>
      <c r="Q637" s="62" t="s">
        <v>41</v>
      </c>
      <c r="R637" s="56">
        <v>1</v>
      </c>
      <c r="S637" s="317"/>
      <c r="T637" s="367">
        <f t="shared" si="9"/>
        <v>0</v>
      </c>
    </row>
    <row r="638" spans="1:20" s="8" customFormat="1" ht="15.5" x14ac:dyDescent="0.35">
      <c r="A638" s="342"/>
      <c r="B638" s="47">
        <v>4</v>
      </c>
      <c r="C638" s="47" t="s">
        <v>42</v>
      </c>
      <c r="D638" s="47" t="s">
        <v>328</v>
      </c>
      <c r="E638" s="48" t="s">
        <v>1186</v>
      </c>
      <c r="F638" s="217" t="s">
        <v>1129</v>
      </c>
      <c r="G638" s="343" t="s">
        <v>1186</v>
      </c>
      <c r="H638" s="2" t="s">
        <v>1129</v>
      </c>
      <c r="I638" s="50"/>
      <c r="J638" s="51"/>
      <c r="K638" s="51"/>
      <c r="L638" s="51"/>
      <c r="M638" s="52"/>
      <c r="N638" s="51"/>
      <c r="O638" s="52"/>
      <c r="P638" s="51"/>
      <c r="Q638" s="52"/>
      <c r="R638" s="49" t="s">
        <v>1129</v>
      </c>
      <c r="S638" s="314"/>
      <c r="T638" s="367"/>
    </row>
    <row r="639" spans="1:20" s="8" customFormat="1" ht="288" x14ac:dyDescent="0.35">
      <c r="A639" s="342"/>
      <c r="B639" s="54" t="s">
        <v>1029</v>
      </c>
      <c r="C639" s="54" t="s">
        <v>42</v>
      </c>
      <c r="D639" s="54" t="s">
        <v>328</v>
      </c>
      <c r="E639" s="55" t="s">
        <v>1186</v>
      </c>
      <c r="F639" s="59" t="s">
        <v>35</v>
      </c>
      <c r="G639" s="344" t="s">
        <v>860</v>
      </c>
      <c r="H639" s="345" t="s">
        <v>861</v>
      </c>
      <c r="I639" s="339" t="s">
        <v>1130</v>
      </c>
      <c r="J639" s="66" t="s">
        <v>863</v>
      </c>
      <c r="K639" s="59" t="s">
        <v>856</v>
      </c>
      <c r="L639" s="66" t="s">
        <v>76</v>
      </c>
      <c r="M639" s="60" t="s">
        <v>84</v>
      </c>
      <c r="N639" s="60" t="s">
        <v>857</v>
      </c>
      <c r="O639" s="175" t="s">
        <v>396</v>
      </c>
      <c r="P639" s="59" t="s">
        <v>864</v>
      </c>
      <c r="Q639" s="62" t="s">
        <v>41</v>
      </c>
      <c r="R639" s="56">
        <v>1</v>
      </c>
      <c r="S639" s="317"/>
      <c r="T639" s="367">
        <f t="shared" si="9"/>
        <v>0</v>
      </c>
    </row>
    <row r="640" spans="1:20" s="8" customFormat="1" ht="15.5" x14ac:dyDescent="0.35">
      <c r="A640" s="342"/>
      <c r="B640" s="47">
        <v>4</v>
      </c>
      <c r="C640" s="47" t="s">
        <v>42</v>
      </c>
      <c r="D640" s="47" t="s">
        <v>328</v>
      </c>
      <c r="E640" s="48" t="s">
        <v>1187</v>
      </c>
      <c r="F640" s="217" t="s">
        <v>1129</v>
      </c>
      <c r="G640" s="343" t="s">
        <v>1187</v>
      </c>
      <c r="H640" s="2" t="s">
        <v>1129</v>
      </c>
      <c r="I640" s="50"/>
      <c r="J640" s="51"/>
      <c r="K640" s="51"/>
      <c r="L640" s="51"/>
      <c r="M640" s="52"/>
      <c r="N640" s="51"/>
      <c r="O640" s="52"/>
      <c r="P640" s="51"/>
      <c r="Q640" s="52"/>
      <c r="R640" s="49" t="s">
        <v>1129</v>
      </c>
      <c r="S640" s="314"/>
      <c r="T640" s="367"/>
    </row>
    <row r="641" spans="1:20" s="8" customFormat="1" ht="288" x14ac:dyDescent="0.35">
      <c r="A641" s="342"/>
      <c r="B641" s="54" t="s">
        <v>1029</v>
      </c>
      <c r="C641" s="54" t="s">
        <v>42</v>
      </c>
      <c r="D641" s="54" t="s">
        <v>328</v>
      </c>
      <c r="E641" s="55" t="s">
        <v>1187</v>
      </c>
      <c r="F641" s="59" t="s">
        <v>35</v>
      </c>
      <c r="G641" s="344" t="s">
        <v>860</v>
      </c>
      <c r="H641" s="345" t="s">
        <v>861</v>
      </c>
      <c r="I641" s="339" t="s">
        <v>1130</v>
      </c>
      <c r="J641" s="66" t="s">
        <v>863</v>
      </c>
      <c r="K641" s="59" t="s">
        <v>856</v>
      </c>
      <c r="L641" s="66" t="s">
        <v>76</v>
      </c>
      <c r="M641" s="60" t="s">
        <v>84</v>
      </c>
      <c r="N641" s="60" t="s">
        <v>857</v>
      </c>
      <c r="O641" s="175" t="s">
        <v>396</v>
      </c>
      <c r="P641" s="59" t="s">
        <v>864</v>
      </c>
      <c r="Q641" s="62" t="s">
        <v>41</v>
      </c>
      <c r="R641" s="56">
        <v>1</v>
      </c>
      <c r="S641" s="317"/>
      <c r="T641" s="367">
        <f t="shared" si="9"/>
        <v>0</v>
      </c>
    </row>
    <row r="642" spans="1:20" s="8" customFormat="1" ht="15.5" x14ac:dyDescent="0.35">
      <c r="A642" s="342"/>
      <c r="B642" s="47">
        <v>4</v>
      </c>
      <c r="C642" s="47" t="s">
        <v>42</v>
      </c>
      <c r="D642" s="47" t="s">
        <v>328</v>
      </c>
      <c r="E642" s="48" t="s">
        <v>1188</v>
      </c>
      <c r="F642" s="217" t="s">
        <v>1129</v>
      </c>
      <c r="G642" s="343" t="s">
        <v>1188</v>
      </c>
      <c r="H642" s="2" t="s">
        <v>1129</v>
      </c>
      <c r="I642" s="50"/>
      <c r="J642" s="51"/>
      <c r="K642" s="51"/>
      <c r="L642" s="51"/>
      <c r="M642" s="52"/>
      <c r="N642" s="51"/>
      <c r="O642" s="52"/>
      <c r="P642" s="51"/>
      <c r="Q642" s="52"/>
      <c r="R642" s="49" t="s">
        <v>1129</v>
      </c>
      <c r="S642" s="314"/>
      <c r="T642" s="367"/>
    </row>
    <row r="643" spans="1:20" s="8" customFormat="1" ht="288" x14ac:dyDescent="0.35">
      <c r="A643" s="342"/>
      <c r="B643" s="54" t="s">
        <v>1029</v>
      </c>
      <c r="C643" s="54" t="s">
        <v>42</v>
      </c>
      <c r="D643" s="54" t="s">
        <v>328</v>
      </c>
      <c r="E643" s="55" t="s">
        <v>1188</v>
      </c>
      <c r="F643" s="59" t="s">
        <v>35</v>
      </c>
      <c r="G643" s="344" t="s">
        <v>860</v>
      </c>
      <c r="H643" s="345" t="s">
        <v>861</v>
      </c>
      <c r="I643" s="339" t="s">
        <v>1130</v>
      </c>
      <c r="J643" s="66" t="s">
        <v>863</v>
      </c>
      <c r="K643" s="59" t="s">
        <v>856</v>
      </c>
      <c r="L643" s="66" t="s">
        <v>76</v>
      </c>
      <c r="M643" s="60" t="s">
        <v>84</v>
      </c>
      <c r="N643" s="60" t="s">
        <v>857</v>
      </c>
      <c r="O643" s="175" t="s">
        <v>396</v>
      </c>
      <c r="P643" s="59" t="s">
        <v>864</v>
      </c>
      <c r="Q643" s="62" t="s">
        <v>41</v>
      </c>
      <c r="R643" s="56">
        <v>1</v>
      </c>
      <c r="S643" s="317"/>
      <c r="T643" s="367">
        <f t="shared" si="9"/>
        <v>0</v>
      </c>
    </row>
    <row r="644" spans="1:20" s="8" customFormat="1" ht="15.5" x14ac:dyDescent="0.35">
      <c r="A644" s="342"/>
      <c r="B644" s="47">
        <v>4</v>
      </c>
      <c r="C644" s="47" t="s">
        <v>42</v>
      </c>
      <c r="D644" s="47" t="s">
        <v>328</v>
      </c>
      <c r="E644" s="48" t="s">
        <v>1189</v>
      </c>
      <c r="F644" s="217" t="s">
        <v>1129</v>
      </c>
      <c r="G644" s="343" t="s">
        <v>1189</v>
      </c>
      <c r="H644" s="2" t="s">
        <v>1129</v>
      </c>
      <c r="I644" s="50"/>
      <c r="J644" s="51"/>
      <c r="K644" s="51"/>
      <c r="L644" s="51"/>
      <c r="M644" s="52"/>
      <c r="N644" s="51"/>
      <c r="O644" s="52"/>
      <c r="P644" s="51"/>
      <c r="Q644" s="52"/>
      <c r="R644" s="49" t="s">
        <v>1129</v>
      </c>
      <c r="S644" s="314"/>
      <c r="T644" s="367"/>
    </row>
    <row r="645" spans="1:20" s="8" customFormat="1" ht="288" x14ac:dyDescent="0.35">
      <c r="A645" s="342"/>
      <c r="B645" s="54" t="s">
        <v>1029</v>
      </c>
      <c r="C645" s="54" t="s">
        <v>42</v>
      </c>
      <c r="D645" s="54" t="s">
        <v>328</v>
      </c>
      <c r="E645" s="55" t="s">
        <v>1189</v>
      </c>
      <c r="F645" s="59" t="s">
        <v>35</v>
      </c>
      <c r="G645" s="344" t="s">
        <v>860</v>
      </c>
      <c r="H645" s="345" t="s">
        <v>861</v>
      </c>
      <c r="I645" s="339" t="s">
        <v>1130</v>
      </c>
      <c r="J645" s="66" t="s">
        <v>863</v>
      </c>
      <c r="K645" s="59" t="s">
        <v>856</v>
      </c>
      <c r="L645" s="66" t="s">
        <v>76</v>
      </c>
      <c r="M645" s="60" t="s">
        <v>84</v>
      </c>
      <c r="N645" s="60" t="s">
        <v>857</v>
      </c>
      <c r="O645" s="175" t="s">
        <v>396</v>
      </c>
      <c r="P645" s="59" t="s">
        <v>864</v>
      </c>
      <c r="Q645" s="62" t="s">
        <v>41</v>
      </c>
      <c r="R645" s="56">
        <v>1</v>
      </c>
      <c r="S645" s="317"/>
      <c r="T645" s="367">
        <f t="shared" ref="T645:T685" si="10">R645*S645</f>
        <v>0</v>
      </c>
    </row>
    <row r="646" spans="1:20" s="8" customFormat="1" ht="15.5" x14ac:dyDescent="0.35">
      <c r="A646" s="342"/>
      <c r="B646" s="47">
        <v>4</v>
      </c>
      <c r="C646" s="47" t="s">
        <v>42</v>
      </c>
      <c r="D646" s="47" t="s">
        <v>328</v>
      </c>
      <c r="E646" s="48" t="s">
        <v>1190</v>
      </c>
      <c r="F646" s="217" t="s">
        <v>1129</v>
      </c>
      <c r="G646" s="343" t="s">
        <v>1190</v>
      </c>
      <c r="H646" s="2" t="s">
        <v>1129</v>
      </c>
      <c r="I646" s="50"/>
      <c r="J646" s="51"/>
      <c r="K646" s="51"/>
      <c r="L646" s="51"/>
      <c r="M646" s="52"/>
      <c r="N646" s="51"/>
      <c r="O646" s="52"/>
      <c r="P646" s="51"/>
      <c r="Q646" s="52"/>
      <c r="R646" s="49" t="s">
        <v>1129</v>
      </c>
      <c r="S646" s="314"/>
      <c r="T646" s="367"/>
    </row>
    <row r="647" spans="1:20" s="8" customFormat="1" ht="288" x14ac:dyDescent="0.35">
      <c r="A647" s="342"/>
      <c r="B647" s="54" t="s">
        <v>1029</v>
      </c>
      <c r="C647" s="54" t="s">
        <v>42</v>
      </c>
      <c r="D647" s="54" t="s">
        <v>328</v>
      </c>
      <c r="E647" s="55" t="s">
        <v>1190</v>
      </c>
      <c r="F647" s="59" t="s">
        <v>35</v>
      </c>
      <c r="G647" s="344" t="s">
        <v>860</v>
      </c>
      <c r="H647" s="345" t="s">
        <v>861</v>
      </c>
      <c r="I647" s="339" t="s">
        <v>1130</v>
      </c>
      <c r="J647" s="66" t="s">
        <v>863</v>
      </c>
      <c r="K647" s="59" t="s">
        <v>856</v>
      </c>
      <c r="L647" s="66" t="s">
        <v>76</v>
      </c>
      <c r="M647" s="60" t="s">
        <v>84</v>
      </c>
      <c r="N647" s="60" t="s">
        <v>857</v>
      </c>
      <c r="O647" s="175" t="s">
        <v>396</v>
      </c>
      <c r="P647" s="59" t="s">
        <v>864</v>
      </c>
      <c r="Q647" s="62" t="s">
        <v>41</v>
      </c>
      <c r="R647" s="56">
        <v>1</v>
      </c>
      <c r="S647" s="317"/>
      <c r="T647" s="367">
        <f t="shared" si="10"/>
        <v>0</v>
      </c>
    </row>
    <row r="648" spans="1:20" s="8" customFormat="1" ht="15.5" x14ac:dyDescent="0.35">
      <c r="A648" s="342"/>
      <c r="B648" s="47">
        <v>4</v>
      </c>
      <c r="C648" s="47" t="s">
        <v>182</v>
      </c>
      <c r="D648" s="47" t="s">
        <v>328</v>
      </c>
      <c r="E648" s="48" t="s">
        <v>1191</v>
      </c>
      <c r="F648" s="217" t="s">
        <v>1129</v>
      </c>
      <c r="G648" s="343" t="s">
        <v>1191</v>
      </c>
      <c r="H648" s="2" t="s">
        <v>1129</v>
      </c>
      <c r="I648" s="50"/>
      <c r="J648" s="51"/>
      <c r="K648" s="51"/>
      <c r="L648" s="51"/>
      <c r="M648" s="52"/>
      <c r="N648" s="51"/>
      <c r="O648" s="52"/>
      <c r="P648" s="51"/>
      <c r="Q648" s="52"/>
      <c r="R648" s="49" t="s">
        <v>1129</v>
      </c>
      <c r="S648" s="314"/>
      <c r="T648" s="367"/>
    </row>
    <row r="649" spans="1:20" s="8" customFormat="1" ht="288" x14ac:dyDescent="0.35">
      <c r="A649" s="342"/>
      <c r="B649" s="54" t="s">
        <v>1029</v>
      </c>
      <c r="C649" s="54" t="s">
        <v>182</v>
      </c>
      <c r="D649" s="54" t="s">
        <v>328</v>
      </c>
      <c r="E649" s="55" t="s">
        <v>1191</v>
      </c>
      <c r="F649" s="59" t="s">
        <v>35</v>
      </c>
      <c r="G649" s="344" t="s">
        <v>860</v>
      </c>
      <c r="H649" s="345" t="s">
        <v>861</v>
      </c>
      <c r="I649" s="339" t="s">
        <v>1130</v>
      </c>
      <c r="J649" s="66" t="s">
        <v>863</v>
      </c>
      <c r="K649" s="59" t="s">
        <v>856</v>
      </c>
      <c r="L649" s="66" t="s">
        <v>76</v>
      </c>
      <c r="M649" s="60" t="s">
        <v>84</v>
      </c>
      <c r="N649" s="60" t="s">
        <v>857</v>
      </c>
      <c r="O649" s="175" t="s">
        <v>396</v>
      </c>
      <c r="P649" s="59" t="s">
        <v>864</v>
      </c>
      <c r="Q649" s="62" t="s">
        <v>41</v>
      </c>
      <c r="R649" s="56">
        <v>1</v>
      </c>
      <c r="S649" s="317"/>
      <c r="T649" s="367">
        <f t="shared" si="10"/>
        <v>0</v>
      </c>
    </row>
    <row r="650" spans="1:20" s="8" customFormat="1" ht="15.5" x14ac:dyDescent="0.35">
      <c r="A650" s="342"/>
      <c r="B650" s="47">
        <v>4</v>
      </c>
      <c r="C650" s="47" t="s">
        <v>182</v>
      </c>
      <c r="D650" s="47" t="s">
        <v>328</v>
      </c>
      <c r="E650" s="48" t="s">
        <v>1192</v>
      </c>
      <c r="F650" s="217" t="s">
        <v>1129</v>
      </c>
      <c r="G650" s="343" t="s">
        <v>1192</v>
      </c>
      <c r="H650" s="2" t="s">
        <v>1129</v>
      </c>
      <c r="I650" s="50"/>
      <c r="J650" s="51"/>
      <c r="K650" s="51"/>
      <c r="L650" s="51"/>
      <c r="M650" s="52"/>
      <c r="N650" s="51"/>
      <c r="O650" s="52"/>
      <c r="P650" s="51"/>
      <c r="Q650" s="52"/>
      <c r="R650" s="49" t="s">
        <v>1129</v>
      </c>
      <c r="S650" s="314"/>
      <c r="T650" s="367"/>
    </row>
    <row r="651" spans="1:20" s="8" customFormat="1" ht="288" x14ac:dyDescent="0.35">
      <c r="A651" s="342"/>
      <c r="B651" s="54" t="s">
        <v>1029</v>
      </c>
      <c r="C651" s="54" t="s">
        <v>182</v>
      </c>
      <c r="D651" s="54" t="s">
        <v>328</v>
      </c>
      <c r="E651" s="55" t="s">
        <v>1192</v>
      </c>
      <c r="F651" s="59" t="s">
        <v>35</v>
      </c>
      <c r="G651" s="344" t="s">
        <v>860</v>
      </c>
      <c r="H651" s="345" t="s">
        <v>861</v>
      </c>
      <c r="I651" s="339" t="s">
        <v>1130</v>
      </c>
      <c r="J651" s="66" t="s">
        <v>863</v>
      </c>
      <c r="K651" s="59" t="s">
        <v>856</v>
      </c>
      <c r="L651" s="66" t="s">
        <v>76</v>
      </c>
      <c r="M651" s="60" t="s">
        <v>84</v>
      </c>
      <c r="N651" s="60" t="s">
        <v>857</v>
      </c>
      <c r="O651" s="175" t="s">
        <v>396</v>
      </c>
      <c r="P651" s="59" t="s">
        <v>864</v>
      </c>
      <c r="Q651" s="62" t="s">
        <v>41</v>
      </c>
      <c r="R651" s="56">
        <v>1</v>
      </c>
      <c r="S651" s="317"/>
      <c r="T651" s="367">
        <f t="shared" si="10"/>
        <v>0</v>
      </c>
    </row>
    <row r="652" spans="1:20" s="8" customFormat="1" ht="15.5" x14ac:dyDescent="0.35">
      <c r="A652" s="342"/>
      <c r="B652" s="47">
        <v>4</v>
      </c>
      <c r="C652" s="47" t="s">
        <v>182</v>
      </c>
      <c r="D652" s="47" t="s">
        <v>328</v>
      </c>
      <c r="E652" s="48" t="s">
        <v>1193</v>
      </c>
      <c r="F652" s="217" t="s">
        <v>1129</v>
      </c>
      <c r="G652" s="343" t="s">
        <v>1193</v>
      </c>
      <c r="H652" s="2" t="s">
        <v>1129</v>
      </c>
      <c r="I652" s="50"/>
      <c r="J652" s="51"/>
      <c r="K652" s="51"/>
      <c r="L652" s="51"/>
      <c r="M652" s="52"/>
      <c r="N652" s="51"/>
      <c r="O652" s="52"/>
      <c r="P652" s="51"/>
      <c r="Q652" s="52"/>
      <c r="R652" s="49" t="s">
        <v>1129</v>
      </c>
      <c r="S652" s="314"/>
      <c r="T652" s="367"/>
    </row>
    <row r="653" spans="1:20" s="8" customFormat="1" ht="288" x14ac:dyDescent="0.35">
      <c r="A653" s="342"/>
      <c r="B653" s="54" t="s">
        <v>1029</v>
      </c>
      <c r="C653" s="54" t="s">
        <v>182</v>
      </c>
      <c r="D653" s="54" t="s">
        <v>328</v>
      </c>
      <c r="E653" s="55" t="s">
        <v>1193</v>
      </c>
      <c r="F653" s="59" t="s">
        <v>35</v>
      </c>
      <c r="G653" s="344" t="s">
        <v>860</v>
      </c>
      <c r="H653" s="345" t="s">
        <v>861</v>
      </c>
      <c r="I653" s="339" t="s">
        <v>1130</v>
      </c>
      <c r="J653" s="66" t="s">
        <v>863</v>
      </c>
      <c r="K653" s="59" t="s">
        <v>856</v>
      </c>
      <c r="L653" s="66" t="s">
        <v>76</v>
      </c>
      <c r="M653" s="60" t="s">
        <v>84</v>
      </c>
      <c r="N653" s="60" t="s">
        <v>857</v>
      </c>
      <c r="O653" s="175" t="s">
        <v>396</v>
      </c>
      <c r="P653" s="59" t="s">
        <v>864</v>
      </c>
      <c r="Q653" s="62" t="s">
        <v>41</v>
      </c>
      <c r="R653" s="56">
        <v>1</v>
      </c>
      <c r="S653" s="317"/>
      <c r="T653" s="367">
        <f t="shared" si="10"/>
        <v>0</v>
      </c>
    </row>
    <row r="654" spans="1:20" s="8" customFormat="1" ht="15.5" x14ac:dyDescent="0.35">
      <c r="A654" s="342"/>
      <c r="B654" s="47">
        <v>4</v>
      </c>
      <c r="C654" s="47" t="s">
        <v>182</v>
      </c>
      <c r="D654" s="47" t="s">
        <v>328</v>
      </c>
      <c r="E654" s="48" t="s">
        <v>1194</v>
      </c>
      <c r="F654" s="217" t="s">
        <v>1129</v>
      </c>
      <c r="G654" s="343" t="s">
        <v>1194</v>
      </c>
      <c r="H654" s="2" t="s">
        <v>1129</v>
      </c>
      <c r="I654" s="50"/>
      <c r="J654" s="51"/>
      <c r="K654" s="51"/>
      <c r="L654" s="51"/>
      <c r="M654" s="52"/>
      <c r="N654" s="51"/>
      <c r="O654" s="52"/>
      <c r="P654" s="51"/>
      <c r="Q654" s="52"/>
      <c r="R654" s="49" t="s">
        <v>1129</v>
      </c>
      <c r="S654" s="314"/>
      <c r="T654" s="367"/>
    </row>
    <row r="655" spans="1:20" s="8" customFormat="1" ht="288" x14ac:dyDescent="0.35">
      <c r="A655" s="342"/>
      <c r="B655" s="54" t="s">
        <v>1029</v>
      </c>
      <c r="C655" s="54" t="s">
        <v>182</v>
      </c>
      <c r="D655" s="54" t="s">
        <v>328</v>
      </c>
      <c r="E655" s="55" t="s">
        <v>1194</v>
      </c>
      <c r="F655" s="59" t="s">
        <v>35</v>
      </c>
      <c r="G655" s="344" t="s">
        <v>860</v>
      </c>
      <c r="H655" s="345" t="s">
        <v>861</v>
      </c>
      <c r="I655" s="339" t="s">
        <v>1130</v>
      </c>
      <c r="J655" s="66" t="s">
        <v>863</v>
      </c>
      <c r="K655" s="59" t="s">
        <v>856</v>
      </c>
      <c r="L655" s="66" t="s">
        <v>76</v>
      </c>
      <c r="M655" s="60" t="s">
        <v>84</v>
      </c>
      <c r="N655" s="60" t="s">
        <v>857</v>
      </c>
      <c r="O655" s="175" t="s">
        <v>396</v>
      </c>
      <c r="P655" s="59" t="s">
        <v>864</v>
      </c>
      <c r="Q655" s="62" t="s">
        <v>41</v>
      </c>
      <c r="R655" s="56">
        <v>1</v>
      </c>
      <c r="S655" s="317"/>
      <c r="T655" s="367">
        <f t="shared" si="10"/>
        <v>0</v>
      </c>
    </row>
    <row r="656" spans="1:20" s="8" customFormat="1" ht="15.5" x14ac:dyDescent="0.35">
      <c r="A656" s="342"/>
      <c r="B656" s="47">
        <v>4</v>
      </c>
      <c r="C656" s="47" t="s">
        <v>182</v>
      </c>
      <c r="D656" s="47" t="s">
        <v>328</v>
      </c>
      <c r="E656" s="48" t="s">
        <v>1195</v>
      </c>
      <c r="F656" s="217" t="s">
        <v>1129</v>
      </c>
      <c r="G656" s="343" t="s">
        <v>1195</v>
      </c>
      <c r="H656" s="2" t="s">
        <v>1129</v>
      </c>
      <c r="I656" s="50"/>
      <c r="J656" s="51"/>
      <c r="K656" s="51"/>
      <c r="L656" s="51"/>
      <c r="M656" s="52"/>
      <c r="N656" s="51"/>
      <c r="O656" s="52"/>
      <c r="P656" s="51"/>
      <c r="Q656" s="52"/>
      <c r="R656" s="49" t="s">
        <v>1129</v>
      </c>
      <c r="S656" s="314"/>
      <c r="T656" s="367"/>
    </row>
    <row r="657" spans="1:20" s="8" customFormat="1" ht="288" x14ac:dyDescent="0.35">
      <c r="A657" s="342"/>
      <c r="B657" s="54" t="s">
        <v>1029</v>
      </c>
      <c r="C657" s="54" t="s">
        <v>182</v>
      </c>
      <c r="D657" s="54" t="s">
        <v>328</v>
      </c>
      <c r="E657" s="55" t="s">
        <v>1195</v>
      </c>
      <c r="F657" s="59" t="s">
        <v>35</v>
      </c>
      <c r="G657" s="344" t="s">
        <v>860</v>
      </c>
      <c r="H657" s="345" t="s">
        <v>861</v>
      </c>
      <c r="I657" s="339" t="s">
        <v>1130</v>
      </c>
      <c r="J657" s="66" t="s">
        <v>863</v>
      </c>
      <c r="K657" s="59" t="s">
        <v>856</v>
      </c>
      <c r="L657" s="66" t="s">
        <v>76</v>
      </c>
      <c r="M657" s="60" t="s">
        <v>84</v>
      </c>
      <c r="N657" s="60" t="s">
        <v>857</v>
      </c>
      <c r="O657" s="175" t="s">
        <v>396</v>
      </c>
      <c r="P657" s="59" t="s">
        <v>864</v>
      </c>
      <c r="Q657" s="62" t="s">
        <v>41</v>
      </c>
      <c r="R657" s="56">
        <v>1</v>
      </c>
      <c r="S657" s="317"/>
      <c r="T657" s="367">
        <f t="shared" si="10"/>
        <v>0</v>
      </c>
    </row>
    <row r="658" spans="1:20" s="8" customFormat="1" ht="15.5" x14ac:dyDescent="0.35">
      <c r="A658" s="342"/>
      <c r="B658" s="47">
        <v>4</v>
      </c>
      <c r="C658" s="47" t="s">
        <v>182</v>
      </c>
      <c r="D658" s="47" t="s">
        <v>328</v>
      </c>
      <c r="E658" s="48" t="s">
        <v>1196</v>
      </c>
      <c r="F658" s="217" t="s">
        <v>1129</v>
      </c>
      <c r="G658" s="343" t="s">
        <v>1196</v>
      </c>
      <c r="H658" s="2" t="s">
        <v>1129</v>
      </c>
      <c r="I658" s="50"/>
      <c r="J658" s="51"/>
      <c r="K658" s="51"/>
      <c r="L658" s="51"/>
      <c r="M658" s="52"/>
      <c r="N658" s="51"/>
      <c r="O658" s="52"/>
      <c r="P658" s="51"/>
      <c r="Q658" s="52"/>
      <c r="R658" s="49" t="s">
        <v>1129</v>
      </c>
      <c r="S658" s="314"/>
      <c r="T658" s="367"/>
    </row>
    <row r="659" spans="1:20" s="8" customFormat="1" ht="288" x14ac:dyDescent="0.35">
      <c r="A659" s="342"/>
      <c r="B659" s="54" t="s">
        <v>1029</v>
      </c>
      <c r="C659" s="54" t="s">
        <v>182</v>
      </c>
      <c r="D659" s="54" t="s">
        <v>328</v>
      </c>
      <c r="E659" s="55" t="s">
        <v>1196</v>
      </c>
      <c r="F659" s="59" t="s">
        <v>35</v>
      </c>
      <c r="G659" s="344" t="s">
        <v>860</v>
      </c>
      <c r="H659" s="345" t="s">
        <v>861</v>
      </c>
      <c r="I659" s="339" t="s">
        <v>1130</v>
      </c>
      <c r="J659" s="66" t="s">
        <v>863</v>
      </c>
      <c r="K659" s="59" t="s">
        <v>856</v>
      </c>
      <c r="L659" s="66" t="s">
        <v>76</v>
      </c>
      <c r="M659" s="60" t="s">
        <v>84</v>
      </c>
      <c r="N659" s="60" t="s">
        <v>857</v>
      </c>
      <c r="O659" s="175" t="s">
        <v>396</v>
      </c>
      <c r="P659" s="59" t="s">
        <v>864</v>
      </c>
      <c r="Q659" s="62" t="s">
        <v>41</v>
      </c>
      <c r="R659" s="56">
        <v>1</v>
      </c>
      <c r="S659" s="317"/>
      <c r="T659" s="367">
        <f t="shared" si="10"/>
        <v>0</v>
      </c>
    </row>
    <row r="660" spans="1:20" s="8" customFormat="1" ht="15.5" x14ac:dyDescent="0.35">
      <c r="A660" s="342"/>
      <c r="B660" s="47">
        <v>4</v>
      </c>
      <c r="C660" s="47" t="s">
        <v>42</v>
      </c>
      <c r="D660" s="47" t="s">
        <v>328</v>
      </c>
      <c r="E660" s="48" t="s">
        <v>1197</v>
      </c>
      <c r="F660" s="217" t="s">
        <v>1129</v>
      </c>
      <c r="G660" s="343" t="s">
        <v>1197</v>
      </c>
      <c r="H660" s="2" t="s">
        <v>1129</v>
      </c>
      <c r="I660" s="50"/>
      <c r="J660" s="51"/>
      <c r="K660" s="51"/>
      <c r="L660" s="51"/>
      <c r="M660" s="52"/>
      <c r="N660" s="51"/>
      <c r="O660" s="52"/>
      <c r="P660" s="51"/>
      <c r="Q660" s="52"/>
      <c r="R660" s="49" t="s">
        <v>1129</v>
      </c>
      <c r="S660" s="314"/>
      <c r="T660" s="367"/>
    </row>
    <row r="661" spans="1:20" s="8" customFormat="1" ht="288" x14ac:dyDescent="0.35">
      <c r="A661" s="342"/>
      <c r="B661" s="54" t="s">
        <v>1029</v>
      </c>
      <c r="C661" s="54" t="s">
        <v>42</v>
      </c>
      <c r="D661" s="54" t="s">
        <v>328</v>
      </c>
      <c r="E661" s="55" t="s">
        <v>1197</v>
      </c>
      <c r="F661" s="59" t="s">
        <v>35</v>
      </c>
      <c r="G661" s="344" t="s">
        <v>860</v>
      </c>
      <c r="H661" s="345" t="s">
        <v>861</v>
      </c>
      <c r="I661" s="339" t="s">
        <v>1130</v>
      </c>
      <c r="J661" s="66" t="s">
        <v>863</v>
      </c>
      <c r="K661" s="59" t="s">
        <v>856</v>
      </c>
      <c r="L661" s="66" t="s">
        <v>76</v>
      </c>
      <c r="M661" s="60" t="s">
        <v>84</v>
      </c>
      <c r="N661" s="60" t="s">
        <v>857</v>
      </c>
      <c r="O661" s="175" t="s">
        <v>396</v>
      </c>
      <c r="P661" s="59" t="s">
        <v>864</v>
      </c>
      <c r="Q661" s="62" t="s">
        <v>41</v>
      </c>
      <c r="R661" s="56">
        <v>1</v>
      </c>
      <c r="S661" s="317"/>
      <c r="T661" s="367">
        <f t="shared" si="10"/>
        <v>0</v>
      </c>
    </row>
    <row r="662" spans="1:20" s="8" customFormat="1" ht="15.5" x14ac:dyDescent="0.35">
      <c r="A662" s="342"/>
      <c r="B662" s="47">
        <v>4</v>
      </c>
      <c r="C662" s="47" t="s">
        <v>42</v>
      </c>
      <c r="D662" s="47" t="s">
        <v>328</v>
      </c>
      <c r="E662" s="48" t="s">
        <v>1198</v>
      </c>
      <c r="F662" s="217" t="s">
        <v>1129</v>
      </c>
      <c r="G662" s="343" t="s">
        <v>1198</v>
      </c>
      <c r="H662" s="2" t="s">
        <v>1129</v>
      </c>
      <c r="I662" s="50"/>
      <c r="J662" s="51"/>
      <c r="K662" s="51"/>
      <c r="L662" s="51"/>
      <c r="M662" s="52"/>
      <c r="N662" s="51"/>
      <c r="O662" s="52"/>
      <c r="P662" s="51"/>
      <c r="Q662" s="52"/>
      <c r="R662" s="49" t="s">
        <v>1129</v>
      </c>
      <c r="S662" s="314"/>
      <c r="T662" s="367"/>
    </row>
    <row r="663" spans="1:20" s="8" customFormat="1" ht="288" x14ac:dyDescent="0.35">
      <c r="A663" s="342"/>
      <c r="B663" s="54" t="s">
        <v>1029</v>
      </c>
      <c r="C663" s="54" t="s">
        <v>42</v>
      </c>
      <c r="D663" s="54" t="s">
        <v>328</v>
      </c>
      <c r="E663" s="55" t="s">
        <v>1198</v>
      </c>
      <c r="F663" s="59" t="s">
        <v>35</v>
      </c>
      <c r="G663" s="344" t="s">
        <v>860</v>
      </c>
      <c r="H663" s="345" t="s">
        <v>861</v>
      </c>
      <c r="I663" s="339" t="s">
        <v>1130</v>
      </c>
      <c r="J663" s="66" t="s">
        <v>863</v>
      </c>
      <c r="K663" s="59" t="s">
        <v>856</v>
      </c>
      <c r="L663" s="66" t="s">
        <v>76</v>
      </c>
      <c r="M663" s="60" t="s">
        <v>84</v>
      </c>
      <c r="N663" s="60" t="s">
        <v>857</v>
      </c>
      <c r="O663" s="175" t="s">
        <v>396</v>
      </c>
      <c r="P663" s="59" t="s">
        <v>864</v>
      </c>
      <c r="Q663" s="62" t="s">
        <v>41</v>
      </c>
      <c r="R663" s="56">
        <v>1</v>
      </c>
      <c r="S663" s="317"/>
      <c r="T663" s="367">
        <f t="shared" si="10"/>
        <v>0</v>
      </c>
    </row>
    <row r="664" spans="1:20" s="8" customFormat="1" ht="15.5" x14ac:dyDescent="0.35">
      <c r="A664" s="342"/>
      <c r="B664" s="47">
        <v>4</v>
      </c>
      <c r="C664" s="47" t="s">
        <v>42</v>
      </c>
      <c r="D664" s="47" t="s">
        <v>328</v>
      </c>
      <c r="E664" s="48" t="s">
        <v>1199</v>
      </c>
      <c r="F664" s="217" t="s">
        <v>1129</v>
      </c>
      <c r="G664" s="343" t="s">
        <v>1199</v>
      </c>
      <c r="H664" s="2" t="s">
        <v>1129</v>
      </c>
      <c r="I664" s="50"/>
      <c r="J664" s="51"/>
      <c r="K664" s="51"/>
      <c r="L664" s="51"/>
      <c r="M664" s="52"/>
      <c r="N664" s="51"/>
      <c r="O664" s="52"/>
      <c r="P664" s="51"/>
      <c r="Q664" s="52"/>
      <c r="R664" s="49" t="s">
        <v>1129</v>
      </c>
      <c r="S664" s="314"/>
      <c r="T664" s="367"/>
    </row>
    <row r="665" spans="1:20" s="8" customFormat="1" ht="288" x14ac:dyDescent="0.35">
      <c r="A665" s="342"/>
      <c r="B665" s="54" t="s">
        <v>1029</v>
      </c>
      <c r="C665" s="54" t="s">
        <v>42</v>
      </c>
      <c r="D665" s="54" t="s">
        <v>328</v>
      </c>
      <c r="E665" s="55" t="s">
        <v>1199</v>
      </c>
      <c r="F665" s="59" t="s">
        <v>35</v>
      </c>
      <c r="G665" s="344" t="s">
        <v>860</v>
      </c>
      <c r="H665" s="345" t="s">
        <v>861</v>
      </c>
      <c r="I665" s="339" t="s">
        <v>1130</v>
      </c>
      <c r="J665" s="66" t="s">
        <v>863</v>
      </c>
      <c r="K665" s="59" t="s">
        <v>856</v>
      </c>
      <c r="L665" s="66" t="s">
        <v>76</v>
      </c>
      <c r="M665" s="60" t="s">
        <v>84</v>
      </c>
      <c r="N665" s="60" t="s">
        <v>857</v>
      </c>
      <c r="O665" s="175" t="s">
        <v>396</v>
      </c>
      <c r="P665" s="59" t="s">
        <v>864</v>
      </c>
      <c r="Q665" s="62" t="s">
        <v>41</v>
      </c>
      <c r="R665" s="56">
        <v>1</v>
      </c>
      <c r="S665" s="317"/>
      <c r="T665" s="367">
        <f t="shared" si="10"/>
        <v>0</v>
      </c>
    </row>
    <row r="666" spans="1:20" s="8" customFormat="1" ht="15.5" x14ac:dyDescent="0.35">
      <c r="A666" s="342"/>
      <c r="B666" s="47">
        <v>4</v>
      </c>
      <c r="C666" s="47" t="s">
        <v>42</v>
      </c>
      <c r="D666" s="47" t="s">
        <v>328</v>
      </c>
      <c r="E666" s="48" t="s">
        <v>1200</v>
      </c>
      <c r="F666" s="217" t="s">
        <v>1129</v>
      </c>
      <c r="G666" s="343" t="s">
        <v>1200</v>
      </c>
      <c r="H666" s="2" t="s">
        <v>1129</v>
      </c>
      <c r="I666" s="50"/>
      <c r="J666" s="51"/>
      <c r="K666" s="51"/>
      <c r="L666" s="51"/>
      <c r="M666" s="52"/>
      <c r="N666" s="51"/>
      <c r="O666" s="52"/>
      <c r="P666" s="51"/>
      <c r="Q666" s="52"/>
      <c r="R666" s="49" t="s">
        <v>1129</v>
      </c>
      <c r="S666" s="314"/>
      <c r="T666" s="367"/>
    </row>
    <row r="667" spans="1:20" s="8" customFormat="1" ht="288" x14ac:dyDescent="0.35">
      <c r="A667" s="342"/>
      <c r="B667" s="54" t="s">
        <v>1029</v>
      </c>
      <c r="C667" s="54" t="s">
        <v>42</v>
      </c>
      <c r="D667" s="54" t="s">
        <v>328</v>
      </c>
      <c r="E667" s="55" t="s">
        <v>1200</v>
      </c>
      <c r="F667" s="59" t="s">
        <v>35</v>
      </c>
      <c r="G667" s="344" t="s">
        <v>860</v>
      </c>
      <c r="H667" s="345" t="s">
        <v>861</v>
      </c>
      <c r="I667" s="339" t="s">
        <v>1130</v>
      </c>
      <c r="J667" s="66" t="s">
        <v>863</v>
      </c>
      <c r="K667" s="59" t="s">
        <v>856</v>
      </c>
      <c r="L667" s="66" t="s">
        <v>76</v>
      </c>
      <c r="M667" s="60" t="s">
        <v>84</v>
      </c>
      <c r="N667" s="60" t="s">
        <v>857</v>
      </c>
      <c r="O667" s="175" t="s">
        <v>396</v>
      </c>
      <c r="P667" s="59" t="s">
        <v>864</v>
      </c>
      <c r="Q667" s="62" t="s">
        <v>41</v>
      </c>
      <c r="R667" s="56">
        <v>1</v>
      </c>
      <c r="S667" s="317"/>
      <c r="T667" s="367">
        <f t="shared" si="10"/>
        <v>0</v>
      </c>
    </row>
    <row r="668" spans="1:20" s="8" customFormat="1" ht="15.5" x14ac:dyDescent="0.35">
      <c r="A668" s="342"/>
      <c r="B668" s="47">
        <v>4</v>
      </c>
      <c r="C668" s="47" t="s">
        <v>42</v>
      </c>
      <c r="D668" s="47" t="s">
        <v>328</v>
      </c>
      <c r="E668" s="48" t="s">
        <v>1201</v>
      </c>
      <c r="F668" s="217" t="s">
        <v>1129</v>
      </c>
      <c r="G668" s="343" t="s">
        <v>1201</v>
      </c>
      <c r="H668" s="2" t="s">
        <v>1129</v>
      </c>
      <c r="I668" s="50"/>
      <c r="J668" s="51"/>
      <c r="K668" s="51"/>
      <c r="L668" s="51"/>
      <c r="M668" s="52"/>
      <c r="N668" s="51"/>
      <c r="O668" s="52"/>
      <c r="P668" s="51"/>
      <c r="Q668" s="52"/>
      <c r="R668" s="49" t="s">
        <v>1129</v>
      </c>
      <c r="S668" s="314"/>
      <c r="T668" s="367"/>
    </row>
    <row r="669" spans="1:20" s="8" customFormat="1" ht="288" x14ac:dyDescent="0.35">
      <c r="A669" s="342"/>
      <c r="B669" s="54" t="s">
        <v>1029</v>
      </c>
      <c r="C669" s="54" t="s">
        <v>42</v>
      </c>
      <c r="D669" s="54" t="s">
        <v>328</v>
      </c>
      <c r="E669" s="55" t="s">
        <v>1201</v>
      </c>
      <c r="F669" s="59" t="s">
        <v>35</v>
      </c>
      <c r="G669" s="344" t="s">
        <v>860</v>
      </c>
      <c r="H669" s="345" t="s">
        <v>861</v>
      </c>
      <c r="I669" s="339" t="s">
        <v>1130</v>
      </c>
      <c r="J669" s="66" t="s">
        <v>863</v>
      </c>
      <c r="K669" s="59" t="s">
        <v>856</v>
      </c>
      <c r="L669" s="66" t="s">
        <v>76</v>
      </c>
      <c r="M669" s="60" t="s">
        <v>84</v>
      </c>
      <c r="N669" s="60" t="s">
        <v>857</v>
      </c>
      <c r="O669" s="175" t="s">
        <v>396</v>
      </c>
      <c r="P669" s="59" t="s">
        <v>864</v>
      </c>
      <c r="Q669" s="62" t="s">
        <v>41</v>
      </c>
      <c r="R669" s="56">
        <v>1</v>
      </c>
      <c r="S669" s="317"/>
      <c r="T669" s="367">
        <f t="shared" si="10"/>
        <v>0</v>
      </c>
    </row>
    <row r="670" spans="1:20" s="8" customFormat="1" ht="15.5" x14ac:dyDescent="0.35">
      <c r="A670" s="342"/>
      <c r="B670" s="47">
        <v>4</v>
      </c>
      <c r="C670" s="47" t="s">
        <v>42</v>
      </c>
      <c r="D670" s="47" t="s">
        <v>328</v>
      </c>
      <c r="E670" s="48" t="s">
        <v>1202</v>
      </c>
      <c r="F670" s="217" t="s">
        <v>1129</v>
      </c>
      <c r="G670" s="343" t="s">
        <v>1202</v>
      </c>
      <c r="H670" s="2" t="s">
        <v>1129</v>
      </c>
      <c r="I670" s="50"/>
      <c r="J670" s="51"/>
      <c r="K670" s="51"/>
      <c r="L670" s="51"/>
      <c r="M670" s="52"/>
      <c r="N670" s="51"/>
      <c r="O670" s="52"/>
      <c r="P670" s="51"/>
      <c r="Q670" s="52"/>
      <c r="R670" s="49" t="s">
        <v>1129</v>
      </c>
      <c r="S670" s="314"/>
      <c r="T670" s="367"/>
    </row>
    <row r="671" spans="1:20" s="8" customFormat="1" ht="288" x14ac:dyDescent="0.35">
      <c r="A671" s="342"/>
      <c r="B671" s="54" t="s">
        <v>1029</v>
      </c>
      <c r="C671" s="54" t="s">
        <v>42</v>
      </c>
      <c r="D671" s="54" t="s">
        <v>328</v>
      </c>
      <c r="E671" s="55" t="s">
        <v>1202</v>
      </c>
      <c r="F671" s="59" t="s">
        <v>35</v>
      </c>
      <c r="G671" s="344" t="s">
        <v>860</v>
      </c>
      <c r="H671" s="345" t="s">
        <v>861</v>
      </c>
      <c r="I671" s="339" t="s">
        <v>1130</v>
      </c>
      <c r="J671" s="66" t="s">
        <v>863</v>
      </c>
      <c r="K671" s="59" t="s">
        <v>856</v>
      </c>
      <c r="L671" s="66" t="s">
        <v>76</v>
      </c>
      <c r="M671" s="60" t="s">
        <v>84</v>
      </c>
      <c r="N671" s="60" t="s">
        <v>857</v>
      </c>
      <c r="O671" s="175" t="s">
        <v>396</v>
      </c>
      <c r="P671" s="59" t="s">
        <v>864</v>
      </c>
      <c r="Q671" s="62" t="s">
        <v>41</v>
      </c>
      <c r="R671" s="56">
        <v>1</v>
      </c>
      <c r="S671" s="317"/>
      <c r="T671" s="367">
        <f t="shared" si="10"/>
        <v>0</v>
      </c>
    </row>
    <row r="672" spans="1:20" s="8" customFormat="1" ht="15.5" x14ac:dyDescent="0.35">
      <c r="A672" s="342"/>
      <c r="B672" s="47">
        <v>4</v>
      </c>
      <c r="C672" s="47" t="s">
        <v>42</v>
      </c>
      <c r="D672" s="47" t="s">
        <v>328</v>
      </c>
      <c r="E672" s="48" t="s">
        <v>1203</v>
      </c>
      <c r="F672" s="217" t="s">
        <v>1129</v>
      </c>
      <c r="G672" s="343" t="s">
        <v>1203</v>
      </c>
      <c r="H672" s="2" t="s">
        <v>1129</v>
      </c>
      <c r="I672" s="50"/>
      <c r="J672" s="51"/>
      <c r="K672" s="51"/>
      <c r="L672" s="51"/>
      <c r="M672" s="52"/>
      <c r="N672" s="51"/>
      <c r="O672" s="52"/>
      <c r="P672" s="51"/>
      <c r="Q672" s="52"/>
      <c r="R672" s="49" t="s">
        <v>1129</v>
      </c>
      <c r="S672" s="314"/>
      <c r="T672" s="367"/>
    </row>
    <row r="673" spans="1:20" s="8" customFormat="1" ht="288" x14ac:dyDescent="0.35">
      <c r="A673" s="342"/>
      <c r="B673" s="54" t="s">
        <v>1029</v>
      </c>
      <c r="C673" s="54" t="s">
        <v>42</v>
      </c>
      <c r="D673" s="54" t="s">
        <v>328</v>
      </c>
      <c r="E673" s="55" t="s">
        <v>1203</v>
      </c>
      <c r="F673" s="59" t="s">
        <v>35</v>
      </c>
      <c r="G673" s="344" t="s">
        <v>860</v>
      </c>
      <c r="H673" s="345" t="s">
        <v>861</v>
      </c>
      <c r="I673" s="339" t="s">
        <v>1130</v>
      </c>
      <c r="J673" s="66" t="s">
        <v>863</v>
      </c>
      <c r="K673" s="59" t="s">
        <v>856</v>
      </c>
      <c r="L673" s="66" t="s">
        <v>76</v>
      </c>
      <c r="M673" s="60" t="s">
        <v>84</v>
      </c>
      <c r="N673" s="60" t="s">
        <v>857</v>
      </c>
      <c r="O673" s="175" t="s">
        <v>396</v>
      </c>
      <c r="P673" s="59" t="s">
        <v>864</v>
      </c>
      <c r="Q673" s="62" t="s">
        <v>41</v>
      </c>
      <c r="R673" s="56">
        <v>1</v>
      </c>
      <c r="S673" s="317"/>
      <c r="T673" s="367">
        <f t="shared" si="10"/>
        <v>0</v>
      </c>
    </row>
    <row r="674" spans="1:20" s="8" customFormat="1" ht="15.5" x14ac:dyDescent="0.35">
      <c r="A674" s="342"/>
      <c r="B674" s="47">
        <v>4</v>
      </c>
      <c r="C674" s="47" t="s">
        <v>42</v>
      </c>
      <c r="D674" s="47" t="s">
        <v>328</v>
      </c>
      <c r="E674" s="48" t="s">
        <v>1204</v>
      </c>
      <c r="F674" s="217" t="s">
        <v>1129</v>
      </c>
      <c r="G674" s="343" t="s">
        <v>1204</v>
      </c>
      <c r="H674" s="2" t="s">
        <v>1129</v>
      </c>
      <c r="I674" s="50"/>
      <c r="J674" s="51"/>
      <c r="K674" s="51"/>
      <c r="L674" s="51"/>
      <c r="M674" s="52"/>
      <c r="N674" s="51"/>
      <c r="O674" s="52"/>
      <c r="P674" s="51"/>
      <c r="Q674" s="52"/>
      <c r="R674" s="49" t="s">
        <v>1129</v>
      </c>
      <c r="S674" s="314"/>
      <c r="T674" s="367"/>
    </row>
    <row r="675" spans="1:20" s="8" customFormat="1" ht="288" x14ac:dyDescent="0.35">
      <c r="A675" s="342"/>
      <c r="B675" s="54" t="s">
        <v>1029</v>
      </c>
      <c r="C675" s="54" t="s">
        <v>42</v>
      </c>
      <c r="D675" s="54" t="s">
        <v>328</v>
      </c>
      <c r="E675" s="55" t="s">
        <v>1204</v>
      </c>
      <c r="F675" s="59" t="s">
        <v>35</v>
      </c>
      <c r="G675" s="344" t="s">
        <v>860</v>
      </c>
      <c r="H675" s="345" t="s">
        <v>861</v>
      </c>
      <c r="I675" s="339" t="s">
        <v>1130</v>
      </c>
      <c r="J675" s="66" t="s">
        <v>863</v>
      </c>
      <c r="K675" s="59" t="s">
        <v>856</v>
      </c>
      <c r="L675" s="66" t="s">
        <v>76</v>
      </c>
      <c r="M675" s="60" t="s">
        <v>84</v>
      </c>
      <c r="N675" s="60" t="s">
        <v>857</v>
      </c>
      <c r="O675" s="175" t="s">
        <v>396</v>
      </c>
      <c r="P675" s="59" t="s">
        <v>864</v>
      </c>
      <c r="Q675" s="62" t="s">
        <v>41</v>
      </c>
      <c r="R675" s="56">
        <v>1</v>
      </c>
      <c r="S675" s="317"/>
      <c r="T675" s="367">
        <f t="shared" si="10"/>
        <v>0</v>
      </c>
    </row>
    <row r="676" spans="1:20" s="8" customFormat="1" ht="15.5" x14ac:dyDescent="0.35">
      <c r="A676" s="342"/>
      <c r="B676" s="47" t="s">
        <v>1129</v>
      </c>
      <c r="C676" s="47"/>
      <c r="D676" s="47" t="s">
        <v>328</v>
      </c>
      <c r="E676" s="48" t="s">
        <v>1129</v>
      </c>
      <c r="F676" s="217" t="s">
        <v>1129</v>
      </c>
      <c r="G676" s="343" t="s">
        <v>1205</v>
      </c>
      <c r="H676" s="7" t="s">
        <v>1206</v>
      </c>
      <c r="I676" s="50"/>
      <c r="J676" s="51"/>
      <c r="K676" s="51"/>
      <c r="L676" s="51"/>
      <c r="M676" s="52"/>
      <c r="N676" s="51"/>
      <c r="O676" s="52"/>
      <c r="P676" s="51"/>
      <c r="Q676" s="52"/>
      <c r="R676" s="49" t="s">
        <v>1129</v>
      </c>
      <c r="S676" s="314"/>
      <c r="T676" s="367"/>
    </row>
    <row r="677" spans="1:20" s="8" customFormat="1" ht="162.5" x14ac:dyDescent="0.35">
      <c r="A677" s="342"/>
      <c r="B677" s="54"/>
      <c r="C677" s="54"/>
      <c r="D677" s="54" t="s">
        <v>328</v>
      </c>
      <c r="E677" s="55"/>
      <c r="F677" s="59" t="s">
        <v>43</v>
      </c>
      <c r="G677" s="344">
        <v>630</v>
      </c>
      <c r="H677" s="75" t="s">
        <v>1207</v>
      </c>
      <c r="I677" s="58" t="s">
        <v>1208</v>
      </c>
      <c r="J677" s="66" t="s">
        <v>1209</v>
      </c>
      <c r="K677" s="59" t="s">
        <v>1210</v>
      </c>
      <c r="L677" s="66" t="s">
        <v>359</v>
      </c>
      <c r="M677" s="60" t="e" vm="70">
        <v>#VALUE!</v>
      </c>
      <c r="N677" s="60" t="s">
        <v>48</v>
      </c>
      <c r="O677" s="175" t="s">
        <v>396</v>
      </c>
      <c r="P677" s="59" t="s">
        <v>1211</v>
      </c>
      <c r="Q677" s="62" t="s">
        <v>41</v>
      </c>
      <c r="R677" s="56" t="s">
        <v>1212</v>
      </c>
      <c r="S677" s="317"/>
      <c r="T677" s="367">
        <f t="shared" si="10"/>
        <v>0</v>
      </c>
    </row>
    <row r="678" spans="1:20" s="8" customFormat="1" ht="135" customHeight="1" x14ac:dyDescent="0.35">
      <c r="A678" s="342"/>
      <c r="B678" s="54"/>
      <c r="C678" s="54"/>
      <c r="D678" s="54" t="s">
        <v>328</v>
      </c>
      <c r="E678" s="55"/>
      <c r="F678" s="59" t="s">
        <v>43</v>
      </c>
      <c r="G678" s="344">
        <v>631</v>
      </c>
      <c r="H678" s="75" t="s">
        <v>1213</v>
      </c>
      <c r="I678" s="58" t="s">
        <v>1214</v>
      </c>
      <c r="J678" s="66" t="s">
        <v>1215</v>
      </c>
      <c r="K678" s="59" t="s">
        <v>1216</v>
      </c>
      <c r="L678" s="66" t="s">
        <v>1216</v>
      </c>
      <c r="M678" s="60" t="e" vm="71">
        <v>#VALUE!</v>
      </c>
      <c r="N678" s="60" t="s">
        <v>48</v>
      </c>
      <c r="O678" s="175" t="s">
        <v>396</v>
      </c>
      <c r="P678" s="59" t="s">
        <v>1217</v>
      </c>
      <c r="Q678" s="62" t="s">
        <v>41</v>
      </c>
      <c r="R678" s="56" t="s">
        <v>1212</v>
      </c>
      <c r="S678" s="317"/>
      <c r="T678" s="367">
        <f t="shared" si="10"/>
        <v>0</v>
      </c>
    </row>
    <row r="679" spans="1:20" s="8" customFormat="1" ht="81.75" customHeight="1" x14ac:dyDescent="0.35">
      <c r="A679" s="342"/>
      <c r="B679" s="54"/>
      <c r="C679" s="54"/>
      <c r="D679" s="54" t="s">
        <v>328</v>
      </c>
      <c r="E679" s="55"/>
      <c r="F679" s="59" t="s">
        <v>43</v>
      </c>
      <c r="G679" s="344">
        <v>632</v>
      </c>
      <c r="H679" s="75" t="s">
        <v>1218</v>
      </c>
      <c r="I679" s="58" t="s">
        <v>1219</v>
      </c>
      <c r="J679" s="66" t="s">
        <v>48</v>
      </c>
      <c r="K679" s="59" t="s">
        <v>48</v>
      </c>
      <c r="L679" s="66" t="s">
        <v>48</v>
      </c>
      <c r="M679" s="60" t="e" vm="72">
        <v>#VALUE!</v>
      </c>
      <c r="N679" s="60" t="s">
        <v>48</v>
      </c>
      <c r="O679" s="175" t="s">
        <v>48</v>
      </c>
      <c r="P679" s="59" t="s">
        <v>1220</v>
      </c>
      <c r="Q679" s="62" t="s">
        <v>41</v>
      </c>
      <c r="R679" s="56" t="s">
        <v>1212</v>
      </c>
      <c r="S679" s="317"/>
      <c r="T679" s="367">
        <f t="shared" si="10"/>
        <v>0</v>
      </c>
    </row>
    <row r="680" spans="1:20" s="8" customFormat="1" ht="137.5" x14ac:dyDescent="0.35">
      <c r="A680" s="342"/>
      <c r="B680" s="54"/>
      <c r="C680" s="54"/>
      <c r="D680" s="54" t="s">
        <v>328</v>
      </c>
      <c r="E680" s="55"/>
      <c r="F680" s="59" t="s">
        <v>43</v>
      </c>
      <c r="G680" s="344">
        <v>633</v>
      </c>
      <c r="H680" s="75" t="s">
        <v>1221</v>
      </c>
      <c r="I680" s="58" t="s">
        <v>1222</v>
      </c>
      <c r="J680" s="66" t="s">
        <v>48</v>
      </c>
      <c r="K680" s="59" t="s">
        <v>61</v>
      </c>
      <c r="L680" s="66" t="s">
        <v>1216</v>
      </c>
      <c r="M680" s="60" t="e" vm="73">
        <v>#VALUE!</v>
      </c>
      <c r="N680" s="60" t="s">
        <v>48</v>
      </c>
      <c r="O680" s="175" t="s">
        <v>48</v>
      </c>
      <c r="P680" s="59" t="s">
        <v>1223</v>
      </c>
      <c r="Q680" s="62" t="s">
        <v>41</v>
      </c>
      <c r="R680" s="56" t="s">
        <v>1212</v>
      </c>
      <c r="S680" s="317"/>
      <c r="T680" s="367">
        <f t="shared" si="10"/>
        <v>0</v>
      </c>
    </row>
    <row r="681" spans="1:20" ht="15.5" x14ac:dyDescent="0.35">
      <c r="A681" s="326"/>
      <c r="B681" s="327" t="s">
        <v>1129</v>
      </c>
      <c r="C681" s="327"/>
      <c r="D681" s="327" t="s">
        <v>331</v>
      </c>
      <c r="E681" s="328" t="s">
        <v>1129</v>
      </c>
      <c r="F681" s="329" t="s">
        <v>1129</v>
      </c>
      <c r="G681" s="330" t="s">
        <v>1205</v>
      </c>
      <c r="H681" s="6" t="s">
        <v>1206</v>
      </c>
      <c r="I681" s="331"/>
      <c r="J681" s="332"/>
      <c r="K681" s="332"/>
      <c r="L681" s="332"/>
      <c r="M681" s="333"/>
      <c r="N681" s="332"/>
      <c r="O681" s="333"/>
      <c r="P681" s="332"/>
      <c r="Q681" s="333"/>
      <c r="R681" s="334" t="s">
        <v>1129</v>
      </c>
      <c r="S681" s="314"/>
      <c r="T681" s="367"/>
    </row>
    <row r="682" spans="1:20" ht="162.5" x14ac:dyDescent="0.35">
      <c r="A682" s="326"/>
      <c r="B682" s="335"/>
      <c r="C682" s="335"/>
      <c r="D682" s="335" t="s">
        <v>331</v>
      </c>
      <c r="E682" s="336"/>
      <c r="F682" s="59" t="s">
        <v>43</v>
      </c>
      <c r="G682" s="341">
        <v>630</v>
      </c>
      <c r="H682" s="346" t="s">
        <v>1207</v>
      </c>
      <c r="I682" s="58" t="s">
        <v>1208</v>
      </c>
      <c r="J682" s="59" t="s">
        <v>1209</v>
      </c>
      <c r="K682" s="59" t="s">
        <v>1210</v>
      </c>
      <c r="L682" s="59" t="s">
        <v>359</v>
      </c>
      <c r="M682" s="340" t="e" vm="70">
        <v>#VALUE!</v>
      </c>
      <c r="N682" s="340" t="s">
        <v>48</v>
      </c>
      <c r="O682" s="347" t="s">
        <v>396</v>
      </c>
      <c r="P682" s="59" t="s">
        <v>1211</v>
      </c>
      <c r="Q682" s="62" t="s">
        <v>41</v>
      </c>
      <c r="R682" s="56" t="s">
        <v>1224</v>
      </c>
      <c r="S682" s="317"/>
      <c r="T682" s="367">
        <f t="shared" si="10"/>
        <v>0</v>
      </c>
    </row>
    <row r="683" spans="1:20" ht="175" x14ac:dyDescent="0.35">
      <c r="A683" s="326"/>
      <c r="B683" s="335"/>
      <c r="C683" s="335"/>
      <c r="D683" s="335" t="s">
        <v>331</v>
      </c>
      <c r="E683" s="336"/>
      <c r="F683" s="59" t="s">
        <v>43</v>
      </c>
      <c r="G683" s="341">
        <v>631</v>
      </c>
      <c r="H683" s="346" t="s">
        <v>1213</v>
      </c>
      <c r="I683" s="58" t="s">
        <v>1214</v>
      </c>
      <c r="J683" s="59" t="s">
        <v>1215</v>
      </c>
      <c r="K683" s="59" t="s">
        <v>1216</v>
      </c>
      <c r="L683" s="59" t="s">
        <v>1216</v>
      </c>
      <c r="M683" s="340" t="e" vm="71">
        <v>#VALUE!</v>
      </c>
      <c r="N683" s="340" t="s">
        <v>48</v>
      </c>
      <c r="O683" s="347" t="s">
        <v>396</v>
      </c>
      <c r="P683" s="59" t="s">
        <v>1217</v>
      </c>
      <c r="Q683" s="62" t="s">
        <v>41</v>
      </c>
      <c r="R683" s="56" t="s">
        <v>1224</v>
      </c>
      <c r="S683" s="317"/>
      <c r="T683" s="367">
        <f t="shared" si="10"/>
        <v>0</v>
      </c>
    </row>
    <row r="684" spans="1:20" ht="76" customHeight="1" x14ac:dyDescent="0.35">
      <c r="A684" s="326"/>
      <c r="B684" s="335"/>
      <c r="C684" s="335"/>
      <c r="D684" s="335" t="s">
        <v>331</v>
      </c>
      <c r="E684" s="336"/>
      <c r="F684" s="59" t="s">
        <v>43</v>
      </c>
      <c r="G684" s="341">
        <v>632</v>
      </c>
      <c r="H684" s="346" t="s">
        <v>1218</v>
      </c>
      <c r="I684" s="58" t="s">
        <v>1219</v>
      </c>
      <c r="J684" s="59" t="s">
        <v>48</v>
      </c>
      <c r="K684" s="59" t="s">
        <v>48</v>
      </c>
      <c r="L684" s="59" t="s">
        <v>48</v>
      </c>
      <c r="M684" s="340" t="e" vm="72">
        <v>#VALUE!</v>
      </c>
      <c r="N684" s="340" t="s">
        <v>48</v>
      </c>
      <c r="O684" s="347" t="s">
        <v>48</v>
      </c>
      <c r="P684" s="59" t="s">
        <v>1220</v>
      </c>
      <c r="Q684" s="62" t="s">
        <v>41</v>
      </c>
      <c r="R684" s="56" t="s">
        <v>1224</v>
      </c>
      <c r="S684" s="317"/>
      <c r="T684" s="367">
        <f t="shared" si="10"/>
        <v>0</v>
      </c>
    </row>
    <row r="685" spans="1:20" ht="137.5" x14ac:dyDescent="0.35">
      <c r="A685" s="348"/>
      <c r="B685" s="349"/>
      <c r="C685" s="349"/>
      <c r="D685" s="349" t="s">
        <v>331</v>
      </c>
      <c r="E685" s="350"/>
      <c r="F685" s="70" t="s">
        <v>43</v>
      </c>
      <c r="G685" s="351">
        <v>633</v>
      </c>
      <c r="H685" s="352" t="s">
        <v>1221</v>
      </c>
      <c r="I685" s="72" t="s">
        <v>1222</v>
      </c>
      <c r="J685" s="70" t="s">
        <v>48</v>
      </c>
      <c r="K685" s="70" t="s">
        <v>61</v>
      </c>
      <c r="L685" s="70" t="s">
        <v>1216</v>
      </c>
      <c r="M685" s="353" t="e" vm="73">
        <v>#VALUE!</v>
      </c>
      <c r="N685" s="353" t="s">
        <v>48</v>
      </c>
      <c r="O685" s="354" t="s">
        <v>48</v>
      </c>
      <c r="P685" s="70" t="s">
        <v>1223</v>
      </c>
      <c r="Q685" s="124" t="s">
        <v>41</v>
      </c>
      <c r="R685" s="67" t="s">
        <v>1224</v>
      </c>
      <c r="S685" s="318"/>
      <c r="T685" s="368">
        <f t="shared" si="10"/>
        <v>0</v>
      </c>
    </row>
    <row r="686" spans="1:20" ht="78" x14ac:dyDescent="0.35">
      <c r="A686" s="355"/>
      <c r="B686" s="355"/>
      <c r="C686" s="355"/>
      <c r="D686" s="54" t="s">
        <v>328</v>
      </c>
      <c r="E686" s="355"/>
      <c r="F686" s="355"/>
      <c r="G686" s="355"/>
      <c r="H686" s="150"/>
      <c r="I686" s="129" t="s">
        <v>1225</v>
      </c>
      <c r="J686" s="150"/>
      <c r="K686" s="307"/>
      <c r="L686" s="131" t="s">
        <v>76</v>
      </c>
      <c r="M686" s="307"/>
      <c r="N686" s="150"/>
      <c r="O686" s="308"/>
      <c r="P686" s="133" t="s">
        <v>330</v>
      </c>
      <c r="Q686" s="185" t="s">
        <v>41</v>
      </c>
      <c r="R686" s="356">
        <v>75</v>
      </c>
      <c r="S686" s="318"/>
      <c r="T686" s="369">
        <f>S686*R686</f>
        <v>0</v>
      </c>
    </row>
    <row r="687" spans="1:20" ht="78" x14ac:dyDescent="0.35">
      <c r="A687" s="357"/>
      <c r="B687" s="357"/>
      <c r="C687" s="357"/>
      <c r="D687" s="335" t="s">
        <v>331</v>
      </c>
      <c r="E687" s="357"/>
      <c r="F687" s="357"/>
      <c r="G687" s="357"/>
      <c r="H687" s="260"/>
      <c r="I687" s="190" t="s">
        <v>1226</v>
      </c>
      <c r="J687" s="260"/>
      <c r="K687" s="197"/>
      <c r="L687" s="192" t="s">
        <v>76</v>
      </c>
      <c r="M687" s="197"/>
      <c r="N687" s="260"/>
      <c r="O687" s="261"/>
      <c r="P687" s="358" t="s">
        <v>330</v>
      </c>
      <c r="Q687" s="195" t="s">
        <v>41</v>
      </c>
      <c r="R687" s="359">
        <v>262</v>
      </c>
      <c r="S687" s="317"/>
      <c r="T687" s="370">
        <f>S687*R687</f>
        <v>0</v>
      </c>
    </row>
    <row r="688" spans="1:20" ht="14.5" x14ac:dyDescent="0.35"/>
    <row r="689" spans="19:20" thickBot="1" x14ac:dyDescent="0.4">
      <c r="S689" s="310" t="s">
        <v>333</v>
      </c>
      <c r="T689" s="199">
        <f>SUM(T2:T687)</f>
        <v>0</v>
      </c>
    </row>
    <row r="690" spans="19:20" ht="14.5" x14ac:dyDescent="0.35">
      <c r="S690" s="360"/>
      <c r="T690" s="361"/>
    </row>
    <row r="691" spans="19:20" ht="14.5" x14ac:dyDescent="0.35">
      <c r="S691" s="362" t="s">
        <v>8</v>
      </c>
      <c r="T691" s="363">
        <f>SUMIFS(T2:T675,C2:C675,"FAF")+SUMIFS(T2:T675,C2:C675,"FAF50")+199*SUM(S677:S680)</f>
        <v>0</v>
      </c>
    </row>
    <row r="692" spans="19:20" ht="14.5" x14ac:dyDescent="0.35">
      <c r="S692" s="362" t="s">
        <v>9</v>
      </c>
      <c r="T692" s="363">
        <f>SUMIFS(T2:T675,C2:C675,"LF")+SUMIFS(T2:T675,C2:C675,"LF50")+138*SUM(S677:S680)</f>
        <v>0</v>
      </c>
    </row>
    <row r="693" spans="19:20" ht="14.5" hidden="1" x14ac:dyDescent="0.35">
      <c r="S693" s="362" t="s">
        <v>10</v>
      </c>
      <c r="T693" s="363">
        <f>SUMIFS(T2:T675,C2:C675,"KAM")</f>
        <v>0</v>
      </c>
    </row>
    <row r="694" spans="19:20" ht="15" customHeight="1" x14ac:dyDescent="0.35">
      <c r="S694" s="145" t="s">
        <v>1227</v>
      </c>
      <c r="T694" s="146">
        <f>SUM(T691:T693)</f>
        <v>0</v>
      </c>
    </row>
    <row r="695" spans="19:20" ht="15" customHeight="1" x14ac:dyDescent="0.35">
      <c r="S695" s="360"/>
      <c r="T695" s="361"/>
    </row>
    <row r="696" spans="19:20" ht="14.5" x14ac:dyDescent="0.35">
      <c r="S696" s="19" t="s">
        <v>11</v>
      </c>
      <c r="T696" s="144">
        <f>SUMIFS(T2:T675,D2:D675,"CB")+SUM(T677:T680)</f>
        <v>0</v>
      </c>
    </row>
    <row r="697" spans="19:20" ht="14.5" x14ac:dyDescent="0.35">
      <c r="S697" s="19" t="s">
        <v>12</v>
      </c>
      <c r="T697" s="144">
        <f>SUMIFS(T2:T675,D2:D675,"BF")+SUM(T682:T685)</f>
        <v>0</v>
      </c>
    </row>
    <row r="698" spans="19:20" ht="15" customHeight="1" x14ac:dyDescent="0.35">
      <c r="S698" s="145" t="s">
        <v>1227</v>
      </c>
      <c r="T698" s="146">
        <f>SUM(T696:T697)</f>
        <v>0</v>
      </c>
    </row>
    <row r="699" spans="19:20" ht="15" customHeight="1" x14ac:dyDescent="0.35">
      <c r="S699" s="360"/>
      <c r="T699" s="361"/>
    </row>
    <row r="700" spans="19:20" ht="15" customHeight="1" x14ac:dyDescent="0.35">
      <c r="S700" s="20" t="s">
        <v>1230</v>
      </c>
      <c r="T700" s="364">
        <f>+T686+T687</f>
        <v>0</v>
      </c>
    </row>
    <row r="703" spans="19:20" ht="15" customHeight="1" x14ac:dyDescent="0.35">
      <c r="S703" s="320"/>
    </row>
    <row r="704" spans="19:20" ht="15" customHeight="1" x14ac:dyDescent="0.35">
      <c r="S704" s="321"/>
    </row>
    <row r="705" spans="19:19" ht="15" customHeight="1" x14ac:dyDescent="0.35">
      <c r="S705" s="320"/>
    </row>
  </sheetData>
  <sheetProtection algorithmName="SHA-512" hashValue="THGDMkq9YTbA0eQZQPr5bjvzViTWqfsDsGJEfH1Q3S/mFIPHZ41HhEpGqP1LCj41hl0tXigDlDryHIWfjxLM3A==" saltValue="4Mv/LWIPqhQ0eScz0VYvBQ==" spinCount="100000" sheet="1" objects="1" scenarios="1" autoFilter="0"/>
  <autoFilter ref="B1:AA685" xr:uid="{0D1FC428-068B-4930-A28E-D7A24ADD7C80}"/>
  <conditionalFormatting sqref="F3 F5 F7 F9 F11 F13 F15 F17 F19 F21 F23 F25 F27 F29 F31 F33 F35 F37 F39 F41 F43 F45 F47 F49 F51 F53 F55 F57 F59 F61 F63 F65 F67 F69 F71 F73 F75 F77 F79 F81 F83 F85 F87 F89 F91 F93 F95 F97 F99 F101 F103 F105 F107 F109 F111 F113 F115 F117 F119 F121 F123 F125 F127 F129 F131 F133 F135 F137 F139 F141 F143 F145 F147 F149 F151 F153 F155 F157 F159 F161 F163 F165 F167 F169 F171 F173 F175 F177 F179 F181 F183 F185 F187 F189 F191 F193 F195 F197 F199 F201 F203 F205 F207 F209 F211 F213 F215 F217 F219 F221 F223 F225 F227 F229 F231 F233 F235 F237 F239 F241 F243 F245 F247 F249 F251 F253 F255 F257 F259 F261 F263 F265 F267 F269 F271 F273 F275 F277 F279 F281 F283 F285 F287 F289 F291 F293 F295 F297 F299 F301 F303 F305 F307 F309 F311 F313 F315 F317 F319 F321 F323 F325 F327 F329 F331 F333 F335 F337 F339 F341 F343 F345 F347 F349 F351 F353 F355 F357 F359 F361 F363 F365 F367 F369 F371 F373 F375 F377 F379 F381 F383 F385 F387 F389 F391 F393 F395 F397 F399 F401 F403 F405 F407 F409 F411 F413 F415 F417 F419 F421 F423 F425 F427 F429 F431 F433 F435 F437 F439 F441 F443 F445 F447 F449 F451 F453 F455 F457 F459 F461 F463 F465 F467 F469 F471 F473 F475 F477 F479 F481 F483 F485 F487 F489 F491 F493 F495 F497 F499 F501 F503 F505 F507 F509 F511 F513 F515 F517 F519 F521 F523 F525">
    <cfRule type="cellIs" dxfId="4" priority="6" operator="equal">
      <formula>0</formula>
    </cfRule>
  </conditionalFormatting>
  <conditionalFormatting sqref="F527 H527:I527 F529 H529:I529 F531 H531:I531 F533 H533:I533 F535 H535:I535 F537 H537:I537 F539 H539:I539 F541 H541:I541 F543 H543:I543 F545 H545:I545 F547 H547:I547 F549 H549:I549 F551 H551:I551 F553 H553:I553 F555 H555:I555 F557 H557:I557 F559 H559:I559 F561 H561:I561 F563 H563:I563 F565 H565:I565 F567 H567:I567 F569 H569:I569 F571 H571:I571 F573 H573:I573 F575 H575:I575 F577 H577:I577 F579 H579:I579 F581 H581:I581 F583 H583:I583 F585 H585:I585 F587 H587:I587 F589 H589:I589 F591 H591:I591 F593 H593:I593 F595 H595:I595 F597 H597:I597 F599 H599:I599 F601 H601:I601 F603 H603:I603 F605 H605:I605 F607 H607:I607 F609 H609:I609 F611 H611:I611 F613 H613:I613 F615 H615:I615 F617 H617:I617 F619 H619:I619 F621 H621:I621 F623 H623:I623 F625 H625:I625 F627 H627:I627 F629 H629:I629 F631 H631:I631 F633 H633:I633 F635 H635:I635 F637 H637:I637 F639 H639:I639 F641 H641:I641 F643 H643:I643 F645 H645:I645 F647 H647:I647 F649 H649:I649 F651 H651:I651 F653 H653:I653 F655 H655:I655 F657 H657:I657 F659 H659:I659 F661 H661:I661 F663 H663:I663 F665 H665:I665 F667 H667:I667 F669 H669:I669 F671 H671:I671 F673 H673:I673 F675 H675:I675 H677:I680">
    <cfRule type="expression" dxfId="3" priority="3">
      <formula>$F527=""</formula>
    </cfRule>
  </conditionalFormatting>
  <conditionalFormatting sqref="F677:F680">
    <cfRule type="expression" dxfId="2" priority="1">
      <formula>$F677=""</formula>
    </cfRule>
  </conditionalFormatting>
  <conditionalFormatting sqref="F682:F685">
    <cfRule type="expression" dxfId="1" priority="4">
      <formula>$F682=""</formula>
    </cfRule>
  </conditionalFormatting>
  <conditionalFormatting sqref="H682:I685">
    <cfRule type="expression" dxfId="0" priority="5">
      <formula>$F682=""</formula>
    </cfRule>
  </conditionalFormatting>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7ad7dcf-60d4-41d7-8b4a-6e95bfe7f3e0">
      <Terms xmlns="http://schemas.microsoft.com/office/infopath/2007/PartnerControls"/>
    </lcf76f155ced4ddcb4097134ff3c332f>
    <TaxCatchAll xmlns="315afb31-9db0-4d91-b7dd-7946c83e2e9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A3D25175581C40448E679115A058B004" ma:contentTypeVersion="18" ma:contentTypeDescription="Vytvoří nový dokument" ma:contentTypeScope="" ma:versionID="88dc5bf2875150a879851cbc4aee8fcb">
  <xsd:schema xmlns:xsd="http://www.w3.org/2001/XMLSchema" xmlns:xs="http://www.w3.org/2001/XMLSchema" xmlns:p="http://schemas.microsoft.com/office/2006/metadata/properties" xmlns:ns2="315afb31-9db0-4d91-b7dd-7946c83e2e91" xmlns:ns3="d7ad7dcf-60d4-41d7-8b4a-6e95bfe7f3e0" targetNamespace="http://schemas.microsoft.com/office/2006/metadata/properties" ma:root="true" ma:fieldsID="cd29b6c10b00cc893d7b4ac9d1c54f3a" ns2:_="" ns3:_="">
    <xsd:import namespace="315afb31-9db0-4d91-b7dd-7946c83e2e91"/>
    <xsd:import namespace="d7ad7dcf-60d4-41d7-8b4a-6e95bfe7f3e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lcf76f155ced4ddcb4097134ff3c332f" minOccurs="0"/>
                <xsd:element ref="ns2:TaxCatchAll" minOccurs="0"/>
                <xsd:element ref="ns3:MediaLengthInSeconds"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5afb31-9db0-4d91-b7dd-7946c83e2e91" elementFormDefault="qualified">
    <xsd:import namespace="http://schemas.microsoft.com/office/2006/documentManagement/types"/>
    <xsd:import namespace="http://schemas.microsoft.com/office/infopath/2007/PartnerControls"/>
    <xsd:element name="SharedWithUsers" ma:index="8"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dílené s podrobnostmi" ma:internalName="SharedWithDetails" ma:readOnly="true">
      <xsd:simpleType>
        <xsd:restriction base="dms:Note">
          <xsd:maxLength value="255"/>
        </xsd:restriction>
      </xsd:simpleType>
    </xsd:element>
    <xsd:element name="TaxCatchAll" ma:index="21" nillable="true" ma:displayName="Taxonomy Catch All Column" ma:hidden="true" ma:list="{e25f35e1-abf6-4fc7-8064-ee9df32849f5}" ma:internalName="TaxCatchAll" ma:showField="CatchAllData" ma:web="315afb31-9db0-4d91-b7dd-7946c83e2e9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7ad7dcf-60d4-41d7-8b4a-6e95bfe7f3e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Značky obrázků" ma:readOnly="false" ma:fieldId="{5cf76f15-5ced-4ddc-b409-7134ff3c332f}" ma:taxonomyMulti="true" ma:sspId="f1318ae7-f238-4090-adea-ccebf67dcc9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2E8EAD-8237-4291-878F-F8A3165A2A08}">
  <ds:schemaRefs>
    <ds:schemaRef ds:uri="http://schemas.microsoft.com/office/2006/metadata/properties"/>
    <ds:schemaRef ds:uri="http://schemas.microsoft.com/office/infopath/2007/PartnerControls"/>
    <ds:schemaRef ds:uri="d7ad7dcf-60d4-41d7-8b4a-6e95bfe7f3e0"/>
    <ds:schemaRef ds:uri="315afb31-9db0-4d91-b7dd-7946c83e2e91"/>
  </ds:schemaRefs>
</ds:datastoreItem>
</file>

<file path=customXml/itemProps2.xml><?xml version="1.0" encoding="utf-8"?>
<ds:datastoreItem xmlns:ds="http://schemas.openxmlformats.org/officeDocument/2006/customXml" ds:itemID="{CE7C2D18-8FBC-464B-BA0C-D3B0C495DD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5afb31-9db0-4d91-b7dd-7946c83e2e91"/>
    <ds:schemaRef ds:uri="d7ad7dcf-60d4-41d7-8b4a-6e95bfe7f3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27EC57-4EFE-4C2E-87E7-AE9A6B54E9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8</vt:i4>
      </vt:variant>
    </vt:vector>
  </HeadingPairs>
  <TitlesOfParts>
    <vt:vector size="8" baseType="lpstr">
      <vt:lpstr>Krycí list</vt:lpstr>
      <vt:lpstr>KIT</vt:lpstr>
      <vt:lpstr>KIT_MTG</vt:lpstr>
      <vt:lpstr>KIT_OFF</vt:lpstr>
      <vt:lpstr>SIM</vt:lpstr>
      <vt:lpstr>LIB</vt:lpstr>
      <vt:lpstr>KID</vt:lpstr>
      <vt:lpstr>OFF_umyv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Michal Nový</dc:creator>
  <cp:keywords/>
  <dc:description/>
  <cp:lastModifiedBy>Michal Částek</cp:lastModifiedBy>
  <cp:revision/>
  <dcterms:created xsi:type="dcterms:W3CDTF">2024-10-04T05:36:06Z</dcterms:created>
  <dcterms:modified xsi:type="dcterms:W3CDTF">2025-11-07T08:01:21Z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0x010100A3D25175581C40448E679115A058B004</vt:lpwstr>
  </property>
  <property fmtid="{D5CDD505-2E9C-101B-9397-08002B2CF9AE}" pid="3" name="MediaServiceImageTags">
    <vt:lpwstr/>
  </property>
</Properties>
</file>