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90" yWindow="435" windowWidth="10395" windowHeight="7470"/>
  </bookViews>
  <sheets>
    <sheet name="List1" sheetId="1" r:id="rId1"/>
  </sheets>
  <definedNames>
    <definedName name="_xlnm._FilterDatabase" localSheetId="0" hidden="1">List1!$A$1:$L$18</definedName>
    <definedName name="_xlnm.Print_Titles" localSheetId="0">List1!$1:$1</definedName>
    <definedName name="_xlnm.Print_Area" localSheetId="0">List1!$A$1:$N$23</definedName>
  </definedNames>
  <calcPr calcId="145621"/>
</workbook>
</file>

<file path=xl/calcChain.xml><?xml version="1.0" encoding="utf-8"?>
<calcChain xmlns="http://schemas.openxmlformats.org/spreadsheetml/2006/main">
  <c r="K13" i="1" l="1"/>
  <c r="L13" i="1" s="1"/>
  <c r="M13" i="1" s="1"/>
  <c r="K14" i="1" l="1"/>
  <c r="L14" i="1" s="1"/>
  <c r="M14" i="1" s="1"/>
  <c r="K7" i="1"/>
  <c r="L7" i="1" s="1"/>
  <c r="N7" i="1" s="1"/>
  <c r="K16" i="1" l="1"/>
  <c r="L16" i="1" s="1"/>
  <c r="N16" i="1" s="1"/>
  <c r="K4" i="1" l="1"/>
  <c r="L4" i="1" l="1"/>
  <c r="N4" i="1" s="1"/>
  <c r="K10" i="1"/>
  <c r="K11" i="1"/>
  <c r="L10" i="1" l="1"/>
  <c r="N10" i="1" s="1"/>
  <c r="L11" i="1"/>
  <c r="N11" i="1" s="1"/>
  <c r="K18" i="1"/>
  <c r="L18" i="1" s="1"/>
  <c r="K12" i="1"/>
  <c r="L12" i="1" s="1"/>
  <c r="K8" i="1"/>
  <c r="K6" i="1"/>
  <c r="L6" i="1" s="1"/>
  <c r="K3" i="1"/>
  <c r="L3" i="1" s="1"/>
  <c r="L8" i="1" l="1"/>
  <c r="N8" i="1" s="1"/>
  <c r="N6" i="1"/>
  <c r="N18" i="1" l="1"/>
  <c r="N3" i="1"/>
  <c r="M21" i="1" l="1"/>
  <c r="N12" i="1"/>
  <c r="M22" i="1" l="1"/>
  <c r="M23" i="1" s="1"/>
  <c r="N21" i="1"/>
  <c r="L21" i="1"/>
  <c r="N22" i="1" l="1"/>
  <c r="N23" i="1" s="1"/>
  <c r="L22" i="1"/>
  <c r="L23" i="1" s="1"/>
</calcChain>
</file>

<file path=xl/sharedStrings.xml><?xml version="1.0" encoding="utf-8"?>
<sst xmlns="http://schemas.openxmlformats.org/spreadsheetml/2006/main" count="37" uniqueCount="37">
  <si>
    <t>CELKEM
 Kč bez DPH</t>
  </si>
  <si>
    <t xml:space="preserve">cena 1ks 
Kč bez DPH </t>
  </si>
  <si>
    <t>Monitory</t>
  </si>
  <si>
    <t>Software a licence</t>
  </si>
  <si>
    <t>Kancelářská PC</t>
  </si>
  <si>
    <t>PC typu All in One</t>
  </si>
  <si>
    <t>Notebooky</t>
  </si>
  <si>
    <t>CELKEM Kč bez DPH</t>
  </si>
  <si>
    <t>DPH</t>
  </si>
  <si>
    <t>CELKEM Kč vč. DPH</t>
  </si>
  <si>
    <t>FaF
ks</t>
  </si>
  <si>
    <t>FF
ks</t>
  </si>
  <si>
    <t xml:space="preserve">FTVS
ks </t>
  </si>
  <si>
    <t>MFF
ks</t>
  </si>
  <si>
    <t>ÚDAUK
ks</t>
  </si>
  <si>
    <t>CELKEM
ks</t>
  </si>
  <si>
    <t>Zařízení/fakulta (součást)</t>
  </si>
  <si>
    <t>Typové označení zařízení nabízeného uchazečem
 (produktové označení výrobce)</t>
  </si>
  <si>
    <t>ÚK
ks</t>
  </si>
  <si>
    <t>z toho INV
 Kč bez DPH</t>
  </si>
  <si>
    <t>z toho NEINV
 Kč bez DPH</t>
  </si>
  <si>
    <t>balík kancelářského SW plně kompatibilní s "Office  standard 2016"</t>
  </si>
  <si>
    <r>
      <rPr>
        <b/>
        <sz val="11"/>
        <rFont val="Calibri"/>
        <family val="2"/>
        <charset val="238"/>
        <scheme val="minor"/>
      </rPr>
      <t xml:space="preserve">
Notebook typu 2
</t>
    </r>
    <r>
      <rPr>
        <i/>
        <sz val="11"/>
        <rFont val="Calibri"/>
        <family val="2"/>
        <charset val="238"/>
        <scheme val="minor"/>
      </rPr>
      <t xml:space="preserve">- úhlopříčka min. 14 palců, 1920x1080, antireflex. provedení
- Procesor: CPU o výkonu min. 4000 bodů v programu Passmark CPU Mark
- Operační paměť: Min. 4 GB, DDR4, min. 2100 MHz
- Grafická karta: Integrovaná, o výkonu min. 850 bodů v programu Passmark G3D Mark, HDMI
- HDD o min. kapacitě 500 GB (7200 ot./min)
- min. 2 x USB3
- WiFi 802.11ac
- Bluetooth 4.0 
- HD webkamera 
- čtečka karet
- Windows ve variantě Windows 10 Home  nebo Professional 64bit
</t>
    </r>
    <r>
      <rPr>
        <b/>
        <i/>
        <sz val="11"/>
        <rFont val="Calibri"/>
        <family val="2"/>
        <charset val="238"/>
        <scheme val="minor"/>
      </rPr>
      <t>- Min. 3-letá servisní podpora v rozsahu dle rámcové smlouvy (NBD)</t>
    </r>
  </si>
  <si>
    <r>
      <rPr>
        <b/>
        <sz val="11"/>
        <rFont val="Calibri"/>
        <family val="2"/>
        <charset val="238"/>
        <scheme val="minor"/>
      </rPr>
      <t xml:space="preserve">
Notebook typu 1
</t>
    </r>
    <r>
      <rPr>
        <i/>
        <sz val="11"/>
        <rFont val="Calibri"/>
        <family val="2"/>
        <charset val="238"/>
        <scheme val="minor"/>
      </rPr>
      <t xml:space="preserve">- úhlopříčka min. 15,6 palců, 1920x1080, antireflex. provedení
- Procesor: CPU o výkonu min. 5200 bodů v programu Passmark CPU Mark
- Operační paměť: Min. 8 GB, DDR4, min. 2100 MHz
- Grafická karta: Integrovaná, o výkonu min. 850 bodů v programu Passmark G3D Mark, HDMI
- SSD o min. kapacitě 256 GB + HDD min. 0,5TB
- min. 2 x USB3
- Optická mechanika: Min. 8xDVD+/- RW
- WiFi 802.11ac 
- Bluetooth 4.0 
- HD webkamera 
- čtečka karet
- Windows ve variantě Windows 10 Home nebo Professional 64bit 
</t>
    </r>
    <r>
      <rPr>
        <b/>
        <i/>
        <sz val="11"/>
        <rFont val="Calibri"/>
        <family val="2"/>
        <charset val="238"/>
        <scheme val="minor"/>
      </rPr>
      <t xml:space="preserve">- Min. 3-letá servisní podpora v rozsahu dle rámcové smlouvy (NBD)
</t>
    </r>
  </si>
  <si>
    <r>
      <t xml:space="preserve">Uchazeč potvrzuje, že nabízené zařízení splňuje  požadované parametry (ANO/NE)
</t>
    </r>
    <r>
      <rPr>
        <b/>
        <sz val="11"/>
        <rFont val="Calibri"/>
        <family val="2"/>
        <charset val="238"/>
        <scheme val="minor"/>
      </rPr>
      <t>Uchazeč dále doplní technickou konfiguraci nabízeného zařízení -  produktové označení komponent nabízené sestavy (netýká se monitorů a SW).</t>
    </r>
  </si>
  <si>
    <r>
      <rPr>
        <b/>
        <sz val="11"/>
        <rFont val="Calibri"/>
        <family val="2"/>
        <charset val="238"/>
        <scheme val="minor"/>
      </rPr>
      <t xml:space="preserve">
Notebook typu 4
</t>
    </r>
    <r>
      <rPr>
        <i/>
        <sz val="11"/>
        <rFont val="Calibri"/>
        <family val="2"/>
        <charset val="238"/>
        <scheme val="minor"/>
      </rPr>
      <t xml:space="preserve"> - úhlopříčka min. 13 palců, 2560x1600
- Procesor: CPU o výkonu min. 6000 bodů v programu Passmark CPU Mark
- Operační paměť: Min. 8 GB, DDR3
- Grafická karta: Integrovaná  o výkonu min. 1500 bodů v programu Passmark G3D Mark,HDMI
- SSD o min. kapacitě 256 GB
- min. 2 x USB3,  2x USB-C Thunderbolt 3
- WiFi 802.11ac, 
- Bluetooth 4.2, 
- webkamera 720p 
- podsvícená klávesnice
- </t>
    </r>
    <r>
      <rPr>
        <b/>
        <i/>
        <sz val="11"/>
        <rFont val="Calibri"/>
        <family val="2"/>
        <charset val="238"/>
        <scheme val="minor"/>
      </rPr>
      <t>Min. 2 roky  s opravou v zákonné lhůtě v autorizovaném servisu</t>
    </r>
    <r>
      <rPr>
        <i/>
        <sz val="11"/>
        <rFont val="Calibri"/>
        <family val="2"/>
        <charset val="238"/>
        <scheme val="minor"/>
      </rPr>
      <t xml:space="preserve">
</t>
    </r>
  </si>
  <si>
    <r>
      <t xml:space="preserve">
PC typu 1</t>
    </r>
    <r>
      <rPr>
        <i/>
        <sz val="11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Procesor:CPU o výkonu min. 8070  bodů v programu Passmark CPU Mark
- Pevný disk:Min. 240 GB SSD
- Operační paměť: Min. 8192 MB ve dvou modulech , DDR4, min. 2400 MHz
- Grafická karta: Integrovaná, výstup na 2 monitory
- Monitor: Min. 23,5" WLED s rozlišením 1920 x1080, IPS WLED matný LCD s 2MP webkamerou, mikrofonem a výškově nastavitelným stojanem
- Síťová karta: Integrovaná s rychlostí 10/100/1000 Mbit/s, RJ45, PXE, Wake on LAN, podpora standardu 802.1x
- Zvuková karta: Integrovaná
- Vstupní a výstupní porty: Min. 6x USB 3.1 Min. 2x digitální video výstup (DP nebo HDMI)
- Optická mechanika: Min. 8xDVD+/- RW , s rozhraním SATA
- Klávesnice: USB CZ/US, včetně numerické části - min. 101 kláves, kompatibilní se základní sestavou
- Myš: USB Optická s kolečkem, kompatibilní se základní sestavou
- Operační systém: Microsoft Windows Professional verze 10, CZ, předinstalovaný na pevném disku
- Provedení chassis: Monitor a PC integrované jako jedno zařízení (All In One)
- Vestavěná technologie: Min. TPM 2.0
- Zdroj: Max 200 W, splňující normu EnergyStar
- Přístup k HW komponentám: Beznářaďová demontáž hlavních komponent
- Mechanické zabezpečení: Možnost uzamčení ke korpusu stolu
- BIOS Management: Lokální a vzdálená možnost BIOS flash update včetně nastavení BIOS při nefunkčním operačním systému
</t>
    </r>
    <r>
      <rPr>
        <b/>
        <i/>
        <sz val="10"/>
        <rFont val="Calibri"/>
        <family val="2"/>
        <charset val="238"/>
        <scheme val="minor"/>
      </rPr>
      <t xml:space="preserve">- Min. 5-tiletá  servisní podpora v rozsahu dle rámcové smlouvy (NBD) </t>
    </r>
    <r>
      <rPr>
        <i/>
        <sz val="10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</si>
  <si>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 xml:space="preserve">
Notebook typu 3
</t>
    </r>
    <r>
      <rPr>
        <i/>
        <sz val="11"/>
        <rFont val="Calibri"/>
        <family val="2"/>
        <charset val="238"/>
        <scheme val="minor"/>
      </rPr>
      <t xml:space="preserve">- úhlopříčka min. 15 palců, 1920x1080
- Procesor: CPU o výkonu min. 3560 bodů v programu Passmark CPU Mark
- Operační paměť: Min. 4 GB, DDR4, min. 2100 MHz
- Grafická karta: Integrovaná, o výkonu min. 850 bodů v programu Passmark G3D Mark, HDMI
- SSD o min. kapacitě 128 GB
- min. 2 x USB3
- WiFi 802.11ac, 
- Bluetooth 4.0, 
- HD webkamera, 
- čtečka karet
- Windows ve variantě Windows 10 Home 64bit nebo Professional 64bit 
</t>
    </r>
    <r>
      <rPr>
        <b/>
        <i/>
        <sz val="11"/>
        <rFont val="Calibri"/>
        <family val="2"/>
        <charset val="238"/>
        <scheme val="minor"/>
      </rPr>
      <t>- Min. 2-letá servisní podpora v rozsahu dle rámcové smlouvy (NBD)</t>
    </r>
    <r>
      <rPr>
        <i/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</si>
  <si>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 xml:space="preserve">
Monitor typu 1
</t>
    </r>
    <r>
      <rPr>
        <i/>
        <sz val="11"/>
        <rFont val="Calibri"/>
        <family val="2"/>
        <charset val="238"/>
        <scheme val="minor"/>
      </rPr>
      <t xml:space="preserve"> - 24'' monitor LED,černý, kontrast min 1000:1, jas min 250cd/m2, odezva 4ms, rozlišení min 1920x1080, VGA, 2x HDMI
</t>
    </r>
    <r>
      <rPr>
        <b/>
        <i/>
        <sz val="11"/>
        <rFont val="Calibri"/>
        <family val="2"/>
        <charset val="238"/>
        <scheme val="minor"/>
      </rPr>
      <t>- Min. 2letá  servisní podpora v rozsahu dle rámcové smlouvy (NBD)</t>
    </r>
    <r>
      <rPr>
        <i/>
        <sz val="11"/>
        <rFont val="Calibri"/>
        <family val="2"/>
        <charset val="238"/>
        <scheme val="minor"/>
      </rPr>
      <t xml:space="preserve">
</t>
    </r>
  </si>
  <si>
    <t>CELKEM</t>
  </si>
  <si>
    <t>z toho INV</t>
  </si>
  <si>
    <t>z toho NEINV</t>
  </si>
  <si>
    <r>
      <rPr>
        <b/>
        <sz val="11"/>
        <rFont val="Calibri"/>
        <family val="2"/>
        <charset val="238"/>
        <scheme val="minor"/>
      </rPr>
      <t xml:space="preserve">
MOBILNÍ POČÍTAČOVÁ UČEBNA sestávající z 10 ks Notebooků typu 5 s min. parametry
       </t>
    </r>
    <r>
      <rPr>
        <i/>
        <sz val="11"/>
        <rFont val="Calibri"/>
        <family val="2"/>
        <charset val="238"/>
        <scheme val="minor"/>
      </rPr>
      <t xml:space="preserve">- úhlopříčka min. 13 palců, 1920x1080, antireflex. provedení
       - Procesor: CPU o výkonu min. 3500 bodů v programu Passmark CPU Mark
       - Operační paměť: Min. 4 GB, DDR4, min. 2100 MHz
       - Grafická karta: Integrovaná o výkonu min. 850 bodů v programu Passmark G3D Mark
       - SSD o min. kapacitě 128 GB
       - min. 2 x USB3, výstup na externí zobrazovací zařízení
       - Windows ve variantě Professional
</t>
    </r>
    <r>
      <rPr>
        <b/>
        <i/>
        <sz val="11"/>
        <rFont val="Calibri"/>
        <family val="2"/>
        <charset val="238"/>
        <scheme val="minor"/>
      </rPr>
      <t>- Min. 3-letá servisní podpora v rozsahu dle rámcové smlouvy (NBD)</t>
    </r>
    <r>
      <rPr>
        <i/>
        <sz val="11"/>
        <rFont val="Calibri"/>
        <family val="2"/>
        <charset val="238"/>
        <scheme val="minor"/>
      </rPr>
      <t xml:space="preserve">
</t>
    </r>
  </si>
  <si>
    <r>
      <t xml:space="preserve">
PC typu 2</t>
    </r>
    <r>
      <rPr>
        <i/>
        <sz val="11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Procesor: CPU o výkonu min. 7000 bodů v programu Passmark CPU Mark
- Pevný disk:Min. 240 GB SSD
- Operační paměť: Min. 8192 MB ve dvou modulech , DDR4, min. 2400 MHz, rozšiřitelné na 16GB
- Monitor: Min. 23,5" WLED s rozlišením 1920 x1080, IPS WLED matný LCD s 1MP webkamerou, mikrofonem a výškově nastavitelným stojanem
- Síťová karta: Integrovaná s rychlostí 10/100/1000 Mbit/s, RJ45, PXE, Wake on LAN, podpora standardu 802.1x
- WiFi: 802.11ac
- Zvuková karta: Integrovaná
- Vstupní a výstupní porty: Min. 5x USB, z toho min. 3x USBv 3.0 nebo vyšší
- Optická mechanika: Min. 8xDVD+/- RW , s rozhraním SATA
- Klávesnice: USB CZ/US, včetně numerické části - min. 101 kláves, kompatibilní se základní sestavou
- Myš: USB Optická s kolečkem, kompatibilní se základní sestavou
- Operační systém: Microsoft Windows Professional verze 10, CZ, předinstalovaný na pevném disku
- Provedení chassis: Monitor a PC integrované jako jedno zařízení (All In One)
- Zdroj: Max 180 W, splňující normu EnergyStar
- Mechanické zabezpečení: Možnost uzamčení ke korpusu stolu
- Konektor pro sluchátka a mikrofon: jack 3,5mm
- Bluetooth: verze 4
</t>
    </r>
    <r>
      <rPr>
        <b/>
        <i/>
        <sz val="10"/>
        <rFont val="Calibri"/>
        <family val="2"/>
        <charset val="238"/>
        <scheme val="minor"/>
      </rPr>
      <t>- Min. 5-tiletá servisní podpora v rozsahu dle rámcové smlouvy (NBD)</t>
    </r>
    <r>
      <rPr>
        <i/>
        <sz val="10"/>
        <rFont val="Calibri"/>
        <family val="2"/>
        <charset val="238"/>
        <scheme val="minor"/>
      </rPr>
      <t xml:space="preserve">
</t>
    </r>
  </si>
  <si>
    <r>
      <t xml:space="preserve">
PC typu 3 
</t>
    </r>
    <r>
      <rPr>
        <i/>
        <sz val="11"/>
        <rFont val="Calibri"/>
        <family val="2"/>
        <charset val="238"/>
        <scheme val="minor"/>
      </rPr>
      <t>-</t>
    </r>
    <r>
      <rPr>
        <i/>
        <sz val="10"/>
        <rFont val="Calibri"/>
        <family val="2"/>
        <charset val="238"/>
        <scheme val="minor"/>
      </rPr>
      <t xml:space="preserve"> Procesor:CPU o výkonu min.5490 bodů v programu Passmark CPU Mark
- Pevný disk:Min. 240 GB SSD
- Operační paměť: Min. 4 GB, DDR4, min. 2100 MHz
- Grafická karta: Integrovaná, výstup na 2 monitory
- Síťová karta: Integrovaná s rychlostí 10/100/1000 Mbit/s, RJ45, Wake on LAN, 
- Zvuková karta: Integrovaná
- Vstupní a výstupní porty: Min. 2x USB 3.0 Min. 2x digitální video výstup (DP nebo HDMI)
- Optická mechanika: Min. 8xDVD+/- RW , s rozhraním SATA
- Klávesnice: USB CZ/US, včetně numerické části - min. 101 kláves, kompatibilní se základní sestavou
- Myš: USB Optická s kolečkem, kompatibilní se základní sestavou
- Operační systém: Microsoft Windows Professional verze 10, CZ, předinstalovaný na pevném disku
- Zdroj: Min 300 W, účinnost min. 85% při 100% zatížení
- Skříň: Počítačová skříň mATX; min. 1x USB vpředu; Mini Tower
</t>
    </r>
    <r>
      <rPr>
        <b/>
        <i/>
        <sz val="10"/>
        <rFont val="Calibri"/>
        <family val="2"/>
        <charset val="238"/>
        <scheme val="minor"/>
      </rPr>
      <t xml:space="preserve">- Min. 3letá servisní podpora v rozsahu dle rámcové smlouvy (NBD)
</t>
    </r>
  </si>
  <si>
    <r>
      <t xml:space="preserve">
PC typu 4 
</t>
    </r>
    <r>
      <rPr>
        <i/>
        <sz val="11"/>
        <rFont val="Calibri"/>
        <family val="2"/>
        <charset val="238"/>
        <scheme val="minor"/>
      </rPr>
      <t>-</t>
    </r>
    <r>
      <rPr>
        <i/>
        <sz val="10"/>
        <rFont val="Calibri"/>
        <family val="2"/>
        <charset val="238"/>
        <scheme val="minor"/>
      </rPr>
      <t xml:space="preserve"> Procesor:CPU o výkonu  6490 bodů v programu Passmark CPU Mark
- Pevný disk:Min. 240 GB SSD
- Operační paměť: Min. 8 GB, DDR4, min. 2100 MHz
- Grafická karta: Integrovaná, výstup na 2 monitory
- Síťová karta: Integrovaná s rychlostí 10/100/1000 Mbit/s, RJ45, Wake on LAN, 
- Zvuková karta: Integrovaná
- Vstupní a výstupní porty: Min. 2x USB 3.0 Min. 2x digitální video výstup (DP nebo HDMI)
- Optická mechanika: Min. 8xDVD+/- RW , s rozhraním SATA
- Klávesnice: USB CZ/US, včetně numerické části - min. 101 kláves, kompatibilní se základní sestavou
- Myš: USB Optická s kolečkem, kompatibilní se základní sestavou
- Operační systém: Microsoft Windows Professional verze 10, CZ, předinstalovaný na pevném disku
- Zdroj: Min 300 W, účinnost min. 85% při 100% zatížení
- Skříň: Počítačová skříň mATX; min. 1x USB vpředu; Mini Tower
</t>
    </r>
    <r>
      <rPr>
        <b/>
        <i/>
        <sz val="10"/>
        <rFont val="Calibri"/>
        <family val="2"/>
        <charset val="238"/>
        <scheme val="minor"/>
      </rPr>
      <t xml:space="preserve">- Min. 3letá servisní podpora v rozsahu dle rámcové smlouvy (NBD)
</t>
    </r>
  </si>
  <si>
    <r>
      <t xml:space="preserve">
PC typu 5
- </t>
    </r>
    <r>
      <rPr>
        <i/>
        <sz val="10"/>
        <rFont val="Calibri"/>
        <family val="2"/>
        <charset val="238"/>
        <scheme val="minor"/>
      </rPr>
      <t>Procesor: CPU o výkonu min. 9370 bodů v programu Passmark CPU Mark
- Pevný disk: Min. 500</t>
    </r>
    <r>
      <rPr>
        <i/>
        <strike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 xml:space="preserve">GB SSD SATA, min. rychlost čtení 540 MB/s, min. rychlost zápisu 500 MB/s
- Operační paměť: Min. 16 GB, DDR4, min.  2100 MHz (dle doporučení výrobce základní desky pro výkonovou optimalizaci)
- Grafická karta: integrovaná na CPU  o výkonu min. 2380 bodů v programu Passmark G3D Mark 
- Síťová karta: Integrovaná s rychlostí 10/100/1000 Mbit/s, RJ45, Wake on LAN, 
- Zvuková karta: Integrovaná
- Vstupní a výstupní porty: Min. 4x USB 3.0 Min. 2x digitální video výstup (DP, HDMI nebo DVI)
- Optická mechanika: Min. 24xDVD+/- RW , s rozhraním SATA
- ALL-in-ONE interní čtečka
- Klávesnice: USB CZ/US, včetně numerické části - min. 101 kláves, kompatibilní se základní sestavou
- Myš: USB Optická s kolečkem, kompatibilní se základní sestavou
- Operační systém: není vyžadován
- Zdroj: Min 350 W, účinnost min. 85% při 100% zatížení
- Skříň: Počítačová skříň minitower s možností umístění na výšku, rozměry max  410mm x 180mm x 360 mm, barva černá
</t>
    </r>
    <r>
      <rPr>
        <b/>
        <i/>
        <sz val="10"/>
        <rFont val="Calibri"/>
        <family val="2"/>
        <charset val="238"/>
        <scheme val="minor"/>
      </rPr>
      <t>- Min. 2-letá servisní podpora v rozsahu dle rámcové smlouvy (NBD) + záruka na komponenty - plnění záruky není podmíněno zapečetěním PC</t>
    </r>
    <r>
      <rPr>
        <i/>
        <sz val="10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</si>
</sst>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trike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 tint="-4.9989318521683403E-2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" fontId="1" fillId="4" borderId="2" xfId="0" applyNumberFormat="1" applyFont="1" applyFill="1" applyBorder="1" applyAlignment="1" applyProtection="1">
      <alignment vertical="center"/>
      <protection locked="0"/>
    </xf>
    <xf numFmtId="4" fontId="1" fillId="2" borderId="15" xfId="0" applyNumberFormat="1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0" fillId="0" borderId="0" xfId="0" applyNumberFormat="1"/>
    <xf numFmtId="4" fontId="1" fillId="2" borderId="15" xfId="0" applyNumberFormat="1" applyFont="1" applyFill="1" applyBorder="1" applyAlignment="1">
      <alignment horizontal="center" vertical="center"/>
    </xf>
    <xf numFmtId="4" fontId="0" fillId="2" borderId="20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16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4" fontId="0" fillId="2" borderId="29" xfId="0" applyNumberForma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5" borderId="20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11" xfId="0" applyNumberFormat="1" applyFill="1" applyBorder="1" applyAlignment="1">
      <alignment horizontal="center" vertical="center"/>
    </xf>
    <xf numFmtId="4" fontId="0" fillId="5" borderId="29" xfId="0" applyNumberFormat="1" applyFill="1" applyBorder="1" applyAlignment="1">
      <alignment horizontal="center" vertical="center"/>
    </xf>
    <xf numFmtId="4" fontId="0" fillId="5" borderId="18" xfId="0" applyNumberForma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4" fontId="1" fillId="4" borderId="32" xfId="0" applyNumberFormat="1" applyFont="1" applyFill="1" applyBorder="1" applyAlignment="1" applyProtection="1">
      <alignment vertical="center"/>
      <protection locked="0"/>
    </xf>
    <xf numFmtId="4" fontId="1" fillId="4" borderId="11" xfId="0" applyNumberFormat="1" applyFont="1" applyFill="1" applyBorder="1" applyAlignment="1" applyProtection="1">
      <alignment vertical="center"/>
      <protection locked="0"/>
    </xf>
    <xf numFmtId="4" fontId="1" fillId="4" borderId="2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17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21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>
      <alignment vertical="center" wrapText="1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28" xfId="0" applyFont="1" applyFill="1" applyBorder="1" applyAlignment="1" applyProtection="1">
      <alignment horizontal="center" vertical="center" wrapText="1"/>
      <protection locked="0"/>
    </xf>
    <xf numFmtId="0" fontId="0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ColWidth="79.5703125" defaultRowHeight="15" x14ac:dyDescent="0.25"/>
  <cols>
    <col min="1" max="1" width="88.28515625" style="68" customWidth="1"/>
    <col min="2" max="2" width="23" style="3" customWidth="1"/>
    <col min="3" max="3" width="46.85546875" style="3" customWidth="1"/>
    <col min="4" max="4" width="16" style="43" customWidth="1"/>
    <col min="5" max="5" width="21" style="2" customWidth="1"/>
    <col min="6" max="6" width="22" style="2" customWidth="1"/>
    <col min="7" max="7" width="22.140625" style="2" customWidth="1"/>
    <col min="8" max="8" width="20.42578125" style="2" customWidth="1"/>
    <col min="9" max="9" width="15.28515625" style="2" customWidth="1"/>
    <col min="10" max="10" width="21.42578125" style="2" customWidth="1"/>
    <col min="11" max="11" width="23.28515625" style="2" customWidth="1"/>
    <col min="12" max="12" width="14.85546875" style="55" customWidth="1"/>
    <col min="13" max="13" width="12.28515625" style="55" customWidth="1"/>
    <col min="14" max="14" width="16" style="55" customWidth="1"/>
  </cols>
  <sheetData>
    <row r="1" spans="1:14" s="1" customFormat="1" ht="90.75" thickBot="1" x14ac:dyDescent="0.3">
      <c r="A1" s="21" t="s">
        <v>16</v>
      </c>
      <c r="B1" s="10" t="s">
        <v>17</v>
      </c>
      <c r="C1" s="10" t="s">
        <v>24</v>
      </c>
      <c r="D1" s="36" t="s">
        <v>1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11" t="s">
        <v>18</v>
      </c>
      <c r="K1" s="12" t="s">
        <v>15</v>
      </c>
      <c r="L1" s="36" t="s">
        <v>0</v>
      </c>
      <c r="M1" s="36" t="s">
        <v>19</v>
      </c>
      <c r="N1" s="36" t="s">
        <v>20</v>
      </c>
    </row>
    <row r="2" spans="1:14" s="7" customFormat="1" ht="15.75" thickBot="1" x14ac:dyDescent="0.3">
      <c r="A2" s="22" t="s">
        <v>5</v>
      </c>
      <c r="B2" s="13"/>
      <c r="C2" s="14"/>
      <c r="D2" s="37"/>
      <c r="E2" s="15"/>
      <c r="F2" s="15"/>
      <c r="G2" s="16"/>
      <c r="H2" s="16"/>
      <c r="I2" s="16"/>
      <c r="J2" s="16"/>
      <c r="K2" s="16"/>
      <c r="L2" s="44"/>
      <c r="M2" s="44"/>
      <c r="N2" s="61"/>
    </row>
    <row r="3" spans="1:14" s="8" customFormat="1" ht="348.75" x14ac:dyDescent="0.25">
      <c r="A3" s="23" t="s">
        <v>26</v>
      </c>
      <c r="B3" s="87"/>
      <c r="C3" s="76"/>
      <c r="D3" s="65">
        <v>0</v>
      </c>
      <c r="E3" s="19">
        <v>150</v>
      </c>
      <c r="F3" s="19"/>
      <c r="G3" s="19"/>
      <c r="H3" s="19"/>
      <c r="I3" s="19"/>
      <c r="J3" s="19"/>
      <c r="K3" s="20">
        <f>SUM(E3:J3)</f>
        <v>150</v>
      </c>
      <c r="L3" s="45">
        <f>K3*ROUND(D3,2)</f>
        <v>0</v>
      </c>
      <c r="M3" s="56"/>
      <c r="N3" s="45">
        <f>L3</f>
        <v>0</v>
      </c>
    </row>
    <row r="4" spans="1:14" s="8" customFormat="1" ht="298.5" thickBot="1" x14ac:dyDescent="0.3">
      <c r="A4" s="27" t="s">
        <v>33</v>
      </c>
      <c r="B4" s="88"/>
      <c r="C4" s="77"/>
      <c r="D4" s="64">
        <v>0</v>
      </c>
      <c r="E4" s="28"/>
      <c r="F4" s="28"/>
      <c r="G4" s="28"/>
      <c r="H4" s="28"/>
      <c r="I4" s="28"/>
      <c r="J4" s="28">
        <v>25</v>
      </c>
      <c r="K4" s="29">
        <f>SUM(E4:J4)</f>
        <v>25</v>
      </c>
      <c r="L4" s="46">
        <f>K4*ROUND(D4,2)</f>
        <v>0</v>
      </c>
      <c r="M4" s="57"/>
      <c r="N4" s="46">
        <f>L4</f>
        <v>0</v>
      </c>
    </row>
    <row r="5" spans="1:14" s="7" customFormat="1" ht="15.75" thickBot="1" x14ac:dyDescent="0.3">
      <c r="A5" s="22" t="s">
        <v>4</v>
      </c>
      <c r="B5" s="89"/>
      <c r="C5" s="78"/>
      <c r="D5" s="40"/>
      <c r="E5" s="13"/>
      <c r="F5" s="13"/>
      <c r="G5" s="13"/>
      <c r="H5" s="13"/>
      <c r="I5" s="13"/>
      <c r="J5" s="13"/>
      <c r="K5" s="13"/>
      <c r="L5" s="40"/>
      <c r="M5" s="40"/>
      <c r="N5" s="62"/>
    </row>
    <row r="6" spans="1:14" s="8" customFormat="1" ht="236.25" x14ac:dyDescent="0.25">
      <c r="A6" s="71" t="s">
        <v>34</v>
      </c>
      <c r="B6" s="90"/>
      <c r="C6" s="79"/>
      <c r="D6" s="65">
        <v>0</v>
      </c>
      <c r="E6" s="31"/>
      <c r="F6" s="31"/>
      <c r="G6" s="31"/>
      <c r="H6" s="31"/>
      <c r="I6" s="31">
        <v>9</v>
      </c>
      <c r="J6" s="31"/>
      <c r="K6" s="32">
        <f t="shared" ref="K6" si="0">SUM(E6:J6)</f>
        <v>9</v>
      </c>
      <c r="L6" s="48">
        <f>K6*ROUND(D6,2)</f>
        <v>0</v>
      </c>
      <c r="M6" s="58"/>
      <c r="N6" s="48">
        <f t="shared" ref="N6" si="1">L6</f>
        <v>0</v>
      </c>
    </row>
    <row r="7" spans="1:14" s="8" customFormat="1" ht="236.25" x14ac:dyDescent="0.25">
      <c r="A7" s="72" t="s">
        <v>35</v>
      </c>
      <c r="B7" s="91"/>
      <c r="C7" s="80"/>
      <c r="D7" s="66">
        <v>0</v>
      </c>
      <c r="E7" s="34"/>
      <c r="F7" s="34"/>
      <c r="G7" s="34">
        <v>60</v>
      </c>
      <c r="H7" s="34"/>
      <c r="I7" s="34"/>
      <c r="J7" s="34"/>
      <c r="K7" s="35">
        <f t="shared" ref="K7" si="2">SUM(E7:J7)</f>
        <v>60</v>
      </c>
      <c r="L7" s="49">
        <f>K7*ROUND(D7,2)</f>
        <v>0</v>
      </c>
      <c r="M7" s="59"/>
      <c r="N7" s="49">
        <f t="shared" ref="N7" si="3">L7</f>
        <v>0</v>
      </c>
    </row>
    <row r="8" spans="1:14" s="8" customFormat="1" ht="288" thickBot="1" x14ac:dyDescent="0.3">
      <c r="A8" s="27" t="s">
        <v>36</v>
      </c>
      <c r="B8" s="88"/>
      <c r="C8" s="77"/>
      <c r="D8" s="39">
        <v>0</v>
      </c>
      <c r="E8" s="28"/>
      <c r="F8" s="28"/>
      <c r="G8" s="28"/>
      <c r="H8" s="28">
        <v>26</v>
      </c>
      <c r="I8" s="28"/>
      <c r="J8" s="28"/>
      <c r="K8" s="29">
        <f>SUM(E8:J8)</f>
        <v>26</v>
      </c>
      <c r="L8" s="46">
        <f>K8*ROUND(D8,2)</f>
        <v>0</v>
      </c>
      <c r="M8" s="57"/>
      <c r="N8" s="46">
        <f>L8</f>
        <v>0</v>
      </c>
    </row>
    <row r="9" spans="1:14" s="9" customFormat="1" ht="15.75" thickBot="1" x14ac:dyDescent="0.3">
      <c r="A9" s="22" t="s">
        <v>6</v>
      </c>
      <c r="B9" s="89"/>
      <c r="C9" s="78"/>
      <c r="D9" s="41"/>
      <c r="E9" s="17"/>
      <c r="F9" s="17"/>
      <c r="G9" s="17"/>
      <c r="H9" s="17"/>
      <c r="I9" s="17"/>
      <c r="J9" s="17"/>
      <c r="K9" s="17"/>
      <c r="L9" s="47"/>
      <c r="M9" s="47"/>
      <c r="N9" s="47"/>
    </row>
    <row r="10" spans="1:14" s="8" customFormat="1" ht="240.75" thickBot="1" x14ac:dyDescent="0.3">
      <c r="A10" s="30" t="s">
        <v>23</v>
      </c>
      <c r="B10" s="90"/>
      <c r="C10" s="79"/>
      <c r="D10" s="38">
        <v>0</v>
      </c>
      <c r="E10" s="31"/>
      <c r="F10" s="31"/>
      <c r="G10" s="31">
        <v>1</v>
      </c>
      <c r="H10" s="31"/>
      <c r="I10" s="31">
        <v>1</v>
      </c>
      <c r="J10" s="31"/>
      <c r="K10" s="32">
        <f t="shared" ref="K10:K12" si="4">SUM(E10:J10)</f>
        <v>2</v>
      </c>
      <c r="L10" s="48">
        <f>K10*ROUND(D10,2)</f>
        <v>0</v>
      </c>
      <c r="M10" s="58"/>
      <c r="N10" s="48">
        <f t="shared" ref="N10:N12" si="5">L10</f>
        <v>0</v>
      </c>
    </row>
    <row r="11" spans="1:14" s="8" customFormat="1" ht="210" x14ac:dyDescent="0.25">
      <c r="A11" s="33" t="s">
        <v>22</v>
      </c>
      <c r="B11" s="91"/>
      <c r="C11" s="80"/>
      <c r="D11" s="65">
        <v>0</v>
      </c>
      <c r="E11" s="34"/>
      <c r="F11" s="34"/>
      <c r="G11" s="34"/>
      <c r="H11" s="34"/>
      <c r="I11" s="34">
        <v>1</v>
      </c>
      <c r="J11" s="34"/>
      <c r="K11" s="35">
        <f t="shared" si="4"/>
        <v>1</v>
      </c>
      <c r="L11" s="49">
        <f>K11*ROUND(D11,2)</f>
        <v>0</v>
      </c>
      <c r="M11" s="59"/>
      <c r="N11" s="49">
        <f t="shared" si="5"/>
        <v>0</v>
      </c>
    </row>
    <row r="12" spans="1:14" s="8" customFormat="1" ht="225" x14ac:dyDescent="0.25">
      <c r="A12" s="33" t="s">
        <v>27</v>
      </c>
      <c r="B12" s="91"/>
      <c r="C12" s="80"/>
      <c r="D12" s="66">
        <v>0</v>
      </c>
      <c r="E12" s="34"/>
      <c r="F12" s="34"/>
      <c r="G12" s="34">
        <v>3</v>
      </c>
      <c r="H12" s="34"/>
      <c r="I12" s="34"/>
      <c r="J12" s="34"/>
      <c r="K12" s="35">
        <f t="shared" si="4"/>
        <v>3</v>
      </c>
      <c r="L12" s="49">
        <f>K12*ROUND(D12,2)</f>
        <v>0</v>
      </c>
      <c r="M12" s="59"/>
      <c r="N12" s="49">
        <f t="shared" si="5"/>
        <v>0</v>
      </c>
    </row>
    <row r="13" spans="1:14" s="8" customFormat="1" ht="210" x14ac:dyDescent="0.25">
      <c r="A13" s="33" t="s">
        <v>25</v>
      </c>
      <c r="B13" s="91"/>
      <c r="C13" s="80"/>
      <c r="D13" s="66">
        <v>0</v>
      </c>
      <c r="E13" s="34"/>
      <c r="F13" s="34"/>
      <c r="G13" s="34">
        <v>1</v>
      </c>
      <c r="H13" s="34"/>
      <c r="I13" s="34"/>
      <c r="J13" s="34"/>
      <c r="K13" s="35">
        <f t="shared" ref="K13" si="6">SUM(E13:J13)</f>
        <v>1</v>
      </c>
      <c r="L13" s="49">
        <f>K13*ROUND(D13,2)</f>
        <v>0</v>
      </c>
      <c r="M13" s="49">
        <f>L13</f>
        <v>0</v>
      </c>
      <c r="N13" s="59"/>
    </row>
    <row r="14" spans="1:14" s="8" customFormat="1" ht="180.75" thickBot="1" x14ac:dyDescent="0.3">
      <c r="A14" s="69" t="s">
        <v>32</v>
      </c>
      <c r="B14" s="92"/>
      <c r="C14" s="93"/>
      <c r="D14" s="64">
        <v>0</v>
      </c>
      <c r="E14" s="18"/>
      <c r="F14" s="18">
        <v>1</v>
      </c>
      <c r="G14" s="18"/>
      <c r="H14" s="18"/>
      <c r="I14" s="18"/>
      <c r="J14" s="18"/>
      <c r="K14" s="70">
        <f t="shared" ref="K14" si="7">SUM(E14:J14)</f>
        <v>1</v>
      </c>
      <c r="L14" s="51">
        <f>K14*ROUND(D14,2)</f>
        <v>0</v>
      </c>
      <c r="M14" s="51">
        <f>L14</f>
        <v>0</v>
      </c>
      <c r="N14" s="60"/>
    </row>
    <row r="15" spans="1:14" s="9" customFormat="1" ht="15.75" thickBot="1" x14ac:dyDescent="0.3">
      <c r="A15" s="22" t="s">
        <v>2</v>
      </c>
      <c r="B15" s="89"/>
      <c r="C15" s="78"/>
      <c r="D15" s="41"/>
      <c r="E15" s="17"/>
      <c r="F15" s="17"/>
      <c r="G15" s="17"/>
      <c r="H15" s="17"/>
      <c r="I15" s="17"/>
      <c r="J15" s="17"/>
      <c r="K15" s="17"/>
      <c r="L15" s="50"/>
      <c r="M15" s="50"/>
      <c r="N15" s="47"/>
    </row>
    <row r="16" spans="1:14" s="8" customFormat="1" ht="90.75" thickBot="1" x14ac:dyDescent="0.3">
      <c r="A16" s="24" t="s">
        <v>28</v>
      </c>
      <c r="B16" s="87"/>
      <c r="C16" s="76"/>
      <c r="D16" s="38">
        <v>0</v>
      </c>
      <c r="E16" s="19"/>
      <c r="F16" s="19"/>
      <c r="G16" s="19"/>
      <c r="H16" s="26">
        <v>26</v>
      </c>
      <c r="I16" s="26">
        <v>3</v>
      </c>
      <c r="J16" s="19"/>
      <c r="K16" s="20">
        <f>SUM(E16:J16)</f>
        <v>29</v>
      </c>
      <c r="L16" s="45">
        <f>K16*ROUND(D16,2)</f>
        <v>0</v>
      </c>
      <c r="M16" s="56"/>
      <c r="N16" s="45">
        <f>L16</f>
        <v>0</v>
      </c>
    </row>
    <row r="17" spans="1:14" s="9" customFormat="1" ht="15.75" thickBot="1" x14ac:dyDescent="0.3">
      <c r="A17" s="22" t="s">
        <v>3</v>
      </c>
      <c r="B17" s="89"/>
      <c r="C17" s="78"/>
      <c r="D17" s="41"/>
      <c r="E17" s="17"/>
      <c r="F17" s="17"/>
      <c r="G17" s="17"/>
      <c r="H17" s="17"/>
      <c r="I17" s="17"/>
      <c r="J17" s="17"/>
      <c r="K17" s="17"/>
      <c r="L17" s="50"/>
      <c r="M17" s="50"/>
      <c r="N17" s="47"/>
    </row>
    <row r="18" spans="1:14" s="8" customFormat="1" ht="15.75" thickBot="1" x14ac:dyDescent="0.3">
      <c r="A18" s="25" t="s">
        <v>21</v>
      </c>
      <c r="B18" s="92"/>
      <c r="C18" s="93"/>
      <c r="D18" s="63">
        <v>0</v>
      </c>
      <c r="E18" s="18"/>
      <c r="F18" s="18"/>
      <c r="G18" s="18">
        <v>64</v>
      </c>
      <c r="H18" s="18"/>
      <c r="I18" s="18"/>
      <c r="J18" s="18"/>
      <c r="K18" s="70">
        <f>SUM(E18:J18)</f>
        <v>64</v>
      </c>
      <c r="L18" s="51">
        <f>K18*ROUND(D18,2)</f>
        <v>0</v>
      </c>
      <c r="M18" s="60"/>
      <c r="N18" s="51">
        <f>L18</f>
        <v>0</v>
      </c>
    </row>
    <row r="19" spans="1:14" s="8" customFormat="1" ht="15.75" thickBot="1" x14ac:dyDescent="0.3">
      <c r="A19" s="73"/>
      <c r="B19" s="5"/>
      <c r="C19" s="5"/>
      <c r="D19" s="74"/>
      <c r="E19" s="74"/>
      <c r="F19" s="74"/>
      <c r="G19" s="74"/>
      <c r="H19" s="74"/>
      <c r="I19" s="74"/>
    </row>
    <row r="20" spans="1:14" s="8" customFormat="1" ht="15.75" thickBot="1" x14ac:dyDescent="0.3">
      <c r="A20" s="73"/>
      <c r="B20" s="3"/>
      <c r="C20" s="3"/>
      <c r="D20" s="74"/>
      <c r="E20" s="74"/>
      <c r="F20" s="74"/>
      <c r="G20" s="74"/>
      <c r="H20" s="74"/>
      <c r="I20" s="74"/>
      <c r="L20" s="75" t="s">
        <v>29</v>
      </c>
      <c r="M20" s="75" t="s">
        <v>30</v>
      </c>
      <c r="N20" s="75" t="s">
        <v>31</v>
      </c>
    </row>
    <row r="21" spans="1:14" x14ac:dyDescent="0.25">
      <c r="A21" s="67"/>
      <c r="D21" s="42"/>
      <c r="I21" s="81" t="s">
        <v>7</v>
      </c>
      <c r="J21" s="82"/>
      <c r="K21" s="82"/>
      <c r="L21" s="52">
        <f>SUM(L2:L18)</f>
        <v>0</v>
      </c>
      <c r="M21" s="52">
        <f>SUM(M2:M18)</f>
        <v>0</v>
      </c>
      <c r="N21" s="52">
        <f>SUM(N2:N18)</f>
        <v>0</v>
      </c>
    </row>
    <row r="22" spans="1:14" x14ac:dyDescent="0.25">
      <c r="I22" s="83" t="s">
        <v>8</v>
      </c>
      <c r="J22" s="84"/>
      <c r="K22" s="84"/>
      <c r="L22" s="53">
        <f>ROUND(0.21*L21,2)</f>
        <v>0</v>
      </c>
      <c r="M22" s="53">
        <f>ROUND(0.21*M21,2)</f>
        <v>0</v>
      </c>
      <c r="N22" s="53">
        <f>ROUND(0.21*N21,2)</f>
        <v>0</v>
      </c>
    </row>
    <row r="23" spans="1:14" ht="15.75" thickBot="1" x14ac:dyDescent="0.3">
      <c r="I23" s="85" t="s">
        <v>9</v>
      </c>
      <c r="J23" s="86"/>
      <c r="K23" s="86"/>
      <c r="L23" s="54">
        <f>L22+L21</f>
        <v>0</v>
      </c>
      <c r="M23" s="54">
        <f>M22+M21</f>
        <v>0</v>
      </c>
      <c r="N23" s="54">
        <f>N22+N21</f>
        <v>0</v>
      </c>
    </row>
    <row r="24" spans="1:14" x14ac:dyDescent="0.25">
      <c r="A24" s="67"/>
    </row>
    <row r="25" spans="1:14" x14ac:dyDescent="0.25">
      <c r="E25" s="6"/>
      <c r="F25" s="6"/>
      <c r="G25" s="6"/>
      <c r="H25" s="6"/>
      <c r="I25" s="6"/>
      <c r="J25" s="6"/>
    </row>
  </sheetData>
  <sheetProtection password="DC61" sheet="1" objects="1" scenarios="1"/>
  <mergeCells count="3">
    <mergeCell ref="I21:K21"/>
    <mergeCell ref="I22:K22"/>
    <mergeCell ref="I23:K23"/>
  </mergeCell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>
    <oddHeader>&amp;LPříloha č. 1 Rámcové dohody - Specifikace zařízení a jednotkových cen&amp;Rstr. &amp;P</oddHeader>
  </headerFooter>
  <rowBreaks count="3" manualBreakCount="3">
    <brk id="4" max="16383" man="1"/>
    <brk id="8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Potužník1</dc:creator>
  <cp:lastModifiedBy>František Potužník</cp:lastModifiedBy>
  <cp:lastPrinted>2018-07-17T08:32:41Z</cp:lastPrinted>
  <dcterms:created xsi:type="dcterms:W3CDTF">2017-07-10T10:38:14Z</dcterms:created>
  <dcterms:modified xsi:type="dcterms:W3CDTF">2018-08-20T08:56:06Z</dcterms:modified>
</cp:coreProperties>
</file>