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objekty C3, E2, K, M" sheetId="1" r:id="rId1"/>
    <sheet name="objekt H" sheetId="2" r:id="rId2"/>
  </sheets>
  <calcPr calcId="125725"/>
</workbook>
</file>

<file path=xl/calcChain.xml><?xml version="1.0" encoding="utf-8"?>
<calcChain xmlns="http://schemas.openxmlformats.org/spreadsheetml/2006/main">
  <c r="D53" i="1"/>
  <c r="B49"/>
  <c r="B46"/>
  <c r="D45"/>
  <c r="B44"/>
  <c r="D44"/>
  <c r="D42"/>
  <c r="B40"/>
  <c r="D40" s="1"/>
  <c r="D39"/>
  <c r="B37"/>
  <c r="B32"/>
  <c r="B29"/>
  <c r="D29" s="1"/>
  <c r="D28"/>
  <c r="D26"/>
  <c r="D24"/>
  <c r="B24"/>
  <c r="B51"/>
  <c r="C12"/>
  <c r="B20" s="1"/>
  <c r="R2"/>
  <c r="Q2"/>
  <c r="D52" s="1"/>
  <c r="P2"/>
  <c r="O2"/>
  <c r="D37" s="1"/>
  <c r="N2"/>
  <c r="M2"/>
  <c r="D50" s="1"/>
  <c r="L2"/>
  <c r="D38" s="1"/>
  <c r="K2"/>
  <c r="D36" s="1"/>
  <c r="J2"/>
  <c r="I2"/>
  <c r="D31" s="1"/>
  <c r="H2"/>
  <c r="D43" s="1"/>
  <c r="G2"/>
  <c r="D33" s="1"/>
  <c r="F2"/>
  <c r="E2"/>
  <c r="D48" s="1"/>
  <c r="D2"/>
  <c r="D32" s="1"/>
  <c r="C2"/>
  <c r="D20" s="1"/>
  <c r="B2"/>
  <c r="D27" s="1"/>
  <c r="I22" i="2"/>
  <c r="J20"/>
  <c r="J19"/>
  <c r="J22" s="1"/>
  <c r="I15"/>
  <c r="I14"/>
  <c r="I13"/>
  <c r="I12"/>
  <c r="I8"/>
  <c r="I7"/>
  <c r="I3"/>
  <c r="K3" s="1"/>
  <c r="D49" i="1" l="1"/>
  <c r="D21"/>
  <c r="D23"/>
  <c r="D30"/>
  <c r="D35"/>
  <c r="D47"/>
  <c r="D51"/>
  <c r="D46"/>
  <c r="D22"/>
  <c r="D25"/>
  <c r="D34"/>
  <c r="D41"/>
</calcChain>
</file>

<file path=xl/sharedStrings.xml><?xml version="1.0" encoding="utf-8"?>
<sst xmlns="http://schemas.openxmlformats.org/spreadsheetml/2006/main" count="177" uniqueCount="73">
  <si>
    <t>9.</t>
  </si>
  <si>
    <t>dmtž oken dřevěných</t>
  </si>
  <si>
    <t>š.</t>
  </si>
  <si>
    <t>v.</t>
  </si>
  <si>
    <t>pl.</t>
  </si>
  <si>
    <t>ks</t>
  </si>
  <si>
    <t>m2</t>
  </si>
  <si>
    <t>východní pohled</t>
  </si>
  <si>
    <t>10.</t>
  </si>
  <si>
    <t>dmtž kovových stěn/dveří</t>
  </si>
  <si>
    <t>západní pohled</t>
  </si>
  <si>
    <t>jižní pohled</t>
  </si>
  <si>
    <t>11.</t>
  </si>
  <si>
    <t>dmtž větracích mřížek</t>
  </si>
  <si>
    <t>severní pohled</t>
  </si>
  <si>
    <t>12.</t>
  </si>
  <si>
    <t>dmtž mříží suterén</t>
  </si>
  <si>
    <t>CELKEM</t>
  </si>
  <si>
    <t>otvor rozměr</t>
  </si>
  <si>
    <t>0,9*0,6</t>
  </si>
  <si>
    <t>2,4*1,5</t>
  </si>
  <si>
    <t>1,5*2,1</t>
  </si>
  <si>
    <t>0,6*0,6</t>
  </si>
  <si>
    <t>1,5*1,5</t>
  </si>
  <si>
    <t>0,8*1,97</t>
  </si>
  <si>
    <t>0,9*1,5</t>
  </si>
  <si>
    <t>2,4*2,5</t>
  </si>
  <si>
    <t>2,4*2,0</t>
  </si>
  <si>
    <t>2,4*2,55</t>
  </si>
  <si>
    <t>2,1*1,5</t>
  </si>
  <si>
    <t>2,1*2,0</t>
  </si>
  <si>
    <t>5,05*2,545</t>
  </si>
  <si>
    <t>5,59*1,5</t>
  </si>
  <si>
    <t>5,59*2,605</t>
  </si>
  <si>
    <t>otvor plocha</t>
  </si>
  <si>
    <t>typ</t>
  </si>
  <si>
    <t>okno</t>
  </si>
  <si>
    <t>balk. dveře</t>
  </si>
  <si>
    <t>dveře</t>
  </si>
  <si>
    <t>vstup. stěna</t>
  </si>
  <si>
    <t>proskl. stěna lodžie</t>
  </si>
  <si>
    <t>proskl. stěna věž</t>
  </si>
  <si>
    <t>materiál</t>
  </si>
  <si>
    <t>dřevo</t>
  </si>
  <si>
    <t>kov</t>
  </si>
  <si>
    <t>dřevo v OK</t>
  </si>
  <si>
    <t>pohledXpočet</t>
  </si>
  <si>
    <t>C3 SZ</t>
  </si>
  <si>
    <t>E2 JZ</t>
  </si>
  <si>
    <t>C3 SV</t>
  </si>
  <si>
    <t>E2 SZ</t>
  </si>
  <si>
    <t>E2 JV</t>
  </si>
  <si>
    <t>C3 JV</t>
  </si>
  <si>
    <t>K SV</t>
  </si>
  <si>
    <t>M SV</t>
  </si>
  <si>
    <t>K JV</t>
  </si>
  <si>
    <t>M JZ</t>
  </si>
  <si>
    <t>K JZ</t>
  </si>
  <si>
    <t>REKAPITULACE</t>
  </si>
  <si>
    <t>okna do 1 m2 kov</t>
  </si>
  <si>
    <t>okna do 1 m2 dřevo</t>
  </si>
  <si>
    <t>okna do 2 m2 dřevo</t>
  </si>
  <si>
    <t>okna do 4 m2 dřevo</t>
  </si>
  <si>
    <t>okna nad 4 m2 dřevo</t>
  </si>
  <si>
    <t>dveře do 2 m2 kov</t>
  </si>
  <si>
    <t>dveře nad 2 m2 kov</t>
  </si>
  <si>
    <t>balk. dveře nad 2 m2 dřevo</t>
  </si>
  <si>
    <t>vstupní stěna kov</t>
  </si>
  <si>
    <t>prosklená stěna dřevo</t>
  </si>
  <si>
    <t>z toho C3</t>
  </si>
  <si>
    <t>z toho E2</t>
  </si>
  <si>
    <t>z toho K</t>
  </si>
  <si>
    <t>z toho M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</si>
</sst>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A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0" fillId="0" borderId="1" xfId="0" applyFill="1" applyBorder="1"/>
    <xf numFmtId="0" fontId="0" fillId="0" borderId="0" xfId="0" applyBorder="1"/>
    <xf numFmtId="0" fontId="1" fillId="4" borderId="0" xfId="0" applyFont="1" applyFill="1" applyBorder="1"/>
    <xf numFmtId="0" fontId="0" fillId="4" borderId="0" xfId="0" applyFill="1" applyAlignment="1">
      <alignment horizontal="center"/>
    </xf>
    <xf numFmtId="0" fontId="0" fillId="4" borderId="0" xfId="0" applyFill="1" applyBorder="1"/>
    <xf numFmtId="165" fontId="0" fillId="4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A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workbookViewId="0">
      <selection activeCell="G25" sqref="G25"/>
    </sheetView>
  </sheetViews>
  <sheetFormatPr defaultRowHeight="15"/>
  <cols>
    <col min="1" max="1" width="31.28515625" bestFit="1" customWidth="1"/>
    <col min="2" max="3" width="9.140625" customWidth="1"/>
    <col min="4" max="4" width="16.85546875" bestFit="1" customWidth="1"/>
    <col min="5" max="5" width="10.85546875" bestFit="1" customWidth="1"/>
    <col min="6" max="15" width="9.140625" customWidth="1"/>
    <col min="16" max="16" width="18.42578125" bestFit="1" customWidth="1"/>
    <col min="17" max="18" width="15.85546875" bestFit="1" customWidth="1"/>
  </cols>
  <sheetData>
    <row r="1" spans="1:18">
      <c r="A1" s="7" t="s">
        <v>18</v>
      </c>
      <c r="B1" s="8" t="s">
        <v>19</v>
      </c>
      <c r="C1" s="8" t="s">
        <v>19</v>
      </c>
      <c r="D1" s="8" t="s">
        <v>20</v>
      </c>
      <c r="E1" s="8" t="s">
        <v>21</v>
      </c>
      <c r="F1" s="8" t="s">
        <v>22</v>
      </c>
      <c r="G1" s="8" t="s">
        <v>23</v>
      </c>
      <c r="H1" s="8" t="s">
        <v>24</v>
      </c>
      <c r="I1" s="8" t="s">
        <v>25</v>
      </c>
      <c r="J1" s="8" t="s">
        <v>26</v>
      </c>
      <c r="K1" s="8" t="s">
        <v>20</v>
      </c>
      <c r="L1" s="8" t="s">
        <v>27</v>
      </c>
      <c r="M1" s="8" t="s">
        <v>28</v>
      </c>
      <c r="N1" s="8" t="s">
        <v>29</v>
      </c>
      <c r="O1" s="8" t="s">
        <v>30</v>
      </c>
      <c r="P1" s="8" t="s">
        <v>31</v>
      </c>
      <c r="Q1" s="5" t="s">
        <v>32</v>
      </c>
      <c r="R1" s="9" t="s">
        <v>33</v>
      </c>
    </row>
    <row r="2" spans="1:18">
      <c r="A2" s="7" t="s">
        <v>34</v>
      </c>
      <c r="B2" s="10">
        <f>0.9*0.6</f>
        <v>0.54</v>
      </c>
      <c r="C2" s="10">
        <f>0.9*0.6</f>
        <v>0.54</v>
      </c>
      <c r="D2" s="10">
        <f>2.4*1.5</f>
        <v>3.5999999999999996</v>
      </c>
      <c r="E2" s="10">
        <f>1.5*2.1</f>
        <v>3.1500000000000004</v>
      </c>
      <c r="F2" s="10">
        <f>0.6*0.6</f>
        <v>0.36</v>
      </c>
      <c r="G2" s="10">
        <f>1.5*1.5</f>
        <v>2.25</v>
      </c>
      <c r="H2" s="10">
        <f>0.8*1.97</f>
        <v>1.5760000000000001</v>
      </c>
      <c r="I2" s="10">
        <f>0.9*1.5</f>
        <v>1.35</v>
      </c>
      <c r="J2" s="11">
        <f>2.4*2.5</f>
        <v>6</v>
      </c>
      <c r="K2" s="10">
        <f>2.4*1.5</f>
        <v>3.5999999999999996</v>
      </c>
      <c r="L2" s="10">
        <f>2.4*2</f>
        <v>4.8</v>
      </c>
      <c r="M2" s="10">
        <f>2.4*2.55</f>
        <v>6.1199999999999992</v>
      </c>
      <c r="N2" s="10">
        <f>2.1*1.5</f>
        <v>3.1500000000000004</v>
      </c>
      <c r="O2" s="10">
        <f>2.1*2</f>
        <v>4.2</v>
      </c>
      <c r="P2" s="12">
        <f>5.05*2.545</f>
        <v>12.85225</v>
      </c>
      <c r="Q2" s="5">
        <f>5.59*1.5</f>
        <v>8.3849999999999998</v>
      </c>
      <c r="R2" s="5">
        <f>5.59*1.75</f>
        <v>9.7824999999999989</v>
      </c>
    </row>
    <row r="3" spans="1:18">
      <c r="A3" s="7" t="s">
        <v>35</v>
      </c>
      <c r="B3" s="10" t="s">
        <v>36</v>
      </c>
      <c r="C3" s="10" t="s">
        <v>36</v>
      </c>
      <c r="D3" s="10" t="s">
        <v>36</v>
      </c>
      <c r="E3" s="10" t="s">
        <v>37</v>
      </c>
      <c r="F3" s="10" t="s">
        <v>36</v>
      </c>
      <c r="G3" s="10" t="s">
        <v>36</v>
      </c>
      <c r="H3" s="10" t="s">
        <v>38</v>
      </c>
      <c r="I3" s="10" t="s">
        <v>36</v>
      </c>
      <c r="J3" s="11" t="s">
        <v>38</v>
      </c>
      <c r="K3" s="10" t="s">
        <v>36</v>
      </c>
      <c r="L3" s="10" t="s">
        <v>36</v>
      </c>
      <c r="M3" s="10" t="s">
        <v>39</v>
      </c>
      <c r="N3" s="10" t="s">
        <v>36</v>
      </c>
      <c r="O3" s="10" t="s">
        <v>36</v>
      </c>
      <c r="P3" s="8" t="s">
        <v>40</v>
      </c>
      <c r="Q3" s="8" t="s">
        <v>41</v>
      </c>
      <c r="R3" s="8" t="s">
        <v>41</v>
      </c>
    </row>
    <row r="4" spans="1:18">
      <c r="A4" s="13" t="s">
        <v>42</v>
      </c>
      <c r="B4" s="14" t="s">
        <v>43</v>
      </c>
      <c r="C4" s="15" t="s">
        <v>44</v>
      </c>
      <c r="D4" s="14" t="s">
        <v>45</v>
      </c>
      <c r="E4" s="14" t="s">
        <v>43</v>
      </c>
      <c r="F4" s="15" t="s">
        <v>44</v>
      </c>
      <c r="G4" s="14" t="s">
        <v>43</v>
      </c>
      <c r="H4" s="15" t="s">
        <v>44</v>
      </c>
      <c r="I4" s="14" t="s">
        <v>43</v>
      </c>
      <c r="J4" s="15" t="s">
        <v>44</v>
      </c>
      <c r="K4" s="14" t="s">
        <v>43</v>
      </c>
      <c r="L4" s="14" t="s">
        <v>43</v>
      </c>
      <c r="M4" s="15" t="s">
        <v>44</v>
      </c>
      <c r="N4" s="14" t="s">
        <v>43</v>
      </c>
      <c r="O4" s="14" t="s">
        <v>43</v>
      </c>
      <c r="P4" s="14" t="s">
        <v>43</v>
      </c>
      <c r="Q4" s="14" t="s">
        <v>43</v>
      </c>
      <c r="R4" s="14" t="s">
        <v>43</v>
      </c>
    </row>
    <row r="5" spans="1:18">
      <c r="A5" s="16" t="s">
        <v>46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>
      <c r="A6" s="18" t="s">
        <v>47</v>
      </c>
      <c r="B6" s="9">
        <v>20</v>
      </c>
      <c r="C6" s="9">
        <v>26</v>
      </c>
      <c r="D6" s="5">
        <v>11</v>
      </c>
      <c r="E6" s="5"/>
      <c r="F6" s="5"/>
      <c r="G6" s="5"/>
      <c r="H6" s="5">
        <v>1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>
      <c r="A7" s="7" t="s">
        <v>48</v>
      </c>
      <c r="B7" s="5">
        <v>9</v>
      </c>
      <c r="C7" s="5"/>
      <c r="D7" s="5"/>
      <c r="E7" s="5">
        <v>10</v>
      </c>
      <c r="F7" s="5">
        <v>4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>
      <c r="A8" s="7" t="s">
        <v>49</v>
      </c>
      <c r="B8" s="5">
        <v>12</v>
      </c>
      <c r="C8" s="5"/>
      <c r="D8" s="5"/>
      <c r="E8" s="5">
        <v>6</v>
      </c>
      <c r="F8" s="5"/>
      <c r="G8" s="5">
        <v>2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>
      <c r="A9" s="7" t="s">
        <v>50</v>
      </c>
      <c r="B9" s="5">
        <v>20</v>
      </c>
      <c r="C9" s="5">
        <v>23</v>
      </c>
      <c r="D9" s="5">
        <v>10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>
      <c r="A10" s="7" t="s">
        <v>51</v>
      </c>
      <c r="B10" s="5"/>
      <c r="C10" s="5"/>
      <c r="D10" s="5">
        <v>39</v>
      </c>
      <c r="E10" s="5"/>
      <c r="F10" s="5"/>
      <c r="G10" s="5"/>
      <c r="H10" s="5"/>
      <c r="I10" s="5">
        <v>14</v>
      </c>
      <c r="J10" s="5">
        <v>1</v>
      </c>
      <c r="K10" s="5"/>
      <c r="L10" s="5"/>
      <c r="M10" s="5"/>
      <c r="N10" s="5"/>
      <c r="O10" s="5"/>
      <c r="P10" s="5"/>
      <c r="Q10" s="5">
        <v>1</v>
      </c>
      <c r="R10" s="5">
        <v>4</v>
      </c>
    </row>
    <row r="11" spans="1:18">
      <c r="A11" s="7" t="s">
        <v>52</v>
      </c>
      <c r="B11" s="5"/>
      <c r="C11" s="5"/>
      <c r="D11" s="5">
        <v>40</v>
      </c>
      <c r="E11" s="5"/>
      <c r="F11" s="5"/>
      <c r="G11" s="5"/>
      <c r="H11" s="5"/>
      <c r="I11" s="5">
        <v>9</v>
      </c>
      <c r="J11" s="5"/>
      <c r="K11" s="5"/>
      <c r="L11" s="5"/>
      <c r="M11" s="5"/>
      <c r="N11" s="5"/>
      <c r="O11" s="5"/>
      <c r="P11" s="5"/>
      <c r="Q11" s="5"/>
      <c r="R11" s="5"/>
    </row>
    <row r="12" spans="1:18">
      <c r="A12" s="7" t="s">
        <v>53</v>
      </c>
      <c r="B12" s="5">
        <v>2</v>
      </c>
      <c r="C12" s="5">
        <f>17+16</f>
        <v>33</v>
      </c>
      <c r="D12" s="5"/>
      <c r="E12" s="5"/>
      <c r="F12" s="5"/>
      <c r="G12" s="5"/>
      <c r="H12" s="5">
        <v>1</v>
      </c>
      <c r="I12" s="5"/>
      <c r="J12" s="5"/>
      <c r="K12" s="5">
        <v>10</v>
      </c>
      <c r="L12" s="5">
        <v>8</v>
      </c>
      <c r="M12" s="5"/>
      <c r="N12" s="5"/>
      <c r="O12" s="5"/>
      <c r="P12" s="5"/>
      <c r="Q12" s="5"/>
      <c r="R12" s="5"/>
    </row>
    <row r="13" spans="1:18">
      <c r="A13" s="7" t="s">
        <v>54</v>
      </c>
      <c r="B13" s="5"/>
      <c r="C13" s="5"/>
      <c r="D13" s="5"/>
      <c r="E13" s="5"/>
      <c r="F13" s="5"/>
      <c r="G13" s="5"/>
      <c r="H13" s="5">
        <v>1</v>
      </c>
      <c r="I13" s="5"/>
      <c r="J13" s="5"/>
      <c r="K13" s="5">
        <v>8</v>
      </c>
      <c r="L13" s="5"/>
      <c r="M13" s="5">
        <v>2</v>
      </c>
      <c r="N13" s="5"/>
      <c r="O13" s="5"/>
      <c r="P13" s="5"/>
      <c r="Q13" s="5"/>
      <c r="R13" s="5"/>
    </row>
    <row r="14" spans="1:18">
      <c r="A14" s="7" t="s">
        <v>55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v>2</v>
      </c>
      <c r="O14" s="5">
        <v>2</v>
      </c>
      <c r="P14" s="5"/>
      <c r="Q14" s="5"/>
      <c r="R14" s="5"/>
    </row>
    <row r="15" spans="1:18">
      <c r="A15" s="7" t="s">
        <v>56</v>
      </c>
      <c r="B15" s="5">
        <v>3</v>
      </c>
      <c r="C15" s="5"/>
      <c r="D15" s="5"/>
      <c r="E15" s="5"/>
      <c r="F15" s="5"/>
      <c r="G15" s="5"/>
      <c r="H15" s="5"/>
      <c r="I15" s="5"/>
      <c r="J15" s="5"/>
      <c r="K15" s="5"/>
      <c r="L15" s="5">
        <v>5</v>
      </c>
      <c r="M15" s="5">
        <v>1</v>
      </c>
      <c r="N15" s="5"/>
      <c r="O15" s="5"/>
      <c r="P15" s="5"/>
      <c r="Q15" s="5"/>
      <c r="R15" s="5"/>
    </row>
    <row r="16" spans="1:18">
      <c r="A16" s="13" t="s">
        <v>57</v>
      </c>
      <c r="B16" s="14">
        <v>4</v>
      </c>
      <c r="C16" s="14"/>
      <c r="D16" s="14"/>
      <c r="E16" s="14"/>
      <c r="F16" s="14"/>
      <c r="G16" s="14"/>
      <c r="H16" s="14"/>
      <c r="I16" s="14"/>
      <c r="J16" s="14"/>
      <c r="K16" s="14">
        <v>12</v>
      </c>
      <c r="L16" s="14">
        <v>10</v>
      </c>
      <c r="M16" s="14"/>
      <c r="N16" s="14"/>
      <c r="O16" s="14"/>
      <c r="P16" s="14">
        <v>4</v>
      </c>
      <c r="Q16" s="14"/>
      <c r="R16" s="14"/>
    </row>
    <row r="17" spans="1:18">
      <c r="A17" s="19"/>
      <c r="B17" s="5"/>
      <c r="C17" s="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5"/>
      <c r="R17" s="5"/>
    </row>
    <row r="18" spans="1:18">
      <c r="A18" s="19"/>
      <c r="B18" s="5"/>
      <c r="C18" s="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5"/>
      <c r="P18" s="5"/>
      <c r="Q18" s="5"/>
      <c r="R18" s="5"/>
    </row>
    <row r="19" spans="1:18">
      <c r="A19" s="20" t="s">
        <v>58</v>
      </c>
      <c r="B19" s="21"/>
      <c r="C19" s="21"/>
      <c r="D19" s="21"/>
      <c r="E19" s="21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>
      <c r="A20" s="22" t="s">
        <v>59</v>
      </c>
      <c r="B20" s="21">
        <f>SUM(C6:C16)+SUM(F6:F16)</f>
        <v>86</v>
      </c>
      <c r="C20" s="21" t="s">
        <v>5</v>
      </c>
      <c r="D20" s="21">
        <f>82*C2+F7*F2</f>
        <v>45.72</v>
      </c>
      <c r="E20" s="21" t="s">
        <v>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>
      <c r="A21" s="25" t="s">
        <v>69</v>
      </c>
      <c r="B21" s="24"/>
      <c r="C21" s="24"/>
      <c r="D21" s="24">
        <f>C6*C2</f>
        <v>14.040000000000001</v>
      </c>
      <c r="E21" s="24" t="s">
        <v>6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>
      <c r="A22" s="25" t="s">
        <v>70</v>
      </c>
      <c r="B22" s="24"/>
      <c r="C22" s="24"/>
      <c r="D22" s="24">
        <f>C9*C2+F7*F2</f>
        <v>13.860000000000001</v>
      </c>
      <c r="E22" s="24" t="s">
        <v>6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>
      <c r="A23" s="25" t="s">
        <v>71</v>
      </c>
      <c r="B23" s="24"/>
      <c r="C23" s="24"/>
      <c r="D23" s="24">
        <f>C12*C2</f>
        <v>17.82</v>
      </c>
      <c r="E23" s="24" t="s">
        <v>6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>
      <c r="A24" s="22" t="s">
        <v>60</v>
      </c>
      <c r="B24" s="21">
        <f>SUM(B6:B16)</f>
        <v>70</v>
      </c>
      <c r="C24" s="21" t="s">
        <v>5</v>
      </c>
      <c r="D24" s="21">
        <f>B24*B2</f>
        <v>37.800000000000004</v>
      </c>
      <c r="E24" s="21" t="s">
        <v>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>
      <c r="A25" s="25" t="s">
        <v>69</v>
      </c>
      <c r="B25" s="25"/>
      <c r="C25" s="25"/>
      <c r="D25" s="24">
        <f>B6*B2+B8*B2</f>
        <v>17.28</v>
      </c>
      <c r="E25" s="24" t="s">
        <v>6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>
      <c r="A26" s="25" t="s">
        <v>70</v>
      </c>
      <c r="B26" s="25"/>
      <c r="C26" s="25"/>
      <c r="D26" s="24">
        <f>B7*B2+B9*B2</f>
        <v>15.66</v>
      </c>
      <c r="E26" s="24" t="s">
        <v>6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>
      <c r="A27" s="25" t="s">
        <v>71</v>
      </c>
      <c r="B27" s="25"/>
      <c r="C27" s="25"/>
      <c r="D27" s="24">
        <f>B12*B2+B16*B2</f>
        <v>3.24</v>
      </c>
      <c r="E27" s="24" t="s">
        <v>6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>
      <c r="A28" s="25" t="s">
        <v>72</v>
      </c>
      <c r="B28" s="25"/>
      <c r="C28" s="25"/>
      <c r="D28" s="24">
        <f>B15*B2</f>
        <v>1.62</v>
      </c>
      <c r="E28" s="24" t="s">
        <v>6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22" t="s">
        <v>61</v>
      </c>
      <c r="B29" s="21">
        <f>SUM(I6:I16)</f>
        <v>23</v>
      </c>
      <c r="C29" s="21" t="s">
        <v>5</v>
      </c>
      <c r="D29" s="21">
        <f>B29*I2</f>
        <v>31.05</v>
      </c>
      <c r="E29" s="21" t="s">
        <v>6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25" t="s">
        <v>69</v>
      </c>
      <c r="B30" s="25"/>
      <c r="C30" s="25"/>
      <c r="D30" s="24">
        <f>I11*I2</f>
        <v>12.15</v>
      </c>
      <c r="E30" s="24" t="s">
        <v>6</v>
      </c>
    </row>
    <row r="31" spans="1:18">
      <c r="A31" s="25" t="s">
        <v>70</v>
      </c>
      <c r="B31" s="25"/>
      <c r="C31" s="25"/>
      <c r="D31" s="24">
        <f>I10*I2</f>
        <v>18.900000000000002</v>
      </c>
      <c r="E31" s="24" t="s">
        <v>6</v>
      </c>
    </row>
    <row r="32" spans="1:18">
      <c r="A32" s="22" t="s">
        <v>62</v>
      </c>
      <c r="B32" s="21">
        <f>SUM(D6:D16)+SUM(G6:G16)+SUM(K6:K16)+SUM(N6:N16)</f>
        <v>134</v>
      </c>
      <c r="C32" s="21" t="s">
        <v>5</v>
      </c>
      <c r="D32" s="21">
        <f>SUM(D6:D16)*D2+G8*G2+SUM(K6:K16)*K2+N14*N2</f>
        <v>478.79999999999995</v>
      </c>
      <c r="E32" s="21" t="s">
        <v>6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25" t="s">
        <v>69</v>
      </c>
      <c r="B33" s="25"/>
      <c r="C33" s="25"/>
      <c r="D33" s="24">
        <f>D6*D2+D11*D2+G8*G2</f>
        <v>188.1</v>
      </c>
      <c r="E33" s="24" t="s">
        <v>6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25" t="s">
        <v>70</v>
      </c>
      <c r="B34" s="25"/>
      <c r="C34" s="25"/>
      <c r="D34" s="24">
        <f>D9*D2+D10*D2</f>
        <v>176.39999999999998</v>
      </c>
      <c r="E34" s="24" t="s">
        <v>6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>
      <c r="A35" s="25" t="s">
        <v>71</v>
      </c>
      <c r="B35" s="25"/>
      <c r="C35" s="25"/>
      <c r="D35" s="24">
        <f>K12*K2+K16*K2+N14*N2</f>
        <v>85.499999999999986</v>
      </c>
      <c r="E35" s="24" t="s">
        <v>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>
      <c r="A36" s="25" t="s">
        <v>72</v>
      </c>
      <c r="B36" s="25"/>
      <c r="C36" s="25"/>
      <c r="D36" s="24">
        <f>K13*K2</f>
        <v>28.799999999999997</v>
      </c>
      <c r="E36" s="24" t="s">
        <v>6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>
      <c r="A37" s="22" t="s">
        <v>63</v>
      </c>
      <c r="B37" s="21">
        <f>SUM(L6:L16)+SUM(O6:O16)</f>
        <v>25</v>
      </c>
      <c r="C37" s="21" t="s">
        <v>5</v>
      </c>
      <c r="D37" s="21">
        <f>O14*O2+23*L2</f>
        <v>118.8</v>
      </c>
      <c r="E37" s="21" t="s">
        <v>6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>
      <c r="A38" s="25" t="s">
        <v>71</v>
      </c>
      <c r="B38" s="25"/>
      <c r="C38" s="25"/>
      <c r="D38" s="24">
        <f>L12*L2+L16*L2+O14*O2</f>
        <v>94.800000000000011</v>
      </c>
      <c r="E38" s="24" t="s">
        <v>6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>
      <c r="A39" s="25" t="s">
        <v>72</v>
      </c>
      <c r="B39" s="25"/>
      <c r="C39" s="25"/>
      <c r="D39" s="24">
        <f>L15*L2</f>
        <v>24</v>
      </c>
      <c r="E39" s="24" t="s">
        <v>6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>
      <c r="A40" s="22" t="s">
        <v>64</v>
      </c>
      <c r="B40" s="21">
        <f>SUM(H6:H16)</f>
        <v>3</v>
      </c>
      <c r="C40" s="21" t="s">
        <v>5</v>
      </c>
      <c r="D40" s="21">
        <f>B40*H2</f>
        <v>4.7279999999999998</v>
      </c>
      <c r="E40" s="21" t="s">
        <v>6</v>
      </c>
      <c r="P40" s="5"/>
      <c r="Q40" s="5"/>
      <c r="R40" s="5"/>
    </row>
    <row r="41" spans="1:18">
      <c r="A41" s="25" t="s">
        <v>69</v>
      </c>
      <c r="B41" s="25"/>
      <c r="C41" s="25"/>
      <c r="D41" s="24">
        <f>H6*H2</f>
        <v>1.5760000000000001</v>
      </c>
      <c r="E41" s="24" t="s">
        <v>6</v>
      </c>
      <c r="P41" s="5"/>
      <c r="Q41" s="5"/>
      <c r="R41" s="5"/>
    </row>
    <row r="42" spans="1:18">
      <c r="A42" s="25" t="s">
        <v>71</v>
      </c>
      <c r="B42" s="25"/>
      <c r="C42" s="25"/>
      <c r="D42" s="24">
        <f>H12*H2</f>
        <v>1.5760000000000001</v>
      </c>
      <c r="E42" s="24" t="s">
        <v>6</v>
      </c>
      <c r="P42" s="5"/>
      <c r="Q42" s="5"/>
      <c r="R42" s="5"/>
    </row>
    <row r="43" spans="1:18">
      <c r="A43" s="25" t="s">
        <v>72</v>
      </c>
      <c r="B43" s="25"/>
      <c r="C43" s="25"/>
      <c r="D43" s="24">
        <f>H13*H2</f>
        <v>1.5760000000000001</v>
      </c>
      <c r="E43" s="24" t="s">
        <v>6</v>
      </c>
      <c r="P43" s="5"/>
      <c r="Q43" s="5"/>
      <c r="R43" s="5"/>
    </row>
    <row r="44" spans="1:18">
      <c r="A44" s="22" t="s">
        <v>65</v>
      </c>
      <c r="B44" s="21">
        <f>SUM(J6:J16)</f>
        <v>1</v>
      </c>
      <c r="C44" s="21" t="s">
        <v>5</v>
      </c>
      <c r="D44" s="23">
        <f>B44*J2</f>
        <v>6</v>
      </c>
      <c r="E44" s="21" t="s">
        <v>6</v>
      </c>
    </row>
    <row r="45" spans="1:18">
      <c r="A45" s="25" t="s">
        <v>70</v>
      </c>
      <c r="B45" s="25"/>
      <c r="C45" s="25"/>
      <c r="D45" s="24">
        <f>J10*J2</f>
        <v>6</v>
      </c>
      <c r="E45" s="24" t="s">
        <v>6</v>
      </c>
    </row>
    <row r="46" spans="1:18">
      <c r="A46" s="22" t="s">
        <v>66</v>
      </c>
      <c r="B46" s="21">
        <f>SUM(E6:E16)</f>
        <v>16</v>
      </c>
      <c r="C46" s="21" t="s">
        <v>5</v>
      </c>
      <c r="D46" s="21">
        <f>B46*E2</f>
        <v>50.400000000000006</v>
      </c>
      <c r="E46" s="21" t="s">
        <v>6</v>
      </c>
    </row>
    <row r="47" spans="1:18">
      <c r="A47" s="25" t="s">
        <v>69</v>
      </c>
      <c r="B47" s="25"/>
      <c r="C47" s="25"/>
      <c r="D47" s="24">
        <f>E7*E2</f>
        <v>31.500000000000004</v>
      </c>
      <c r="E47" s="24" t="s">
        <v>6</v>
      </c>
    </row>
    <row r="48" spans="1:18">
      <c r="A48" s="25" t="s">
        <v>70</v>
      </c>
      <c r="B48" s="25"/>
      <c r="C48" s="25"/>
      <c r="D48" s="24">
        <f>E8*E2</f>
        <v>18.900000000000002</v>
      </c>
      <c r="E48" s="24" t="s">
        <v>6</v>
      </c>
    </row>
    <row r="49" spans="1:5">
      <c r="A49" s="22" t="s">
        <v>67</v>
      </c>
      <c r="B49" s="21">
        <f>SUM(M6:M16)</f>
        <v>3</v>
      </c>
      <c r="C49" s="21" t="s">
        <v>5</v>
      </c>
      <c r="D49" s="21">
        <f>B49*M2</f>
        <v>18.36</v>
      </c>
      <c r="E49" s="21" t="s">
        <v>6</v>
      </c>
    </row>
    <row r="50" spans="1:5">
      <c r="A50" s="25" t="s">
        <v>72</v>
      </c>
      <c r="B50" s="25"/>
      <c r="C50" s="25"/>
      <c r="D50" s="24">
        <f>M13*M2+M15*M2</f>
        <v>18.36</v>
      </c>
      <c r="E50" s="24" t="s">
        <v>6</v>
      </c>
    </row>
    <row r="51" spans="1:5">
      <c r="A51" s="22" t="s">
        <v>68</v>
      </c>
      <c r="B51" s="21">
        <f>4+1+4</f>
        <v>9</v>
      </c>
      <c r="C51" s="21" t="s">
        <v>5</v>
      </c>
      <c r="D51" s="21">
        <f>P16*P2+Q10*Q2+R10*R2</f>
        <v>98.923999999999992</v>
      </c>
      <c r="E51" s="21" t="s">
        <v>6</v>
      </c>
    </row>
    <row r="52" spans="1:5">
      <c r="A52" s="25" t="s">
        <v>70</v>
      </c>
      <c r="B52" s="25"/>
      <c r="C52" s="25"/>
      <c r="D52" s="24">
        <f>Q10*Q2+R10*R2</f>
        <v>47.514999999999993</v>
      </c>
      <c r="E52" s="24" t="s">
        <v>6</v>
      </c>
    </row>
    <row r="53" spans="1:5">
      <c r="A53" s="25" t="s">
        <v>71</v>
      </c>
      <c r="B53" s="25"/>
      <c r="C53" s="25"/>
      <c r="D53" s="24">
        <f>P16*P2</f>
        <v>51.408999999999999</v>
      </c>
      <c r="E53" s="24" t="s">
        <v>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M11" sqref="M11"/>
    </sheetView>
  </sheetViews>
  <sheetFormatPr defaultRowHeight="15"/>
  <cols>
    <col min="2" max="2" width="24.140625" bestFit="1" customWidth="1"/>
  </cols>
  <sheetData>
    <row r="1" spans="1:11">
      <c r="A1" s="1" t="s">
        <v>0</v>
      </c>
      <c r="B1" s="1" t="s">
        <v>1</v>
      </c>
      <c r="C1" s="1"/>
      <c r="D1" s="1"/>
      <c r="E1" s="1"/>
      <c r="F1" s="1"/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>
      <c r="A2" s="1"/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>
      <c r="A3" s="1"/>
      <c r="B3" s="1" t="s">
        <v>7</v>
      </c>
      <c r="C3" s="1"/>
      <c r="D3" s="1"/>
      <c r="E3" s="1"/>
      <c r="F3" s="1"/>
      <c r="G3" s="2">
        <v>0.9</v>
      </c>
      <c r="H3" s="2">
        <v>0.6</v>
      </c>
      <c r="I3" s="2">
        <f>G3*H3</f>
        <v>0.54</v>
      </c>
      <c r="J3" s="2">
        <v>4</v>
      </c>
      <c r="K3" s="2">
        <f>I3*J3</f>
        <v>2.16</v>
      </c>
    </row>
    <row r="4" spans="1:11">
      <c r="A4" s="3"/>
      <c r="B4" s="3"/>
      <c r="C4" s="3"/>
      <c r="D4" s="3"/>
      <c r="E4" s="3"/>
      <c r="F4" s="3"/>
      <c r="G4" s="4"/>
      <c r="H4" s="4"/>
      <c r="I4" s="4"/>
      <c r="J4" s="4"/>
      <c r="K4" s="4"/>
    </row>
    <row r="5" spans="1:11">
      <c r="A5" s="1" t="s">
        <v>8</v>
      </c>
      <c r="B5" s="1" t="s">
        <v>9</v>
      </c>
      <c r="C5" s="1"/>
      <c r="D5" s="1"/>
      <c r="E5" s="1"/>
      <c r="F5" s="1"/>
      <c r="G5" s="2" t="s">
        <v>2</v>
      </c>
      <c r="H5" s="2" t="s">
        <v>3</v>
      </c>
      <c r="I5" s="2" t="s">
        <v>6</v>
      </c>
      <c r="J5" s="5"/>
      <c r="K5" s="5"/>
    </row>
    <row r="6" spans="1:11">
      <c r="A6" s="1"/>
      <c r="B6" s="1"/>
      <c r="C6" s="1"/>
      <c r="D6" s="1"/>
      <c r="E6" s="1"/>
      <c r="F6" s="1"/>
      <c r="G6" s="2"/>
      <c r="H6" s="2"/>
      <c r="I6" s="2"/>
      <c r="J6" s="5"/>
      <c r="K6" s="5"/>
    </row>
    <row r="7" spans="1:11">
      <c r="A7" s="1"/>
      <c r="B7" s="1" t="s">
        <v>10</v>
      </c>
      <c r="C7" s="1"/>
      <c r="D7" s="1"/>
      <c r="E7" s="1"/>
      <c r="F7" s="1"/>
      <c r="G7" s="2">
        <v>2.4</v>
      </c>
      <c r="H7" s="2">
        <v>2.5499999999999998</v>
      </c>
      <c r="I7" s="2">
        <f>G7*H7</f>
        <v>6.1199999999999992</v>
      </c>
      <c r="J7" s="5"/>
      <c r="K7" s="5"/>
    </row>
    <row r="8" spans="1:11">
      <c r="A8" s="1"/>
      <c r="B8" s="1" t="s">
        <v>11</v>
      </c>
      <c r="C8" s="1"/>
      <c r="D8" s="1"/>
      <c r="E8" s="1"/>
      <c r="F8" s="1"/>
      <c r="G8" s="2">
        <v>1.4</v>
      </c>
      <c r="H8" s="2">
        <v>2.1</v>
      </c>
      <c r="I8" s="2">
        <f>G8*H8</f>
        <v>2.94</v>
      </c>
      <c r="J8" s="5"/>
      <c r="K8" s="5"/>
    </row>
    <row r="9" spans="1:11">
      <c r="G9" s="5"/>
      <c r="H9" s="5"/>
      <c r="I9" s="5"/>
      <c r="J9" s="5"/>
      <c r="K9" s="5"/>
    </row>
    <row r="10" spans="1:11">
      <c r="A10" s="1" t="s">
        <v>12</v>
      </c>
      <c r="B10" s="1" t="s">
        <v>13</v>
      </c>
      <c r="C10" s="1"/>
      <c r="D10" s="1"/>
      <c r="E10" s="1"/>
      <c r="F10" s="1"/>
      <c r="G10" s="2" t="s">
        <v>2</v>
      </c>
      <c r="H10" s="2" t="s">
        <v>3</v>
      </c>
      <c r="I10" s="2" t="s">
        <v>6</v>
      </c>
      <c r="J10" s="4"/>
      <c r="K10" s="4"/>
    </row>
    <row r="11" spans="1:11">
      <c r="A11" s="1"/>
      <c r="B11" s="1"/>
      <c r="C11" s="1"/>
      <c r="D11" s="1"/>
      <c r="E11" s="1"/>
      <c r="F11" s="1"/>
      <c r="G11" s="2"/>
      <c r="H11" s="2"/>
      <c r="I11" s="2"/>
      <c r="J11" s="5"/>
      <c r="K11" s="5"/>
    </row>
    <row r="12" spans="1:11">
      <c r="A12" s="1"/>
      <c r="B12" s="1" t="s">
        <v>14</v>
      </c>
      <c r="C12" s="1"/>
      <c r="D12" s="1"/>
      <c r="E12" s="1"/>
      <c r="F12" s="1"/>
      <c r="G12" s="2">
        <v>0.65</v>
      </c>
      <c r="H12" s="2">
        <v>0.65</v>
      </c>
      <c r="I12" s="6">
        <f>G12*H12</f>
        <v>0.42250000000000004</v>
      </c>
      <c r="J12" s="5"/>
      <c r="K12" s="5"/>
    </row>
    <row r="13" spans="1:11">
      <c r="A13" s="1"/>
      <c r="B13" s="1"/>
      <c r="C13" s="1"/>
      <c r="D13" s="1"/>
      <c r="E13" s="1"/>
      <c r="F13" s="1"/>
      <c r="G13" s="2">
        <v>0.26500000000000001</v>
      </c>
      <c r="H13" s="2">
        <v>0.26500000000000001</v>
      </c>
      <c r="I13" s="6">
        <f t="shared" ref="I13:I15" si="0">G13*H13</f>
        <v>7.022500000000001E-2</v>
      </c>
      <c r="J13" s="5"/>
      <c r="K13" s="5"/>
    </row>
    <row r="14" spans="1:11">
      <c r="A14" s="1"/>
      <c r="B14" s="1"/>
      <c r="C14" s="1"/>
      <c r="D14" s="1"/>
      <c r="E14" s="1"/>
      <c r="F14" s="1"/>
      <c r="G14" s="2">
        <v>0.75</v>
      </c>
      <c r="H14" s="2">
        <v>0.25</v>
      </c>
      <c r="I14" s="6">
        <f t="shared" si="0"/>
        <v>0.1875</v>
      </c>
      <c r="J14" s="5"/>
      <c r="K14" s="5"/>
    </row>
    <row r="15" spans="1:11">
      <c r="A15" s="1"/>
      <c r="B15" s="1" t="s">
        <v>11</v>
      </c>
      <c r="C15" s="1"/>
      <c r="D15" s="1"/>
      <c r="E15" s="1"/>
      <c r="F15" s="1"/>
      <c r="G15" s="2">
        <v>0.85</v>
      </c>
      <c r="H15" s="2">
        <v>0.3</v>
      </c>
      <c r="I15" s="6">
        <f t="shared" si="0"/>
        <v>0.255</v>
      </c>
      <c r="J15" s="5"/>
      <c r="K15" s="5"/>
    </row>
    <row r="16" spans="1:11">
      <c r="G16" s="5"/>
      <c r="H16" s="5"/>
      <c r="I16" s="5"/>
      <c r="J16" s="5"/>
      <c r="K16" s="5"/>
    </row>
    <row r="17" spans="1:11">
      <c r="A17" s="1" t="s">
        <v>15</v>
      </c>
      <c r="B17" s="1" t="s">
        <v>16</v>
      </c>
      <c r="C17" s="1"/>
      <c r="D17" s="1"/>
      <c r="E17" s="1"/>
      <c r="F17" s="1"/>
      <c r="G17" s="2" t="s">
        <v>2</v>
      </c>
      <c r="H17" s="2" t="s">
        <v>3</v>
      </c>
      <c r="I17" s="2" t="s">
        <v>5</v>
      </c>
      <c r="J17" s="2" t="s">
        <v>6</v>
      </c>
      <c r="K17" s="5"/>
    </row>
    <row r="18" spans="1:11">
      <c r="A18" s="1"/>
      <c r="B18" s="1"/>
      <c r="C18" s="1"/>
      <c r="D18" s="1"/>
      <c r="E18" s="1"/>
      <c r="F18" s="1"/>
      <c r="G18" s="2"/>
      <c r="H18" s="2"/>
      <c r="I18" s="2"/>
      <c r="J18" s="2"/>
      <c r="K18" s="5"/>
    </row>
    <row r="19" spans="1:11">
      <c r="A19" s="1"/>
      <c r="B19" s="1" t="s">
        <v>7</v>
      </c>
      <c r="C19" s="1"/>
      <c r="D19" s="1"/>
      <c r="E19" s="1"/>
      <c r="F19" s="1"/>
      <c r="G19" s="2">
        <v>0.9</v>
      </c>
      <c r="H19" s="2">
        <v>0.6</v>
      </c>
      <c r="I19" s="2">
        <v>10</v>
      </c>
      <c r="J19" s="2">
        <f>G19*H19*I19</f>
        <v>5.4</v>
      </c>
      <c r="K19" s="4"/>
    </row>
    <row r="20" spans="1:11">
      <c r="A20" s="1"/>
      <c r="B20" s="1" t="s">
        <v>10</v>
      </c>
      <c r="C20" s="1"/>
      <c r="D20" s="1"/>
      <c r="E20" s="1"/>
      <c r="F20" s="1"/>
      <c r="G20" s="2">
        <v>0.9</v>
      </c>
      <c r="H20" s="2">
        <v>0.6</v>
      </c>
      <c r="I20" s="2">
        <v>10</v>
      </c>
      <c r="J20" s="2">
        <f>G20*H20*I20</f>
        <v>5.4</v>
      </c>
      <c r="K20" s="4"/>
    </row>
    <row r="21" spans="1:11">
      <c r="A21" s="1"/>
      <c r="B21" s="1"/>
      <c r="C21" s="1"/>
      <c r="D21" s="1"/>
      <c r="E21" s="1"/>
      <c r="F21" s="1"/>
      <c r="G21" s="2"/>
      <c r="H21" s="2"/>
      <c r="I21" s="2"/>
      <c r="J21" s="2"/>
      <c r="K21" s="5"/>
    </row>
    <row r="22" spans="1:11">
      <c r="A22" s="1"/>
      <c r="B22" s="1" t="s">
        <v>17</v>
      </c>
      <c r="C22" s="1"/>
      <c r="D22" s="1"/>
      <c r="E22" s="1"/>
      <c r="F22" s="1"/>
      <c r="G22" s="2"/>
      <c r="H22" s="2"/>
      <c r="I22" s="2">
        <f>SUM(I19:I20)</f>
        <v>20</v>
      </c>
      <c r="J22" s="2">
        <f>SUM(J19:J20)</f>
        <v>10.8</v>
      </c>
      <c r="K22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objekty C3, E2, K, M</vt:lpstr>
      <vt:lpstr>objekt 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2018-09-13T07:37:49Z</dcterms:created>
  <dcterms:modified xsi:type="dcterms:W3CDTF">2018-09-13T08:03:21Z</dcterms:modified>
</cp:coreProperties>
</file>