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0" yWindow="0" windowWidth="20520" windowHeight="76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'List1'!$A$1:$T$283</definedName>
  </definedNames>
  <calcPr calcId="152511"/>
</workbook>
</file>

<file path=xl/comments1.xml><?xml version="1.0" encoding="utf-8"?>
<comments xmlns="http://schemas.openxmlformats.org/spreadsheetml/2006/main">
  <authors>
    <author>Pojar Jaroslav</author>
  </authors>
  <commentList>
    <comment ref="A3" authorId="0">
      <text>
        <r>
          <rPr>
            <b/>
            <sz val="9"/>
            <rFont val="Tahoma"/>
            <family val="2"/>
          </rPr>
          <t>Pojar Jaroslav: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<sst xmlns="http://schemas.openxmlformats.org/spreadsheetml/2006/main" count="504" uniqueCount="321">
  <si>
    <t>Specifikace zboží</t>
  </si>
  <si>
    <t>V případě, že zboží je dodáváno v jiném balení než požadovaném, provede uchazeč ocenění tak, aby bylo oceněno požadované množství jednotek (ks, kg, l, ml apod.).</t>
  </si>
  <si>
    <t>Uchazeč vyplní pouze všechny žlutě podbarvené buňky v tabulce níže, a to pouze pro část, do které podává nabídku.</t>
  </si>
  <si>
    <t>Část/položka č.</t>
  </si>
  <si>
    <t>Název položky (specifikace - druh, materiál, barva, určení apod.)</t>
  </si>
  <si>
    <t>Množství</t>
  </si>
  <si>
    <t>Cena bez DPH (Kč)</t>
  </si>
  <si>
    <r>
      <t xml:space="preserve">jednotka
</t>
    </r>
    <r>
      <rPr>
        <b/>
        <sz val="10"/>
        <rFont val="Calibri"/>
        <family val="2"/>
        <scheme val="minor"/>
      </rPr>
      <t>(kg, l, ks apod.)</t>
    </r>
  </si>
  <si>
    <r>
      <t>balení</t>
    </r>
    <r>
      <rPr>
        <b/>
        <sz val="10"/>
        <rFont val="Calibri"/>
        <family val="2"/>
        <scheme val="minor"/>
      </rPr>
      <t xml:space="preserve">
(= počet jednotek v balení)</t>
    </r>
  </si>
  <si>
    <t>požadovaný počet balení</t>
  </si>
  <si>
    <r>
      <t xml:space="preserve">jednotková
</t>
    </r>
    <r>
      <rPr>
        <b/>
        <sz val="10"/>
        <rFont val="Calibri"/>
        <family val="2"/>
        <scheme val="minor"/>
      </rPr>
      <t>(za balení)</t>
    </r>
  </si>
  <si>
    <t>celková</t>
  </si>
  <si>
    <t>ExSIM (Matějovič)</t>
  </si>
  <si>
    <t>AbRE (Hrabák)</t>
  </si>
  <si>
    <t>VITL (Reischig)</t>
  </si>
  <si>
    <t>KvS S/I (Štengl)</t>
  </si>
  <si>
    <t>CNS S/I (Ježek)</t>
  </si>
  <si>
    <t>CNS S/I (Cendelín)</t>
  </si>
  <si>
    <t>M S/I (Kuncová)</t>
  </si>
  <si>
    <t>BR S/I (Vištejnová)</t>
  </si>
  <si>
    <t>KH (Tonar)</t>
  </si>
  <si>
    <t>ChZ (Klein)</t>
  </si>
  <si>
    <t>PtL (Mareš)</t>
  </si>
  <si>
    <t>BchL (Racek)</t>
  </si>
  <si>
    <t>celkem</t>
  </si>
  <si>
    <t>Krmiva</t>
  </si>
  <si>
    <t>kg</t>
  </si>
  <si>
    <t>Zaměstnanecké oděvy, speciální pracovní oděvy a oděvní doplňky, ochranná obuv</t>
  </si>
  <si>
    <t>ks</t>
  </si>
  <si>
    <t>Elektrické strojní zařízení, přístroje, zařízení a spotřební materiál, osvětlení</t>
  </si>
  <si>
    <t>zboží z této skupiny v této veřejné zakázce není poptáváno</t>
  </si>
  <si>
    <t>Centrální žilní katétr, 3 lumen, adults např. CERTOFIX TRIO S 720, 10 ks v balení</t>
  </si>
  <si>
    <t>Termodiluční balónkový katetr pro měření srdečního výdeje a pro aplikaci infuzí a léků 7,5 F, BBraun</t>
  </si>
  <si>
    <t>Intradyn set na kanylaci</t>
  </si>
  <si>
    <t>Combitrans monitoring set 3-fach</t>
  </si>
  <si>
    <t>Armovaná kanyla / Super Arrow Flex PSI set 5 Fr. X 4-3/8, 11cm</t>
  </si>
  <si>
    <t>Dýchací okruh pro dospělé 120 cm</t>
  </si>
  <si>
    <t>Endotracheální kanyla s manžetou vel. 6,5</t>
  </si>
  <si>
    <t>Endotracheální kanyla s manžetou vel. 7</t>
  </si>
  <si>
    <t>Spojka katétru/vrapovka</t>
  </si>
  <si>
    <t>Hygrovent S Filter/HME</t>
  </si>
  <si>
    <t>FIAB jednorázová rukojeť, aktivní elektrody včetně kabelu a nožové elektrody, délka kabelu 320 cm</t>
  </si>
  <si>
    <t>Stříkačka PICO 50, Arterial Blood Sampler 2 ml á 100 ks</t>
  </si>
  <si>
    <t>Laparotomická rouška 240 x 320 cm</t>
  </si>
  <si>
    <t>Tampony sterilní 30 x 30 cm</t>
  </si>
  <si>
    <t>Tampony sterilní 20 x 20 cm</t>
  </si>
  <si>
    <t xml:space="preserve">ks </t>
  </si>
  <si>
    <t>Tampony sterilní 90 x 90 cm</t>
  </si>
  <si>
    <t>Tampon prošívaný 45 x 45 cm s kontrastem, bal. po 5 ks</t>
  </si>
  <si>
    <t>Absorpční podložky min. 60 x 90 cm / inkontinenční</t>
  </si>
  <si>
    <t>EKG náplast Tyco health care / Elektrody H91SG</t>
  </si>
  <si>
    <t>Laboratorní pytle na odpad 100 mikronů, 120 l</t>
  </si>
  <si>
    <t>Kontejner na nebezpečný odpad 2 l</t>
  </si>
  <si>
    <t xml:space="preserve">Jednorázový skalpel 22 </t>
  </si>
  <si>
    <t>Hadička Heidelberg 30 cm</t>
  </si>
  <si>
    <t>Hadička Heidelberg 75 cm</t>
  </si>
  <si>
    <t>Hadička original Perfusor 150 cm</t>
  </si>
  <si>
    <t>Infuzní set</t>
  </si>
  <si>
    <t>Injekční jehla 23 g</t>
  </si>
  <si>
    <t>https://www.benu.cz/inj-jehla-sterican-23g-0-6x25mm-modra-ster-100ks?aw=1&amp;gclid=EAIaIQobChMI7Puxn9GH2wIVFijTCh3fZQKvEAQYASABEgLrhfD_BwE</t>
  </si>
  <si>
    <t>Role z gázy</t>
  </si>
  <si>
    <t>https://www.benu.cz/gaza-hydr-role-90cmx10m-17niti-1ks-batist</t>
  </si>
  <si>
    <t>Dafilon modrý DS24 3/0 (2) 75 cm (36)</t>
  </si>
  <si>
    <t>http://www.zelenahvezda.cz/zdravotnicke-potreby/dafilon-r</t>
  </si>
  <si>
    <t>Vata buničitá v přířezech 20 x 30 cm, 1 kg v balení</t>
  </si>
  <si>
    <t>https://www.benu.cz/vata-bunicita-prirezy-20x30cm-1kg?aw=1&amp;gclid=EAIaIQobChMIk4_E_tOH2wIVS9wZCh0vYQ_FEAQYBCABEgKp6_D_BwE</t>
  </si>
  <si>
    <t>Vata buničitá v přířezech 40 x 60 cm, 4 kg v balení</t>
  </si>
  <si>
    <t>Pinzeta anatomická velmi jemná matovaná; 14,5 cm</t>
  </si>
  <si>
    <t>https://eshop.medin.cz/pinzeta-anatomicka-velmi-jemna-matovana-145-cm</t>
  </si>
  <si>
    <t>Pinzeta anatomická rovná jemná matovaná; 14,5 cm</t>
  </si>
  <si>
    <t>https://eshop.medin.cz/pinzeta-anatomicka-rovna-jemna-matovana-145-cm</t>
  </si>
  <si>
    <t xml:space="preserve">Chirlac braided violet, EP 2, USP 3/0, jehlový návlek DS 25, 1x0,75 m, </t>
  </si>
  <si>
    <t>https://www.chirmax.cz/chirmax_multi/index.php?stranka_id=31</t>
  </si>
  <si>
    <t>Langenbeck nůž amputační bříškatý,čepel 11,5 cm; 24,0 cm</t>
  </si>
  <si>
    <t>https://eshop.medin.cz/langenbeck-nuz-amputacni-briskaty-cepel-115-cm-240-cm</t>
  </si>
  <si>
    <t>Telemetrické zařízení</t>
  </si>
  <si>
    <t>ml</t>
  </si>
  <si>
    <t>Sigma-Aldrich</t>
  </si>
  <si>
    <t>Betadin</t>
  </si>
  <si>
    <t>https://www.benu.cz/betadine-kozni-podani-roztok-1x1000ml</t>
  </si>
  <si>
    <t xml:space="preserve">Sigma-Aldrich </t>
  </si>
  <si>
    <t>g</t>
  </si>
  <si>
    <t>N-Vanillylnonanamide, ≥97%, powder, 10 g</t>
  </si>
  <si>
    <t>l</t>
  </si>
  <si>
    <t>Histoakryl 10 x 0,5 ml</t>
  </si>
  <si>
    <t>http://www.zelenahvezda.cz/zdravotnicke-potreby/histoacryl-r</t>
  </si>
  <si>
    <t xml:space="preserve">Rotenone, ≥95% </t>
  </si>
  <si>
    <t>CAS: 64-17-5; https://www.pentachemicals.eu/ciste-laboratorni-chemikalie.php?id=193&amp;subcat=5</t>
  </si>
  <si>
    <t>Methylmetakrylát pro syntézu</t>
  </si>
  <si>
    <t>CAS: 80-62-6; http://www.merckmillipore.com/CZ/cs/product/Methyl-methacrylate,MDA_CHEM-800590</t>
  </si>
  <si>
    <t>Bezoylperoxid (s 25% H2O), pro syntézu - 250G</t>
  </si>
  <si>
    <t>CAS: 94-36-0; http://www.merckmillipore.com/CZ/cs/product/Benzoyl-peroxide,MDA_CHEM-801641</t>
  </si>
  <si>
    <t>Nonylphenyl-polyethyleneglycol acetate for histology</t>
  </si>
  <si>
    <t>CAS:  54612-40-7; https://www.sigmaaldrich.com/catalog/product/sigma/74432?lang=en&amp;region=CZ</t>
  </si>
  <si>
    <t>Giemsova azur-eosin-methylenová modř roztok</t>
  </si>
  <si>
    <t>https://www.merckmillipore.com/CZ/cs/product/Giemsas-azur-eosin-methylene-blue-solution,MDA_CHEM-109204</t>
  </si>
  <si>
    <t>MiSeq Reagent Kit v2 (500-cycles) (výr.: Illumina)</t>
  </si>
  <si>
    <t>Nextera XT DNA Sample Kit (24 samples) (výr.: Illumina)</t>
  </si>
  <si>
    <t>Acetonitrile hypergrade for LC-MS LiChrosolv</t>
  </si>
  <si>
    <t>Sigma-Aldrich, 1000291000</t>
  </si>
  <si>
    <t>Orcein, Sigma-Aldrich, CN: O7505-25G</t>
  </si>
  <si>
    <t>https://www.sigmaaldrich.com/catalog/product/sigma/o7505?lang=en&amp;region=CZ</t>
  </si>
  <si>
    <t>Collagenase P, 1g</t>
  </si>
  <si>
    <t>Bovine serum albumin fraction V</t>
  </si>
  <si>
    <t>Sodium carbonate</t>
  </si>
  <si>
    <t>Sodium bicarbonate</t>
  </si>
  <si>
    <t>Human albumin standard</t>
  </si>
  <si>
    <t>EGTA</t>
  </si>
  <si>
    <t>D-fructose</t>
  </si>
  <si>
    <t>Oleic acid</t>
  </si>
  <si>
    <t>Acetonitrile hypergrade for LC-MS LiChrosolv®, katalogové číslo 1000291000</t>
  </si>
  <si>
    <t>https://www.sigmaaldrich.com/catalog/product/mm/100029?lang=en&amp;region=CZ&amp;cm_sp=Insite-_-prodRecCold_xviews-_-prodRecCold5-4</t>
  </si>
  <si>
    <t>Methanol hypergrade for LC-MS LiChrosolv®, katalogové číslo 1060351000</t>
  </si>
  <si>
    <t>https://www.sigmaaldrich.com/catalog/product/mm/106035?lang=en&amp;region=US</t>
  </si>
  <si>
    <t>Jednorázové operační oděvy a pomůcky</t>
  </si>
  <si>
    <t>Laboratorní příslušenství (proteomika apod.)</t>
  </si>
  <si>
    <t>Laboratorní pumpy a příslušenství</t>
  </si>
  <si>
    <t>Laboratorní odstředivky a příslušenství</t>
  </si>
  <si>
    <t>Nástroje, nářadí, stojany apod.</t>
  </si>
  <si>
    <t>Chemikálie pro desinfekci</t>
  </si>
  <si>
    <t>Skinsept G / operační pole</t>
  </si>
  <si>
    <t>Sekusept Aktiv 1,5 kg / dezinfekce instrumentaria</t>
  </si>
  <si>
    <t>Formalín 10 %, 120ml, 24ks v balení / fixace vzorků</t>
  </si>
  <si>
    <t>Mycí chemie - ECOLAB - LD 25</t>
  </si>
  <si>
    <t>Oplachová chemie - ECOLAB - RA 10</t>
  </si>
  <si>
    <t xml:space="preserve">ProView™ Lens Probe 1.0mm diameter, ~4.0mm length (ID: 1050-002202) </t>
  </si>
  <si>
    <t xml:space="preserve">ProView™ Lens Probe 1.0 mm diameter, ~ 9.0 mm length (ID: 1050-002214) </t>
  </si>
  <si>
    <t>Podpis osoby oprávněné jednat jménem či za dodavatele:</t>
  </si>
  <si>
    <t>............................................................................................................................</t>
  </si>
  <si>
    <t>Registrační číslo CAS pro chemické výrobky;
pro ostatní položky mohou být zadavatelem uvedeny odkazy na konkrétní zboží, přičemž dodavatel může nabídnout rovnocenné či lepší zboží.</t>
  </si>
  <si>
    <t>Laboratorní příslušenství (mikroskopie)</t>
  </si>
  <si>
    <t>Chemikálie a přípravky pro imunoanalýzu I.</t>
  </si>
  <si>
    <t>Chemikálie a přípravky pro imunoanalýzu II.</t>
  </si>
  <si>
    <t>Chemikálie a přípravky pro cytometrii a buněčnou biologii</t>
  </si>
  <si>
    <t>Protilátky</t>
  </si>
  <si>
    <t>Adapter for Reaction vials 1.5 ml, 12 pcs</t>
  </si>
  <si>
    <t>Adapter for Reaction vials 0.5 ml, 12 pcs</t>
  </si>
  <si>
    <t>Adapter for Reaction vials 0.4 ml, 12 pcs</t>
  </si>
  <si>
    <t>Lid 17834 Hermetic for rotor 12110</t>
  </si>
  <si>
    <t>Angle rotor 12110, 12 x 1.5/2.0 ml, for e.g. reaction vials no. 15008, …</t>
  </si>
  <si>
    <t>Reaction Vials 0.4 ml, 100 pcs per pack</t>
  </si>
  <si>
    <t>Reaction Vials 0.5 ml, 100 pcs per pack</t>
  </si>
  <si>
    <t>Reaction Vials 1.5 ml, 100 pcs per pack</t>
  </si>
  <si>
    <t>Baria/RayBiotech, ELH-IL1a-1</t>
  </si>
  <si>
    <t>96 spheroid plates, B/C bottom, IND</t>
  </si>
  <si>
    <t>Corning/Baria, 4515</t>
  </si>
  <si>
    <t>AggreWell™800 Starter Kit</t>
  </si>
  <si>
    <t>Stem Cells/Scintila, s.r.o./kat. č. 34850</t>
  </si>
  <si>
    <t>CytoTox 96® Non-Radioactive Cytotoxicity Assay</t>
  </si>
  <si>
    <t>Promega/EastPort, G1780</t>
  </si>
  <si>
    <t>Quant-iT™ PicoGreen™ dsDNA Reagent</t>
  </si>
  <si>
    <t>ThermoFisherSci, Life technologies, P7581</t>
  </si>
  <si>
    <t>Stelivo pro laboratorní hlodavce, materiál: měkké dřevo z listnatých stromů, velikost částic 2-3 mm s, odprášené, určené pro bariérové chovy</t>
  </si>
  <si>
    <t>Abedd Aspen bedding, velikost MIDI</t>
  </si>
  <si>
    <t>Anti-Mouse Pcp2 (C-term) antibody produced in rabbit, kat.č.: SAB1300349-100UG</t>
  </si>
  <si>
    <t>Rabbit Monoclonal Anti-Iba1 antibody [EPR16588], kat. č.: ab178846 100ul</t>
  </si>
  <si>
    <t>https://cz.vwr.com/store/product/706328/peroxid-vodiku-30-stabilizovany-analar-normapur-analytical-reagent</t>
  </si>
  <si>
    <t>Peroxid vodíku 30 % stabilizovaný, potravinářský</t>
  </si>
  <si>
    <t>μg</t>
  </si>
  <si>
    <t>μl</t>
  </si>
  <si>
    <t>Creatinine Assay Kit, výrobce Sigma-Aldrich, kat. č. MAK080</t>
  </si>
  <si>
    <t>Vectastain ELITE ABC-Peroxidase kit, rabbit, kat. č.: VECTPK-6101</t>
  </si>
  <si>
    <t>VWR</t>
  </si>
  <si>
    <t>Jednorázová kombinéza s kapucí, antistatická, kategorie III (Tyvec Classic, 3M) - vel. M</t>
  </si>
  <si>
    <t>Jednorázová kombinéza s kapucí, antistatická, kategorie III (Tyvec Classic, 3M) - vel. L</t>
  </si>
  <si>
    <t xml:space="preserve">https://www.blyth.cz/pracovni-odevy/specialni-odevy/jednorazove/826-3m-jednorazova-kombineza-4520.html              </t>
  </si>
  <si>
    <t xml:space="preserve">Návleky na boty pro čisté prostory Maximum SF, vysoké, odolný materiál, protiskluzové, bílé, vel. L </t>
  </si>
  <si>
    <t xml:space="preserve">https://www.promex.cz/ochranne-pracovni-pomucky/tyvek-classic-xpert-kombineza-p323/990/996/ </t>
  </si>
  <si>
    <t>https://cz.vwr.com/store/product/6518159/navleky-na-boty-protiskluzove-vwr-maximum-sf</t>
  </si>
  <si>
    <t>Corticosterone ELISA kit, 1x96 tests, výrobce Abcam, kat. č. ab108821</t>
  </si>
  <si>
    <t>tests</t>
  </si>
  <si>
    <t>Zalévací forma SUPERMEGA nerez, 65x45x15 mm</t>
  </si>
  <si>
    <t>LM2450-1.0 Micro CoverGlass, krycí skla Leica, Baria, CN:LM2450 (kompatibilní s montovacím automatem LEICA CV5030)</t>
  </si>
  <si>
    <t>Bílá adhezivní skla IHC skla se zaoblenými rohy X-tra, Baria, CN:3800200E (kompatibilní s montovacím automatem LEICA CV5030)</t>
  </si>
  <si>
    <t>Nádobka válcová aseptická polypropylenová, P-LAB, CN: S030003</t>
  </si>
  <si>
    <t>Skleněná nádoba "Reagent Vessel with handle" (kompatibilní s tkáňovým automatem Leica TP1020)</t>
  </si>
  <si>
    <t>https://www.p-lab.cz/katalog/nadobka-valcova-asepticka-polypropylenova_3521p</t>
  </si>
  <si>
    <t>Capsaicin, &gt;95%, powder, příprava infúzního roztoku</t>
  </si>
  <si>
    <t>Kleště na kostní úlomky; 20,0 cm, 397117080020</t>
  </si>
  <si>
    <t>https://eshop.medin.cz/kleste-na-kostni-ulomky-200-cm</t>
  </si>
  <si>
    <t>Nůžky na kosti rovné; 22,0 cm, 397113010210</t>
  </si>
  <si>
    <t>https://eshop.medin.cz/nuzky-na-kosti-rovne-220-cm</t>
  </si>
  <si>
    <t>Littauer-Liston kleště štípací; 15,0 cm, B397116910298</t>
  </si>
  <si>
    <t>https://eshop.medin.cz/littauer-liston-kleste-stipaci-150-cm</t>
  </si>
  <si>
    <t>Bovine Serum Albumin, heat shock fraction, protease free, fatty acid free, essentially globulin free, pH 7, ≥98%, A7030-50G</t>
  </si>
  <si>
    <t>3-Methyl-1-phenyl-2-pyrazoline-5-one, Edaravone</t>
  </si>
  <si>
    <t>Ethanol absolutní, 96 %, p.a.</t>
  </si>
  <si>
    <t>https://www.sigmaaldrich.com/catalog/product/sigma/a7030?lang=en&amp;region=CZ</t>
  </si>
  <si>
    <t>https://data.p-lab.cz/library/specifikace/E03401.pdf, E03401</t>
  </si>
  <si>
    <t>Vacuette jehla žlutá 38 mm, 450077</t>
  </si>
  <si>
    <t>Vacuette Esmarchovo obinadlo bez latexu, 840050</t>
  </si>
  <si>
    <t>Bicinchoninic Acid Kit for Protein Determination, výrobce Sigma-Aldrich, kat. č. BCA1-1KT</t>
  </si>
  <si>
    <t xml:space="preserve">Total Protein Kit, Micro Lowry, Peterson’s Modification </t>
  </si>
  <si>
    <t>https://www.sigmaaldrich.com/catalog/search?term=BCA1&amp;interface=Product%20No.&amp;N=0+&amp;mode=mode%20matchpartialmax&amp;lang=en&amp;region=CZ&amp;focus=productN=0%20220003048%20219853286%20219853100</t>
  </si>
  <si>
    <t>https://www.sigmaaldrich.com/catalog/product/sigma/tp0300?lang=en&amp;region=CZ</t>
  </si>
  <si>
    <t>DynaMag™-96 Side Magnet (magnetická destička); kat. č.: 12331D, výrobce Invitrogen</t>
  </si>
  <si>
    <t>https://www.thermofisher.com/order/catalog/product/12331D</t>
  </si>
  <si>
    <t>Eppendorf PCR Tubes, 0.2 mL, PCR clean, 1 000 ks, kat. č. 30124332</t>
  </si>
  <si>
    <t>https://online-shop.eppendorf.cz/CZ-cs/PCR-44553/Spotrebni-material-pro-PCR-44555/Eppendorf-PCR-Tubes-PF-8634.html</t>
  </si>
  <si>
    <t xml:space="preserve">epT.I.P.S.® Racks, Biopur®, 50 – 1 000 µL (5 stojánky × 96 špičky), kat. č. 30075072 </t>
  </si>
  <si>
    <t>https://online-shop.eppendorf.cz/CZ-cs/Laboratorni-spotrebni-material-44512/Spicky-a-nastavce-44513/epT.I.P.S.-PF-243780.html</t>
  </si>
  <si>
    <t>5 stojánky x 96 špičky</t>
  </si>
  <si>
    <t>https://www.p-lab.cz/katalog/stojanek-s-vickem-pro-0-2ml-pcr-mikrozkumavky-8-12-pcrrack-simport_2928p</t>
  </si>
  <si>
    <t>Stojánek s víčkem pro 0,2 ml PCR mikrozkumavky, kat. č. U328960.P</t>
  </si>
  <si>
    <t>Stojánek a krabička "2 v 1" pro 96 mikrozkumavek 1,5 ml, kat. č. R021671.Y</t>
  </si>
  <si>
    <t>https://www.p-lab.cz/katalog/stojanek-a-krabicka-2-v-1-pro-96-mikrozkumavek-8-12-heathrow-scientific_3144p</t>
  </si>
  <si>
    <t>Stojánek na mikrozkumavky blokový 1,5 ml, kat. č. R377122</t>
  </si>
  <si>
    <t>https://www.p-lab.cz/katalog/stojanek-na-mikrozkumavky-blokovy-5-16-ssi_269p</t>
  </si>
  <si>
    <t>DNA LoBind Tubes, 1,5 mL, RNase free, 5x50ks, kat. č. 30108051</t>
  </si>
  <si>
    <t>https://online-shop.eppendorf.cz/CZ-cs/Laboratorni-spotrebni-material-44512/Zkumavky-44515/DNA-LoBind-Tubes-PF-56252.html</t>
  </si>
  <si>
    <t>Eppendorf Serological Pipets 10ml, 4x100ks</t>
  </si>
  <si>
    <t>https://online-shop.eppendorf.cz/CZ-cs/Laboratorni-spotrebni-material-44512/Spicky-a-nastavce-44513/Eppendorf-Serological-Pipets-PF-68129.html</t>
  </si>
  <si>
    <t>https://www.p-lab.cz/katalog/mikrozkumavka-se-sroubovacim-vickem-ssi_4680p</t>
  </si>
  <si>
    <t>Caps for microtubes (500), kat. č. U201100.B</t>
  </si>
  <si>
    <t>Centrifuge Tubes 50 ml sterile (10x50), kat. č. P081551.2</t>
  </si>
  <si>
    <t>https://www.p-lab.cz/katalog/zkumavka-centrifugacni-se-sroubovacim-vickem_32p</t>
  </si>
  <si>
    <t>epT.I.P.S.® Standard, Eppendorf Quality™, 50 – 1 000 µL, 2x500ks, kat. č. 30000919</t>
  </si>
  <si>
    <t>https://online-shop.eppendorf.cz/CZ-cs/Manualni-manipulace-s-kapalinami-44563/Spicky-a-nastavce-44569/epT.I.P.S.-PF-243780.html?_ga=2.221621784.1444520286.1550483979-1548913588.1507194580</t>
  </si>
  <si>
    <t>epT.I.P.S.® Standard, Eppendorf Quality™, 2 – 200 µL, 2x500ks, kat. č. 30000870</t>
  </si>
  <si>
    <t>https://online-shop.eppendorf.cz/CZ-cs/Manualni-manipulace-s-kapalinami-44563/Spicky-a-nastavce-44569/epT.I.P.S.-PF-243780.html?_ga=2.221621784.1444520286.1550483979-1548913588.1507194581</t>
  </si>
  <si>
    <t>epT.I.P.S.® Standard, Eppendorf Quality™, 0,1 – 10 µL, 2x500ks, kat. č. 30000811</t>
  </si>
  <si>
    <t>https://online-shop.eppendorf.cz/CZ-cs/Manualni-manipulace-s-kapalinami-44563/Spicky-a-nastavce-44569/epT.I.P.S.-PF-243780.html?_ga=2.221621784.1444520286.1550483979-1548913588.1507194582</t>
  </si>
  <si>
    <t>Spotřební materiál pro molekulární genetiku</t>
  </si>
  <si>
    <t>Beckman Coulter AMPure XP 60ML, kat. č.: A63881</t>
  </si>
  <si>
    <t>https://www.cebiosys.cz/products/a100bp-dna-ladder-ready-to-use/</t>
  </si>
  <si>
    <t>25/ 250</t>
  </si>
  <si>
    <t>100bp Ladder DNA, kat. č.: CEB-P-0106-250</t>
  </si>
  <si>
    <t>Covaris G-tube (10), kat. č.: NC0380758</t>
  </si>
  <si>
    <t>https://www.fishersci.com/shop/products/g-tube-10-10-pk/nc0380758</t>
  </si>
  <si>
    <t>µg/ µL</t>
  </si>
  <si>
    <t>Centrifuge Tubes 15 ml sterile (10x50), kat. č. P081150.2</t>
  </si>
  <si>
    <t>Tubes 2,0 ml (500), kat. č. U234000</t>
  </si>
  <si>
    <t>Analytický spotřební materiál (například pro POCT analýzu)</t>
  </si>
  <si>
    <t>Chemikálie a přípravky pro fixaci tkáně</t>
  </si>
  <si>
    <t xml:space="preserve">Anestetika, myorelaxancia, antikoagulace, dezinfekce, infuze apod. </t>
  </si>
  <si>
    <t>Spotřební materiál (histologický apod.)</t>
  </si>
  <si>
    <t>CAS 1310-73-2</t>
  </si>
  <si>
    <t>CAS 111-30-8</t>
  </si>
  <si>
    <t>Chemikálie a přípravky pro neurofyziologii</t>
  </si>
  <si>
    <t>Spotřební materiál pro neurofyziologii</t>
  </si>
  <si>
    <t>Laboratorní spotřební materiál, plast I.</t>
  </si>
  <si>
    <t>Laboratorní spotřební materiál, plast II.</t>
  </si>
  <si>
    <t xml:space="preserve">8 tetrodes drive for mice, single bundle, Omnetics finish </t>
  </si>
  <si>
    <t>16 tetrodes drive for rats, single bundle, Omnetics finish</t>
  </si>
  <si>
    <t>Human IL-1 alpha ELISA Kit</t>
  </si>
  <si>
    <t>Speciální chemikálie II.</t>
  </si>
  <si>
    <t>Speciální chemikálie I.</t>
  </si>
  <si>
    <t>Laboratorní spotřební materiál, plast III.</t>
  </si>
  <si>
    <t>Utěrky Tork Premium (Purolin) Top Pak. 100 útržků 43x38 cm</t>
  </si>
  <si>
    <t>Fisher Scientific, 0180.1041</t>
  </si>
  <si>
    <t>Pytel 200x300, PP, 100 ks</t>
  </si>
  <si>
    <t>Fisher Scientific, 2103.9005</t>
  </si>
  <si>
    <t>Špičky Sartorius Biohit C 0,5 - 200ul, 10x96ks, Refill pack</t>
  </si>
  <si>
    <t>Fisher Scientific, 4059.9012</t>
  </si>
  <si>
    <t>Špičky Biohit D, 10x96 ks, refill tower</t>
  </si>
  <si>
    <t>Fisher Scientific, 4059.9023</t>
  </si>
  <si>
    <t>Mikrotitrační destičky nesterilní, typ P, 350 uL, 100ks/bal</t>
  </si>
  <si>
    <t>Fisher Scientific, 2103.4114</t>
  </si>
  <si>
    <t>2,4-Dinitrophenylhydrazine</t>
  </si>
  <si>
    <t>Deoxycholic acid</t>
  </si>
  <si>
    <t>Sigma-Aldrich, D199303-100G</t>
  </si>
  <si>
    <t>Sigma-Aldrich, D2510-100G</t>
  </si>
  <si>
    <t>kit</t>
  </si>
  <si>
    <t>Gomori Trichrome kit BIOGNOST; 5X100 ml</t>
  </si>
  <si>
    <t>Reticulin kit, BIOGNOST; 9x100 mL</t>
  </si>
  <si>
    <t>Ethanol absolutní p.a. (bezvodý), kat. č. 71250-12500</t>
  </si>
  <si>
    <t>Spotřební materiál pro molekulární biologii</t>
  </si>
  <si>
    <t>Zkumavka Vacuette 9 ml K3EDTA, 455036</t>
  </si>
  <si>
    <t>mL</t>
  </si>
  <si>
    <t xml:space="preserve">Krabice víková potahovaná 327x322x30/20 mm, s vnitřním vybavením, 2 vvl HH přihrád., 3 pole </t>
  </si>
  <si>
    <t>Brněnská Drutěva, výrobní družstvo, CN: 34-026964</t>
  </si>
  <si>
    <t>http://www.zdravotnicky-material-steriwund.cz/tampon-staceny/4457-tampon-staceny-9x9cm-10ks-stericover.html</t>
  </si>
  <si>
    <t>Tampon stáčený sterilní  9 x 9 cm/ 10 ks</t>
  </si>
  <si>
    <t>BioTech a.s., 15008</t>
  </si>
  <si>
    <t>BioTech a.s., 15005</t>
  </si>
  <si>
    <t>BioTech a.s., 13000</t>
  </si>
  <si>
    <t>BioTech a.s., 13002</t>
  </si>
  <si>
    <t>BioTech a.s., 13003</t>
  </si>
  <si>
    <t>BioTech a. s., 17834</t>
  </si>
  <si>
    <t>BioTech a. s., 12110</t>
  </si>
  <si>
    <t>Bamed, 14306</t>
  </si>
  <si>
    <t>Baria, GT-K-100</t>
  </si>
  <si>
    <t>Baria, RET-K-100</t>
  </si>
  <si>
    <t xml:space="preserve">GeneTiCa, s.r.o., kat. č.: FC-131-1024 </t>
  </si>
  <si>
    <t>GeneTiCa, s.r.o., kat. č.: MS-102-2003</t>
  </si>
  <si>
    <t>Sigma-Aldrich, kat. č.: R8875-1G; CAS 83-79-4</t>
  </si>
  <si>
    <t>Baria; 14042242545</t>
  </si>
  <si>
    <t>GeneTiCa, s.r.o., kat. č.: FC-131-1024</t>
  </si>
  <si>
    <t>GeneTiCa, s.r.o., kat.č.: MS-102-2003</t>
  </si>
  <si>
    <t xml:space="preserve">Inscopix/ Animalab  </t>
  </si>
  <si>
    <t xml:space="preserve">Inscopix/ Animalab </t>
  </si>
  <si>
    <t xml:space="preserve">Axona/ Animalab </t>
  </si>
  <si>
    <t>Sigma-Aldrich, 11249002001</t>
  </si>
  <si>
    <t>Sigma-Aldrich, 10735086001</t>
  </si>
  <si>
    <t>Sigma-Aldrich, 451614-25G</t>
  </si>
  <si>
    <t>Sigma-Aldrich, S5761-500G</t>
  </si>
  <si>
    <t>Sigma-Aldrich, A9731-5G</t>
  </si>
  <si>
    <t>Sigma-Aldrich, E3889-100G</t>
  </si>
  <si>
    <t>Sigma-Aldrich, F3510-100G</t>
  </si>
  <si>
    <t>Sigma-Aldrich, O1008-5G</t>
  </si>
  <si>
    <t>Sigma-Aldrich, M70800-100G</t>
  </si>
  <si>
    <r>
      <t>Spotřební materiál pro intenzivní medicínu a operační sály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(hemodynamika, žilní katerizace apod.) I.</t>
    </r>
  </si>
  <si>
    <r>
      <t>Spotřební materiál pro intenzivní medicínu a operační sály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(hemodynamika, žilní katerizace apod.) II.</t>
    </r>
  </si>
  <si>
    <r>
      <t>Spotřební materiál pro intenzivní medicínu a operační sály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(intubace, umělá plicní ventilace, monitoring EKG apod.)</t>
    </r>
  </si>
  <si>
    <r>
      <t>Spotřební materiál pro intenzivní medicínu a operační sály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(rouškování, tampony a další spotřební materiál pro operační sály apod.) I.</t>
    </r>
  </si>
  <si>
    <r>
      <t>Spotřební materiál pro intenzivní medicínu a operační sály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(rouškování, tampony a další spotřební materiál pro operační sály apod.) II.</t>
    </r>
  </si>
  <si>
    <r>
      <t>Spotřební materiál pro intenzivní medicínu a operační sály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(infuzní, injekční technika)</t>
    </r>
  </si>
  <si>
    <r>
      <t>Spotřební materiál pro intenzivní medicínu a operační sály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(šicí materiál)</t>
    </r>
  </si>
  <si>
    <r>
      <t>Spotřební materiál pro intenzivní medicínu a operační sály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 xml:space="preserve">(chirurgický apod.) I. </t>
    </r>
  </si>
  <si>
    <r>
      <t>Spotřební materiál pro intenzivní medicínu a operační sály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(chirurgický apod.) II.</t>
    </r>
  </si>
  <si>
    <t xml:space="preserve">Alternativa není možná - požadováno kat. č.: VECTPK-6101 </t>
  </si>
  <si>
    <t>Alternativa není možná - požadováno kat. č. ab108821 (výrobce Abcam)</t>
  </si>
  <si>
    <t>V případě, že níže uvedené specifikace obsahují odkaz (přímý nebo nepřímý) na konkrétní výrobek (ve smyslu obchodní značky), výrobce, či dodavatele, je tento odkaz uveden s ohledem na přesnost a srozumitelnost. V tomto případě však - není-li uvedeno jinak - dodavatel může nabídnout rovnocenné řešení.</t>
  </si>
  <si>
    <t>Šicí materiál/kožní sutura</t>
  </si>
  <si>
    <t>vlákno nevstřebatelné syntetické monofilní  na bázi polypropylenu v síle 3/0, 4/0, délka min. 75 cm, dvounávlek, jehla s kulatým profilem, zakřivení 1/2 kruhu, délka jehly cca 22 max. 26 mm, např. Premilene</t>
  </si>
  <si>
    <t>Šicí materiál/ligatury</t>
  </si>
  <si>
    <t>Šicí materiál/laparotomická sutura (1 loop)</t>
  </si>
  <si>
    <t>Šicí materiál/cévní sutura (dvounávlek)</t>
  </si>
  <si>
    <t>vlákno nevstřebatelné syntetické polyfilní na bázi polyesteru v síle 4/0, 3/0, 2/0  a přířezech cca 10 x 45 cm, např. Dagrofil</t>
  </si>
  <si>
    <t>vlákno nevstřebatelné syntetické monofilní na bázi polyamidu v síle 2/0, 3/0, délka min. 75 cm, jehla reverzní řezací, zakřivení 3/8 kruhu, délka jehly min 25-30 mm, např. Dafilon</t>
  </si>
  <si>
    <r>
      <t>vlákno</t>
    </r>
    <r>
      <rPr>
        <sz val="11"/>
        <color rgb="FF00B0F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nevstřebatelné syntetické monofilní na bázi např. polyamidu v síle  1, délka cca 150 cm, loop, zakřivení 1/2 kruhu, délka jehly min 48-50 mm, např. Dafilon </t>
    </r>
  </si>
</sst>
</file>

<file path=xl/styles.xml><?xml version="1.0" encoding="utf-8"?>
<styleSheet xmlns="http://schemas.openxmlformats.org/spreadsheetml/2006/main">
  <numFmts count="2">
    <numFmt numFmtId="164" formatCode="[$-405]General"/>
    <numFmt numFmtId="165" formatCode="#,##0.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2D05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92D050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trike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5" tint="-0.4999699890613556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64" fontId="20" fillId="0" borderId="0" applyBorder="0" applyProtection="0">
      <alignment/>
    </xf>
    <xf numFmtId="0" fontId="29" fillId="2" borderId="0" applyNumberFormat="0" applyBorder="0" applyAlignment="0" applyProtection="0"/>
  </cellStyleXfs>
  <cellXfs count="224">
    <xf numFmtId="0" fontId="0" fillId="0" borderId="0" xfId="0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" fillId="3" borderId="1" xfId="0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/>
    </xf>
    <xf numFmtId="4" fontId="10" fillId="5" borderId="6" xfId="0" applyNumberFormat="1" applyFont="1" applyFill="1" applyBorder="1" applyAlignment="1">
      <alignment horizontal="right" vertical="center" indent="1"/>
    </xf>
    <xf numFmtId="0" fontId="10" fillId="0" borderId="6" xfId="0" applyFont="1" applyFill="1" applyBorder="1" applyAlignment="1">
      <alignment horizontal="left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left" vertical="center" wrapText="1"/>
    </xf>
    <xf numFmtId="4" fontId="10" fillId="0" borderId="6" xfId="0" applyNumberFormat="1" applyFont="1" applyFill="1" applyBorder="1" applyAlignment="1">
      <alignment horizontal="right" vertical="center" indent="1"/>
    </xf>
    <xf numFmtId="4" fontId="0" fillId="0" borderId="7" xfId="0" applyNumberFormat="1" applyFont="1" applyFill="1" applyBorder="1" applyAlignment="1">
      <alignment horizontal="right" vertical="center" indent="1"/>
    </xf>
    <xf numFmtId="4" fontId="3" fillId="5" borderId="8" xfId="0" applyNumberFormat="1" applyFont="1" applyFill="1" applyBorder="1" applyAlignment="1">
      <alignment horizontal="right" vertical="center" indent="1"/>
    </xf>
    <xf numFmtId="0" fontId="10" fillId="0" borderId="5" xfId="0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right" vertical="center" indent="1"/>
    </xf>
    <xf numFmtId="0" fontId="13" fillId="0" borderId="6" xfId="20" applyFont="1" applyBorder="1" applyAlignment="1">
      <alignment wrapText="1"/>
    </xf>
    <xf numFmtId="4" fontId="10" fillId="0" borderId="7" xfId="0" applyNumberFormat="1" applyFont="1" applyFill="1" applyBorder="1" applyAlignment="1">
      <alignment horizontal="right" vertical="center" indent="1"/>
    </xf>
    <xf numFmtId="0" fontId="8" fillId="4" borderId="3" xfId="0" applyFont="1" applyFill="1" applyBorder="1" applyAlignment="1">
      <alignment vertical="center"/>
    </xf>
    <xf numFmtId="4" fontId="10" fillId="5" borderId="9" xfId="0" applyNumberFormat="1" applyFont="1" applyFill="1" applyBorder="1" applyAlignment="1">
      <alignment horizontal="right" vertical="center" indent="1"/>
    </xf>
    <xf numFmtId="4" fontId="6" fillId="5" borderId="8" xfId="0" applyNumberFormat="1" applyFont="1" applyFill="1" applyBorder="1" applyAlignment="1">
      <alignment horizontal="right" vertical="center" indent="1"/>
    </xf>
    <xf numFmtId="0" fontId="2" fillId="0" borderId="6" xfId="0" applyFont="1" applyFill="1" applyBorder="1" applyAlignment="1">
      <alignment horizontal="left" vertical="center" wrapText="1"/>
    </xf>
    <xf numFmtId="4" fontId="15" fillId="5" borderId="6" xfId="0" applyNumberFormat="1" applyFont="1" applyFill="1" applyBorder="1" applyAlignment="1">
      <alignment horizontal="right" vertical="center" indent="1"/>
    </xf>
    <xf numFmtId="4" fontId="15" fillId="5" borderId="9" xfId="0" applyNumberFormat="1" applyFont="1" applyFill="1" applyBorder="1" applyAlignment="1">
      <alignment horizontal="right" vertical="center" indent="1"/>
    </xf>
    <xf numFmtId="0" fontId="11" fillId="6" borderId="6" xfId="20" applyFill="1" applyBorder="1" applyAlignment="1">
      <alignment vertical="justify"/>
    </xf>
    <xf numFmtId="49" fontId="10" fillId="6" borderId="6" xfId="0" applyNumberFormat="1" applyFont="1" applyFill="1" applyBorder="1" applyAlignment="1">
      <alignment horizontal="center" vertical="center" wrapText="1"/>
    </xf>
    <xf numFmtId="3" fontId="10" fillId="6" borderId="6" xfId="0" applyNumberFormat="1" applyFont="1" applyFill="1" applyBorder="1" applyAlignment="1">
      <alignment horizontal="center" vertical="center" wrapText="1"/>
    </xf>
    <xf numFmtId="3" fontId="10" fillId="6" borderId="6" xfId="0" applyNumberFormat="1" applyFont="1" applyFill="1" applyBorder="1" applyAlignment="1">
      <alignment horizontal="center" vertical="center"/>
    </xf>
    <xf numFmtId="4" fontId="6" fillId="5" borderId="10" xfId="0" applyNumberFormat="1" applyFont="1" applyFill="1" applyBorder="1" applyAlignment="1">
      <alignment horizontal="right" vertical="center" indent="1"/>
    </xf>
    <xf numFmtId="0" fontId="16" fillId="4" borderId="3" xfId="0" applyFont="1" applyFill="1" applyBorder="1" applyAlignment="1">
      <alignment vertical="center"/>
    </xf>
    <xf numFmtId="0" fontId="16" fillId="4" borderId="4" xfId="0" applyFont="1" applyFill="1" applyBorder="1" applyAlignment="1">
      <alignment vertical="center"/>
    </xf>
    <xf numFmtId="0" fontId="0" fillId="0" borderId="0" xfId="0" applyBorder="1"/>
    <xf numFmtId="0" fontId="6" fillId="0" borderId="6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0" fontId="5" fillId="4" borderId="11" xfId="0" applyFont="1" applyFill="1" applyBorder="1" applyAlignment="1">
      <alignment vertical="center"/>
    </xf>
    <xf numFmtId="4" fontId="0" fillId="0" borderId="9" xfId="0" applyNumberFormat="1" applyFont="1" applyFill="1" applyBorder="1" applyAlignment="1">
      <alignment horizontal="right" vertical="center" indent="1"/>
    </xf>
    <xf numFmtId="4" fontId="3" fillId="0" borderId="10" xfId="0" applyNumberFormat="1" applyFont="1" applyFill="1" applyBorder="1" applyAlignment="1">
      <alignment horizontal="right" vertical="center" indent="1"/>
    </xf>
    <xf numFmtId="0" fontId="8" fillId="4" borderId="4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4" fontId="10" fillId="5" borderId="12" xfId="0" applyNumberFormat="1" applyFont="1" applyFill="1" applyBorder="1" applyAlignment="1">
      <alignment horizontal="right" vertical="center" indent="1"/>
    </xf>
    <xf numFmtId="4" fontId="10" fillId="5" borderId="11" xfId="0" applyNumberFormat="1" applyFont="1" applyFill="1" applyBorder="1" applyAlignment="1">
      <alignment horizontal="right" vertical="center" indent="1"/>
    </xf>
    <xf numFmtId="0" fontId="10" fillId="6" borderId="0" xfId="0" applyFont="1" applyFill="1"/>
    <xf numFmtId="0" fontId="10" fillId="6" borderId="5" xfId="0" applyFont="1" applyFill="1" applyBorder="1" applyAlignment="1">
      <alignment horizontal="center" vertical="center"/>
    </xf>
    <xf numFmtId="0" fontId="12" fillId="0" borderId="6" xfId="20" applyFont="1" applyFill="1" applyBorder="1" applyAlignment="1">
      <alignment horizontal="left" vertical="center"/>
    </xf>
    <xf numFmtId="0" fontId="10" fillId="0" borderId="0" xfId="0" applyFont="1"/>
    <xf numFmtId="0" fontId="2" fillId="6" borderId="6" xfId="0" applyFont="1" applyFill="1" applyBorder="1" applyAlignment="1">
      <alignment horizontal="left" vertical="center" wrapText="1"/>
    </xf>
    <xf numFmtId="0" fontId="21" fillId="0" borderId="6" xfId="0" applyFont="1" applyBorder="1" applyAlignment="1">
      <alignment vertical="center" wrapText="1"/>
    </xf>
    <xf numFmtId="0" fontId="21" fillId="0" borderId="6" xfId="0" applyFont="1" applyBorder="1" applyAlignment="1">
      <alignment horizontal="left" vertical="center" wrapText="1"/>
    </xf>
    <xf numFmtId="49" fontId="21" fillId="0" borderId="6" xfId="0" applyNumberFormat="1" applyFont="1" applyBorder="1" applyAlignment="1">
      <alignment horizontal="center" vertical="center" wrapText="1"/>
    </xf>
    <xf numFmtId="3" fontId="21" fillId="0" borderId="6" xfId="0" applyNumberFormat="1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left" vertical="center" wrapText="1"/>
    </xf>
    <xf numFmtId="3" fontId="10" fillId="0" borderId="6" xfId="0" applyNumberFormat="1" applyFont="1" applyBorder="1" applyAlignment="1">
      <alignment horizontal="center" vertical="center"/>
    </xf>
    <xf numFmtId="0" fontId="10" fillId="0" borderId="6" xfId="20" applyFont="1" applyFill="1" applyBorder="1"/>
    <xf numFmtId="4" fontId="10" fillId="6" borderId="6" xfId="0" applyNumberFormat="1" applyFont="1" applyFill="1" applyBorder="1" applyAlignment="1">
      <alignment horizontal="right" vertical="center" indent="1"/>
    </xf>
    <xf numFmtId="4" fontId="10" fillId="6" borderId="9" xfId="0" applyNumberFormat="1" applyFont="1" applyFill="1" applyBorder="1" applyAlignment="1">
      <alignment horizontal="right" vertical="center" indent="1"/>
    </xf>
    <xf numFmtId="4" fontId="10" fillId="6" borderId="12" xfId="0" applyNumberFormat="1" applyFont="1" applyFill="1" applyBorder="1" applyAlignment="1">
      <alignment horizontal="right" vertical="center" indent="1"/>
    </xf>
    <xf numFmtId="4" fontId="10" fillId="6" borderId="11" xfId="0" applyNumberFormat="1" applyFont="1" applyFill="1" applyBorder="1" applyAlignment="1">
      <alignment horizontal="right" vertical="center" indent="1"/>
    </xf>
    <xf numFmtId="0" fontId="10" fillId="0" borderId="0" xfId="0" applyFont="1" applyBorder="1"/>
    <xf numFmtId="0" fontId="10" fillId="6" borderId="6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6" fillId="0" borderId="0" xfId="0" applyFont="1" applyBorder="1"/>
    <xf numFmtId="0" fontId="10" fillId="5" borderId="0" xfId="0" applyFont="1" applyFill="1" applyBorder="1"/>
    <xf numFmtId="14" fontId="10" fillId="0" borderId="0" xfId="0" applyNumberFormat="1" applyFont="1" applyBorder="1"/>
    <xf numFmtId="0" fontId="23" fillId="0" borderId="0" xfId="0" applyFont="1"/>
    <xf numFmtId="4" fontId="10" fillId="0" borderId="13" xfId="0" applyNumberFormat="1" applyFont="1" applyFill="1" applyBorder="1" applyAlignment="1">
      <alignment horizontal="right" vertical="center" indent="1"/>
    </xf>
    <xf numFmtId="4" fontId="10" fillId="5" borderId="7" xfId="0" applyNumberFormat="1" applyFont="1" applyFill="1" applyBorder="1" applyAlignment="1">
      <alignment horizontal="right" vertical="center" indent="1"/>
    </xf>
    <xf numFmtId="4" fontId="19" fillId="5" borderId="6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/>
    <xf numFmtId="0" fontId="0" fillId="6" borderId="0" xfId="0" applyFill="1"/>
    <xf numFmtId="3" fontId="19" fillId="6" borderId="12" xfId="0" applyNumberFormat="1" applyFont="1" applyFill="1" applyBorder="1" applyAlignment="1">
      <alignment horizontal="center" vertical="center"/>
    </xf>
    <xf numFmtId="4" fontId="10" fillId="6" borderId="7" xfId="0" applyNumberFormat="1" applyFont="1" applyFill="1" applyBorder="1" applyAlignment="1">
      <alignment horizontal="right" vertical="center" indent="1"/>
    </xf>
    <xf numFmtId="0" fontId="18" fillId="6" borderId="12" xfId="0" applyFont="1" applyFill="1" applyBorder="1" applyAlignment="1">
      <alignment horizontal="left" vertical="center" wrapText="1"/>
    </xf>
    <xf numFmtId="49" fontId="18" fillId="6" borderId="12" xfId="0" applyNumberFormat="1" applyFont="1" applyFill="1" applyBorder="1" applyAlignment="1">
      <alignment horizontal="center" vertical="center" wrapText="1"/>
    </xf>
    <xf numFmtId="3" fontId="18" fillId="6" borderId="12" xfId="0" applyNumberFormat="1" applyFont="1" applyFill="1" applyBorder="1" applyAlignment="1">
      <alignment horizontal="center" vertical="center" wrapText="1"/>
    </xf>
    <xf numFmtId="4" fontId="0" fillId="6" borderId="7" xfId="0" applyNumberFormat="1" applyFont="1" applyFill="1" applyBorder="1" applyAlignment="1">
      <alignment horizontal="right" vertical="center" indent="1"/>
    </xf>
    <xf numFmtId="0" fontId="15" fillId="6" borderId="0" xfId="0" applyFont="1" applyFill="1"/>
    <xf numFmtId="0" fontId="22" fillId="0" borderId="0" xfId="0" applyFont="1"/>
    <xf numFmtId="0" fontId="28" fillId="4" borderId="3" xfId="0" applyFont="1" applyFill="1" applyBorder="1" applyAlignment="1">
      <alignment vertical="center"/>
    </xf>
    <xf numFmtId="0" fontId="28" fillId="4" borderId="4" xfId="0" applyFont="1" applyFill="1" applyBorder="1" applyAlignment="1">
      <alignment vertical="center"/>
    </xf>
    <xf numFmtId="0" fontId="0" fillId="6" borderId="0" xfId="0" applyFont="1" applyFill="1"/>
    <xf numFmtId="0" fontId="0" fillId="0" borderId="0" xfId="0" applyFont="1"/>
    <xf numFmtId="4" fontId="3" fillId="6" borderId="8" xfId="0" applyNumberFormat="1" applyFont="1" applyFill="1" applyBorder="1" applyAlignment="1">
      <alignment horizontal="right" vertical="center" indent="1"/>
    </xf>
    <xf numFmtId="4" fontId="0" fillId="6" borderId="9" xfId="0" applyNumberFormat="1" applyFont="1" applyFill="1" applyBorder="1" applyAlignment="1">
      <alignment horizontal="right" vertical="center" indent="1"/>
    </xf>
    <xf numFmtId="0" fontId="10" fillId="6" borderId="14" xfId="0" applyFont="1" applyFill="1" applyBorder="1" applyAlignment="1">
      <alignment horizontal="center" vertical="center"/>
    </xf>
    <xf numFmtId="4" fontId="6" fillId="6" borderId="8" xfId="0" applyNumberFormat="1" applyFont="1" applyFill="1" applyBorder="1" applyAlignment="1">
      <alignment horizontal="right" vertical="center" indent="1"/>
    </xf>
    <xf numFmtId="0" fontId="14" fillId="6" borderId="6" xfId="0" applyFont="1" applyFill="1" applyBorder="1" applyAlignment="1">
      <alignment horizontal="left" vertical="center" wrapText="1"/>
    </xf>
    <xf numFmtId="0" fontId="10" fillId="6" borderId="12" xfId="0" applyFont="1" applyFill="1" applyBorder="1" applyAlignment="1">
      <alignment horizontal="left" vertical="center" wrapText="1"/>
    </xf>
    <xf numFmtId="49" fontId="10" fillId="6" borderId="12" xfId="0" applyNumberFormat="1" applyFont="1" applyFill="1" applyBorder="1" applyAlignment="1">
      <alignment horizontal="center" vertical="center" wrapText="1"/>
    </xf>
    <xf numFmtId="3" fontId="10" fillId="6" borderId="12" xfId="0" applyNumberFormat="1" applyFont="1" applyFill="1" applyBorder="1" applyAlignment="1">
      <alignment horizontal="center" vertical="center" wrapText="1"/>
    </xf>
    <xf numFmtId="3" fontId="10" fillId="6" borderId="12" xfId="0" applyNumberFormat="1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left" vertical="center" wrapText="1"/>
    </xf>
    <xf numFmtId="49" fontId="19" fillId="6" borderId="6" xfId="0" applyNumberFormat="1" applyFont="1" applyFill="1" applyBorder="1" applyAlignment="1">
      <alignment horizontal="center" vertical="center" wrapText="1"/>
    </xf>
    <xf numFmtId="3" fontId="19" fillId="6" borderId="6" xfId="0" applyNumberFormat="1" applyFont="1" applyFill="1" applyBorder="1" applyAlignment="1">
      <alignment horizontal="center" vertical="center" wrapText="1"/>
    </xf>
    <xf numFmtId="3" fontId="19" fillId="6" borderId="6" xfId="0" applyNumberFormat="1" applyFont="1" applyFill="1" applyBorder="1" applyAlignment="1">
      <alignment horizontal="center" vertical="center"/>
    </xf>
    <xf numFmtId="0" fontId="19" fillId="6" borderId="6" xfId="20" applyFont="1" applyFill="1" applyBorder="1" applyAlignment="1" applyProtection="1">
      <alignment wrapText="1"/>
      <protection/>
    </xf>
    <xf numFmtId="0" fontId="19" fillId="6" borderId="6" xfId="20" applyFont="1" applyFill="1" applyBorder="1" applyProtection="1">
      <protection/>
    </xf>
    <xf numFmtId="0" fontId="19" fillId="6" borderId="12" xfId="0" applyFont="1" applyFill="1" applyBorder="1" applyAlignment="1">
      <alignment horizontal="left" vertical="center" wrapText="1"/>
    </xf>
    <xf numFmtId="49" fontId="19" fillId="6" borderId="12" xfId="0" applyNumberFormat="1" applyFont="1" applyFill="1" applyBorder="1" applyAlignment="1">
      <alignment horizontal="center" vertical="center" wrapText="1"/>
    </xf>
    <xf numFmtId="3" fontId="19" fillId="6" borderId="12" xfId="0" applyNumberFormat="1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wrapText="1"/>
    </xf>
    <xf numFmtId="0" fontId="10" fillId="6" borderId="6" xfId="0" applyFont="1" applyFill="1" applyBorder="1" applyAlignment="1">
      <alignment horizontal="center" wrapText="1"/>
    </xf>
    <xf numFmtId="0" fontId="10" fillId="6" borderId="6" xfId="0" applyFont="1" applyFill="1" applyBorder="1"/>
    <xf numFmtId="0" fontId="19" fillId="6" borderId="0" xfId="0" applyFont="1" applyFill="1" applyAlignment="1">
      <alignment vertical="center"/>
    </xf>
    <xf numFmtId="165" fontId="10" fillId="6" borderId="6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15" fillId="6" borderId="6" xfId="0" applyFont="1" applyFill="1" applyBorder="1" applyAlignment="1">
      <alignment horizontal="left" vertical="center" wrapText="1"/>
    </xf>
    <xf numFmtId="49" fontId="15" fillId="6" borderId="6" xfId="0" applyNumberFormat="1" applyFont="1" applyFill="1" applyBorder="1" applyAlignment="1">
      <alignment horizontal="center" vertical="center" wrapText="1"/>
    </xf>
    <xf numFmtId="3" fontId="15" fillId="6" borderId="6" xfId="0" applyNumberFormat="1" applyFont="1" applyFill="1" applyBorder="1" applyAlignment="1">
      <alignment horizontal="center" vertical="center" wrapText="1"/>
    </xf>
    <xf numFmtId="3" fontId="15" fillId="6" borderId="6" xfId="0" applyNumberFormat="1" applyFont="1" applyFill="1" applyBorder="1" applyAlignment="1">
      <alignment horizontal="center" vertical="center"/>
    </xf>
    <xf numFmtId="0" fontId="11" fillId="6" borderId="1" xfId="20" applyFill="1" applyBorder="1" applyAlignment="1">
      <alignment vertical="justify"/>
    </xf>
    <xf numFmtId="0" fontId="10" fillId="6" borderId="6" xfId="22" applyFont="1" applyFill="1" applyBorder="1" applyAlignment="1">
      <alignment horizontal="left" vertical="center" wrapText="1"/>
    </xf>
    <xf numFmtId="49" fontId="10" fillId="6" borderId="6" xfId="22" applyNumberFormat="1" applyFont="1" applyFill="1" applyBorder="1" applyAlignment="1">
      <alignment horizontal="center" vertical="center" wrapText="1"/>
    </xf>
    <xf numFmtId="3" fontId="10" fillId="6" borderId="6" xfId="22" applyNumberFormat="1" applyFont="1" applyFill="1" applyBorder="1" applyAlignment="1">
      <alignment horizontal="center" vertical="center" wrapText="1"/>
    </xf>
    <xf numFmtId="4" fontId="10" fillId="5" borderId="6" xfId="22" applyNumberFormat="1" applyFont="1" applyFill="1" applyBorder="1" applyAlignment="1">
      <alignment horizontal="right" vertical="center" indent="1"/>
    </xf>
    <xf numFmtId="0" fontId="10" fillId="6" borderId="0" xfId="22" applyFont="1" applyFill="1"/>
    <xf numFmtId="0" fontId="10" fillId="0" borderId="0" xfId="0" applyFont="1" applyAlignment="1">
      <alignment horizontal="left" wrapText="1"/>
    </xf>
    <xf numFmtId="0" fontId="10" fillId="0" borderId="6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6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right" vertical="center" indent="1"/>
    </xf>
    <xf numFmtId="0" fontId="10" fillId="7" borderId="6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7" borderId="1" xfId="0" applyFont="1" applyFill="1" applyBorder="1" applyAlignment="1">
      <alignment horizontal="left" wrapText="1"/>
    </xf>
    <xf numFmtId="0" fontId="10" fillId="7" borderId="1" xfId="0" applyFont="1" applyFill="1" applyBorder="1" applyAlignment="1">
      <alignment horizontal="left" vertical="center" wrapText="1"/>
    </xf>
    <xf numFmtId="49" fontId="19" fillId="6" borderId="1" xfId="0" applyNumberFormat="1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left" vertical="center" wrapText="1"/>
    </xf>
    <xf numFmtId="0" fontId="10" fillId="7" borderId="1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/>
    </xf>
    <xf numFmtId="0" fontId="10" fillId="0" borderId="6" xfId="0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/>
    </xf>
    <xf numFmtId="0" fontId="10" fillId="0" borderId="6" xfId="0" applyFont="1" applyFill="1" applyBorder="1"/>
    <xf numFmtId="0" fontId="10" fillId="0" borderId="0" xfId="0" applyFont="1" applyAlignment="1">
      <alignment wrapText="1"/>
    </xf>
    <xf numFmtId="0" fontId="10" fillId="0" borderId="6" xfId="20" applyFont="1" applyFill="1" applyBorder="1" applyAlignment="1">
      <alignment horizontal="left"/>
    </xf>
    <xf numFmtId="0" fontId="10" fillId="6" borderId="6" xfId="0" applyFont="1" applyFill="1" applyBorder="1" applyAlignment="1">
      <alignment/>
    </xf>
    <xf numFmtId="0" fontId="10" fillId="6" borderId="6" xfId="0" applyFont="1" applyFill="1" applyBorder="1" applyAlignment="1">
      <alignment horizontal="left"/>
    </xf>
    <xf numFmtId="0" fontId="10" fillId="6" borderId="6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4" fontId="6" fillId="0" borderId="8" xfId="0" applyNumberFormat="1" applyFont="1" applyFill="1" applyBorder="1" applyAlignment="1">
      <alignment horizontal="right" vertical="center" indent="1"/>
    </xf>
    <xf numFmtId="0" fontId="11" fillId="0" borderId="0" xfId="20" applyAlignment="1">
      <alignment horizontal="left"/>
    </xf>
    <xf numFmtId="0" fontId="11" fillId="0" borderId="0" xfId="20" applyAlignment="1">
      <alignment horizontal="left" wrapText="1"/>
    </xf>
    <xf numFmtId="0" fontId="10" fillId="0" borderId="6" xfId="20" applyFont="1" applyFill="1" applyBorder="1" applyAlignment="1">
      <alignment vertical="justify"/>
    </xf>
    <xf numFmtId="0" fontId="31" fillId="0" borderId="6" xfId="20" applyFont="1" applyFill="1" applyBorder="1" applyAlignment="1">
      <alignment vertical="justify"/>
    </xf>
    <xf numFmtId="0" fontId="10" fillId="0" borderId="1" xfId="2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6" xfId="20" applyFont="1" applyFill="1" applyBorder="1" applyAlignment="1">
      <alignment horizontal="left" vertical="center"/>
    </xf>
    <xf numFmtId="0" fontId="10" fillId="6" borderId="6" xfId="20" applyFont="1" applyFill="1" applyBorder="1" applyAlignment="1">
      <alignment wrapText="1"/>
    </xf>
    <xf numFmtId="0" fontId="10" fillId="6" borderId="6" xfId="20" applyFont="1" applyFill="1" applyBorder="1" applyAlignment="1">
      <alignment vertical="center" wrapText="1"/>
    </xf>
    <xf numFmtId="0" fontId="0" fillId="0" borderId="0" xfId="0" applyFill="1" applyBorder="1"/>
    <xf numFmtId="2" fontId="26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right" vertical="center" indent="1"/>
    </xf>
    <xf numFmtId="0" fontId="3" fillId="0" borderId="15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3" fontId="6" fillId="6" borderId="17" xfId="0" applyNumberFormat="1" applyFont="1" applyFill="1" applyBorder="1" applyAlignment="1">
      <alignment horizontal="right" vertical="center"/>
    </xf>
    <xf numFmtId="3" fontId="6" fillId="6" borderId="18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8" borderId="0" xfId="0" applyFont="1" applyFill="1" applyAlignment="1">
      <alignment horizontal="left" vertical="center" wrapText="1"/>
    </xf>
    <xf numFmtId="0" fontId="6" fillId="9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textRotation="90"/>
    </xf>
    <xf numFmtId="0" fontId="5" fillId="3" borderId="5" xfId="0" applyFont="1" applyFill="1" applyBorder="1" applyAlignment="1">
      <alignment horizontal="center" vertical="center" textRotation="90"/>
    </xf>
    <xf numFmtId="0" fontId="5" fillId="3" borderId="15" xfId="0" applyFont="1" applyFill="1" applyBorder="1" applyAlignment="1">
      <alignment horizontal="center" vertical="center" textRotation="90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3" borderId="24" xfId="0" applyNumberFormat="1" applyFont="1" applyFill="1" applyBorder="1" applyAlignment="1">
      <alignment horizontal="center" vertical="center" wrapText="1"/>
    </xf>
    <xf numFmtId="2" fontId="8" fillId="3" borderId="7" xfId="0" applyNumberFormat="1" applyFont="1" applyFill="1" applyBorder="1" applyAlignment="1">
      <alignment horizontal="center" vertical="center"/>
    </xf>
    <xf numFmtId="2" fontId="8" fillId="3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19" xfId="0" applyNumberFormat="1" applyFont="1" applyBorder="1" applyAlignment="1">
      <alignment horizontal="right" vertical="center"/>
    </xf>
    <xf numFmtId="2" fontId="3" fillId="0" borderId="20" xfId="0" applyNumberFormat="1" applyFont="1" applyBorder="1" applyAlignment="1">
      <alignment horizontal="right" vertical="center"/>
    </xf>
    <xf numFmtId="2" fontId="3" fillId="0" borderId="21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Excel Built-in Normal" xfId="21"/>
    <cellStyle name="60 % – Zvýraznění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278</xdr:row>
      <xdr:rowOff>0</xdr:rowOff>
    </xdr:from>
    <xdr:to>
      <xdr:col>1</xdr:col>
      <xdr:colOff>247650</xdr:colOff>
      <xdr:row>289</xdr:row>
      <xdr:rowOff>180975</xdr:rowOff>
    </xdr:to>
    <xdr:pic>
      <xdr:nvPicPr>
        <xdr:cNvPr id="2" name="Picture 2" descr="untitl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" y="69637275"/>
          <a:ext cx="219075" cy="2295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281</xdr:row>
      <xdr:rowOff>0</xdr:rowOff>
    </xdr:from>
    <xdr:to>
      <xdr:col>1</xdr:col>
      <xdr:colOff>228600</xdr:colOff>
      <xdr:row>283</xdr:row>
      <xdr:rowOff>171450</xdr:rowOff>
    </xdr:to>
    <xdr:pic>
      <xdr:nvPicPr>
        <xdr:cNvPr id="3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" y="70227825"/>
          <a:ext cx="1905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281</xdr:row>
      <xdr:rowOff>0</xdr:rowOff>
    </xdr:from>
    <xdr:to>
      <xdr:col>1</xdr:col>
      <xdr:colOff>200025</xdr:colOff>
      <xdr:row>283</xdr:row>
      <xdr:rowOff>171450</xdr:rowOff>
    </xdr:to>
    <xdr:pic>
      <xdr:nvPicPr>
        <xdr:cNvPr id="4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150" y="70227825"/>
          <a:ext cx="142875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281</xdr:row>
      <xdr:rowOff>0</xdr:rowOff>
    </xdr:from>
    <xdr:to>
      <xdr:col>1</xdr:col>
      <xdr:colOff>200025</xdr:colOff>
      <xdr:row>286</xdr:row>
      <xdr:rowOff>152400</xdr:rowOff>
    </xdr:to>
    <xdr:pic>
      <xdr:nvPicPr>
        <xdr:cNvPr id="5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150" y="70227825"/>
          <a:ext cx="142875" cy="1104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281</xdr:row>
      <xdr:rowOff>0</xdr:rowOff>
    </xdr:from>
    <xdr:to>
      <xdr:col>1</xdr:col>
      <xdr:colOff>180975</xdr:colOff>
      <xdr:row>283</xdr:row>
      <xdr:rowOff>171450</xdr:rowOff>
    </xdr:to>
    <xdr:pic>
      <xdr:nvPicPr>
        <xdr:cNvPr id="6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" y="70227825"/>
          <a:ext cx="142875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281</xdr:row>
      <xdr:rowOff>0</xdr:rowOff>
    </xdr:from>
    <xdr:to>
      <xdr:col>1</xdr:col>
      <xdr:colOff>200025</xdr:colOff>
      <xdr:row>283</xdr:row>
      <xdr:rowOff>171450</xdr:rowOff>
    </xdr:to>
    <xdr:pic>
      <xdr:nvPicPr>
        <xdr:cNvPr id="7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150" y="70227825"/>
          <a:ext cx="142875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281</xdr:row>
      <xdr:rowOff>0</xdr:rowOff>
    </xdr:from>
    <xdr:to>
      <xdr:col>1</xdr:col>
      <xdr:colOff>190500</xdr:colOff>
      <xdr:row>283</xdr:row>
      <xdr:rowOff>171450</xdr:rowOff>
    </xdr:to>
    <xdr:pic>
      <xdr:nvPicPr>
        <xdr:cNvPr id="8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5" y="70227825"/>
          <a:ext cx="142875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281</xdr:row>
      <xdr:rowOff>0</xdr:rowOff>
    </xdr:from>
    <xdr:to>
      <xdr:col>1</xdr:col>
      <xdr:colOff>200025</xdr:colOff>
      <xdr:row>284</xdr:row>
      <xdr:rowOff>57150</xdr:rowOff>
    </xdr:to>
    <xdr:pic>
      <xdr:nvPicPr>
        <xdr:cNvPr id="9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5" y="70227825"/>
          <a:ext cx="1524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281</xdr:row>
      <xdr:rowOff>0</xdr:rowOff>
    </xdr:from>
    <xdr:to>
      <xdr:col>1</xdr:col>
      <xdr:colOff>209550</xdr:colOff>
      <xdr:row>283</xdr:row>
      <xdr:rowOff>171450</xdr:rowOff>
    </xdr:to>
    <xdr:pic>
      <xdr:nvPicPr>
        <xdr:cNvPr id="10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70227825"/>
          <a:ext cx="142875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shop.medin.cz/pinzeta-anatomicka-velmi-jemna-matovana-145-cm" TargetMode="External" /><Relationship Id="rId2" Type="http://schemas.openxmlformats.org/officeDocument/2006/relationships/hyperlink" Target="https://eshop.medin.cz/pinzeta-anatomicka-rovna-jemna-matovana-145-cm" TargetMode="External" /><Relationship Id="rId3" Type="http://schemas.openxmlformats.org/officeDocument/2006/relationships/hyperlink" Target="https://www.merckmillipore.com/CZ/cs/product/Giemsas-azur-eosin-methylene-blue-solution,MDA_CHEM-109204" TargetMode="External" /><Relationship Id="rId4" Type="http://schemas.openxmlformats.org/officeDocument/2006/relationships/hyperlink" Target="https://eshop.medin.cz/langenbeck-nuz-amputacni-briskaty-cepel-115-cm-240-cm" TargetMode="External" /><Relationship Id="rId5" Type="http://schemas.openxmlformats.org/officeDocument/2006/relationships/hyperlink" Target="https://www.sigmaaldrich.com/catalog/product/mm/100029?lang=en&amp;region=CZ&amp;cm_sp=Insite-_-prodRecCold_xviews-_-prodRecCold5-4" TargetMode="External" /><Relationship Id="rId6" Type="http://schemas.openxmlformats.org/officeDocument/2006/relationships/hyperlink" Target="https://eshop.medin.cz/nuzky-na-kosti-rovne-220-cm" TargetMode="External" /><Relationship Id="rId7" Type="http://schemas.openxmlformats.org/officeDocument/2006/relationships/hyperlink" Target="https://eshop.medin.cz/littauer-liston-kleste-stipaci-150-cm" TargetMode="External" /><Relationship Id="rId8" Type="http://schemas.openxmlformats.org/officeDocument/2006/relationships/hyperlink" Target="https://www.sigmaaldrich.com/catalog/search?term=BCA1&amp;interface=Product%20No.&amp;N=0+&amp;mode=mode%20matchpartialmax&amp;lang=en&amp;region=CZ&amp;focus=productN=0%20220003048%20219853286%20219853100" TargetMode="External" /><Relationship Id="rId9" Type="http://schemas.openxmlformats.org/officeDocument/2006/relationships/hyperlink" Target="https://www.sigmaaldrich.com/catalog/product/sigma/tp0300?lang=en&amp;region=CZ" TargetMode="External" /><Relationship Id="rId10" Type="http://schemas.openxmlformats.org/officeDocument/2006/relationships/hyperlink" Target="https://www.benu.cz/betadine-kozni-podani-roztok-1x1000ml" TargetMode="External" /><Relationship Id="rId11" Type="http://schemas.openxmlformats.org/officeDocument/2006/relationships/hyperlink" Target="https://www.p-lab.cz/katalog/stojanek-s-vickem-pro-0-2ml-pcr-mikrozkumavky-8-12-pcrrack-simport_2928p" TargetMode="External" /><Relationship Id="rId12" Type="http://schemas.openxmlformats.org/officeDocument/2006/relationships/hyperlink" Target="https://www.p-lab.cz/katalog/stojanek-a-krabicka-2-v-1-pro-96-mikrozkumavek-8-12-heathrow-scientific_3144p" TargetMode="External" /><Relationship Id="rId13" Type="http://schemas.openxmlformats.org/officeDocument/2006/relationships/hyperlink" Target="https://www.p-lab.cz/katalog/stojanek-na-mikrozkumavky-blokovy-5-16-ssi_269p" TargetMode="External" /><Relationship Id="rId14" Type="http://schemas.openxmlformats.org/officeDocument/2006/relationships/hyperlink" Target="https://www.p-lab.cz/katalog/mikrozkumavka-se-sroubovacim-vickem-ssi_4680p" TargetMode="External" /><Relationship Id="rId15" Type="http://schemas.openxmlformats.org/officeDocument/2006/relationships/hyperlink" Target="https://www.p-lab.cz/katalog/mikrozkumavka-se-sroubovacim-vickem-ssi_4680p" TargetMode="External" /><Relationship Id="rId16" Type="http://schemas.openxmlformats.org/officeDocument/2006/relationships/hyperlink" Target="https://www.p-lab.cz/katalog/zkumavka-centrifugacni-se-sroubovacim-vickem_32p" TargetMode="External" /><Relationship Id="rId17" Type="http://schemas.openxmlformats.org/officeDocument/2006/relationships/hyperlink" Target="https://www.p-lab.cz/katalog/zkumavka-centrifugacni-se-sroubovacim-vickem_32p" TargetMode="External" /><Relationship Id="rId18" Type="http://schemas.openxmlformats.org/officeDocument/2006/relationships/hyperlink" Target="https://www.thermofisher.com/order/catalog/product/12331D" TargetMode="External" /><Relationship Id="rId19" Type="http://schemas.openxmlformats.org/officeDocument/2006/relationships/hyperlink" Target="https://online-shop.eppendorf.cz/CZ-cs/PCR-44553/Spotrebni-material-pro-PCR-44555/Eppendorf-PCR-Tubes-PF-8634.html" TargetMode="External" /><Relationship Id="rId20" Type="http://schemas.openxmlformats.org/officeDocument/2006/relationships/hyperlink" Target="https://online-shop.eppendorf.cz/CZ-cs/Laboratorni-spotrebni-material-44512/Spicky-a-nastavce-44513/epT.I.P.S.-PF-243780.html" TargetMode="External" /><Relationship Id="rId21" Type="http://schemas.openxmlformats.org/officeDocument/2006/relationships/hyperlink" Target="https://online-shop.eppendorf.cz/CZ-cs/Laboratorni-spotrebni-material-44512/Zkumavky-44515/DNA-LoBind-Tubes-PF-56252.html" TargetMode="External" /><Relationship Id="rId22" Type="http://schemas.openxmlformats.org/officeDocument/2006/relationships/hyperlink" Target="https://online-shop.eppendorf.cz/CZ-cs/Laboratorni-spotrebni-material-44512/Spicky-a-nastavce-44513/Eppendorf-Serological-Pipets-PF-68129.html" TargetMode="External" /><Relationship Id="rId23" Type="http://schemas.openxmlformats.org/officeDocument/2006/relationships/hyperlink" Target="https://online-shop.eppendorf.cz/CZ-cs/Manualni-manipulace-s-kapalinami-44563/Spicky-a-nastavce-44569/epT.I.P.S.-PF-243780.html?_ga=2.221621784.1444520286.1550483979-1548913588.1507194580" TargetMode="External" /><Relationship Id="rId24" Type="http://schemas.openxmlformats.org/officeDocument/2006/relationships/hyperlink" Target="https://online-shop.eppendorf.cz/CZ-cs/Manualni-manipulace-s-kapalinami-44563/Spicky-a-nastavce-44569/epT.I.P.S.-PF-243780.html?_ga=2.221621784.1444520286.1550483979-1548913588.1507194582" TargetMode="External" /><Relationship Id="rId25" Type="http://schemas.openxmlformats.org/officeDocument/2006/relationships/hyperlink" Target="https://www.cebiosys.cz/products/a100bp-dna-ladder-ready-to-use/" TargetMode="External" /><Relationship Id="rId26" Type="http://schemas.openxmlformats.org/officeDocument/2006/relationships/hyperlink" Target="https://www.fishersci.com/shop/products/g-tube-10-10-pk/nc0380758" TargetMode="External" /><Relationship Id="rId27" Type="http://schemas.openxmlformats.org/officeDocument/2006/relationships/hyperlink" Target="https://www.blyth.cz/pracovni-odevy/specialni-odevy/jednorazove/826-3m-jednorazova-kombineza-4520.html" TargetMode="External" /><Relationship Id="rId28" Type="http://schemas.openxmlformats.org/officeDocument/2006/relationships/hyperlink" Target="https://www.promex.cz/ochranne-pracovni-pomucky/tyvek-classic-xpert-kombineza-p323/990/996/" TargetMode="External" /><Relationship Id="rId29" Type="http://schemas.openxmlformats.org/officeDocument/2006/relationships/hyperlink" Target="https://cz.vwr.com/store/product/6518159/navleky-na-boty-protiskluzove-vwr-maximum-sf" TargetMode="External" /><Relationship Id="rId30" Type="http://schemas.openxmlformats.org/officeDocument/2006/relationships/hyperlink" Target="https://cz.vwr.com/store/product/706328/peroxid-vodiku-30-stabilizovany-analar-normapur-analytical-reagent" TargetMode="External" /><Relationship Id="rId31" Type="http://schemas.openxmlformats.org/officeDocument/2006/relationships/hyperlink" Target="https://data.p-lab.cz/library/specifikace/E03401.pdf,%20E03401" TargetMode="External" /><Relationship Id="rId32" Type="http://schemas.openxmlformats.org/officeDocument/2006/relationships/hyperlink" Target="https://www.sigmaaldrich.com/catalog/product/mm/106035?lang=en&amp;region=US" TargetMode="External" /><Relationship Id="rId33" Type="http://schemas.openxmlformats.org/officeDocument/2006/relationships/hyperlink" Target="https://www.benu.cz/inj-jehla-sterican-23g-0-6x25mm-modra-ster-100ks?aw=1&amp;gclid=EAIaIQobChMI7Puxn9GH2wIVFijTCh3fZQKvEAQYASABEgLrhfD_BwE" TargetMode="External" /><Relationship Id="rId34" Type="http://schemas.openxmlformats.org/officeDocument/2006/relationships/hyperlink" Target="http://www.zelenahvezda.cz/zdravotnicke-potreby/histoacryl-r" TargetMode="External" /><Relationship Id="rId35" Type="http://schemas.openxmlformats.org/officeDocument/2006/relationships/hyperlink" Target="https://www.benu.cz/gaza-hydr-role-90cmx10m-17niti-1ks-batist" TargetMode="External" /><Relationship Id="rId36" Type="http://schemas.openxmlformats.org/officeDocument/2006/relationships/hyperlink" Target="https://www.benu.cz/vata-bunicita-prirezy-20x30cm-1kg?aw=1&amp;gclid=EAIaIQobChMIk4_E_tOH2wIVS9wZCh0vYQ_FEAQYBCABEgKp6_D_BwE" TargetMode="External" /><Relationship Id="rId37" Type="http://schemas.openxmlformats.org/officeDocument/2006/relationships/hyperlink" Target="http://www.zelenahvezda.cz/zdravotnicke-potreby/dafilon-r" TargetMode="External" /><Relationship Id="rId38" Type="http://schemas.openxmlformats.org/officeDocument/2006/relationships/hyperlink" Target="https://www.chirmax.cz/chirmax_multi/index.php?stranka_id=31" TargetMode="External" /><Relationship Id="rId39" Type="http://schemas.openxmlformats.org/officeDocument/2006/relationships/comments" Target="../comments1.xml" /><Relationship Id="rId40" Type="http://schemas.openxmlformats.org/officeDocument/2006/relationships/vmlDrawing" Target="../drawings/vmlDrawing1.vml" /><Relationship Id="rId41" Type="http://schemas.openxmlformats.org/officeDocument/2006/relationships/drawing" Target="../drawings/drawing1.xm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92"/>
  <sheetViews>
    <sheetView tabSelected="1" zoomScale="81" zoomScaleNormal="81" workbookViewId="0" topLeftCell="A1">
      <pane ySplit="10" topLeftCell="A11" activePane="bottomLeft" state="frozen"/>
      <selection pane="bottomLeft" activeCell="C93" sqref="C93"/>
    </sheetView>
  </sheetViews>
  <sheetFormatPr defaultColWidth="9.140625" defaultRowHeight="15"/>
  <cols>
    <col min="1" max="1" width="5.7109375" style="0" customWidth="1"/>
    <col min="2" max="2" width="55.8515625" style="0" customWidth="1"/>
    <col min="3" max="3" width="119.00390625" style="0" customWidth="1"/>
    <col min="4" max="4" width="10.7109375" style="0" customWidth="1"/>
    <col min="5" max="5" width="9.28125" style="0" customWidth="1"/>
    <col min="6" max="17" width="6.8515625" style="0" customWidth="1"/>
    <col min="18" max="18" width="10.7109375" style="0" customWidth="1"/>
    <col min="19" max="19" width="15.8515625" style="0" customWidth="1"/>
    <col min="20" max="20" width="17.140625" style="0" customWidth="1"/>
    <col min="21" max="21" width="30.421875" style="0" customWidth="1"/>
    <col min="22" max="22" width="30.57421875" style="0" customWidth="1"/>
  </cols>
  <sheetData>
    <row r="1" spans="1:20" ht="26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</row>
    <row r="2" spans="2:20" ht="18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192" t="s">
        <v>312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</row>
    <row r="4" spans="1:20" ht="15">
      <c r="A4" s="193" t="s">
        <v>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</row>
    <row r="5" spans="1:20" ht="15">
      <c r="A5" s="194" t="s">
        <v>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</row>
    <row r="6" spans="4:20" ht="15.75" thickBot="1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4"/>
      <c r="T6" s="4"/>
    </row>
    <row r="7" spans="1:22" ht="15">
      <c r="A7" s="195" t="s">
        <v>3</v>
      </c>
      <c r="B7" s="198" t="s">
        <v>4</v>
      </c>
      <c r="C7" s="198" t="s">
        <v>129</v>
      </c>
      <c r="D7" s="203" t="s">
        <v>5</v>
      </c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 t="s">
        <v>6</v>
      </c>
      <c r="T7" s="204"/>
      <c r="U7" s="3"/>
      <c r="V7" s="3"/>
    </row>
    <row r="8" spans="1:22" ht="15">
      <c r="A8" s="196"/>
      <c r="B8" s="199"/>
      <c r="C8" s="201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205"/>
      <c r="U8" s="3"/>
      <c r="V8" s="3"/>
    </row>
    <row r="9" spans="1:22" ht="18.75">
      <c r="A9" s="197"/>
      <c r="B9" s="200"/>
      <c r="C9" s="202"/>
      <c r="D9" s="202" t="s">
        <v>7</v>
      </c>
      <c r="E9" s="202" t="s">
        <v>8</v>
      </c>
      <c r="F9" s="201" t="s">
        <v>9</v>
      </c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7" t="s">
        <v>10</v>
      </c>
      <c r="T9" s="209" t="s">
        <v>11</v>
      </c>
      <c r="U9" s="3"/>
      <c r="V9" s="3"/>
    </row>
    <row r="10" spans="1:20" ht="120.75" thickBot="1">
      <c r="A10" s="197"/>
      <c r="B10" s="200"/>
      <c r="C10" s="202"/>
      <c r="D10" s="206"/>
      <c r="E10" s="206"/>
      <c r="F10" s="5" t="s">
        <v>12</v>
      </c>
      <c r="G10" s="5" t="s">
        <v>13</v>
      </c>
      <c r="H10" s="5" t="s">
        <v>14</v>
      </c>
      <c r="I10" s="5" t="s">
        <v>15</v>
      </c>
      <c r="J10" s="5" t="s">
        <v>16</v>
      </c>
      <c r="K10" s="5" t="s">
        <v>17</v>
      </c>
      <c r="L10" s="5" t="s">
        <v>18</v>
      </c>
      <c r="M10" s="5" t="s">
        <v>19</v>
      </c>
      <c r="N10" s="5" t="s">
        <v>20</v>
      </c>
      <c r="O10" s="5" t="s">
        <v>21</v>
      </c>
      <c r="P10" s="5" t="s">
        <v>22</v>
      </c>
      <c r="Q10" s="5" t="s">
        <v>23</v>
      </c>
      <c r="R10" s="6" t="s">
        <v>24</v>
      </c>
      <c r="S10" s="208"/>
      <c r="T10" s="210"/>
    </row>
    <row r="11" spans="1:20" ht="18.75">
      <c r="A11" s="7">
        <v>1</v>
      </c>
      <c r="B11" s="8" t="s">
        <v>25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9"/>
    </row>
    <row r="12" spans="1:20" ht="48" customHeight="1">
      <c r="A12" s="23">
        <v>1</v>
      </c>
      <c r="B12" s="17" t="s">
        <v>152</v>
      </c>
      <c r="C12" s="17" t="s">
        <v>153</v>
      </c>
      <c r="D12" s="12" t="s">
        <v>26</v>
      </c>
      <c r="E12" s="12">
        <v>10</v>
      </c>
      <c r="F12" s="13"/>
      <c r="G12" s="25"/>
      <c r="H12" s="25"/>
      <c r="I12" s="25"/>
      <c r="J12" s="25"/>
      <c r="K12" s="25">
        <v>250</v>
      </c>
      <c r="L12" s="25"/>
      <c r="M12" s="25"/>
      <c r="N12" s="25"/>
      <c r="O12" s="25"/>
      <c r="P12" s="25"/>
      <c r="Q12" s="25"/>
      <c r="R12" s="15">
        <f>SUM(F12:Q12)</f>
        <v>250</v>
      </c>
      <c r="S12" s="16"/>
      <c r="T12" s="30">
        <f>R12*S12</f>
        <v>0</v>
      </c>
    </row>
    <row r="13" spans="1:20" ht="15.75" thickBot="1">
      <c r="A13" s="23">
        <f>A12+1</f>
        <v>2</v>
      </c>
      <c r="B13" s="11"/>
      <c r="C13" s="11"/>
      <c r="D13" s="18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>
        <f aca="true" t="shared" si="0" ref="R13">SUM(F13:Q13)</f>
        <v>0</v>
      </c>
      <c r="S13" s="20"/>
      <c r="T13" s="21">
        <f aca="true" t="shared" si="1" ref="T13">R13*S13</f>
        <v>0</v>
      </c>
    </row>
    <row r="14" spans="1:20" ht="15.75" thickBot="1">
      <c r="A14" s="174" t="s">
        <v>24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6"/>
      <c r="T14" s="22">
        <f>SUM(T12:T13)</f>
        <v>0</v>
      </c>
    </row>
    <row r="15" spans="1:20" ht="18.75">
      <c r="A15" s="7"/>
      <c r="B15" s="8" t="s">
        <v>27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9"/>
    </row>
    <row r="16" spans="1:20" ht="30" customHeight="1">
      <c r="A16" s="10">
        <v>1</v>
      </c>
      <c r="B16" s="11" t="s">
        <v>30</v>
      </c>
      <c r="C16" s="11"/>
      <c r="D16" s="18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>
        <f aca="true" t="shared" si="2" ref="R16:R17">SUM(F16:Q16)</f>
        <v>0</v>
      </c>
      <c r="S16" s="67"/>
      <c r="T16" s="97">
        <v>0</v>
      </c>
    </row>
    <row r="17" spans="1:20" ht="15.75" thickBot="1">
      <c r="A17" s="10">
        <f>A16+1</f>
        <v>2</v>
      </c>
      <c r="B17" s="11"/>
      <c r="C17" s="11"/>
      <c r="D17" s="18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>
        <f t="shared" si="2"/>
        <v>0</v>
      </c>
      <c r="S17" s="20"/>
      <c r="T17" s="21">
        <f aca="true" t="shared" si="3" ref="T17">R17*S17</f>
        <v>0</v>
      </c>
    </row>
    <row r="18" spans="1:20" ht="15.75" thickBot="1">
      <c r="A18" s="174" t="s">
        <v>24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6"/>
      <c r="T18" s="96">
        <f>SUM(T16:T17)</f>
        <v>0</v>
      </c>
    </row>
    <row r="19" spans="1:20" ht="18.75">
      <c r="A19" s="7">
        <v>2</v>
      </c>
      <c r="B19" s="29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48"/>
    </row>
    <row r="20" spans="1:20" ht="30">
      <c r="A20" s="23">
        <v>1</v>
      </c>
      <c r="B20" s="133" t="s">
        <v>269</v>
      </c>
      <c r="C20" s="17" t="s">
        <v>270</v>
      </c>
      <c r="D20" s="24" t="s">
        <v>28</v>
      </c>
      <c r="E20" s="25">
        <v>100</v>
      </c>
      <c r="F20" s="25"/>
      <c r="G20" s="25"/>
      <c r="H20" s="25"/>
      <c r="I20" s="25"/>
      <c r="J20" s="25"/>
      <c r="K20" s="25"/>
      <c r="L20" s="25"/>
      <c r="M20" s="25"/>
      <c r="N20" s="25">
        <v>1</v>
      </c>
      <c r="O20" s="25"/>
      <c r="P20" s="25"/>
      <c r="Q20" s="25"/>
      <c r="R20" s="15">
        <f>SUM(F20:Q20)</f>
        <v>1</v>
      </c>
      <c r="S20" s="16"/>
      <c r="T20" s="30">
        <f>R20*S20</f>
        <v>0</v>
      </c>
    </row>
    <row r="21" spans="1:20" ht="15.75" thickBot="1">
      <c r="A21" s="23">
        <f>A20+1</f>
        <v>2</v>
      </c>
      <c r="B21" s="17"/>
      <c r="C21" s="27"/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15">
        <f>SUM(F21:Q21)</f>
        <v>0</v>
      </c>
      <c r="S21" s="20"/>
      <c r="T21" s="28">
        <f aca="true" t="shared" si="4" ref="T21:T194">R21*S21</f>
        <v>0</v>
      </c>
    </row>
    <row r="22" spans="1:20" ht="15.75" thickBot="1">
      <c r="A22" s="189" t="s">
        <v>24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39">
        <f>SUM(T20:T21)</f>
        <v>0</v>
      </c>
    </row>
    <row r="23" spans="1:20" ht="18.75">
      <c r="A23" s="7"/>
      <c r="B23" s="8" t="s">
        <v>75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9"/>
    </row>
    <row r="24" spans="1:20" ht="30" customHeight="1">
      <c r="A24" s="10">
        <v>1</v>
      </c>
      <c r="B24" s="11" t="s">
        <v>30</v>
      </c>
      <c r="C24" s="11"/>
      <c r="D24" s="18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>
        <f>SUM(F24:Q24)</f>
        <v>0</v>
      </c>
      <c r="S24" s="20"/>
      <c r="T24" s="46">
        <f aca="true" t="shared" si="5" ref="T24:T25">R24*S24</f>
        <v>0</v>
      </c>
    </row>
    <row r="25" spans="1:20" ht="15.75" thickBot="1">
      <c r="A25" s="10">
        <f>A24+1</f>
        <v>2</v>
      </c>
      <c r="B25" s="11"/>
      <c r="C25" s="11"/>
      <c r="D25" s="1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>
        <f aca="true" t="shared" si="6" ref="R25">SUM(F25:Q25)</f>
        <v>0</v>
      </c>
      <c r="S25" s="20"/>
      <c r="T25" s="21">
        <f t="shared" si="5"/>
        <v>0</v>
      </c>
    </row>
    <row r="26" spans="1:20" ht="15.75" thickBot="1">
      <c r="A26" s="174" t="s">
        <v>24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6"/>
      <c r="T26" s="47">
        <f>SUM(T24:T25)</f>
        <v>0</v>
      </c>
    </row>
    <row r="27" spans="1:20" ht="18.75">
      <c r="A27" s="7"/>
      <c r="B27" s="29" t="s">
        <v>232</v>
      </c>
      <c r="C27" s="8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3"/>
    </row>
    <row r="28" spans="1:35" s="83" customFormat="1" ht="31.5" customHeight="1">
      <c r="A28" s="55">
        <v>1</v>
      </c>
      <c r="B28" s="11" t="s">
        <v>30</v>
      </c>
      <c r="C28" s="19"/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15">
        <f aca="true" t="shared" si="7" ref="R28:R96">SUM(F28:Q28)</f>
        <v>0</v>
      </c>
      <c r="S28" s="67"/>
      <c r="T28" s="68">
        <v>0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20" ht="15.75" thickBot="1">
      <c r="A29" s="23">
        <f>A28+1</f>
        <v>2</v>
      </c>
      <c r="B29" s="19"/>
      <c r="C29" s="17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15">
        <f t="shared" si="7"/>
        <v>0</v>
      </c>
      <c r="S29" s="20"/>
      <c r="T29" s="28">
        <f t="shared" si="4"/>
        <v>0</v>
      </c>
    </row>
    <row r="30" spans="1:20" ht="15.75" thickBot="1">
      <c r="A30" s="177" t="s">
        <v>24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99">
        <v>0</v>
      </c>
    </row>
    <row r="31" spans="1:20" ht="18.75">
      <c r="A31" s="7">
        <v>3</v>
      </c>
      <c r="B31" s="29" t="s">
        <v>301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9"/>
    </row>
    <row r="32" spans="1:36" s="83" customFormat="1" ht="30" customHeight="1">
      <c r="A32" s="55">
        <v>1</v>
      </c>
      <c r="B32" s="19" t="s">
        <v>31</v>
      </c>
      <c r="C32" s="58"/>
      <c r="D32" s="36" t="s">
        <v>28</v>
      </c>
      <c r="E32" s="37">
        <v>10</v>
      </c>
      <c r="F32" s="37">
        <v>3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8">
        <f>SUM(F32:Q32)</f>
        <v>3</v>
      </c>
      <c r="S32" s="16"/>
      <c r="T32" s="30">
        <f>R32*S32</f>
        <v>0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83" customFormat="1" ht="30">
      <c r="A33" s="55">
        <f>A32+1</f>
        <v>2</v>
      </c>
      <c r="B33" s="19" t="s">
        <v>32</v>
      </c>
      <c r="C33" s="58"/>
      <c r="D33" s="36" t="s">
        <v>28</v>
      </c>
      <c r="E33" s="37">
        <v>5</v>
      </c>
      <c r="F33" s="37">
        <v>2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>
        <f>SUM(F33:Q33)</f>
        <v>2</v>
      </c>
      <c r="S33" s="16"/>
      <c r="T33" s="30">
        <f>R33*S33</f>
        <v>0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83" customFormat="1" ht="15">
      <c r="A34" s="55">
        <f aca="true" t="shared" si="8" ref="A34:A96">A33+1</f>
        <v>3</v>
      </c>
      <c r="B34" s="19" t="s">
        <v>33</v>
      </c>
      <c r="C34" s="58"/>
      <c r="D34" s="36" t="s">
        <v>28</v>
      </c>
      <c r="E34" s="37">
        <v>10</v>
      </c>
      <c r="F34" s="37">
        <v>1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>
        <f>SUM(F34:Q34)</f>
        <v>1</v>
      </c>
      <c r="S34" s="16"/>
      <c r="T34" s="30">
        <f>R34*S34</f>
        <v>0</v>
      </c>
      <c r="U34" s="71"/>
      <c r="V34" s="71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</row>
    <row r="35" spans="1:36" s="83" customFormat="1" ht="15">
      <c r="A35" s="55">
        <f t="shared" si="8"/>
        <v>4</v>
      </c>
      <c r="B35" s="19" t="s">
        <v>34</v>
      </c>
      <c r="C35" s="58"/>
      <c r="D35" s="36" t="s">
        <v>28</v>
      </c>
      <c r="E35" s="37">
        <v>10</v>
      </c>
      <c r="F35" s="37">
        <v>1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>
        <f>SUM(F35:Q35)</f>
        <v>1</v>
      </c>
      <c r="S35" s="16"/>
      <c r="T35" s="30">
        <f>R35*S35</f>
        <v>0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20" ht="15.75" thickBot="1">
      <c r="A36" s="55">
        <f t="shared" si="8"/>
        <v>5</v>
      </c>
      <c r="B36" s="19"/>
      <c r="C36" s="17"/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15">
        <f aca="true" t="shared" si="9" ref="R36">SUM(F36:Q36)</f>
        <v>0</v>
      </c>
      <c r="S36" s="20"/>
      <c r="T36" s="28">
        <f aca="true" t="shared" si="10" ref="T36:T79">R36*S36</f>
        <v>0</v>
      </c>
    </row>
    <row r="37" spans="1:20" ht="15.75" thickBot="1">
      <c r="A37" s="177" t="s">
        <v>24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31">
        <f>SUM(T32:T36)</f>
        <v>0</v>
      </c>
    </row>
    <row r="38" spans="1:20" ht="18.75">
      <c r="A38" s="7">
        <v>4</v>
      </c>
      <c r="B38" s="29" t="s">
        <v>302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9"/>
    </row>
    <row r="39" spans="1:36" s="83" customFormat="1" ht="30">
      <c r="A39" s="55">
        <v>1</v>
      </c>
      <c r="B39" s="19" t="s">
        <v>35</v>
      </c>
      <c r="C39" s="58"/>
      <c r="D39" s="36" t="s">
        <v>28</v>
      </c>
      <c r="E39" s="37">
        <v>10</v>
      </c>
      <c r="F39" s="37">
        <v>2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>
        <f>SUM(F39:Q39)</f>
        <v>2</v>
      </c>
      <c r="S39" s="16"/>
      <c r="T39" s="30">
        <f>R39*S39</f>
        <v>0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5.75" thickBot="1">
      <c r="A40" s="55">
        <f>A39+1</f>
        <v>2</v>
      </c>
      <c r="B40" s="17"/>
      <c r="C40" s="11"/>
      <c r="D40" s="24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15">
        <f aca="true" t="shared" si="11" ref="R40">SUM(F40:Q40)</f>
        <v>0</v>
      </c>
      <c r="S40" s="20"/>
      <c r="T40" s="28">
        <f aca="true" t="shared" si="12" ref="T40">R40*S40</f>
        <v>0</v>
      </c>
      <c r="U40" s="71"/>
      <c r="V40" s="71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</row>
    <row r="41" spans="1:20" ht="15.75" thickBot="1">
      <c r="A41" s="174" t="s">
        <v>24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6"/>
      <c r="T41" s="39">
        <f>SUM(T39:T40)</f>
        <v>0</v>
      </c>
    </row>
    <row r="42" spans="1:20" ht="18.75">
      <c r="A42" s="7">
        <v>5</v>
      </c>
      <c r="B42" s="29" t="s">
        <v>303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9"/>
    </row>
    <row r="43" spans="1:36" s="83" customFormat="1" ht="15">
      <c r="A43" s="55">
        <v>1</v>
      </c>
      <c r="B43" s="19" t="s">
        <v>36</v>
      </c>
      <c r="C43" s="58"/>
      <c r="D43" s="36" t="s">
        <v>28</v>
      </c>
      <c r="E43" s="37">
        <v>20</v>
      </c>
      <c r="F43" s="37">
        <v>1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8">
        <f aca="true" t="shared" si="13" ref="R43:R48">SUM(F43:Q43)</f>
        <v>1</v>
      </c>
      <c r="S43" s="16"/>
      <c r="T43" s="30">
        <f aca="true" t="shared" si="14" ref="T43:T48">R43*S43</f>
        <v>0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83" customFormat="1" ht="15">
      <c r="A44" s="55">
        <f t="shared" si="8"/>
        <v>2</v>
      </c>
      <c r="B44" s="19" t="s">
        <v>37</v>
      </c>
      <c r="C44" s="58"/>
      <c r="D44" s="36" t="s">
        <v>28</v>
      </c>
      <c r="E44" s="37">
        <v>10</v>
      </c>
      <c r="F44" s="37">
        <v>2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8">
        <f t="shared" si="13"/>
        <v>2</v>
      </c>
      <c r="S44" s="16"/>
      <c r="T44" s="30">
        <f t="shared" si="14"/>
        <v>0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83" customFormat="1" ht="15">
      <c r="A45" s="55">
        <f t="shared" si="8"/>
        <v>3</v>
      </c>
      <c r="B45" s="19" t="s">
        <v>38</v>
      </c>
      <c r="C45" s="58"/>
      <c r="D45" s="36" t="s">
        <v>28</v>
      </c>
      <c r="E45" s="37">
        <v>10</v>
      </c>
      <c r="F45" s="37">
        <v>2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>
        <f t="shared" si="13"/>
        <v>2</v>
      </c>
      <c r="S45" s="16"/>
      <c r="T45" s="30">
        <f t="shared" si="14"/>
        <v>0</v>
      </c>
      <c r="U45" s="71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6" s="83" customFormat="1" ht="15">
      <c r="A46" s="55">
        <f t="shared" si="8"/>
        <v>4</v>
      </c>
      <c r="B46" s="19" t="s">
        <v>39</v>
      </c>
      <c r="C46" s="100"/>
      <c r="D46" s="36" t="s">
        <v>28</v>
      </c>
      <c r="E46" s="37">
        <v>50</v>
      </c>
      <c r="F46" s="37">
        <v>1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8">
        <f t="shared" si="13"/>
        <v>1</v>
      </c>
      <c r="S46" s="16"/>
      <c r="T46" s="30">
        <f t="shared" si="14"/>
        <v>0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83" customFormat="1" ht="15">
      <c r="A47" s="55">
        <f t="shared" si="8"/>
        <v>5</v>
      </c>
      <c r="B47" s="19" t="s">
        <v>40</v>
      </c>
      <c r="C47" s="58"/>
      <c r="D47" s="36" t="s">
        <v>28</v>
      </c>
      <c r="E47" s="37">
        <v>50</v>
      </c>
      <c r="F47" s="37">
        <v>1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8">
        <f t="shared" si="13"/>
        <v>1</v>
      </c>
      <c r="S47" s="16"/>
      <c r="T47" s="30">
        <f t="shared" si="14"/>
        <v>0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83" customFormat="1" ht="15">
      <c r="A48" s="55">
        <f t="shared" si="8"/>
        <v>6</v>
      </c>
      <c r="B48" s="19" t="s">
        <v>50</v>
      </c>
      <c r="C48" s="19"/>
      <c r="D48" s="72" t="s">
        <v>28</v>
      </c>
      <c r="E48" s="72">
        <v>500</v>
      </c>
      <c r="F48" s="72">
        <v>1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72">
        <f t="shared" si="13"/>
        <v>1</v>
      </c>
      <c r="S48" s="16"/>
      <c r="T48" s="30">
        <f t="shared" si="14"/>
        <v>0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ht="15.75" thickBot="1">
      <c r="A49" s="55">
        <f t="shared" si="8"/>
        <v>7</v>
      </c>
      <c r="B49" s="17"/>
      <c r="C49" s="11"/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5">
        <f aca="true" t="shared" si="15" ref="R49">SUM(F49:Q49)</f>
        <v>0</v>
      </c>
      <c r="S49" s="20"/>
      <c r="T49" s="28">
        <f t="shared" si="10"/>
        <v>0</v>
      </c>
      <c r="U49" s="71"/>
      <c r="V49" s="71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1:20" ht="15.75" thickBot="1">
      <c r="A50" s="174" t="s">
        <v>24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6"/>
      <c r="T50" s="39">
        <f>SUM(T43:T49)</f>
        <v>0</v>
      </c>
    </row>
    <row r="51" spans="1:20" ht="18.75">
      <c r="A51" s="7">
        <v>6</v>
      </c>
      <c r="B51" s="29" t="s">
        <v>304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9"/>
    </row>
    <row r="52" spans="1:36" s="83" customFormat="1" ht="30">
      <c r="A52" s="55">
        <v>1</v>
      </c>
      <c r="B52" s="19" t="s">
        <v>41</v>
      </c>
      <c r="C52" s="58"/>
      <c r="D52" s="36" t="s">
        <v>28</v>
      </c>
      <c r="E52" s="37">
        <v>50</v>
      </c>
      <c r="F52" s="37">
        <v>1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8">
        <f>SUM(F52:Q52)</f>
        <v>1</v>
      </c>
      <c r="S52" s="16"/>
      <c r="T52" s="30">
        <f>R52*S52</f>
        <v>0</v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ht="15.75" thickBot="1">
      <c r="A53" s="55">
        <f>A52+1</f>
        <v>2</v>
      </c>
      <c r="B53" s="17"/>
      <c r="C53" s="11"/>
      <c r="D53" s="24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5">
        <f t="shared" si="7"/>
        <v>0</v>
      </c>
      <c r="S53" s="20"/>
      <c r="T53" s="28">
        <f aca="true" t="shared" si="16" ref="T53">R53*S53</f>
        <v>0</v>
      </c>
      <c r="U53" s="71"/>
      <c r="V53" s="71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1:20" ht="15.75" thickBot="1">
      <c r="A54" s="174" t="s">
        <v>24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6"/>
      <c r="T54" s="39">
        <f>SUM(T52:T53)</f>
        <v>0</v>
      </c>
    </row>
    <row r="55" spans="1:20" ht="18.75">
      <c r="A55" s="7">
        <v>7</v>
      </c>
      <c r="B55" s="29" t="s">
        <v>305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9"/>
    </row>
    <row r="56" spans="1:36" s="83" customFormat="1" ht="15">
      <c r="A56" s="55">
        <v>1</v>
      </c>
      <c r="B56" s="19" t="s">
        <v>43</v>
      </c>
      <c r="C56" s="58"/>
      <c r="D56" s="36" t="s">
        <v>28</v>
      </c>
      <c r="E56" s="37">
        <v>10</v>
      </c>
      <c r="F56" s="37">
        <v>4</v>
      </c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8">
        <f aca="true" t="shared" si="17" ref="R56:R64">SUM(F56:Q56)</f>
        <v>4</v>
      </c>
      <c r="S56" s="16"/>
      <c r="T56" s="30">
        <f aca="true" t="shared" si="18" ref="T56:T68">R56*S56</f>
        <v>0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3" customFormat="1" ht="15">
      <c r="A57" s="55">
        <f>A56+1</f>
        <v>2</v>
      </c>
      <c r="B57" s="19" t="s">
        <v>44</v>
      </c>
      <c r="C57" s="58"/>
      <c r="D57" s="36" t="s">
        <v>28</v>
      </c>
      <c r="E57" s="37">
        <v>50</v>
      </c>
      <c r="F57" s="37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8">
        <f t="shared" si="17"/>
        <v>2</v>
      </c>
      <c r="S57" s="16"/>
      <c r="T57" s="30">
        <f t="shared" si="18"/>
        <v>0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3" customFormat="1" ht="15">
      <c r="A58" s="55">
        <f>A57+1</f>
        <v>3</v>
      </c>
      <c r="B58" s="19" t="s">
        <v>45</v>
      </c>
      <c r="C58" s="58"/>
      <c r="D58" s="36" t="s">
        <v>46</v>
      </c>
      <c r="E58" s="37">
        <v>50</v>
      </c>
      <c r="F58" s="37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8">
        <f t="shared" si="17"/>
        <v>2</v>
      </c>
      <c r="S58" s="16"/>
      <c r="T58" s="30">
        <f t="shared" si="18"/>
        <v>0</v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3" customFormat="1" ht="15">
      <c r="A59" s="55">
        <f>A58+1</f>
        <v>4</v>
      </c>
      <c r="B59" s="19" t="s">
        <v>47</v>
      </c>
      <c r="C59" s="58"/>
      <c r="D59" s="36" t="s">
        <v>28</v>
      </c>
      <c r="E59" s="37">
        <v>50</v>
      </c>
      <c r="F59" s="37">
        <v>1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8">
        <f t="shared" si="17"/>
        <v>1</v>
      </c>
      <c r="S59" s="16"/>
      <c r="T59" s="30">
        <f t="shared" si="18"/>
        <v>0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3" customFormat="1" ht="15">
      <c r="A60" s="55">
        <f>A59+1</f>
        <v>5</v>
      </c>
      <c r="B60" s="19" t="s">
        <v>48</v>
      </c>
      <c r="C60" s="58"/>
      <c r="D60" s="36" t="s">
        <v>28</v>
      </c>
      <c r="E60" s="37">
        <v>50</v>
      </c>
      <c r="F60" s="37">
        <v>2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8">
        <f t="shared" si="17"/>
        <v>2</v>
      </c>
      <c r="S60" s="16"/>
      <c r="T60" s="30">
        <f t="shared" si="18"/>
        <v>0</v>
      </c>
      <c r="U60"/>
      <c r="V60" s="71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1:36" s="83" customFormat="1" ht="15">
      <c r="A61" s="55">
        <f>A60+1</f>
        <v>6</v>
      </c>
      <c r="B61" s="19" t="s">
        <v>49</v>
      </c>
      <c r="C61" s="58"/>
      <c r="D61" s="36" t="s">
        <v>46</v>
      </c>
      <c r="E61" s="37">
        <v>10</v>
      </c>
      <c r="F61" s="37">
        <v>5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8">
        <f t="shared" si="17"/>
        <v>5</v>
      </c>
      <c r="S61" s="16"/>
      <c r="T61" s="30">
        <f t="shared" si="18"/>
        <v>0</v>
      </c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90" customFormat="1" ht="15">
      <c r="A62" s="55">
        <f aca="true" t="shared" si="19" ref="A62:A66">A61+1</f>
        <v>7</v>
      </c>
      <c r="B62" s="19" t="s">
        <v>51</v>
      </c>
      <c r="C62" s="120"/>
      <c r="D62" s="121" t="s">
        <v>28</v>
      </c>
      <c r="E62" s="122">
        <v>150</v>
      </c>
      <c r="F62" s="122">
        <v>2</v>
      </c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3">
        <f t="shared" si="17"/>
        <v>2</v>
      </c>
      <c r="S62" s="33"/>
      <c r="T62" s="34">
        <f t="shared" si="18"/>
        <v>0</v>
      </c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3" customFormat="1" ht="15">
      <c r="A63" s="55">
        <f t="shared" si="19"/>
        <v>8</v>
      </c>
      <c r="B63" s="19" t="s">
        <v>52</v>
      </c>
      <c r="C63" s="58"/>
      <c r="D63" s="36" t="s">
        <v>28</v>
      </c>
      <c r="E63" s="37">
        <v>1</v>
      </c>
      <c r="F63" s="37">
        <v>100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8">
        <f t="shared" si="17"/>
        <v>100</v>
      </c>
      <c r="S63" s="16"/>
      <c r="T63" s="30">
        <f t="shared" si="18"/>
        <v>0</v>
      </c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3" customFormat="1" ht="15">
      <c r="A64" s="55">
        <f t="shared" si="19"/>
        <v>9</v>
      </c>
      <c r="B64" s="19" t="s">
        <v>53</v>
      </c>
      <c r="C64" s="58"/>
      <c r="D64" s="36" t="s">
        <v>28</v>
      </c>
      <c r="E64" s="37">
        <v>200</v>
      </c>
      <c r="F64" s="37">
        <v>1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8">
        <f t="shared" si="17"/>
        <v>1</v>
      </c>
      <c r="S64" s="16"/>
      <c r="T64" s="30">
        <f t="shared" si="18"/>
        <v>0</v>
      </c>
      <c r="U64"/>
      <c r="V64" s="71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1:36" s="83" customFormat="1" ht="18" customHeight="1">
      <c r="A65" s="55">
        <f t="shared" si="19"/>
        <v>10</v>
      </c>
      <c r="B65" s="19" t="s">
        <v>60</v>
      </c>
      <c r="C65" s="124" t="s">
        <v>61</v>
      </c>
      <c r="D65" s="36" t="s">
        <v>28</v>
      </c>
      <c r="E65" s="37">
        <v>1</v>
      </c>
      <c r="F65" s="37"/>
      <c r="G65" s="37"/>
      <c r="H65" s="37"/>
      <c r="I65" s="37">
        <v>1</v>
      </c>
      <c r="J65" s="37"/>
      <c r="K65" s="37"/>
      <c r="L65" s="37"/>
      <c r="M65" s="37"/>
      <c r="N65" s="37"/>
      <c r="O65" s="37"/>
      <c r="P65" s="37"/>
      <c r="Q65" s="37"/>
      <c r="R65" s="38">
        <f aca="true" t="shared" si="20" ref="R65">SUM(F65:Q65)</f>
        <v>1</v>
      </c>
      <c r="S65" s="16"/>
      <c r="T65" s="30">
        <f t="shared" si="18"/>
        <v>0</v>
      </c>
      <c r="U65"/>
      <c r="V65" s="71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1:36" s="83" customFormat="1" ht="31.5" customHeight="1">
      <c r="A66" s="55">
        <f t="shared" si="19"/>
        <v>11</v>
      </c>
      <c r="B66" s="19" t="s">
        <v>272</v>
      </c>
      <c r="C66" s="124" t="s">
        <v>271</v>
      </c>
      <c r="D66" s="36" t="s">
        <v>28</v>
      </c>
      <c r="E66" s="37">
        <v>10</v>
      </c>
      <c r="F66" s="37"/>
      <c r="G66" s="37"/>
      <c r="H66" s="37"/>
      <c r="I66" s="37">
        <v>30</v>
      </c>
      <c r="J66" s="37"/>
      <c r="K66" s="37"/>
      <c r="L66" s="37"/>
      <c r="M66" s="37"/>
      <c r="N66" s="37"/>
      <c r="O66" s="37"/>
      <c r="P66" s="37"/>
      <c r="Q66" s="37"/>
      <c r="R66" s="38">
        <f>SUM(F66:Q66)</f>
        <v>30</v>
      </c>
      <c r="S66" s="16"/>
      <c r="T66" s="30">
        <f t="shared" si="18"/>
        <v>0</v>
      </c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s="83" customFormat="1" ht="30">
      <c r="A67" s="55">
        <f t="shared" si="8"/>
        <v>12</v>
      </c>
      <c r="B67" s="19" t="s">
        <v>64</v>
      </c>
      <c r="C67" s="124" t="s">
        <v>65</v>
      </c>
      <c r="D67" s="36" t="s">
        <v>26</v>
      </c>
      <c r="E67" s="37">
        <v>1</v>
      </c>
      <c r="F67" s="37"/>
      <c r="G67" s="37"/>
      <c r="H67" s="37"/>
      <c r="I67" s="37">
        <v>5</v>
      </c>
      <c r="J67" s="37"/>
      <c r="K67" s="37">
        <v>25</v>
      </c>
      <c r="L67" s="37"/>
      <c r="M67" s="37"/>
      <c r="N67" s="37"/>
      <c r="O67" s="37"/>
      <c r="P67" s="37"/>
      <c r="Q67" s="37"/>
      <c r="R67" s="38">
        <f>SUM(F67:Q67)</f>
        <v>30</v>
      </c>
      <c r="S67" s="16"/>
      <c r="T67" s="30">
        <f t="shared" si="18"/>
        <v>0</v>
      </c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s="83" customFormat="1" ht="15">
      <c r="A68" s="55">
        <f t="shared" si="8"/>
        <v>13</v>
      </c>
      <c r="B68" s="19" t="s">
        <v>66</v>
      </c>
      <c r="C68" s="19"/>
      <c r="D68" s="36" t="s">
        <v>26</v>
      </c>
      <c r="E68" s="37">
        <v>4</v>
      </c>
      <c r="F68" s="37"/>
      <c r="G68" s="37"/>
      <c r="H68" s="37"/>
      <c r="I68" s="37"/>
      <c r="J68" s="37"/>
      <c r="K68" s="37">
        <v>20</v>
      </c>
      <c r="L68" s="37"/>
      <c r="M68" s="37"/>
      <c r="N68" s="37"/>
      <c r="O68" s="37"/>
      <c r="P68" s="37"/>
      <c r="Q68" s="37"/>
      <c r="R68" s="38">
        <f>SUM(F68:Q68)</f>
        <v>20</v>
      </c>
      <c r="S68" s="16"/>
      <c r="T68" s="30">
        <f t="shared" si="18"/>
        <v>0</v>
      </c>
      <c r="U68"/>
      <c r="V68" s="71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1:36" ht="15.75" thickBot="1">
      <c r="A69" s="55">
        <f t="shared" si="8"/>
        <v>14</v>
      </c>
      <c r="B69" s="17"/>
      <c r="C69" s="11"/>
      <c r="D69" s="24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15">
        <f aca="true" t="shared" si="21" ref="R69">SUM(F69:Q69)</f>
        <v>0</v>
      </c>
      <c r="S69" s="20"/>
      <c r="T69" s="28">
        <f aca="true" t="shared" si="22" ref="T69">R69*S69</f>
        <v>0</v>
      </c>
      <c r="U69" s="71"/>
      <c r="V69" s="71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1:20" ht="15.75" thickBot="1">
      <c r="A70" s="174" t="s">
        <v>24</v>
      </c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6"/>
      <c r="T70" s="39">
        <f>SUM(T56:T69)</f>
        <v>0</v>
      </c>
    </row>
    <row r="71" spans="1:20" ht="18.75">
      <c r="A71" s="7">
        <v>8</v>
      </c>
      <c r="B71" s="29" t="s">
        <v>306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9"/>
    </row>
    <row r="72" spans="1:36" s="83" customFormat="1" ht="15">
      <c r="A72" s="55">
        <v>1</v>
      </c>
      <c r="B72" s="19" t="s">
        <v>42</v>
      </c>
      <c r="C72" s="58"/>
      <c r="D72" s="36" t="s">
        <v>28</v>
      </c>
      <c r="E72" s="37">
        <v>100</v>
      </c>
      <c r="F72" s="37">
        <v>5</v>
      </c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8">
        <f aca="true" t="shared" si="23" ref="R72:R78">SUM(F72:Q72)</f>
        <v>5</v>
      </c>
      <c r="S72" s="16"/>
      <c r="T72" s="30">
        <f aca="true" t="shared" si="24" ref="T72:T78">R72*S72</f>
        <v>0</v>
      </c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s="83" customFormat="1" ht="15">
      <c r="A73" s="55">
        <f>A72+1</f>
        <v>2</v>
      </c>
      <c r="B73" s="19" t="s">
        <v>54</v>
      </c>
      <c r="C73" s="58"/>
      <c r="D73" s="36" t="s">
        <v>28</v>
      </c>
      <c r="E73" s="37">
        <v>100</v>
      </c>
      <c r="F73" s="37">
        <v>2</v>
      </c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8">
        <f t="shared" si="23"/>
        <v>2</v>
      </c>
      <c r="S73" s="16"/>
      <c r="T73" s="30">
        <f t="shared" si="24"/>
        <v>0</v>
      </c>
      <c r="U73" s="71"/>
      <c r="V73" s="71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1:36" s="83" customFormat="1" ht="15">
      <c r="A74" s="55">
        <f aca="true" t="shared" si="25" ref="A74:A79">A73+1</f>
        <v>3</v>
      </c>
      <c r="B74" s="19" t="s">
        <v>55</v>
      </c>
      <c r="C74" s="58"/>
      <c r="D74" s="36" t="s">
        <v>28</v>
      </c>
      <c r="E74" s="37">
        <v>100</v>
      </c>
      <c r="F74" s="37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8">
        <f t="shared" si="23"/>
        <v>2</v>
      </c>
      <c r="S74" s="16"/>
      <c r="T74" s="30">
        <f t="shared" si="24"/>
        <v>0</v>
      </c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s="83" customFormat="1" ht="15">
      <c r="A75" s="55">
        <f t="shared" si="25"/>
        <v>4</v>
      </c>
      <c r="B75" s="19" t="s">
        <v>56</v>
      </c>
      <c r="C75" s="58"/>
      <c r="D75" s="36" t="s">
        <v>28</v>
      </c>
      <c r="E75" s="37">
        <v>100</v>
      </c>
      <c r="F75" s="37">
        <v>1</v>
      </c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8">
        <f t="shared" si="23"/>
        <v>1</v>
      </c>
      <c r="S75" s="16"/>
      <c r="T75" s="30">
        <f t="shared" si="24"/>
        <v>0</v>
      </c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s="83" customFormat="1" ht="15">
      <c r="A76" s="55">
        <f t="shared" si="25"/>
        <v>5</v>
      </c>
      <c r="B76" s="19" t="s">
        <v>57</v>
      </c>
      <c r="C76" s="58"/>
      <c r="D76" s="36" t="s">
        <v>28</v>
      </c>
      <c r="E76" s="37">
        <v>200</v>
      </c>
      <c r="F76" s="37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8">
        <f t="shared" si="23"/>
        <v>2</v>
      </c>
      <c r="S76" s="16"/>
      <c r="T76" s="30">
        <f t="shared" si="24"/>
        <v>0</v>
      </c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83" customFormat="1" ht="30">
      <c r="A77" s="55">
        <f t="shared" si="25"/>
        <v>6</v>
      </c>
      <c r="B77" s="19" t="s">
        <v>58</v>
      </c>
      <c r="C77" s="124" t="s">
        <v>59</v>
      </c>
      <c r="D77" s="36" t="s">
        <v>28</v>
      </c>
      <c r="E77" s="37">
        <v>100</v>
      </c>
      <c r="F77" s="37"/>
      <c r="G77" s="37"/>
      <c r="H77" s="37"/>
      <c r="I77" s="37">
        <v>3</v>
      </c>
      <c r="J77" s="37"/>
      <c r="K77" s="37"/>
      <c r="L77" s="37"/>
      <c r="M77" s="37"/>
      <c r="N77" s="37"/>
      <c r="O77" s="37"/>
      <c r="P77" s="37"/>
      <c r="Q77" s="37"/>
      <c r="R77" s="38">
        <f t="shared" si="23"/>
        <v>3</v>
      </c>
      <c r="S77" s="16"/>
      <c r="T77" s="30">
        <f t="shared" si="24"/>
        <v>0</v>
      </c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83" customFormat="1" ht="18" customHeight="1">
      <c r="A78" s="55">
        <f t="shared" si="25"/>
        <v>7</v>
      </c>
      <c r="B78" s="19" t="s">
        <v>62</v>
      </c>
      <c r="C78" s="124" t="s">
        <v>63</v>
      </c>
      <c r="D78" s="36" t="s">
        <v>28</v>
      </c>
      <c r="E78" s="37">
        <v>36</v>
      </c>
      <c r="F78" s="37"/>
      <c r="G78" s="37"/>
      <c r="H78" s="37"/>
      <c r="I78" s="37">
        <v>3</v>
      </c>
      <c r="J78" s="37"/>
      <c r="K78" s="37"/>
      <c r="L78" s="37"/>
      <c r="M78" s="37"/>
      <c r="N78" s="37"/>
      <c r="O78" s="37"/>
      <c r="P78" s="37"/>
      <c r="Q78" s="37"/>
      <c r="R78" s="38">
        <f t="shared" si="23"/>
        <v>3</v>
      </c>
      <c r="S78" s="16"/>
      <c r="T78" s="30">
        <f t="shared" si="24"/>
        <v>0</v>
      </c>
      <c r="U78"/>
      <c r="V78" s="119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5.75" thickBot="1">
      <c r="A79" s="55">
        <f t="shared" si="25"/>
        <v>8</v>
      </c>
      <c r="B79" s="17"/>
      <c r="C79" s="11"/>
      <c r="D79" s="24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15">
        <f aca="true" t="shared" si="26" ref="R79">SUM(F79:Q79)</f>
        <v>0</v>
      </c>
      <c r="S79" s="20"/>
      <c r="T79" s="28">
        <f t="shared" si="10"/>
        <v>0</v>
      </c>
      <c r="U79" s="71"/>
      <c r="V79" s="71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1:20" ht="15.75" thickBot="1">
      <c r="A80" s="174" t="s">
        <v>24</v>
      </c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6"/>
      <c r="T80" s="39">
        <f>SUM(T72:T79)</f>
        <v>0</v>
      </c>
    </row>
    <row r="81" spans="1:20" ht="18.75">
      <c r="A81" s="7">
        <v>9</v>
      </c>
      <c r="B81" s="29" t="s">
        <v>307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9"/>
    </row>
    <row r="82" spans="1:36" s="83" customFormat="1" ht="30">
      <c r="A82" s="55">
        <v>1</v>
      </c>
      <c r="B82" s="19" t="s">
        <v>313</v>
      </c>
      <c r="C82" s="58" t="s">
        <v>319</v>
      </c>
      <c r="D82" s="36" t="s">
        <v>28</v>
      </c>
      <c r="E82" s="37">
        <v>36</v>
      </c>
      <c r="F82" s="37">
        <v>2</v>
      </c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>
        <f>SUM(F82:Q82)</f>
        <v>2</v>
      </c>
      <c r="S82" s="16"/>
      <c r="T82" s="30">
        <f>R82*S82</f>
        <v>0</v>
      </c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s="83" customFormat="1" ht="30">
      <c r="A83" s="55">
        <f>A82+1</f>
        <v>2</v>
      </c>
      <c r="B83" s="19" t="s">
        <v>316</v>
      </c>
      <c r="C83" s="58" t="s">
        <v>320</v>
      </c>
      <c r="D83" s="36" t="s">
        <v>28</v>
      </c>
      <c r="E83" s="37">
        <v>36</v>
      </c>
      <c r="F83" s="37">
        <v>2</v>
      </c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8">
        <f>SUM(F83:Q83)</f>
        <v>2</v>
      </c>
      <c r="S83" s="16"/>
      <c r="T83" s="30">
        <f>R83*S83</f>
        <v>0</v>
      </c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s="83" customFormat="1" ht="30">
      <c r="A84" s="55">
        <f>A83+1</f>
        <v>3</v>
      </c>
      <c r="B84" s="19" t="s">
        <v>317</v>
      </c>
      <c r="C84" s="58" t="s">
        <v>314</v>
      </c>
      <c r="D84" s="36" t="s">
        <v>28</v>
      </c>
      <c r="E84" s="37">
        <v>36</v>
      </c>
      <c r="F84" s="37">
        <v>2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8">
        <f>SUM(F84:Q84)</f>
        <v>2</v>
      </c>
      <c r="S84" s="16"/>
      <c r="T84" s="30">
        <f>R84*S84</f>
        <v>0</v>
      </c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s="83" customFormat="1" ht="15">
      <c r="A85" s="55">
        <f>A84+1</f>
        <v>4</v>
      </c>
      <c r="B85" s="19" t="s">
        <v>315</v>
      </c>
      <c r="C85" s="58" t="s">
        <v>318</v>
      </c>
      <c r="D85" s="36" t="s">
        <v>28</v>
      </c>
      <c r="E85" s="37">
        <v>36</v>
      </c>
      <c r="F85" s="37">
        <v>3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>
        <f>SUM(F85:Q85)</f>
        <v>3</v>
      </c>
      <c r="S85" s="16"/>
      <c r="T85" s="30">
        <f>R85*S85</f>
        <v>0</v>
      </c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5.75" thickBot="1">
      <c r="A86" s="55">
        <f>A85+1</f>
        <v>5</v>
      </c>
      <c r="B86" s="17"/>
      <c r="C86" s="11"/>
      <c r="D86" s="24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15">
        <f aca="true" t="shared" si="27" ref="R86">SUM(F86:Q86)</f>
        <v>0</v>
      </c>
      <c r="S86" s="20"/>
      <c r="T86" s="28">
        <f aca="true" t="shared" si="28" ref="T86">R86*S86</f>
        <v>0</v>
      </c>
      <c r="U86" s="71"/>
      <c r="V86" s="71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1:20" ht="15.75" thickBot="1">
      <c r="A87" s="174" t="s">
        <v>24</v>
      </c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6"/>
      <c r="T87" s="39">
        <f>SUM(T82:T86)</f>
        <v>0</v>
      </c>
    </row>
    <row r="88" spans="1:20" ht="18.75">
      <c r="A88" s="7">
        <v>10</v>
      </c>
      <c r="B88" s="29" t="s">
        <v>308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9"/>
    </row>
    <row r="89" spans="1:36" s="83" customFormat="1" ht="15">
      <c r="A89" s="55">
        <v>1</v>
      </c>
      <c r="B89" s="19" t="s">
        <v>67</v>
      </c>
      <c r="C89" s="35" t="s">
        <v>68</v>
      </c>
      <c r="D89" s="36" t="s">
        <v>28</v>
      </c>
      <c r="E89" s="37">
        <v>1</v>
      </c>
      <c r="F89" s="37"/>
      <c r="G89" s="37"/>
      <c r="H89" s="37"/>
      <c r="I89" s="37">
        <v>1</v>
      </c>
      <c r="J89" s="37"/>
      <c r="K89" s="37"/>
      <c r="L89" s="37">
        <v>1</v>
      </c>
      <c r="M89" s="37"/>
      <c r="N89" s="37"/>
      <c r="O89" s="37"/>
      <c r="P89" s="37"/>
      <c r="Q89" s="37"/>
      <c r="R89" s="38">
        <f aca="true" t="shared" si="29" ref="R89:R95">SUM(F89:Q89)</f>
        <v>2</v>
      </c>
      <c r="S89" s="16"/>
      <c r="T89" s="30">
        <f aca="true" t="shared" si="30" ref="T89:T95">R89*S89</f>
        <v>0</v>
      </c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83" customFormat="1" ht="15">
      <c r="A90" s="55">
        <f t="shared" si="8"/>
        <v>2</v>
      </c>
      <c r="B90" s="19" t="s">
        <v>69</v>
      </c>
      <c r="C90" s="35" t="s">
        <v>70</v>
      </c>
      <c r="D90" s="36" t="s">
        <v>28</v>
      </c>
      <c r="E90" s="37">
        <v>1</v>
      </c>
      <c r="F90" s="37"/>
      <c r="G90" s="37"/>
      <c r="H90" s="37"/>
      <c r="I90" s="37">
        <v>1</v>
      </c>
      <c r="J90" s="37"/>
      <c r="K90" s="37"/>
      <c r="L90" s="37">
        <v>1</v>
      </c>
      <c r="M90" s="37"/>
      <c r="N90" s="37"/>
      <c r="O90" s="37"/>
      <c r="P90" s="37"/>
      <c r="Q90" s="37"/>
      <c r="R90" s="38">
        <f t="shared" si="29"/>
        <v>2</v>
      </c>
      <c r="S90" s="16"/>
      <c r="T90" s="30">
        <f t="shared" si="30"/>
        <v>0</v>
      </c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s="54" customFormat="1" ht="15">
      <c r="A91" s="55">
        <f t="shared" si="8"/>
        <v>3</v>
      </c>
      <c r="B91" s="19" t="s">
        <v>73</v>
      </c>
      <c r="C91" s="35" t="s">
        <v>74</v>
      </c>
      <c r="D91" s="36" t="s">
        <v>28</v>
      </c>
      <c r="E91" s="37">
        <v>1</v>
      </c>
      <c r="F91" s="37"/>
      <c r="G91" s="37"/>
      <c r="H91" s="37"/>
      <c r="I91" s="37"/>
      <c r="J91" s="37"/>
      <c r="K91" s="37"/>
      <c r="L91" s="37"/>
      <c r="M91" s="37"/>
      <c r="N91" s="37">
        <v>2</v>
      </c>
      <c r="O91" s="37"/>
      <c r="P91" s="37"/>
      <c r="Q91" s="37"/>
      <c r="R91" s="38">
        <f t="shared" si="29"/>
        <v>2</v>
      </c>
      <c r="S91" s="16"/>
      <c r="T91" s="30">
        <f t="shared" si="30"/>
        <v>0</v>
      </c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1:36" s="83" customFormat="1" ht="15">
      <c r="A92" s="55">
        <f t="shared" si="8"/>
        <v>4</v>
      </c>
      <c r="B92" s="125" t="s">
        <v>178</v>
      </c>
      <c r="C92" s="35" t="s">
        <v>179</v>
      </c>
      <c r="D92" s="126" t="s">
        <v>28</v>
      </c>
      <c r="E92" s="127">
        <v>1</v>
      </c>
      <c r="F92" s="37"/>
      <c r="G92" s="37"/>
      <c r="H92" s="37"/>
      <c r="I92" s="37"/>
      <c r="J92" s="37"/>
      <c r="K92" s="37"/>
      <c r="L92" s="37">
        <v>1</v>
      </c>
      <c r="M92" s="37"/>
      <c r="N92" s="37"/>
      <c r="O92" s="37"/>
      <c r="P92" s="37"/>
      <c r="Q92" s="37"/>
      <c r="R92" s="38">
        <f t="shared" si="29"/>
        <v>1</v>
      </c>
      <c r="S92" s="128"/>
      <c r="T92" s="30">
        <f t="shared" si="30"/>
        <v>0</v>
      </c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</row>
    <row r="93" spans="1:36" s="83" customFormat="1" ht="15">
      <c r="A93" s="55">
        <f t="shared" si="8"/>
        <v>5</v>
      </c>
      <c r="B93" s="129" t="s">
        <v>180</v>
      </c>
      <c r="C93" s="35" t="s">
        <v>181</v>
      </c>
      <c r="D93" s="126" t="s">
        <v>28</v>
      </c>
      <c r="E93" s="127">
        <v>1</v>
      </c>
      <c r="F93" s="37"/>
      <c r="G93" s="37"/>
      <c r="H93" s="37"/>
      <c r="I93" s="37"/>
      <c r="J93" s="37"/>
      <c r="K93" s="37"/>
      <c r="L93" s="37">
        <v>1</v>
      </c>
      <c r="M93" s="37"/>
      <c r="N93" s="37"/>
      <c r="O93" s="37"/>
      <c r="P93" s="37"/>
      <c r="Q93" s="37"/>
      <c r="R93" s="38">
        <f t="shared" si="29"/>
        <v>1</v>
      </c>
      <c r="S93" s="128"/>
      <c r="T93" s="30">
        <f t="shared" si="30"/>
        <v>0</v>
      </c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1:36" s="83" customFormat="1" ht="15">
      <c r="A94" s="55">
        <f t="shared" si="8"/>
        <v>6</v>
      </c>
      <c r="B94" s="125" t="s">
        <v>182</v>
      </c>
      <c r="C94" s="35" t="s">
        <v>183</v>
      </c>
      <c r="D94" s="126" t="s">
        <v>28</v>
      </c>
      <c r="E94" s="127">
        <v>1</v>
      </c>
      <c r="F94" s="37"/>
      <c r="G94" s="37"/>
      <c r="H94" s="37"/>
      <c r="I94" s="37"/>
      <c r="J94" s="37"/>
      <c r="K94" s="37"/>
      <c r="L94" s="37">
        <v>1</v>
      </c>
      <c r="M94" s="37"/>
      <c r="N94" s="37"/>
      <c r="O94" s="37"/>
      <c r="P94" s="37"/>
      <c r="Q94" s="37"/>
      <c r="R94" s="38">
        <f t="shared" si="29"/>
        <v>1</v>
      </c>
      <c r="S94" s="128"/>
      <c r="T94" s="30">
        <f t="shared" si="30"/>
        <v>0</v>
      </c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</row>
    <row r="95" spans="1:36" s="54" customFormat="1" ht="30">
      <c r="A95" s="55">
        <f t="shared" si="8"/>
        <v>7</v>
      </c>
      <c r="B95" s="19" t="s">
        <v>71</v>
      </c>
      <c r="C95" s="35" t="s">
        <v>72</v>
      </c>
      <c r="D95" s="36" t="s">
        <v>28</v>
      </c>
      <c r="E95" s="37">
        <v>1</v>
      </c>
      <c r="F95" s="37"/>
      <c r="G95" s="37"/>
      <c r="H95" s="37"/>
      <c r="I95" s="37">
        <v>2</v>
      </c>
      <c r="J95" s="37"/>
      <c r="K95" s="37"/>
      <c r="L95" s="37"/>
      <c r="M95" s="37"/>
      <c r="N95" s="37"/>
      <c r="O95" s="37"/>
      <c r="P95" s="37"/>
      <c r="Q95" s="37"/>
      <c r="R95" s="38">
        <f t="shared" si="29"/>
        <v>2</v>
      </c>
      <c r="S95" s="16"/>
      <c r="T95" s="30">
        <f t="shared" si="30"/>
        <v>0</v>
      </c>
      <c r="U95" s="57"/>
      <c r="V95" s="119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1:36" ht="15.75" thickBot="1">
      <c r="A96" s="55">
        <f t="shared" si="8"/>
        <v>8</v>
      </c>
      <c r="B96" s="17"/>
      <c r="C96" s="11"/>
      <c r="D96" s="24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15">
        <f t="shared" si="7"/>
        <v>0</v>
      </c>
      <c r="S96" s="20"/>
      <c r="T96" s="28">
        <f t="shared" si="4"/>
        <v>0</v>
      </c>
      <c r="U96" s="71"/>
      <c r="V96" s="71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1:20" ht="15.75" thickBot="1">
      <c r="A97" s="174" t="s">
        <v>24</v>
      </c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6"/>
      <c r="T97" s="39">
        <f>SUM(T89:T96)</f>
        <v>0</v>
      </c>
    </row>
    <row r="98" spans="1:20" ht="18.75">
      <c r="A98" s="7">
        <v>11</v>
      </c>
      <c r="B98" s="29" t="s">
        <v>309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9"/>
    </row>
    <row r="99" spans="1:35" s="83" customFormat="1" ht="15">
      <c r="A99" s="55">
        <v>1</v>
      </c>
      <c r="B99" s="19" t="s">
        <v>84</v>
      </c>
      <c r="C99" s="124" t="s">
        <v>85</v>
      </c>
      <c r="D99" s="36" t="s">
        <v>28</v>
      </c>
      <c r="E99" s="37">
        <v>10</v>
      </c>
      <c r="F99" s="37"/>
      <c r="G99" s="37"/>
      <c r="H99" s="37"/>
      <c r="I99" s="37">
        <v>1</v>
      </c>
      <c r="J99" s="37"/>
      <c r="K99" s="37"/>
      <c r="L99" s="37"/>
      <c r="M99" s="37"/>
      <c r="N99" s="37"/>
      <c r="O99" s="37"/>
      <c r="P99" s="37"/>
      <c r="Q99" s="37"/>
      <c r="R99" s="38">
        <f>SUM(F99:Q99)</f>
        <v>1</v>
      </c>
      <c r="S99" s="16"/>
      <c r="T99" s="30">
        <f>R99*S99</f>
        <v>0</v>
      </c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6" ht="15.75" thickBot="1">
      <c r="A100" s="55">
        <f aca="true" t="shared" si="31" ref="A100">A99+1</f>
        <v>2</v>
      </c>
      <c r="B100" s="17"/>
      <c r="C100" s="11"/>
      <c r="D100" s="24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15">
        <f aca="true" t="shared" si="32" ref="R100">SUM(F100:Q100)</f>
        <v>0</v>
      </c>
      <c r="S100" s="20"/>
      <c r="T100" s="28">
        <f aca="true" t="shared" si="33" ref="T100">R100*S100</f>
        <v>0</v>
      </c>
      <c r="U100" s="71"/>
      <c r="V100" s="71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20" ht="15.75" thickBot="1">
      <c r="A101" s="174" t="s">
        <v>24</v>
      </c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6"/>
      <c r="T101" s="39">
        <f>SUM(T99:T100)</f>
        <v>0</v>
      </c>
    </row>
    <row r="102" spans="1:20" ht="18.75">
      <c r="A102" s="7"/>
      <c r="B102" s="29" t="s">
        <v>235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1"/>
    </row>
    <row r="103" spans="1:20" ht="32.25" customHeight="1">
      <c r="A103" s="23">
        <v>1</v>
      </c>
      <c r="B103" s="11" t="s">
        <v>30</v>
      </c>
      <c r="C103" s="32"/>
      <c r="D103" s="24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15">
        <f aca="true" t="shared" si="34" ref="R103:R104">SUM(F103:Q103)</f>
        <v>0</v>
      </c>
      <c r="S103" s="67"/>
      <c r="T103" s="68">
        <v>0</v>
      </c>
    </row>
    <row r="104" spans="1:20" ht="15.75" thickBot="1">
      <c r="A104" s="23">
        <f>A103+1</f>
        <v>2</v>
      </c>
      <c r="B104" s="43"/>
      <c r="C104" s="4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15">
        <f t="shared" si="34"/>
        <v>0</v>
      </c>
      <c r="S104" s="43"/>
      <c r="T104" s="28"/>
    </row>
    <row r="105" spans="1:20" ht="15.75" thickBot="1">
      <c r="A105" s="182" t="s">
        <v>24</v>
      </c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4"/>
      <c r="T105" s="161">
        <f>SUM(T103:T104)</f>
        <v>0</v>
      </c>
    </row>
    <row r="106" spans="1:20" s="57" customFormat="1" ht="18.75">
      <c r="A106" s="7">
        <v>12</v>
      </c>
      <c r="B106" s="29" t="s">
        <v>239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9"/>
    </row>
    <row r="107" spans="1:20" ht="30">
      <c r="A107" s="55">
        <v>1</v>
      </c>
      <c r="B107" s="19" t="s">
        <v>125</v>
      </c>
      <c r="C107" s="19" t="s">
        <v>289</v>
      </c>
      <c r="D107" s="36" t="s">
        <v>28</v>
      </c>
      <c r="E107" s="37">
        <v>1</v>
      </c>
      <c r="F107" s="37"/>
      <c r="G107" s="37"/>
      <c r="H107" s="37"/>
      <c r="I107" s="37"/>
      <c r="J107" s="37">
        <v>15</v>
      </c>
      <c r="K107" s="37"/>
      <c r="L107" s="37"/>
      <c r="M107" s="37"/>
      <c r="N107" s="37"/>
      <c r="O107" s="37"/>
      <c r="P107" s="37"/>
      <c r="Q107" s="37"/>
      <c r="R107" s="38">
        <f>SUM(F107:Q107)</f>
        <v>15</v>
      </c>
      <c r="S107" s="16"/>
      <c r="T107" s="30">
        <f>R107*S107</f>
        <v>0</v>
      </c>
    </row>
    <row r="108" spans="1:20" ht="30">
      <c r="A108" s="55">
        <f aca="true" t="shared" si="35" ref="A108:A111">A107+1</f>
        <v>2</v>
      </c>
      <c r="B108" s="19" t="s">
        <v>126</v>
      </c>
      <c r="C108" s="19" t="s">
        <v>290</v>
      </c>
      <c r="D108" s="36" t="s">
        <v>28</v>
      </c>
      <c r="E108" s="37">
        <v>1</v>
      </c>
      <c r="F108" s="37"/>
      <c r="G108" s="37"/>
      <c r="H108" s="37"/>
      <c r="I108" s="37"/>
      <c r="J108" s="37">
        <v>10</v>
      </c>
      <c r="K108" s="37"/>
      <c r="L108" s="37"/>
      <c r="M108" s="37"/>
      <c r="N108" s="37"/>
      <c r="O108" s="37"/>
      <c r="P108" s="37"/>
      <c r="Q108" s="37"/>
      <c r="R108" s="38">
        <f>SUM(F108:Q108)</f>
        <v>10</v>
      </c>
      <c r="S108" s="16"/>
      <c r="T108" s="30">
        <f>R108*S108</f>
        <v>0</v>
      </c>
    </row>
    <row r="109" spans="1:20" ht="15">
      <c r="A109" s="55">
        <f t="shared" si="35"/>
        <v>3</v>
      </c>
      <c r="B109" s="19" t="s">
        <v>242</v>
      </c>
      <c r="C109" s="19" t="s">
        <v>291</v>
      </c>
      <c r="D109" s="36" t="s">
        <v>28</v>
      </c>
      <c r="E109" s="37">
        <v>1</v>
      </c>
      <c r="F109" s="37"/>
      <c r="G109" s="37"/>
      <c r="H109" s="37"/>
      <c r="I109" s="37"/>
      <c r="J109" s="37">
        <v>10</v>
      </c>
      <c r="K109" s="37"/>
      <c r="L109" s="37"/>
      <c r="M109" s="37"/>
      <c r="N109" s="37"/>
      <c r="O109" s="37"/>
      <c r="P109" s="37"/>
      <c r="Q109" s="37"/>
      <c r="R109" s="38">
        <f>SUM(F109:Q109)</f>
        <v>10</v>
      </c>
      <c r="S109" s="16"/>
      <c r="T109" s="30">
        <f>R109*S109</f>
        <v>0</v>
      </c>
    </row>
    <row r="110" spans="1:20" s="57" customFormat="1" ht="15">
      <c r="A110" s="55">
        <f t="shared" si="35"/>
        <v>4</v>
      </c>
      <c r="B110" s="19" t="s">
        <v>243</v>
      </c>
      <c r="C110" s="19" t="s">
        <v>291</v>
      </c>
      <c r="D110" s="36" t="s">
        <v>28</v>
      </c>
      <c r="E110" s="37">
        <v>1</v>
      </c>
      <c r="F110" s="37"/>
      <c r="G110" s="37"/>
      <c r="H110" s="37"/>
      <c r="I110" s="37"/>
      <c r="J110" s="37">
        <v>10</v>
      </c>
      <c r="K110" s="37"/>
      <c r="L110" s="37"/>
      <c r="M110" s="37"/>
      <c r="N110" s="37"/>
      <c r="O110" s="37"/>
      <c r="P110" s="37"/>
      <c r="Q110" s="37"/>
      <c r="R110" s="38">
        <f>SUM(F110:Q110)</f>
        <v>10</v>
      </c>
      <c r="S110" s="16"/>
      <c r="T110" s="30">
        <f>R110*S110</f>
        <v>0</v>
      </c>
    </row>
    <row r="111" spans="1:20" s="57" customFormat="1" ht="15.75" thickBot="1">
      <c r="A111" s="55">
        <f t="shared" si="35"/>
        <v>5</v>
      </c>
      <c r="B111" s="17"/>
      <c r="C111" s="17"/>
      <c r="D111" s="72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65">
        <f aca="true" t="shared" si="36" ref="R111">SUM(F111:Q111)</f>
        <v>0</v>
      </c>
      <c r="S111" s="20"/>
      <c r="T111" s="28">
        <f aca="true" t="shared" si="37" ref="T111">R111*S111</f>
        <v>0</v>
      </c>
    </row>
    <row r="112" spans="1:20" ht="15.75" thickBot="1">
      <c r="A112" s="182" t="s">
        <v>24</v>
      </c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4"/>
      <c r="T112" s="31">
        <f>SUM(T107:T111)</f>
        <v>0</v>
      </c>
    </row>
    <row r="113" spans="1:20" ht="18.75">
      <c r="A113" s="7">
        <v>13</v>
      </c>
      <c r="B113" s="29" t="s">
        <v>266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9"/>
    </row>
    <row r="114" spans="1:20" s="57" customFormat="1" ht="15">
      <c r="A114" s="55">
        <v>1</v>
      </c>
      <c r="B114" s="114" t="s">
        <v>96</v>
      </c>
      <c r="C114" s="114" t="s">
        <v>288</v>
      </c>
      <c r="D114" s="106" t="s">
        <v>28</v>
      </c>
      <c r="E114" s="107">
        <v>1</v>
      </c>
      <c r="F114" s="107"/>
      <c r="G114" s="107">
        <v>4</v>
      </c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84">
        <f>SUM(F114:Q114)</f>
        <v>4</v>
      </c>
      <c r="S114" s="16"/>
      <c r="T114" s="79">
        <f>R114*S114</f>
        <v>0</v>
      </c>
    </row>
    <row r="115" spans="1:20" s="57" customFormat="1" ht="17.25" customHeight="1">
      <c r="A115" s="55">
        <f aca="true" t="shared" si="38" ref="A115:A116">A114+1</f>
        <v>2</v>
      </c>
      <c r="B115" s="114" t="s">
        <v>97</v>
      </c>
      <c r="C115" s="114" t="s">
        <v>287</v>
      </c>
      <c r="D115" s="106" t="s">
        <v>28</v>
      </c>
      <c r="E115" s="107">
        <v>1</v>
      </c>
      <c r="F115" s="107"/>
      <c r="G115" s="107">
        <v>1</v>
      </c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8">
        <f>SUM(F115:Q115)</f>
        <v>1</v>
      </c>
      <c r="S115" s="16"/>
      <c r="T115" s="79">
        <f>R115*S115</f>
        <v>0</v>
      </c>
    </row>
    <row r="116" spans="1:20" s="57" customFormat="1" ht="15.75" thickBot="1">
      <c r="A116" s="55">
        <f t="shared" si="38"/>
        <v>3</v>
      </c>
      <c r="B116" s="17"/>
      <c r="C116" s="66"/>
      <c r="D116" s="24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108">
        <f>SUM(F116:Q116)</f>
        <v>0</v>
      </c>
      <c r="S116" s="67"/>
      <c r="T116" s="68">
        <v>0</v>
      </c>
    </row>
    <row r="117" spans="1:20" s="57" customFormat="1" ht="15.75" thickBot="1">
      <c r="A117" s="185" t="s">
        <v>24</v>
      </c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39">
        <f>SUM(T114:T116)</f>
        <v>0</v>
      </c>
    </row>
    <row r="118" spans="1:20" s="57" customFormat="1" ht="18.75">
      <c r="A118" s="7">
        <v>14</v>
      </c>
      <c r="B118" s="29" t="s">
        <v>222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9"/>
    </row>
    <row r="119" spans="1:32" s="54" customFormat="1" ht="15">
      <c r="A119" s="23">
        <v>1</v>
      </c>
      <c r="B119" s="130" t="s">
        <v>223</v>
      </c>
      <c r="C119" s="66"/>
      <c r="D119" s="24" t="s">
        <v>76</v>
      </c>
      <c r="E119" s="25">
        <v>60</v>
      </c>
      <c r="F119" s="25"/>
      <c r="G119" s="25">
        <v>1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65">
        <f>SUM(F119:Q119)</f>
        <v>1</v>
      </c>
      <c r="S119" s="16"/>
      <c r="T119" s="30">
        <f>R119*S119</f>
        <v>0</v>
      </c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</row>
    <row r="120" spans="1:32" s="54" customFormat="1" ht="15">
      <c r="A120" s="23">
        <f>A119+1</f>
        <v>2</v>
      </c>
      <c r="B120" s="131" t="s">
        <v>226</v>
      </c>
      <c r="C120" s="162" t="s">
        <v>224</v>
      </c>
      <c r="D120" s="24" t="s">
        <v>229</v>
      </c>
      <c r="E120" s="25" t="s">
        <v>225</v>
      </c>
      <c r="F120" s="25"/>
      <c r="G120" s="25">
        <v>10</v>
      </c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65">
        <f>SUM(F120:Q120)</f>
        <v>10</v>
      </c>
      <c r="S120" s="16"/>
      <c r="T120" s="30">
        <f>R120*S120</f>
        <v>0</v>
      </c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</row>
    <row r="121" spans="1:32" s="54" customFormat="1" ht="15">
      <c r="A121" s="23">
        <f aca="true" t="shared" si="39" ref="A121:A122">A120+1</f>
        <v>3</v>
      </c>
      <c r="B121" s="132" t="s">
        <v>227</v>
      </c>
      <c r="C121" s="162" t="s">
        <v>228</v>
      </c>
      <c r="D121" s="24" t="s">
        <v>28</v>
      </c>
      <c r="E121" s="25">
        <v>10</v>
      </c>
      <c r="F121" s="25"/>
      <c r="G121" s="25">
        <v>10</v>
      </c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65">
        <f>SUM(F121:Q121)</f>
        <v>10</v>
      </c>
      <c r="S121" s="16"/>
      <c r="T121" s="30">
        <f>R121*S121</f>
        <v>0</v>
      </c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</row>
    <row r="122" spans="1:20" s="57" customFormat="1" ht="15.75" thickBot="1">
      <c r="A122" s="23">
        <f t="shared" si="39"/>
        <v>4</v>
      </c>
      <c r="B122" s="17"/>
      <c r="C122" s="17"/>
      <c r="D122" s="24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65"/>
      <c r="S122" s="67"/>
      <c r="T122" s="68">
        <v>0</v>
      </c>
    </row>
    <row r="123" spans="1:20" s="57" customFormat="1" ht="15.75" thickBot="1">
      <c r="A123" s="185" t="s">
        <v>24</v>
      </c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39">
        <f>SUM(T119:T122)</f>
        <v>0</v>
      </c>
    </row>
    <row r="124" spans="1:20" ht="18.75">
      <c r="A124" s="7">
        <v>15</v>
      </c>
      <c r="B124" s="29" t="s">
        <v>240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9"/>
    </row>
    <row r="125" spans="1:22" ht="45">
      <c r="A125" s="55">
        <v>1</v>
      </c>
      <c r="B125" s="133" t="s">
        <v>172</v>
      </c>
      <c r="C125" s="19"/>
      <c r="D125" s="12" t="s">
        <v>28</v>
      </c>
      <c r="E125" s="12">
        <v>1</v>
      </c>
      <c r="F125" s="37"/>
      <c r="G125" s="37"/>
      <c r="H125" s="37"/>
      <c r="I125" s="37"/>
      <c r="J125" s="37"/>
      <c r="K125" s="37"/>
      <c r="L125" s="37"/>
      <c r="M125" s="37"/>
      <c r="N125" s="13">
        <v>5</v>
      </c>
      <c r="O125" s="37"/>
      <c r="P125" s="37"/>
      <c r="Q125" s="37"/>
      <c r="R125" s="38">
        <f aca="true" t="shared" si="40" ref="R125:R140">SUM(F125:Q125)</f>
        <v>5</v>
      </c>
      <c r="S125" s="16"/>
      <c r="T125" s="30">
        <f aca="true" t="shared" si="41" ref="T125:T139">R125*S125</f>
        <v>0</v>
      </c>
      <c r="V125" s="211" t="s">
        <v>162</v>
      </c>
    </row>
    <row r="126" spans="1:22" ht="45">
      <c r="A126" s="55">
        <f aca="true" t="shared" si="42" ref="A126:A140">A125+1</f>
        <v>2</v>
      </c>
      <c r="B126" s="17" t="s">
        <v>173</v>
      </c>
      <c r="C126" s="19"/>
      <c r="D126" s="12" t="s">
        <v>28</v>
      </c>
      <c r="E126" s="12">
        <v>1440</v>
      </c>
      <c r="F126" s="37"/>
      <c r="G126" s="37"/>
      <c r="H126" s="37"/>
      <c r="I126" s="37"/>
      <c r="J126" s="37"/>
      <c r="K126" s="37"/>
      <c r="L126" s="37"/>
      <c r="M126" s="37"/>
      <c r="N126" s="13">
        <v>3</v>
      </c>
      <c r="O126" s="37"/>
      <c r="P126" s="37"/>
      <c r="Q126" s="37"/>
      <c r="R126" s="38">
        <f t="shared" si="40"/>
        <v>3</v>
      </c>
      <c r="S126" s="16"/>
      <c r="T126" s="30">
        <f t="shared" si="41"/>
        <v>0</v>
      </c>
      <c r="V126" s="211"/>
    </row>
    <row r="127" spans="1:22" ht="30">
      <c r="A127" s="55">
        <f t="shared" si="42"/>
        <v>3</v>
      </c>
      <c r="B127" s="17" t="s">
        <v>174</v>
      </c>
      <c r="C127" s="162" t="s">
        <v>176</v>
      </c>
      <c r="D127" s="12" t="s">
        <v>28</v>
      </c>
      <c r="E127" s="12">
        <v>100</v>
      </c>
      <c r="F127" s="37"/>
      <c r="G127" s="37"/>
      <c r="H127" s="37"/>
      <c r="I127" s="37"/>
      <c r="J127" s="37"/>
      <c r="K127" s="37"/>
      <c r="L127" s="37"/>
      <c r="M127" s="37"/>
      <c r="N127" s="13">
        <v>4</v>
      </c>
      <c r="O127" s="37"/>
      <c r="P127" s="37"/>
      <c r="Q127" s="37"/>
      <c r="R127" s="38">
        <f t="shared" si="40"/>
        <v>4</v>
      </c>
      <c r="S127" s="16"/>
      <c r="T127" s="30">
        <f t="shared" si="41"/>
        <v>0</v>
      </c>
      <c r="V127" s="211"/>
    </row>
    <row r="128" spans="1:22" ht="30">
      <c r="A128" s="55">
        <f t="shared" si="42"/>
        <v>4</v>
      </c>
      <c r="B128" s="134" t="s">
        <v>175</v>
      </c>
      <c r="C128" s="166" t="s">
        <v>286</v>
      </c>
      <c r="D128" s="135" t="s">
        <v>28</v>
      </c>
      <c r="E128" s="135">
        <v>1</v>
      </c>
      <c r="F128" s="37"/>
      <c r="G128" s="37"/>
      <c r="H128" s="37"/>
      <c r="I128" s="37"/>
      <c r="J128" s="37"/>
      <c r="K128" s="37"/>
      <c r="L128" s="37"/>
      <c r="M128" s="37"/>
      <c r="N128" s="136">
        <v>1</v>
      </c>
      <c r="O128" s="37"/>
      <c r="P128" s="37"/>
      <c r="Q128" s="37"/>
      <c r="R128" s="38">
        <f t="shared" si="40"/>
        <v>1</v>
      </c>
      <c r="S128" s="137"/>
      <c r="T128" s="30">
        <f t="shared" si="41"/>
        <v>0</v>
      </c>
      <c r="V128" s="211"/>
    </row>
    <row r="129" spans="1:22" ht="15">
      <c r="A129" s="55">
        <f t="shared" si="42"/>
        <v>5</v>
      </c>
      <c r="B129" s="17" t="s">
        <v>267</v>
      </c>
      <c r="C129" s="19"/>
      <c r="D129" s="12" t="s">
        <v>28</v>
      </c>
      <c r="E129" s="12">
        <v>2</v>
      </c>
      <c r="F129" s="37"/>
      <c r="G129" s="37"/>
      <c r="H129" s="37"/>
      <c r="I129" s="37"/>
      <c r="J129" s="37"/>
      <c r="K129" s="37"/>
      <c r="L129" s="37">
        <v>2</v>
      </c>
      <c r="M129" s="37"/>
      <c r="N129" s="37"/>
      <c r="O129" s="37"/>
      <c r="P129" s="37"/>
      <c r="Q129" s="37"/>
      <c r="R129" s="38">
        <f t="shared" si="40"/>
        <v>2</v>
      </c>
      <c r="S129" s="16"/>
      <c r="T129" s="30">
        <f t="shared" si="41"/>
        <v>0</v>
      </c>
      <c r="V129" s="211"/>
    </row>
    <row r="130" spans="1:22" ht="15">
      <c r="A130" s="55">
        <f t="shared" si="42"/>
        <v>6</v>
      </c>
      <c r="B130" s="17" t="s">
        <v>189</v>
      </c>
      <c r="C130" s="19"/>
      <c r="D130" s="135" t="s">
        <v>28</v>
      </c>
      <c r="E130" s="135">
        <v>2</v>
      </c>
      <c r="F130" s="37"/>
      <c r="G130" s="37"/>
      <c r="H130" s="37"/>
      <c r="I130" s="37"/>
      <c r="J130" s="37"/>
      <c r="K130" s="37"/>
      <c r="L130" s="37">
        <v>2</v>
      </c>
      <c r="M130" s="37"/>
      <c r="N130" s="37"/>
      <c r="O130" s="37"/>
      <c r="P130" s="37"/>
      <c r="Q130" s="37"/>
      <c r="R130" s="38">
        <f t="shared" si="40"/>
        <v>2</v>
      </c>
      <c r="S130" s="16"/>
      <c r="T130" s="30">
        <f t="shared" si="41"/>
        <v>0</v>
      </c>
      <c r="V130" s="211"/>
    </row>
    <row r="131" spans="1:22" s="57" customFormat="1" ht="15">
      <c r="A131" s="55">
        <f t="shared" si="42"/>
        <v>7</v>
      </c>
      <c r="B131" s="17" t="s">
        <v>190</v>
      </c>
      <c r="C131" s="19"/>
      <c r="D131" s="12" t="s">
        <v>28</v>
      </c>
      <c r="E131" s="12">
        <v>2</v>
      </c>
      <c r="F131" s="37"/>
      <c r="G131" s="37"/>
      <c r="H131" s="37"/>
      <c r="I131" s="37"/>
      <c r="J131" s="37"/>
      <c r="K131" s="37"/>
      <c r="L131" s="37">
        <v>2</v>
      </c>
      <c r="M131" s="37"/>
      <c r="N131" s="37"/>
      <c r="O131" s="37"/>
      <c r="P131" s="37"/>
      <c r="Q131" s="37"/>
      <c r="R131" s="38">
        <f t="shared" si="40"/>
        <v>2</v>
      </c>
      <c r="S131" s="16"/>
      <c r="T131" s="30">
        <f t="shared" si="41"/>
        <v>0</v>
      </c>
      <c r="V131" s="211"/>
    </row>
    <row r="132" spans="1:22" ht="30">
      <c r="A132" s="55">
        <f t="shared" si="42"/>
        <v>8</v>
      </c>
      <c r="B132" s="17" t="s">
        <v>203</v>
      </c>
      <c r="C132" s="163" t="s">
        <v>202</v>
      </c>
      <c r="D132" s="36" t="s">
        <v>28</v>
      </c>
      <c r="E132" s="37">
        <v>1</v>
      </c>
      <c r="F132" s="37"/>
      <c r="G132" s="37">
        <v>10</v>
      </c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8">
        <f t="shared" si="40"/>
        <v>10</v>
      </c>
      <c r="S132" s="16"/>
      <c r="T132" s="30">
        <f t="shared" si="41"/>
        <v>0</v>
      </c>
      <c r="V132" s="211"/>
    </row>
    <row r="133" spans="1:22" ht="35.25" customHeight="1">
      <c r="A133" s="55">
        <f t="shared" si="42"/>
        <v>9</v>
      </c>
      <c r="B133" s="17" t="s">
        <v>204</v>
      </c>
      <c r="C133" s="163" t="s">
        <v>205</v>
      </c>
      <c r="D133" s="36" t="s">
        <v>28</v>
      </c>
      <c r="E133" s="37">
        <v>1</v>
      </c>
      <c r="F133" s="37"/>
      <c r="G133" s="37">
        <v>5</v>
      </c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8">
        <f t="shared" si="40"/>
        <v>5</v>
      </c>
      <c r="S133" s="16"/>
      <c r="T133" s="30">
        <f t="shared" si="41"/>
        <v>0</v>
      </c>
      <c r="V133" s="211"/>
    </row>
    <row r="134" spans="1:22" ht="27" customHeight="1">
      <c r="A134" s="55">
        <f t="shared" si="42"/>
        <v>10</v>
      </c>
      <c r="B134" s="17" t="s">
        <v>206</v>
      </c>
      <c r="C134" s="163" t="s">
        <v>207</v>
      </c>
      <c r="D134" s="36" t="s">
        <v>28</v>
      </c>
      <c r="E134" s="37">
        <v>1</v>
      </c>
      <c r="F134" s="37"/>
      <c r="G134" s="37">
        <v>5</v>
      </c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8">
        <f t="shared" si="40"/>
        <v>5</v>
      </c>
      <c r="S134" s="16"/>
      <c r="T134" s="30">
        <f t="shared" si="41"/>
        <v>0</v>
      </c>
      <c r="V134" s="211"/>
    </row>
    <row r="135" spans="1:22" ht="15">
      <c r="A135" s="55">
        <f t="shared" si="42"/>
        <v>11</v>
      </c>
      <c r="B135" s="138" t="s">
        <v>231</v>
      </c>
      <c r="C135" s="163" t="s">
        <v>212</v>
      </c>
      <c r="D135" s="36" t="s">
        <v>28</v>
      </c>
      <c r="E135" s="37">
        <v>500</v>
      </c>
      <c r="F135" s="37"/>
      <c r="G135" s="37">
        <v>2</v>
      </c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8">
        <f t="shared" si="40"/>
        <v>2</v>
      </c>
      <c r="S135" s="16"/>
      <c r="T135" s="30">
        <f t="shared" si="41"/>
        <v>0</v>
      </c>
      <c r="V135" s="211"/>
    </row>
    <row r="136" spans="1:22" ht="15">
      <c r="A136" s="55">
        <f t="shared" si="42"/>
        <v>12</v>
      </c>
      <c r="B136" s="138" t="s">
        <v>213</v>
      </c>
      <c r="C136" s="163" t="s">
        <v>212</v>
      </c>
      <c r="D136" s="106" t="s">
        <v>28</v>
      </c>
      <c r="E136" s="107">
        <v>500</v>
      </c>
      <c r="F136" s="107"/>
      <c r="G136" s="107">
        <v>2</v>
      </c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8">
        <f t="shared" si="40"/>
        <v>2</v>
      </c>
      <c r="S136" s="16"/>
      <c r="T136" s="30">
        <f t="shared" si="41"/>
        <v>0</v>
      </c>
      <c r="V136" s="211"/>
    </row>
    <row r="137" spans="1:22" ht="15">
      <c r="A137" s="55">
        <f t="shared" si="42"/>
        <v>13</v>
      </c>
      <c r="B137" s="138" t="s">
        <v>214</v>
      </c>
      <c r="C137" s="163" t="s">
        <v>215</v>
      </c>
      <c r="D137" s="106" t="s">
        <v>28</v>
      </c>
      <c r="E137" s="107">
        <v>500</v>
      </c>
      <c r="F137" s="107"/>
      <c r="G137" s="107">
        <v>2</v>
      </c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8">
        <f t="shared" si="40"/>
        <v>2</v>
      </c>
      <c r="S137" s="16"/>
      <c r="T137" s="30">
        <f t="shared" si="41"/>
        <v>0</v>
      </c>
      <c r="V137" s="211"/>
    </row>
    <row r="138" spans="1:22" ht="29.25" customHeight="1">
      <c r="A138" s="55">
        <f t="shared" si="42"/>
        <v>14</v>
      </c>
      <c r="B138" s="138" t="s">
        <v>230</v>
      </c>
      <c r="C138" s="163" t="s">
        <v>215</v>
      </c>
      <c r="D138" s="106" t="s">
        <v>28</v>
      </c>
      <c r="E138" s="107">
        <v>500</v>
      </c>
      <c r="F138" s="107"/>
      <c r="G138" s="107">
        <v>2</v>
      </c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8">
        <f t="shared" si="40"/>
        <v>2</v>
      </c>
      <c r="S138" s="16"/>
      <c r="T138" s="30">
        <f t="shared" si="41"/>
        <v>0</v>
      </c>
      <c r="V138" s="211"/>
    </row>
    <row r="139" spans="1:22" ht="34.5" customHeight="1">
      <c r="A139" s="55">
        <f t="shared" si="42"/>
        <v>15</v>
      </c>
      <c r="B139" s="139" t="s">
        <v>195</v>
      </c>
      <c r="C139" s="162" t="s">
        <v>196</v>
      </c>
      <c r="D139" s="24" t="s">
        <v>28</v>
      </c>
      <c r="E139" s="25">
        <v>1</v>
      </c>
      <c r="F139" s="25"/>
      <c r="G139" s="25">
        <v>1</v>
      </c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15">
        <f t="shared" si="40"/>
        <v>1</v>
      </c>
      <c r="S139" s="16"/>
      <c r="T139" s="30">
        <f t="shared" si="41"/>
        <v>0</v>
      </c>
      <c r="V139" s="211"/>
    </row>
    <row r="140" spans="1:20" ht="15.75" thickBot="1">
      <c r="A140" s="55">
        <f t="shared" si="42"/>
        <v>16</v>
      </c>
      <c r="B140" s="59"/>
      <c r="C140" s="60"/>
      <c r="D140" s="61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15">
        <f t="shared" si="40"/>
        <v>0</v>
      </c>
      <c r="S140" s="20"/>
      <c r="T140" s="78">
        <v>0</v>
      </c>
    </row>
    <row r="141" spans="1:20" ht="15.75" thickBot="1">
      <c r="A141" s="179" t="s">
        <v>24</v>
      </c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1"/>
      <c r="T141" s="22">
        <f>SUM(T125:T140)</f>
        <v>0</v>
      </c>
    </row>
    <row r="142" spans="1:20" ht="18.75">
      <c r="A142" s="7">
        <v>16</v>
      </c>
      <c r="B142" s="29" t="s">
        <v>241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9"/>
    </row>
    <row r="143" spans="1:20" s="57" customFormat="1" ht="30">
      <c r="A143" s="55">
        <v>1</v>
      </c>
      <c r="B143" s="140" t="s">
        <v>197</v>
      </c>
      <c r="C143" s="163" t="s">
        <v>198</v>
      </c>
      <c r="D143" s="36" t="s">
        <v>28</v>
      </c>
      <c r="E143" s="37">
        <v>1000</v>
      </c>
      <c r="F143" s="37"/>
      <c r="G143" s="37">
        <v>10</v>
      </c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8">
        <f aca="true" t="shared" si="43" ref="R143:R150">SUM(F143:Q143)</f>
        <v>10</v>
      </c>
      <c r="S143" s="16"/>
      <c r="T143" s="30">
        <f aca="true" t="shared" si="44" ref="T143:T149">R143*S143</f>
        <v>0</v>
      </c>
    </row>
    <row r="144" spans="1:20" ht="57.75" customHeight="1">
      <c r="A144" s="55">
        <f aca="true" t="shared" si="45" ref="A144:A146">A143+1</f>
        <v>2</v>
      </c>
      <c r="B144" s="17" t="s">
        <v>199</v>
      </c>
      <c r="C144" s="163" t="s">
        <v>200</v>
      </c>
      <c r="D144" s="36" t="s">
        <v>28</v>
      </c>
      <c r="E144" s="37" t="s">
        <v>201</v>
      </c>
      <c r="F144" s="37"/>
      <c r="G144" s="37">
        <v>5</v>
      </c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8">
        <f t="shared" si="43"/>
        <v>5</v>
      </c>
      <c r="S144" s="16"/>
      <c r="T144" s="30">
        <f t="shared" si="44"/>
        <v>0</v>
      </c>
    </row>
    <row r="145" spans="1:20" ht="48.75" customHeight="1">
      <c r="A145" s="55">
        <f t="shared" si="45"/>
        <v>3</v>
      </c>
      <c r="B145" s="141" t="s">
        <v>208</v>
      </c>
      <c r="C145" s="163" t="s">
        <v>209</v>
      </c>
      <c r="D145" s="36" t="s">
        <v>28</v>
      </c>
      <c r="E145" s="37">
        <v>250</v>
      </c>
      <c r="F145" s="37"/>
      <c r="G145" s="37">
        <v>3</v>
      </c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8">
        <f t="shared" si="43"/>
        <v>3</v>
      </c>
      <c r="S145" s="16"/>
      <c r="T145" s="30">
        <f t="shared" si="44"/>
        <v>0</v>
      </c>
    </row>
    <row r="146" spans="1:20" ht="30">
      <c r="A146" s="55">
        <f t="shared" si="45"/>
        <v>4</v>
      </c>
      <c r="B146" s="138" t="s">
        <v>210</v>
      </c>
      <c r="C146" s="163" t="s">
        <v>211</v>
      </c>
      <c r="D146" s="36" t="s">
        <v>28</v>
      </c>
      <c r="E146" s="37">
        <v>400</v>
      </c>
      <c r="F146" s="37"/>
      <c r="G146" s="37">
        <v>2</v>
      </c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8">
        <f t="shared" si="43"/>
        <v>2</v>
      </c>
      <c r="S146" s="16"/>
      <c r="T146" s="30">
        <f t="shared" si="44"/>
        <v>0</v>
      </c>
    </row>
    <row r="147" spans="1:20" ht="30">
      <c r="A147" s="55">
        <f aca="true" t="shared" si="46" ref="A147:A150">1+A146</f>
        <v>5</v>
      </c>
      <c r="B147" s="142" t="s">
        <v>216</v>
      </c>
      <c r="C147" s="163" t="s">
        <v>217</v>
      </c>
      <c r="D147" s="143" t="s">
        <v>28</v>
      </c>
      <c r="E147" s="107">
        <v>1000</v>
      </c>
      <c r="F147" s="107"/>
      <c r="G147" s="107">
        <v>20</v>
      </c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8">
        <f t="shared" si="43"/>
        <v>20</v>
      </c>
      <c r="S147" s="16"/>
      <c r="T147" s="30">
        <f t="shared" si="44"/>
        <v>0</v>
      </c>
    </row>
    <row r="148" spans="1:20" ht="30">
      <c r="A148" s="55">
        <f t="shared" si="46"/>
        <v>6</v>
      </c>
      <c r="B148" s="144" t="s">
        <v>218</v>
      </c>
      <c r="C148" s="163" t="s">
        <v>219</v>
      </c>
      <c r="D148" s="106" t="s">
        <v>28</v>
      </c>
      <c r="E148" s="107">
        <v>1000</v>
      </c>
      <c r="F148" s="107"/>
      <c r="G148" s="107">
        <v>20</v>
      </c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8">
        <f t="shared" si="43"/>
        <v>20</v>
      </c>
      <c r="S148" s="16"/>
      <c r="T148" s="30">
        <f t="shared" si="44"/>
        <v>0</v>
      </c>
    </row>
    <row r="149" spans="1:20" ht="30">
      <c r="A149" s="55">
        <f t="shared" si="46"/>
        <v>7</v>
      </c>
      <c r="B149" s="145" t="s">
        <v>220</v>
      </c>
      <c r="C149" s="163" t="s">
        <v>221</v>
      </c>
      <c r="D149" s="112" t="s">
        <v>28</v>
      </c>
      <c r="E149" s="107">
        <v>1000</v>
      </c>
      <c r="F149" s="107"/>
      <c r="G149" s="107">
        <v>20</v>
      </c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8">
        <f t="shared" si="43"/>
        <v>20</v>
      </c>
      <c r="S149" s="16"/>
      <c r="T149" s="30">
        <f t="shared" si="44"/>
        <v>0</v>
      </c>
    </row>
    <row r="150" spans="1:20" ht="15.75" thickBot="1">
      <c r="A150" s="55">
        <f t="shared" si="46"/>
        <v>8</v>
      </c>
      <c r="B150" s="59"/>
      <c r="C150" s="60"/>
      <c r="D150" s="61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108">
        <f t="shared" si="43"/>
        <v>0</v>
      </c>
      <c r="S150" s="20"/>
      <c r="T150" s="78">
        <v>0</v>
      </c>
    </row>
    <row r="151" spans="1:20" ht="15.75" thickBot="1">
      <c r="A151" s="179" t="s">
        <v>24</v>
      </c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1"/>
      <c r="T151" s="81">
        <f>SUM(T143:T150)</f>
        <v>0</v>
      </c>
    </row>
    <row r="152" spans="1:22" s="57" customFormat="1" ht="18.75">
      <c r="A152" s="7">
        <v>17</v>
      </c>
      <c r="B152" s="29" t="s">
        <v>247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9"/>
      <c r="U152" s="71"/>
      <c r="V152" s="71"/>
    </row>
    <row r="153" spans="1:20" s="57" customFormat="1" ht="15">
      <c r="A153" s="55">
        <v>1</v>
      </c>
      <c r="B153" s="17" t="s">
        <v>140</v>
      </c>
      <c r="C153" s="146" t="s">
        <v>273</v>
      </c>
      <c r="D153" s="24" t="s">
        <v>28</v>
      </c>
      <c r="E153" s="25">
        <v>100</v>
      </c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>
        <v>1</v>
      </c>
      <c r="R153" s="15">
        <f>SUM(F153:Q153)</f>
        <v>1</v>
      </c>
      <c r="S153" s="16"/>
      <c r="T153" s="30">
        <f>R153*S153</f>
        <v>0</v>
      </c>
    </row>
    <row r="154" spans="1:20" s="57" customFormat="1" ht="15">
      <c r="A154" s="55">
        <f>A153+1</f>
        <v>2</v>
      </c>
      <c r="B154" s="17" t="s">
        <v>141</v>
      </c>
      <c r="C154" s="146" t="s">
        <v>274</v>
      </c>
      <c r="D154" s="24" t="s">
        <v>28</v>
      </c>
      <c r="E154" s="25">
        <v>100</v>
      </c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>
        <v>1</v>
      </c>
      <c r="R154" s="15">
        <f>SUM(F154:Q154)</f>
        <v>1</v>
      </c>
      <c r="S154" s="16"/>
      <c r="T154" s="30">
        <f>R154*S154</f>
        <v>0</v>
      </c>
    </row>
    <row r="155" spans="1:20" s="57" customFormat="1" ht="15">
      <c r="A155" s="55">
        <f aca="true" t="shared" si="47" ref="A155:A156">A154+1</f>
        <v>3</v>
      </c>
      <c r="B155" s="17" t="s">
        <v>142</v>
      </c>
      <c r="C155" s="146" t="s">
        <v>273</v>
      </c>
      <c r="D155" s="24" t="s">
        <v>28</v>
      </c>
      <c r="E155" s="25">
        <v>100</v>
      </c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>
        <v>1</v>
      </c>
      <c r="R155" s="15">
        <f>SUM(F155:Q155)</f>
        <v>1</v>
      </c>
      <c r="S155" s="16"/>
      <c r="T155" s="30">
        <f>R155*S155</f>
        <v>0</v>
      </c>
    </row>
    <row r="156" spans="1:20" ht="15.75" thickBot="1">
      <c r="A156" s="55">
        <f t="shared" si="47"/>
        <v>4</v>
      </c>
      <c r="B156" s="64"/>
      <c r="C156" s="11"/>
      <c r="D156" s="24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15">
        <f>SUM(F156:Q156)</f>
        <v>0</v>
      </c>
      <c r="S156" s="20"/>
      <c r="T156" s="78">
        <v>0</v>
      </c>
    </row>
    <row r="157" spans="1:20" ht="15.75" thickBot="1">
      <c r="A157" s="187" t="s">
        <v>24</v>
      </c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22">
        <f>SUM(T153:T156)</f>
        <v>0</v>
      </c>
    </row>
    <row r="158" spans="1:35" s="54" customFormat="1" ht="18.75">
      <c r="A158" s="7">
        <v>18</v>
      </c>
      <c r="B158" s="29" t="s">
        <v>114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9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s="54" customFormat="1" ht="30">
      <c r="A159" s="23">
        <v>1</v>
      </c>
      <c r="B159" s="147" t="s">
        <v>163</v>
      </c>
      <c r="C159" s="163" t="s">
        <v>167</v>
      </c>
      <c r="D159" s="148" t="s">
        <v>28</v>
      </c>
      <c r="E159" s="149">
        <v>1</v>
      </c>
      <c r="F159" s="149"/>
      <c r="G159" s="149"/>
      <c r="H159" s="149"/>
      <c r="I159" s="149"/>
      <c r="J159" s="149"/>
      <c r="K159" s="149"/>
      <c r="L159" s="149"/>
      <c r="M159" s="149"/>
      <c r="N159" s="149"/>
      <c r="O159" s="149">
        <v>800</v>
      </c>
      <c r="P159" s="149"/>
      <c r="Q159" s="149"/>
      <c r="R159" s="150">
        <f>SUM(F159:Q159)</f>
        <v>800</v>
      </c>
      <c r="S159" s="80"/>
      <c r="T159" s="79">
        <f>S159*R159</f>
        <v>0</v>
      </c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s="54" customFormat="1" ht="30">
      <c r="A160" s="23">
        <f>A159+1</f>
        <v>2</v>
      </c>
      <c r="B160" s="147" t="s">
        <v>164</v>
      </c>
      <c r="C160" s="163" t="s">
        <v>165</v>
      </c>
      <c r="D160" s="148" t="s">
        <v>28</v>
      </c>
      <c r="E160" s="149">
        <v>1</v>
      </c>
      <c r="F160" s="149"/>
      <c r="G160" s="149"/>
      <c r="H160" s="149"/>
      <c r="I160" s="149"/>
      <c r="J160" s="149"/>
      <c r="K160" s="149"/>
      <c r="L160" s="149"/>
      <c r="M160" s="149"/>
      <c r="N160" s="149"/>
      <c r="O160" s="149">
        <v>300</v>
      </c>
      <c r="P160" s="149"/>
      <c r="Q160" s="149"/>
      <c r="R160" s="150">
        <f>SUM(F160:Q160)</f>
        <v>300</v>
      </c>
      <c r="S160" s="80"/>
      <c r="T160" s="79">
        <f>S160*R160</f>
        <v>0</v>
      </c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s="54" customFormat="1" ht="30">
      <c r="A161" s="23">
        <f aca="true" t="shared" si="48" ref="A161:A162">A160+1</f>
        <v>3</v>
      </c>
      <c r="B161" s="147" t="s">
        <v>166</v>
      </c>
      <c r="C161" s="163" t="s">
        <v>168</v>
      </c>
      <c r="D161" s="148" t="s">
        <v>28</v>
      </c>
      <c r="E161" s="149">
        <v>200</v>
      </c>
      <c r="F161" s="149"/>
      <c r="G161" s="149"/>
      <c r="H161" s="149"/>
      <c r="I161" s="149"/>
      <c r="J161" s="149"/>
      <c r="K161" s="149"/>
      <c r="L161" s="149"/>
      <c r="M161" s="149"/>
      <c r="N161" s="149"/>
      <c r="O161" s="149">
        <v>6</v>
      </c>
      <c r="P161" s="149"/>
      <c r="Q161" s="149"/>
      <c r="R161" s="150">
        <f>SUM(F161:Q161)</f>
        <v>6</v>
      </c>
      <c r="S161" s="80"/>
      <c r="T161" s="79">
        <f>S161*R161</f>
        <v>0</v>
      </c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s="83" customFormat="1" ht="15.75" thickBot="1">
      <c r="A162" s="23">
        <f t="shared" si="48"/>
        <v>4</v>
      </c>
      <c r="B162" s="11"/>
      <c r="C162" s="11"/>
      <c r="D162" s="18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5">
        <f aca="true" t="shared" si="49" ref="R162">SUM(F162:Q162)</f>
        <v>0</v>
      </c>
      <c r="S162" s="20"/>
      <c r="T162" s="21">
        <f aca="true" t="shared" si="50" ref="T162">R162*S162</f>
        <v>0</v>
      </c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s="83" customFormat="1" ht="15.75" thickBot="1">
      <c r="A163" s="174" t="s">
        <v>24</v>
      </c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6"/>
      <c r="T163" s="22">
        <f>SUM(T159:T162)</f>
        <v>0</v>
      </c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s="83" customFormat="1" ht="18.75">
      <c r="A164" s="7">
        <v>19</v>
      </c>
      <c r="B164" s="29" t="s">
        <v>115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9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s="83" customFormat="1" ht="15">
      <c r="A165" s="23">
        <v>1</v>
      </c>
      <c r="B165" s="17" t="s">
        <v>248</v>
      </c>
      <c r="C165" s="164" t="s">
        <v>249</v>
      </c>
      <c r="D165" s="24" t="s">
        <v>28</v>
      </c>
      <c r="E165" s="25">
        <v>100</v>
      </c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>
        <v>10</v>
      </c>
      <c r="Q165" s="25"/>
      <c r="R165" s="15">
        <f>SUM(F165:Q165)</f>
        <v>10</v>
      </c>
      <c r="S165" s="16"/>
      <c r="T165" s="30">
        <f>R165*S165</f>
        <v>0</v>
      </c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s="83" customFormat="1" ht="15">
      <c r="A166" s="23">
        <f>A165+1</f>
        <v>2</v>
      </c>
      <c r="B166" s="147" t="s">
        <v>250</v>
      </c>
      <c r="C166" s="164" t="s">
        <v>251</v>
      </c>
      <c r="D166" s="24" t="s">
        <v>28</v>
      </c>
      <c r="E166" s="25">
        <v>100</v>
      </c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>
        <v>10</v>
      </c>
      <c r="Q166" s="25"/>
      <c r="R166" s="15">
        <f>SUM(F166:Q166)</f>
        <v>10</v>
      </c>
      <c r="S166" s="16"/>
      <c r="T166" s="79">
        <f>R166*S166</f>
        <v>0</v>
      </c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s="83" customFormat="1" ht="15">
      <c r="A167" s="23">
        <f aca="true" t="shared" si="51" ref="A167:A170">A166+1</f>
        <v>3</v>
      </c>
      <c r="B167" s="147" t="s">
        <v>252</v>
      </c>
      <c r="C167" s="164" t="s">
        <v>253</v>
      </c>
      <c r="D167" s="24" t="s">
        <v>28</v>
      </c>
      <c r="E167" s="25">
        <v>960</v>
      </c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>
        <v>5</v>
      </c>
      <c r="Q167" s="25"/>
      <c r="R167" s="15">
        <f>SUM(F167:Q167)</f>
        <v>5</v>
      </c>
      <c r="S167" s="16"/>
      <c r="T167" s="79">
        <f>R167*S167</f>
        <v>0</v>
      </c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s="83" customFormat="1" ht="15">
      <c r="A168" s="23">
        <f t="shared" si="51"/>
        <v>4</v>
      </c>
      <c r="B168" s="147" t="s">
        <v>254</v>
      </c>
      <c r="C168" s="164" t="s">
        <v>255</v>
      </c>
      <c r="D168" s="24" t="s">
        <v>28</v>
      </c>
      <c r="E168" s="25">
        <v>960</v>
      </c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>
        <v>5</v>
      </c>
      <c r="Q168" s="25"/>
      <c r="R168" s="15">
        <f>SUM(F168:Q168)</f>
        <v>5</v>
      </c>
      <c r="S168" s="16"/>
      <c r="T168" s="79">
        <f>R168*S168</f>
        <v>0</v>
      </c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s="83" customFormat="1" ht="15">
      <c r="A169" s="23">
        <f t="shared" si="51"/>
        <v>5</v>
      </c>
      <c r="B169" s="147" t="s">
        <v>256</v>
      </c>
      <c r="C169" s="164" t="s">
        <v>257</v>
      </c>
      <c r="D169" s="24" t="s">
        <v>28</v>
      </c>
      <c r="E169" s="25">
        <v>100</v>
      </c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>
        <v>2</v>
      </c>
      <c r="Q169" s="25"/>
      <c r="R169" s="15">
        <f>SUM(F169:Q169)</f>
        <v>2</v>
      </c>
      <c r="S169" s="16"/>
      <c r="T169" s="79">
        <f>R169*S169</f>
        <v>0</v>
      </c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 s="83" customFormat="1" ht="15.75" thickBot="1">
      <c r="A170" s="23">
        <f t="shared" si="51"/>
        <v>6</v>
      </c>
      <c r="B170" s="11"/>
      <c r="C170" s="165"/>
      <c r="D170" s="18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5">
        <f aca="true" t="shared" si="52" ref="R170">SUM(F170:Q170)</f>
        <v>0</v>
      </c>
      <c r="S170" s="20"/>
      <c r="T170" s="78">
        <v>0</v>
      </c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 s="83" customFormat="1" ht="15.75" thickBot="1">
      <c r="A171" s="218" t="s">
        <v>24</v>
      </c>
      <c r="B171" s="219"/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20"/>
      <c r="T171" s="22">
        <f>SUM(T165:T170)</f>
        <v>0</v>
      </c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20" ht="18.75">
      <c r="A172" s="7"/>
      <c r="B172" s="29" t="s">
        <v>130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9"/>
    </row>
    <row r="173" spans="1:20" ht="27.75" customHeight="1">
      <c r="A173" s="55">
        <v>1</v>
      </c>
      <c r="B173" s="11" t="s">
        <v>30</v>
      </c>
      <c r="C173" s="35"/>
      <c r="D173" s="36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8">
        <f>SUM(F173:Q173)</f>
        <v>0</v>
      </c>
      <c r="S173" s="67"/>
      <c r="T173" s="68">
        <v>0</v>
      </c>
    </row>
    <row r="174" spans="1:20" s="57" customFormat="1" ht="15.75" thickBot="1">
      <c r="A174" s="23">
        <f>A173+1</f>
        <v>2</v>
      </c>
      <c r="B174" s="11"/>
      <c r="C174" s="56"/>
      <c r="D174" s="18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5">
        <f>SUM(F174:Q174)</f>
        <v>0</v>
      </c>
      <c r="S174" s="20"/>
      <c r="T174" s="46">
        <f aca="true" t="shared" si="53" ref="T174">R174*S174</f>
        <v>0</v>
      </c>
    </row>
    <row r="175" spans="1:20" s="57" customFormat="1" ht="15.75" thickBot="1">
      <c r="A175" s="218" t="s">
        <v>24</v>
      </c>
      <c r="B175" s="219"/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20"/>
      <c r="T175" s="96">
        <f>SUM(T173:T174)</f>
        <v>0</v>
      </c>
    </row>
    <row r="176" spans="1:20" s="57" customFormat="1" ht="18.75">
      <c r="A176" s="7"/>
      <c r="B176" s="8" t="s">
        <v>116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9"/>
    </row>
    <row r="177" spans="1:20" ht="30" customHeight="1">
      <c r="A177" s="55">
        <v>1</v>
      </c>
      <c r="B177" s="11" t="s">
        <v>30</v>
      </c>
      <c r="C177" s="17"/>
      <c r="D177" s="24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15">
        <f aca="true" t="shared" si="54" ref="R177:R178">SUM(F177:Q177)</f>
        <v>0</v>
      </c>
      <c r="S177" s="67"/>
      <c r="T177" s="68">
        <v>0</v>
      </c>
    </row>
    <row r="178" spans="1:20" ht="15.75" thickBot="1">
      <c r="A178" s="55">
        <f>A177+1</f>
        <v>2</v>
      </c>
      <c r="B178" s="17"/>
      <c r="C178" s="17"/>
      <c r="D178" s="24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15">
        <f t="shared" si="54"/>
        <v>0</v>
      </c>
      <c r="S178" s="20"/>
      <c r="T178" s="28">
        <v>0</v>
      </c>
    </row>
    <row r="179" spans="1:20" ht="15.75" thickBot="1">
      <c r="A179" s="174" t="s">
        <v>24</v>
      </c>
      <c r="B179" s="175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6"/>
      <c r="T179" s="96">
        <f>SUM(T177:T178)</f>
        <v>0</v>
      </c>
    </row>
    <row r="180" spans="1:20" s="57" customFormat="1" ht="18.75">
      <c r="A180" s="7">
        <v>20</v>
      </c>
      <c r="B180" s="8" t="s">
        <v>117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9"/>
    </row>
    <row r="181" spans="1:20" ht="15">
      <c r="A181" s="23">
        <v>1</v>
      </c>
      <c r="B181" s="17" t="s">
        <v>135</v>
      </c>
      <c r="C181" s="146" t="s">
        <v>275</v>
      </c>
      <c r="D181" s="24" t="s">
        <v>28</v>
      </c>
      <c r="E181" s="25">
        <v>12</v>
      </c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>
        <v>1</v>
      </c>
      <c r="R181" s="15">
        <f>SUM(F181:Q181)</f>
        <v>1</v>
      </c>
      <c r="S181" s="16"/>
      <c r="T181" s="30">
        <f>R181*S181</f>
        <v>0</v>
      </c>
    </row>
    <row r="182" spans="1:20" ht="15">
      <c r="A182" s="23">
        <f>A181+1</f>
        <v>2</v>
      </c>
      <c r="B182" s="17" t="s">
        <v>136</v>
      </c>
      <c r="C182" s="146" t="s">
        <v>276</v>
      </c>
      <c r="D182" s="24" t="s">
        <v>28</v>
      </c>
      <c r="E182" s="25">
        <v>12</v>
      </c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>
        <v>1</v>
      </c>
      <c r="R182" s="15">
        <f>SUM(F182:Q182)</f>
        <v>1</v>
      </c>
      <c r="S182" s="16"/>
      <c r="T182" s="30">
        <f>R182*S182</f>
        <v>0</v>
      </c>
    </row>
    <row r="183" spans="1:20" ht="15">
      <c r="A183" s="23">
        <f aca="true" t="shared" si="55" ref="A183:A186">A182+1</f>
        <v>3</v>
      </c>
      <c r="B183" s="17" t="s">
        <v>137</v>
      </c>
      <c r="C183" s="146" t="s">
        <v>277</v>
      </c>
      <c r="D183" s="24" t="s">
        <v>28</v>
      </c>
      <c r="E183" s="25">
        <v>12</v>
      </c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>
        <v>1</v>
      </c>
      <c r="R183" s="15">
        <f>SUM(F183:Q183)</f>
        <v>1</v>
      </c>
      <c r="S183" s="16"/>
      <c r="T183" s="30">
        <f>R183*S183</f>
        <v>0</v>
      </c>
    </row>
    <row r="184" spans="1:20" ht="15">
      <c r="A184" s="23">
        <f t="shared" si="55"/>
        <v>4</v>
      </c>
      <c r="B184" s="17" t="s">
        <v>138</v>
      </c>
      <c r="C184" s="146" t="s">
        <v>278</v>
      </c>
      <c r="D184" s="24" t="s">
        <v>28</v>
      </c>
      <c r="E184" s="25">
        <v>1</v>
      </c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>
        <v>1</v>
      </c>
      <c r="R184" s="15">
        <f>SUM(F184:Q184)</f>
        <v>1</v>
      </c>
      <c r="S184" s="16"/>
      <c r="T184" s="30">
        <f>R184*S184</f>
        <v>0</v>
      </c>
    </row>
    <row r="185" spans="1:20" ht="30">
      <c r="A185" s="23">
        <f t="shared" si="55"/>
        <v>5</v>
      </c>
      <c r="B185" s="17" t="s">
        <v>139</v>
      </c>
      <c r="C185" s="167" t="s">
        <v>279</v>
      </c>
      <c r="D185" s="24" t="s">
        <v>28</v>
      </c>
      <c r="E185" s="25">
        <v>1</v>
      </c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>
        <v>1</v>
      </c>
      <c r="R185" s="15">
        <f>SUM(F185:Q185)</f>
        <v>1</v>
      </c>
      <c r="S185" s="16"/>
      <c r="T185" s="30">
        <f>R185*S185</f>
        <v>0</v>
      </c>
    </row>
    <row r="186" spans="1:20" ht="15.75" thickBot="1">
      <c r="A186" s="23">
        <f t="shared" si="55"/>
        <v>6</v>
      </c>
      <c r="B186" s="17"/>
      <c r="C186" s="17"/>
      <c r="D186" s="24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15">
        <f aca="true" t="shared" si="56" ref="R186">SUM(F186:Q186)</f>
        <v>0</v>
      </c>
      <c r="S186" s="20"/>
      <c r="T186" s="28">
        <f aca="true" t="shared" si="57" ref="T186">R186*S186</f>
        <v>0</v>
      </c>
    </row>
    <row r="187" spans="1:20" ht="15.75" thickBot="1">
      <c r="A187" s="174" t="s">
        <v>24</v>
      </c>
      <c r="B187" s="175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6"/>
      <c r="T187" s="22">
        <f>SUM(T181:T186)</f>
        <v>0</v>
      </c>
    </row>
    <row r="188" spans="1:20" ht="18.75">
      <c r="A188" s="7">
        <v>21</v>
      </c>
      <c r="B188" s="29" t="s">
        <v>118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9"/>
    </row>
    <row r="189" spans="1:20" ht="15">
      <c r="A189" s="23">
        <v>1</v>
      </c>
      <c r="B189" s="151" t="s">
        <v>171</v>
      </c>
      <c r="C189" s="164" t="s">
        <v>280</v>
      </c>
      <c r="D189" s="24" t="s">
        <v>28</v>
      </c>
      <c r="E189" s="25">
        <v>1</v>
      </c>
      <c r="F189" s="25"/>
      <c r="G189" s="25"/>
      <c r="H189" s="25"/>
      <c r="I189" s="25"/>
      <c r="J189" s="25"/>
      <c r="K189" s="25"/>
      <c r="L189" s="25"/>
      <c r="M189" s="25"/>
      <c r="N189" s="25">
        <v>4</v>
      </c>
      <c r="O189" s="25"/>
      <c r="P189" s="25"/>
      <c r="Q189" s="25"/>
      <c r="R189" s="15">
        <f>SUM(F189:Q189)</f>
        <v>4</v>
      </c>
      <c r="S189" s="16"/>
      <c r="T189" s="30">
        <f>R189*S189</f>
        <v>0</v>
      </c>
    </row>
    <row r="190" spans="1:20" ht="15.75" thickBot="1">
      <c r="A190" s="23">
        <f>A189+1</f>
        <v>2</v>
      </c>
      <c r="B190" s="11"/>
      <c r="C190" s="11"/>
      <c r="D190" s="18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5">
        <f>SUM(F190:Q190)</f>
        <v>0</v>
      </c>
      <c r="S190" s="20"/>
      <c r="T190" s="78">
        <v>0</v>
      </c>
    </row>
    <row r="191" spans="1:20" ht="15.75" thickBot="1">
      <c r="A191" s="174" t="s">
        <v>24</v>
      </c>
      <c r="B191" s="175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6"/>
      <c r="T191" s="81">
        <f>SUM(T189:T190)</f>
        <v>0</v>
      </c>
    </row>
    <row r="192" spans="1:20" s="95" customFormat="1" ht="18.75">
      <c r="A192" s="7"/>
      <c r="B192" s="29" t="s">
        <v>234</v>
      </c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48"/>
    </row>
    <row r="193" spans="1:35" s="83" customFormat="1" ht="27" customHeight="1">
      <c r="A193" s="55">
        <v>1</v>
      </c>
      <c r="B193" s="11" t="s">
        <v>30</v>
      </c>
      <c r="C193" s="35"/>
      <c r="D193" s="36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8">
        <f aca="true" t="shared" si="58" ref="R193:R194">SUM(F193:Q193)</f>
        <v>0</v>
      </c>
      <c r="S193" s="67"/>
      <c r="T193" s="68">
        <f t="shared" si="4"/>
        <v>0</v>
      </c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s="83" customFormat="1" ht="15" customHeight="1" thickBot="1">
      <c r="A194" s="55">
        <f>A193+1</f>
        <v>2</v>
      </c>
      <c r="B194" s="11"/>
      <c r="C194" s="35"/>
      <c r="D194" s="36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8">
        <f t="shared" si="58"/>
        <v>0</v>
      </c>
      <c r="S194" s="67"/>
      <c r="T194" s="85">
        <f t="shared" si="4"/>
        <v>0</v>
      </c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20" ht="15.75" thickBot="1">
      <c r="A195" s="221" t="s">
        <v>24</v>
      </c>
      <c r="B195" s="222"/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3"/>
      <c r="T195" s="99">
        <v>0</v>
      </c>
    </row>
    <row r="196" spans="1:35" s="83" customFormat="1" ht="18.75">
      <c r="A196" s="157">
        <v>22</v>
      </c>
      <c r="B196" s="158" t="s">
        <v>246</v>
      </c>
      <c r="C196" s="159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s="83" customFormat="1" ht="15">
      <c r="A197" s="98">
        <v>1</v>
      </c>
      <c r="B197" s="101" t="s">
        <v>177</v>
      </c>
      <c r="C197" s="101" t="s">
        <v>80</v>
      </c>
      <c r="D197" s="102" t="s">
        <v>81</v>
      </c>
      <c r="E197" s="103">
        <v>1</v>
      </c>
      <c r="F197" s="103">
        <v>5</v>
      </c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4">
        <f aca="true" t="shared" si="59" ref="R197:R221">SUM(F197:Q197)</f>
        <v>5</v>
      </c>
      <c r="S197" s="52"/>
      <c r="T197" s="53">
        <f>R197*S197</f>
        <v>0</v>
      </c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s="83" customFormat="1" ht="15">
      <c r="A198" s="55">
        <f aca="true" t="shared" si="60" ref="A198:A221">A197+1</f>
        <v>2</v>
      </c>
      <c r="B198" s="19" t="s">
        <v>82</v>
      </c>
      <c r="C198" s="19" t="s">
        <v>77</v>
      </c>
      <c r="D198" s="36" t="s">
        <v>81</v>
      </c>
      <c r="E198" s="37">
        <v>10</v>
      </c>
      <c r="F198" s="37">
        <v>1</v>
      </c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8">
        <f t="shared" si="59"/>
        <v>1</v>
      </c>
      <c r="S198" s="16"/>
      <c r="T198" s="30">
        <f>R198*S198</f>
        <v>0</v>
      </c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s="83" customFormat="1" ht="15">
      <c r="A199" s="55">
        <f t="shared" si="60"/>
        <v>3</v>
      </c>
      <c r="B199" s="19" t="s">
        <v>86</v>
      </c>
      <c r="C199" s="19" t="s">
        <v>285</v>
      </c>
      <c r="D199" s="36" t="s">
        <v>81</v>
      </c>
      <c r="E199" s="36">
        <v>1</v>
      </c>
      <c r="F199" s="37"/>
      <c r="G199" s="37"/>
      <c r="H199" s="37"/>
      <c r="I199" s="37"/>
      <c r="J199" s="37"/>
      <c r="K199" s="37"/>
      <c r="L199" s="37">
        <v>1</v>
      </c>
      <c r="M199" s="37"/>
      <c r="N199" s="37"/>
      <c r="O199" s="37"/>
      <c r="P199" s="37"/>
      <c r="Q199" s="37"/>
      <c r="R199" s="38">
        <f t="shared" si="59"/>
        <v>1</v>
      </c>
      <c r="S199" s="16"/>
      <c r="T199" s="30">
        <f>R199*S199</f>
        <v>0</v>
      </c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:35" s="83" customFormat="1" ht="15">
      <c r="A200" s="55">
        <f t="shared" si="60"/>
        <v>4</v>
      </c>
      <c r="B200" s="105" t="s">
        <v>88</v>
      </c>
      <c r="C200" s="105" t="s">
        <v>89</v>
      </c>
      <c r="D200" s="106" t="s">
        <v>28</v>
      </c>
      <c r="E200" s="107">
        <v>4</v>
      </c>
      <c r="F200" s="107"/>
      <c r="G200" s="107"/>
      <c r="H200" s="107"/>
      <c r="I200" s="107"/>
      <c r="J200" s="107"/>
      <c r="K200" s="107"/>
      <c r="L200" s="107"/>
      <c r="M200" s="107"/>
      <c r="N200" s="108">
        <v>4</v>
      </c>
      <c r="O200" s="108"/>
      <c r="P200" s="107"/>
      <c r="Q200" s="107"/>
      <c r="R200" s="108">
        <f t="shared" si="59"/>
        <v>4</v>
      </c>
      <c r="S200" s="16"/>
      <c r="T200" s="30">
        <f aca="true" t="shared" si="61" ref="T200:T212">S200*R200</f>
        <v>0</v>
      </c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:24" s="83" customFormat="1" ht="15">
      <c r="A201" s="55">
        <f t="shared" si="60"/>
        <v>5</v>
      </c>
      <c r="B201" s="105" t="s">
        <v>90</v>
      </c>
      <c r="C201" s="109" t="s">
        <v>91</v>
      </c>
      <c r="D201" s="106" t="s">
        <v>28</v>
      </c>
      <c r="E201" s="107">
        <v>4</v>
      </c>
      <c r="F201" s="107"/>
      <c r="G201" s="107"/>
      <c r="H201" s="107"/>
      <c r="I201" s="107"/>
      <c r="J201" s="107"/>
      <c r="K201" s="107"/>
      <c r="L201" s="107"/>
      <c r="M201" s="107"/>
      <c r="N201" s="108">
        <v>4</v>
      </c>
      <c r="O201" s="108"/>
      <c r="P201" s="107"/>
      <c r="Q201" s="107"/>
      <c r="R201" s="108">
        <f t="shared" si="59"/>
        <v>4</v>
      </c>
      <c r="S201" s="16"/>
      <c r="T201" s="30">
        <f t="shared" si="61"/>
        <v>0</v>
      </c>
      <c r="U201"/>
      <c r="V201"/>
      <c r="W201"/>
      <c r="X201"/>
    </row>
    <row r="202" spans="1:35" s="83" customFormat="1" ht="15">
      <c r="A202" s="55">
        <f t="shared" si="60"/>
        <v>6</v>
      </c>
      <c r="B202" s="105" t="s">
        <v>92</v>
      </c>
      <c r="C202" s="110" t="s">
        <v>93</v>
      </c>
      <c r="D202" s="106" t="s">
        <v>28</v>
      </c>
      <c r="E202" s="107">
        <v>4</v>
      </c>
      <c r="F202" s="107"/>
      <c r="G202" s="107"/>
      <c r="H202" s="107"/>
      <c r="I202" s="107"/>
      <c r="J202" s="107"/>
      <c r="K202" s="107"/>
      <c r="L202" s="107"/>
      <c r="M202" s="107"/>
      <c r="N202" s="108">
        <v>4</v>
      </c>
      <c r="O202" s="108"/>
      <c r="P202" s="107"/>
      <c r="Q202" s="107"/>
      <c r="R202" s="108">
        <f t="shared" si="59"/>
        <v>4</v>
      </c>
      <c r="S202" s="16"/>
      <c r="T202" s="30">
        <f t="shared" si="61"/>
        <v>0</v>
      </c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:20" ht="15">
      <c r="A203" s="55">
        <f t="shared" si="60"/>
        <v>7</v>
      </c>
      <c r="B203" s="105" t="s">
        <v>94</v>
      </c>
      <c r="C203" s="163" t="s">
        <v>95</v>
      </c>
      <c r="D203" s="106" t="s">
        <v>28</v>
      </c>
      <c r="E203" s="107">
        <v>4</v>
      </c>
      <c r="F203" s="107"/>
      <c r="G203" s="107"/>
      <c r="H203" s="107"/>
      <c r="I203" s="107"/>
      <c r="J203" s="107"/>
      <c r="K203" s="107"/>
      <c r="L203" s="107"/>
      <c r="M203" s="107"/>
      <c r="N203" s="108">
        <v>4</v>
      </c>
      <c r="O203" s="108"/>
      <c r="P203" s="107"/>
      <c r="Q203" s="107"/>
      <c r="R203" s="108">
        <f t="shared" si="59"/>
        <v>4</v>
      </c>
      <c r="S203" s="16"/>
      <c r="T203" s="30">
        <f t="shared" si="61"/>
        <v>0</v>
      </c>
    </row>
    <row r="204" spans="1:35" s="54" customFormat="1" ht="15">
      <c r="A204" s="55">
        <f t="shared" si="60"/>
        <v>8</v>
      </c>
      <c r="B204" s="105" t="s">
        <v>100</v>
      </c>
      <c r="C204" s="163" t="s">
        <v>101</v>
      </c>
      <c r="D204" s="112" t="s">
        <v>81</v>
      </c>
      <c r="E204" s="113">
        <v>25</v>
      </c>
      <c r="F204" s="113"/>
      <c r="G204" s="113"/>
      <c r="H204" s="113"/>
      <c r="I204" s="113"/>
      <c r="J204" s="113"/>
      <c r="K204" s="113"/>
      <c r="L204" s="113"/>
      <c r="M204" s="113"/>
      <c r="N204" s="113">
        <v>4</v>
      </c>
      <c r="O204" s="113"/>
      <c r="P204" s="113"/>
      <c r="Q204" s="113"/>
      <c r="R204" s="84">
        <f t="shared" si="59"/>
        <v>4</v>
      </c>
      <c r="S204" s="16"/>
      <c r="T204" s="30">
        <f t="shared" si="61"/>
        <v>0</v>
      </c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:35" s="54" customFormat="1" ht="15">
      <c r="A205" s="55">
        <f t="shared" si="60"/>
        <v>9</v>
      </c>
      <c r="B205" s="114" t="s">
        <v>102</v>
      </c>
      <c r="C205" s="114" t="s">
        <v>292</v>
      </c>
      <c r="D205" s="115" t="s">
        <v>28</v>
      </c>
      <c r="E205" s="115">
        <v>1</v>
      </c>
      <c r="F205" s="115"/>
      <c r="G205" s="115"/>
      <c r="H205" s="115"/>
      <c r="I205" s="115"/>
      <c r="J205" s="115"/>
      <c r="K205" s="115"/>
      <c r="L205" s="115"/>
      <c r="M205" s="115">
        <v>1</v>
      </c>
      <c r="N205" s="114"/>
      <c r="O205" s="114"/>
      <c r="P205" s="114"/>
      <c r="Q205" s="114"/>
      <c r="R205" s="84">
        <f t="shared" si="59"/>
        <v>1</v>
      </c>
      <c r="S205" s="16"/>
      <c r="T205" s="30">
        <f t="shared" si="61"/>
        <v>0</v>
      </c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:35" s="54" customFormat="1" ht="15">
      <c r="A206" s="55">
        <f t="shared" si="60"/>
        <v>10</v>
      </c>
      <c r="B206" s="114" t="s">
        <v>103</v>
      </c>
      <c r="C206" s="114" t="s">
        <v>293</v>
      </c>
      <c r="D206" s="115" t="s">
        <v>28</v>
      </c>
      <c r="E206" s="115">
        <v>1</v>
      </c>
      <c r="F206" s="115"/>
      <c r="G206" s="115"/>
      <c r="H206" s="115"/>
      <c r="I206" s="115"/>
      <c r="J206" s="115"/>
      <c r="K206" s="115"/>
      <c r="L206" s="115"/>
      <c r="M206" s="115">
        <v>1</v>
      </c>
      <c r="N206" s="114"/>
      <c r="O206" s="114"/>
      <c r="P206" s="114"/>
      <c r="Q206" s="114"/>
      <c r="R206" s="84">
        <f t="shared" si="59"/>
        <v>1</v>
      </c>
      <c r="S206" s="16"/>
      <c r="T206" s="30">
        <f t="shared" si="61"/>
        <v>0</v>
      </c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35" s="54" customFormat="1" ht="15">
      <c r="A207" s="55">
        <f t="shared" si="60"/>
        <v>11</v>
      </c>
      <c r="B207" s="114" t="s">
        <v>104</v>
      </c>
      <c r="C207" s="114" t="s">
        <v>294</v>
      </c>
      <c r="D207" s="115" t="s">
        <v>28</v>
      </c>
      <c r="E207" s="115">
        <v>1</v>
      </c>
      <c r="F207" s="115"/>
      <c r="G207" s="115"/>
      <c r="H207" s="115"/>
      <c r="I207" s="115"/>
      <c r="J207" s="115"/>
      <c r="K207" s="115"/>
      <c r="L207" s="115"/>
      <c r="M207" s="115">
        <v>1</v>
      </c>
      <c r="N207" s="114"/>
      <c r="O207" s="114"/>
      <c r="P207" s="114"/>
      <c r="Q207" s="114"/>
      <c r="R207" s="84">
        <f t="shared" si="59"/>
        <v>1</v>
      </c>
      <c r="S207" s="16"/>
      <c r="T207" s="30">
        <f t="shared" si="61"/>
        <v>0</v>
      </c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35" s="54" customFormat="1" ht="15">
      <c r="A208" s="55">
        <f t="shared" si="60"/>
        <v>12</v>
      </c>
      <c r="B208" s="114" t="s">
        <v>105</v>
      </c>
      <c r="C208" s="114" t="s">
        <v>295</v>
      </c>
      <c r="D208" s="115" t="s">
        <v>28</v>
      </c>
      <c r="E208" s="115">
        <v>1</v>
      </c>
      <c r="F208" s="115"/>
      <c r="G208" s="115"/>
      <c r="H208" s="115"/>
      <c r="I208" s="115"/>
      <c r="J208" s="115"/>
      <c r="K208" s="115"/>
      <c r="L208" s="115"/>
      <c r="M208" s="115">
        <v>1</v>
      </c>
      <c r="N208" s="114"/>
      <c r="O208" s="114"/>
      <c r="P208" s="114"/>
      <c r="Q208" s="114"/>
      <c r="R208" s="84">
        <f t="shared" si="59"/>
        <v>1</v>
      </c>
      <c r="S208" s="16"/>
      <c r="T208" s="30">
        <f t="shared" si="61"/>
        <v>0</v>
      </c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:35" s="54" customFormat="1" ht="15">
      <c r="A209" s="55">
        <f t="shared" si="60"/>
        <v>13</v>
      </c>
      <c r="B209" s="114" t="s">
        <v>106</v>
      </c>
      <c r="C209" s="114" t="s">
        <v>296</v>
      </c>
      <c r="D209" s="115" t="s">
        <v>28</v>
      </c>
      <c r="E209" s="115">
        <v>1</v>
      </c>
      <c r="F209" s="115"/>
      <c r="G209" s="115"/>
      <c r="H209" s="115"/>
      <c r="I209" s="115"/>
      <c r="J209" s="115"/>
      <c r="K209" s="115"/>
      <c r="L209" s="115"/>
      <c r="M209" s="115">
        <v>1</v>
      </c>
      <c r="N209" s="114"/>
      <c r="O209" s="114"/>
      <c r="P209" s="114"/>
      <c r="Q209" s="114"/>
      <c r="R209" s="84">
        <f t="shared" si="59"/>
        <v>1</v>
      </c>
      <c r="S209" s="16"/>
      <c r="T209" s="30">
        <f t="shared" si="61"/>
        <v>0</v>
      </c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:35" s="54" customFormat="1" ht="15">
      <c r="A210" s="55">
        <f t="shared" si="60"/>
        <v>14</v>
      </c>
      <c r="B210" s="114" t="s">
        <v>107</v>
      </c>
      <c r="C210" s="114" t="s">
        <v>297</v>
      </c>
      <c r="D210" s="115" t="s">
        <v>28</v>
      </c>
      <c r="E210" s="115">
        <v>1</v>
      </c>
      <c r="F210" s="115"/>
      <c r="G210" s="115"/>
      <c r="H210" s="115"/>
      <c r="I210" s="115"/>
      <c r="J210" s="115"/>
      <c r="K210" s="115"/>
      <c r="L210" s="115"/>
      <c r="M210" s="115">
        <v>1</v>
      </c>
      <c r="N210" s="114"/>
      <c r="O210" s="114"/>
      <c r="P210" s="114"/>
      <c r="Q210" s="114"/>
      <c r="R210" s="84">
        <f t="shared" si="59"/>
        <v>1</v>
      </c>
      <c r="S210" s="16"/>
      <c r="T210" s="30">
        <f t="shared" si="61"/>
        <v>0</v>
      </c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:35" s="54" customFormat="1" ht="15">
      <c r="A211" s="55">
        <f t="shared" si="60"/>
        <v>15</v>
      </c>
      <c r="B211" s="114" t="s">
        <v>108</v>
      </c>
      <c r="C211" s="114" t="s">
        <v>298</v>
      </c>
      <c r="D211" s="115" t="s">
        <v>28</v>
      </c>
      <c r="E211" s="115">
        <v>1</v>
      </c>
      <c r="F211" s="115"/>
      <c r="G211" s="115"/>
      <c r="H211" s="115"/>
      <c r="I211" s="115"/>
      <c r="J211" s="115"/>
      <c r="K211" s="115"/>
      <c r="L211" s="115"/>
      <c r="M211" s="115">
        <v>1</v>
      </c>
      <c r="N211" s="114"/>
      <c r="O211" s="114"/>
      <c r="P211" s="114"/>
      <c r="Q211" s="114"/>
      <c r="R211" s="84">
        <f t="shared" si="59"/>
        <v>1</v>
      </c>
      <c r="S211" s="16"/>
      <c r="T211" s="30">
        <f t="shared" si="61"/>
        <v>0</v>
      </c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:35" s="54" customFormat="1" ht="15">
      <c r="A212" s="55">
        <f t="shared" si="60"/>
        <v>16</v>
      </c>
      <c r="B212" s="114" t="s">
        <v>109</v>
      </c>
      <c r="C212" s="114" t="s">
        <v>299</v>
      </c>
      <c r="D212" s="115" t="s">
        <v>28</v>
      </c>
      <c r="E212" s="115">
        <v>1</v>
      </c>
      <c r="F212" s="115"/>
      <c r="G212" s="115"/>
      <c r="H212" s="115"/>
      <c r="I212" s="115"/>
      <c r="J212" s="115"/>
      <c r="K212" s="115"/>
      <c r="L212" s="115"/>
      <c r="M212" s="115">
        <v>1</v>
      </c>
      <c r="N212" s="114"/>
      <c r="O212" s="114"/>
      <c r="P212" s="114"/>
      <c r="Q212" s="114"/>
      <c r="R212" s="84">
        <f t="shared" si="59"/>
        <v>1</v>
      </c>
      <c r="S212" s="16"/>
      <c r="T212" s="30">
        <f t="shared" si="61"/>
        <v>0</v>
      </c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:35" s="83" customFormat="1" ht="15">
      <c r="A213" s="55">
        <f t="shared" si="60"/>
        <v>17</v>
      </c>
      <c r="B213" s="116" t="s">
        <v>98</v>
      </c>
      <c r="C213" s="101" t="s">
        <v>99</v>
      </c>
      <c r="D213" s="102" t="s">
        <v>83</v>
      </c>
      <c r="E213" s="103">
        <v>1</v>
      </c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>
        <v>2</v>
      </c>
      <c r="Q213" s="103"/>
      <c r="R213" s="104">
        <f t="shared" si="59"/>
        <v>2</v>
      </c>
      <c r="S213" s="16"/>
      <c r="T213" s="30">
        <f>SUM(R213*S213)</f>
        <v>0</v>
      </c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:35" s="54" customFormat="1" ht="30">
      <c r="A214" s="55">
        <f t="shared" si="60"/>
        <v>18</v>
      </c>
      <c r="B214" s="19" t="s">
        <v>110</v>
      </c>
      <c r="C214" s="163" t="s">
        <v>111</v>
      </c>
      <c r="D214" s="36" t="s">
        <v>83</v>
      </c>
      <c r="E214" s="37">
        <v>1</v>
      </c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>
        <v>4</v>
      </c>
      <c r="R214" s="38">
        <f t="shared" si="59"/>
        <v>4</v>
      </c>
      <c r="S214" s="16"/>
      <c r="T214" s="30">
        <f aca="true" t="shared" si="62" ref="T214:T220">R214*S214</f>
        <v>0</v>
      </c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:35" s="54" customFormat="1" ht="30">
      <c r="A215" s="55">
        <f t="shared" si="60"/>
        <v>19</v>
      </c>
      <c r="B215" s="19" t="s">
        <v>112</v>
      </c>
      <c r="C215" s="163" t="s">
        <v>113</v>
      </c>
      <c r="D215" s="36" t="s">
        <v>83</v>
      </c>
      <c r="E215" s="37">
        <v>1</v>
      </c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>
        <v>2</v>
      </c>
      <c r="R215" s="38">
        <f t="shared" si="59"/>
        <v>2</v>
      </c>
      <c r="S215" s="16"/>
      <c r="T215" s="30">
        <f t="shared" si="62"/>
        <v>0</v>
      </c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:35" s="54" customFormat="1" ht="15">
      <c r="A216" s="55">
        <f t="shared" si="60"/>
        <v>20</v>
      </c>
      <c r="B216" s="111" t="s">
        <v>106</v>
      </c>
      <c r="C216" s="105" t="s">
        <v>296</v>
      </c>
      <c r="D216" s="112" t="s">
        <v>81</v>
      </c>
      <c r="E216" s="113">
        <v>5</v>
      </c>
      <c r="F216" s="113"/>
      <c r="G216" s="113"/>
      <c r="H216" s="113"/>
      <c r="I216" s="113"/>
      <c r="J216" s="113"/>
      <c r="K216" s="113"/>
      <c r="L216" s="113">
        <v>1</v>
      </c>
      <c r="M216" s="113"/>
      <c r="N216" s="113"/>
      <c r="O216" s="113"/>
      <c r="P216" s="113"/>
      <c r="Q216" s="113"/>
      <c r="R216" s="84">
        <f t="shared" si="59"/>
        <v>1</v>
      </c>
      <c r="S216" s="16"/>
      <c r="T216" s="79">
        <f t="shared" si="62"/>
        <v>0</v>
      </c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:35" s="54" customFormat="1" ht="45">
      <c r="A217" s="55">
        <f t="shared" si="60"/>
        <v>21</v>
      </c>
      <c r="B217" s="111" t="s">
        <v>184</v>
      </c>
      <c r="C217" s="163" t="s">
        <v>187</v>
      </c>
      <c r="D217" s="112" t="s">
        <v>81</v>
      </c>
      <c r="E217" s="113">
        <v>50</v>
      </c>
      <c r="F217" s="113"/>
      <c r="G217" s="113"/>
      <c r="H217" s="113"/>
      <c r="I217" s="113"/>
      <c r="J217" s="113"/>
      <c r="K217" s="113"/>
      <c r="L217" s="113">
        <v>1</v>
      </c>
      <c r="M217" s="113"/>
      <c r="N217" s="113"/>
      <c r="O217" s="113"/>
      <c r="P217" s="113"/>
      <c r="Q217" s="113"/>
      <c r="R217" s="84">
        <f t="shared" si="59"/>
        <v>1</v>
      </c>
      <c r="S217" s="16"/>
      <c r="T217" s="79">
        <f t="shared" si="62"/>
        <v>0</v>
      </c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:35" s="54" customFormat="1" ht="15">
      <c r="A218" s="55">
        <f t="shared" si="60"/>
        <v>22</v>
      </c>
      <c r="B218" s="111" t="s">
        <v>185</v>
      </c>
      <c r="C218" s="111" t="s">
        <v>300</v>
      </c>
      <c r="D218" s="112" t="s">
        <v>81</v>
      </c>
      <c r="E218" s="113">
        <v>100</v>
      </c>
      <c r="F218" s="113"/>
      <c r="G218" s="113"/>
      <c r="H218" s="113"/>
      <c r="I218" s="113"/>
      <c r="J218" s="113"/>
      <c r="K218" s="113"/>
      <c r="L218" s="113">
        <v>1</v>
      </c>
      <c r="M218" s="113"/>
      <c r="N218" s="113"/>
      <c r="O218" s="113"/>
      <c r="P218" s="113"/>
      <c r="Q218" s="113"/>
      <c r="R218" s="84">
        <f t="shared" si="59"/>
        <v>1</v>
      </c>
      <c r="S218" s="16"/>
      <c r="T218" s="79">
        <f t="shared" si="62"/>
        <v>0</v>
      </c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s="54" customFormat="1" ht="15">
      <c r="A219" s="55">
        <f t="shared" si="60"/>
        <v>23</v>
      </c>
      <c r="B219" s="17" t="s">
        <v>258</v>
      </c>
      <c r="C219" s="66" t="s">
        <v>260</v>
      </c>
      <c r="D219" s="112" t="s">
        <v>81</v>
      </c>
      <c r="E219" s="113">
        <v>100</v>
      </c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>
        <v>1</v>
      </c>
      <c r="Q219" s="113"/>
      <c r="R219" s="84">
        <f t="shared" si="59"/>
        <v>1</v>
      </c>
      <c r="S219" s="16"/>
      <c r="T219" s="79">
        <f t="shared" si="62"/>
        <v>0</v>
      </c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s="54" customFormat="1" ht="15">
      <c r="A220" s="55">
        <f t="shared" si="60"/>
        <v>24</v>
      </c>
      <c r="B220" s="17" t="s">
        <v>259</v>
      </c>
      <c r="C220" s="66" t="s">
        <v>261</v>
      </c>
      <c r="D220" s="112" t="s">
        <v>81</v>
      </c>
      <c r="E220" s="113">
        <v>100</v>
      </c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>
        <v>1</v>
      </c>
      <c r="Q220" s="113"/>
      <c r="R220" s="84">
        <f t="shared" si="59"/>
        <v>1</v>
      </c>
      <c r="S220" s="16"/>
      <c r="T220" s="79">
        <f t="shared" si="62"/>
        <v>0</v>
      </c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s="54" customFormat="1" ht="15.75" thickBot="1">
      <c r="A221" s="55">
        <f t="shared" si="60"/>
        <v>25</v>
      </c>
      <c r="B221" s="86"/>
      <c r="C221" s="86"/>
      <c r="D221" s="87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4">
        <f t="shared" si="59"/>
        <v>0</v>
      </c>
      <c r="S221" s="67"/>
      <c r="T221" s="89">
        <v>0</v>
      </c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s="54" customFormat="1" ht="15.75" thickBot="1">
      <c r="A222" s="179" t="s">
        <v>24</v>
      </c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1"/>
      <c r="T222" s="31">
        <f>SUM(T197:T221)</f>
        <v>0</v>
      </c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s="83" customFormat="1" ht="18.75">
      <c r="A223" s="7">
        <v>23</v>
      </c>
      <c r="B223" s="29" t="s">
        <v>245</v>
      </c>
      <c r="C223" s="8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48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s="83" customFormat="1" ht="15">
      <c r="A224" s="55">
        <v>1</v>
      </c>
      <c r="B224" s="19" t="s">
        <v>157</v>
      </c>
      <c r="C224" s="163" t="s">
        <v>156</v>
      </c>
      <c r="D224" s="72" t="s">
        <v>83</v>
      </c>
      <c r="E224" s="72">
        <v>5</v>
      </c>
      <c r="F224" s="37"/>
      <c r="G224" s="37"/>
      <c r="H224" s="37"/>
      <c r="I224" s="37"/>
      <c r="J224" s="37"/>
      <c r="K224" s="37"/>
      <c r="L224" s="37"/>
      <c r="M224" s="37"/>
      <c r="N224" s="37"/>
      <c r="O224" s="37">
        <v>50</v>
      </c>
      <c r="P224" s="37"/>
      <c r="Q224" s="37"/>
      <c r="R224" s="38">
        <f aca="true" t="shared" si="63" ref="R224:R229">SUM(F224:Q224)</f>
        <v>50</v>
      </c>
      <c r="S224" s="16"/>
      <c r="T224" s="30">
        <f>R224*S224</f>
        <v>0</v>
      </c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s="83" customFormat="1" ht="15" customHeight="1">
      <c r="A225" s="55">
        <f>A224+1</f>
        <v>2</v>
      </c>
      <c r="B225" s="114" t="s">
        <v>97</v>
      </c>
      <c r="C225" s="114" t="s">
        <v>283</v>
      </c>
      <c r="D225" s="106" t="s">
        <v>28</v>
      </c>
      <c r="E225" s="107">
        <v>1</v>
      </c>
      <c r="F225" s="107"/>
      <c r="G225" s="107">
        <v>1</v>
      </c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8">
        <f t="shared" si="63"/>
        <v>1</v>
      </c>
      <c r="S225" s="16"/>
      <c r="T225" s="79">
        <f>R225*S225</f>
        <v>0</v>
      </c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20" ht="15">
      <c r="A226" s="55">
        <f aca="true" t="shared" si="64" ref="A226:A229">A225+1</f>
        <v>3</v>
      </c>
      <c r="B226" s="114" t="s">
        <v>96</v>
      </c>
      <c r="C226" s="114" t="s">
        <v>284</v>
      </c>
      <c r="D226" s="106" t="s">
        <v>28</v>
      </c>
      <c r="E226" s="107">
        <v>1</v>
      </c>
      <c r="F226" s="107"/>
      <c r="G226" s="107">
        <v>4</v>
      </c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84">
        <f t="shared" si="63"/>
        <v>4</v>
      </c>
      <c r="S226" s="16"/>
      <c r="T226" s="79">
        <f>R226*S226</f>
        <v>0</v>
      </c>
    </row>
    <row r="227" spans="1:35" s="83" customFormat="1" ht="30.75" customHeight="1">
      <c r="A227" s="55">
        <f t="shared" si="64"/>
        <v>4</v>
      </c>
      <c r="B227" s="117" t="s">
        <v>265</v>
      </c>
      <c r="C227" s="114" t="s">
        <v>87</v>
      </c>
      <c r="D227" s="106" t="s">
        <v>76</v>
      </c>
      <c r="E227" s="107">
        <v>2500</v>
      </c>
      <c r="F227" s="107"/>
      <c r="G227" s="107"/>
      <c r="H227" s="107"/>
      <c r="I227" s="107"/>
      <c r="J227" s="107"/>
      <c r="K227" s="107"/>
      <c r="L227" s="107"/>
      <c r="M227" s="107"/>
      <c r="N227" s="108">
        <v>4</v>
      </c>
      <c r="O227" s="108"/>
      <c r="P227" s="107"/>
      <c r="Q227" s="107"/>
      <c r="R227" s="108">
        <f t="shared" si="63"/>
        <v>4</v>
      </c>
      <c r="S227" s="16"/>
      <c r="T227" s="79">
        <f>R227*S227</f>
        <v>0</v>
      </c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s="54" customFormat="1" ht="15">
      <c r="A228" s="55">
        <f t="shared" si="64"/>
        <v>5</v>
      </c>
      <c r="B228" s="105" t="s">
        <v>186</v>
      </c>
      <c r="C228" s="163" t="s">
        <v>188</v>
      </c>
      <c r="D228" s="112" t="s">
        <v>83</v>
      </c>
      <c r="E228" s="113">
        <v>1</v>
      </c>
      <c r="F228" s="113"/>
      <c r="G228" s="113"/>
      <c r="H228" s="113"/>
      <c r="I228" s="113"/>
      <c r="J228" s="113"/>
      <c r="K228" s="113"/>
      <c r="L228" s="113">
        <v>5</v>
      </c>
      <c r="M228" s="113"/>
      <c r="N228" s="113"/>
      <c r="O228" s="113"/>
      <c r="P228" s="113"/>
      <c r="Q228" s="113"/>
      <c r="R228" s="84">
        <f t="shared" si="63"/>
        <v>5</v>
      </c>
      <c r="S228" s="16"/>
      <c r="T228" s="79">
        <f>R228*S228</f>
        <v>0</v>
      </c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s="54" customFormat="1" ht="15.75" thickBot="1">
      <c r="A229" s="55">
        <f t="shared" si="64"/>
        <v>6</v>
      </c>
      <c r="B229" s="86"/>
      <c r="C229" s="86"/>
      <c r="D229" s="87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4">
        <f t="shared" si="63"/>
        <v>0</v>
      </c>
      <c r="S229" s="67"/>
      <c r="T229" s="89">
        <v>0</v>
      </c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s="54" customFormat="1" ht="15.75" thickBot="1">
      <c r="A230" s="179" t="s">
        <v>24</v>
      </c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1"/>
      <c r="T230" s="31">
        <f>SUM(T224:T229)</f>
        <v>0</v>
      </c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28" ht="18.75">
      <c r="A231" s="7">
        <v>24</v>
      </c>
      <c r="B231" s="29" t="s">
        <v>134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45"/>
      <c r="U231" s="71"/>
      <c r="V231" s="71"/>
      <c r="W231" s="71"/>
      <c r="X231" s="71"/>
      <c r="Y231" s="71"/>
      <c r="Z231" s="71"/>
      <c r="AA231" s="71"/>
      <c r="AB231" s="71"/>
    </row>
    <row r="232" spans="1:28" s="54" customFormat="1" ht="30">
      <c r="A232" s="23">
        <v>1</v>
      </c>
      <c r="B232" s="17" t="s">
        <v>154</v>
      </c>
      <c r="C232" s="66"/>
      <c r="D232" s="24" t="s">
        <v>158</v>
      </c>
      <c r="E232" s="25">
        <v>100</v>
      </c>
      <c r="F232" s="25"/>
      <c r="G232" s="25"/>
      <c r="H232" s="25"/>
      <c r="I232" s="25"/>
      <c r="J232" s="25"/>
      <c r="K232" s="25">
        <v>1</v>
      </c>
      <c r="L232" s="25"/>
      <c r="M232" s="25"/>
      <c r="N232" s="25"/>
      <c r="O232" s="25"/>
      <c r="P232" s="25"/>
      <c r="Q232" s="25"/>
      <c r="R232" s="65">
        <f>SUM(F232:Q232)</f>
        <v>1</v>
      </c>
      <c r="S232" s="16"/>
      <c r="T232" s="30">
        <f>R232*S232</f>
        <v>0</v>
      </c>
      <c r="U232" s="57"/>
      <c r="V232" s="57"/>
      <c r="W232" s="57"/>
      <c r="X232" s="57"/>
      <c r="Y232" s="57"/>
      <c r="Z232" s="57"/>
      <c r="AA232" s="57"/>
      <c r="AB232" s="57"/>
    </row>
    <row r="233" spans="1:20" s="57" customFormat="1" ht="30">
      <c r="A233" s="63">
        <f>A232+1</f>
        <v>2</v>
      </c>
      <c r="B233" s="152" t="s">
        <v>155</v>
      </c>
      <c r="C233" s="19"/>
      <c r="D233" s="36" t="s">
        <v>159</v>
      </c>
      <c r="E233" s="37">
        <v>100</v>
      </c>
      <c r="F233" s="37"/>
      <c r="G233" s="37"/>
      <c r="H233" s="37"/>
      <c r="I233" s="37"/>
      <c r="J233" s="37"/>
      <c r="K233" s="37">
        <v>1</v>
      </c>
      <c r="L233" s="37"/>
      <c r="M233" s="37"/>
      <c r="N233" s="37"/>
      <c r="O233" s="37"/>
      <c r="P233" s="37"/>
      <c r="Q233" s="37"/>
      <c r="R233" s="38">
        <f>SUM(F233:Q233)</f>
        <v>1</v>
      </c>
      <c r="S233" s="16"/>
      <c r="T233" s="79">
        <f>R233*S233</f>
        <v>0</v>
      </c>
    </row>
    <row r="234" spans="1:20" s="57" customFormat="1" ht="15.75" thickBot="1">
      <c r="A234" s="63">
        <f>A233+1</f>
        <v>3</v>
      </c>
      <c r="B234" s="64"/>
      <c r="C234" s="11"/>
      <c r="D234" s="24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38">
        <f>SUM(F234:Q234)</f>
        <v>0</v>
      </c>
      <c r="S234" s="20"/>
      <c r="T234" s="78">
        <v>0</v>
      </c>
    </row>
    <row r="235" spans="1:22" s="57" customFormat="1" ht="15.75" thickBot="1">
      <c r="A235" s="187" t="s">
        <v>24</v>
      </c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  <c r="R235" s="188"/>
      <c r="S235" s="188"/>
      <c r="T235" s="22">
        <f>SUM(T232:T234)</f>
        <v>0</v>
      </c>
      <c r="U235" s="71"/>
      <c r="V235" s="71"/>
    </row>
    <row r="236" spans="1:20" s="57" customFormat="1" ht="18.75">
      <c r="A236" s="7">
        <v>25</v>
      </c>
      <c r="B236" s="29" t="s">
        <v>131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9"/>
    </row>
    <row r="237" spans="1:20" s="57" customFormat="1" ht="28.5" customHeight="1">
      <c r="A237" s="23">
        <v>1</v>
      </c>
      <c r="B237" s="17" t="s">
        <v>160</v>
      </c>
      <c r="C237" s="17"/>
      <c r="D237" s="24" t="s">
        <v>28</v>
      </c>
      <c r="E237" s="25">
        <v>1</v>
      </c>
      <c r="F237" s="25"/>
      <c r="G237" s="25"/>
      <c r="H237" s="25"/>
      <c r="I237" s="25"/>
      <c r="J237" s="25"/>
      <c r="K237" s="25">
        <v>5</v>
      </c>
      <c r="L237" s="25"/>
      <c r="M237" s="25"/>
      <c r="N237" s="25"/>
      <c r="O237" s="25"/>
      <c r="P237" s="25"/>
      <c r="Q237" s="25"/>
      <c r="R237" s="65">
        <f>SUM(F237:Q237)</f>
        <v>5</v>
      </c>
      <c r="S237" s="16"/>
      <c r="T237" s="30">
        <f>R237*S237</f>
        <v>0</v>
      </c>
    </row>
    <row r="238" spans="1:20" s="57" customFormat="1" ht="30">
      <c r="A238" s="23">
        <f>A237+1</f>
        <v>2</v>
      </c>
      <c r="B238" s="17" t="s">
        <v>191</v>
      </c>
      <c r="C238" s="163" t="s">
        <v>193</v>
      </c>
      <c r="D238" s="24" t="s">
        <v>28</v>
      </c>
      <c r="E238" s="25">
        <v>1</v>
      </c>
      <c r="F238" s="25"/>
      <c r="G238" s="25"/>
      <c r="H238" s="25"/>
      <c r="I238" s="25"/>
      <c r="J238" s="25"/>
      <c r="K238" s="25"/>
      <c r="L238" s="25">
        <v>1</v>
      </c>
      <c r="M238" s="25"/>
      <c r="N238" s="25"/>
      <c r="O238" s="25"/>
      <c r="P238" s="25"/>
      <c r="Q238" s="25"/>
      <c r="R238" s="65">
        <f>SUM(F238:Q238)</f>
        <v>1</v>
      </c>
      <c r="S238" s="16"/>
      <c r="T238" s="30">
        <f>R238*S238</f>
        <v>0</v>
      </c>
    </row>
    <row r="239" spans="1:20" s="57" customFormat="1" ht="15">
      <c r="A239" s="23">
        <f>A238+1</f>
        <v>3</v>
      </c>
      <c r="B239" s="17" t="s">
        <v>192</v>
      </c>
      <c r="C239" s="163" t="s">
        <v>194</v>
      </c>
      <c r="D239" s="24" t="s">
        <v>28</v>
      </c>
      <c r="E239" s="25">
        <v>1</v>
      </c>
      <c r="F239" s="25"/>
      <c r="G239" s="25"/>
      <c r="H239" s="25"/>
      <c r="I239" s="25"/>
      <c r="J239" s="25"/>
      <c r="K239" s="25"/>
      <c r="L239" s="25">
        <v>1</v>
      </c>
      <c r="M239" s="25"/>
      <c r="N239" s="25"/>
      <c r="O239" s="25"/>
      <c r="P239" s="25"/>
      <c r="Q239" s="25"/>
      <c r="R239" s="65">
        <f>SUM(F239:Q239)</f>
        <v>1</v>
      </c>
      <c r="S239" s="16"/>
      <c r="T239" s="30">
        <f>R239*S239</f>
        <v>0</v>
      </c>
    </row>
    <row r="240" spans="1:35" s="54" customFormat="1" ht="15.75" thickBot="1">
      <c r="A240" s="23">
        <f>A239+1</f>
        <v>4</v>
      </c>
      <c r="B240" s="49"/>
      <c r="C240" s="49"/>
      <c r="D240" s="50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65">
        <f>SUM(F240:Q240)</f>
        <v>0</v>
      </c>
      <c r="S240" s="69"/>
      <c r="T240" s="70">
        <v>0</v>
      </c>
      <c r="U240" s="57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20" s="57" customFormat="1" ht="15.75" thickBot="1">
      <c r="A241" s="185" t="s">
        <v>24</v>
      </c>
      <c r="B241" s="186"/>
      <c r="C241" s="186"/>
      <c r="D241" s="186"/>
      <c r="E241" s="186"/>
      <c r="F241" s="186"/>
      <c r="G241" s="186"/>
      <c r="H241" s="186"/>
      <c r="I241" s="186"/>
      <c r="J241" s="186"/>
      <c r="K241" s="186"/>
      <c r="L241" s="186"/>
      <c r="M241" s="186"/>
      <c r="N241" s="186"/>
      <c r="O241" s="186"/>
      <c r="P241" s="186"/>
      <c r="Q241" s="186"/>
      <c r="R241" s="186"/>
      <c r="S241" s="186"/>
      <c r="T241" s="39">
        <f>SUM(T237:T240)</f>
        <v>0</v>
      </c>
    </row>
    <row r="242" spans="1:20" s="57" customFormat="1" ht="18.75">
      <c r="A242" s="7">
        <v>26</v>
      </c>
      <c r="B242" s="29" t="s">
        <v>132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9"/>
    </row>
    <row r="243" spans="1:20" s="57" customFormat="1" ht="15">
      <c r="A243" s="23">
        <v>1</v>
      </c>
      <c r="B243" s="17" t="s">
        <v>244</v>
      </c>
      <c r="C243" s="153" t="s">
        <v>143</v>
      </c>
      <c r="D243" s="24" t="s">
        <v>170</v>
      </c>
      <c r="E243" s="25">
        <v>96</v>
      </c>
      <c r="F243" s="25"/>
      <c r="G243" s="25"/>
      <c r="H243" s="25"/>
      <c r="I243" s="25"/>
      <c r="J243" s="25"/>
      <c r="K243" s="25"/>
      <c r="L243" s="25"/>
      <c r="M243" s="25">
        <v>1</v>
      </c>
      <c r="N243" s="25"/>
      <c r="O243" s="25"/>
      <c r="P243" s="25"/>
      <c r="Q243" s="25"/>
      <c r="R243" s="65">
        <f>SUM(F243:Q243)</f>
        <v>1</v>
      </c>
      <c r="S243" s="16"/>
      <c r="T243" s="30">
        <f>S243*R243</f>
        <v>0</v>
      </c>
    </row>
    <row r="244" spans="1:20" s="57" customFormat="1" ht="32.25" customHeight="1">
      <c r="A244" s="55">
        <f>A243+1</f>
        <v>2</v>
      </c>
      <c r="B244" s="19" t="s">
        <v>169</v>
      </c>
      <c r="C244" s="169" t="s">
        <v>311</v>
      </c>
      <c r="D244" s="36" t="s">
        <v>170</v>
      </c>
      <c r="E244" s="37">
        <v>96</v>
      </c>
      <c r="F244" s="37"/>
      <c r="G244" s="37"/>
      <c r="H244" s="37"/>
      <c r="I244" s="37"/>
      <c r="J244" s="37"/>
      <c r="K244" s="37">
        <v>5</v>
      </c>
      <c r="L244" s="37"/>
      <c r="M244" s="37"/>
      <c r="N244" s="37"/>
      <c r="O244" s="37"/>
      <c r="P244" s="37"/>
      <c r="Q244" s="37"/>
      <c r="R244" s="38">
        <f>SUM(F244:Q244)</f>
        <v>5</v>
      </c>
      <c r="S244" s="16"/>
      <c r="T244" s="30">
        <f>R244*S244</f>
        <v>0</v>
      </c>
    </row>
    <row r="245" spans="1:20" s="57" customFormat="1" ht="33.75" customHeight="1">
      <c r="A245" s="55">
        <f aca="true" t="shared" si="65" ref="A245:A248">A244+1</f>
        <v>3</v>
      </c>
      <c r="B245" s="19" t="s">
        <v>161</v>
      </c>
      <c r="C245" s="170" t="s">
        <v>310</v>
      </c>
      <c r="D245" s="36" t="s">
        <v>262</v>
      </c>
      <c r="E245" s="37">
        <v>1</v>
      </c>
      <c r="F245" s="37"/>
      <c r="G245" s="37"/>
      <c r="H245" s="37"/>
      <c r="I245" s="37"/>
      <c r="J245" s="37"/>
      <c r="K245" s="37">
        <v>2</v>
      </c>
      <c r="L245" s="37"/>
      <c r="M245" s="37"/>
      <c r="N245" s="37"/>
      <c r="O245" s="37"/>
      <c r="P245" s="37"/>
      <c r="Q245" s="37"/>
      <c r="R245" s="38">
        <f aca="true" t="shared" si="66" ref="R245">SUM(F245:Q245)</f>
        <v>2</v>
      </c>
      <c r="S245" s="16"/>
      <c r="T245" s="30">
        <f>R245*S245</f>
        <v>0</v>
      </c>
    </row>
    <row r="246" spans="1:20" s="57" customFormat="1" ht="33.75" customHeight="1">
      <c r="A246" s="23">
        <f t="shared" si="65"/>
        <v>4</v>
      </c>
      <c r="B246" s="17" t="s">
        <v>263</v>
      </c>
      <c r="C246" s="168" t="s">
        <v>281</v>
      </c>
      <c r="D246" s="24" t="s">
        <v>76</v>
      </c>
      <c r="E246" s="25">
        <v>500</v>
      </c>
      <c r="F246" s="25"/>
      <c r="G246" s="25"/>
      <c r="H246" s="25"/>
      <c r="I246" s="25"/>
      <c r="J246" s="25"/>
      <c r="K246" s="25"/>
      <c r="L246" s="25"/>
      <c r="M246" s="25"/>
      <c r="N246" s="25">
        <v>1</v>
      </c>
      <c r="O246" s="25"/>
      <c r="P246" s="25"/>
      <c r="Q246" s="25"/>
      <c r="R246" s="65">
        <f>SUM(F246:Q246)</f>
        <v>1</v>
      </c>
      <c r="S246" s="16"/>
      <c r="T246" s="30">
        <f>R246*S246</f>
        <v>0</v>
      </c>
    </row>
    <row r="247" spans="1:20" s="57" customFormat="1" ht="33.75" customHeight="1">
      <c r="A247" s="23">
        <f t="shared" si="65"/>
        <v>5</v>
      </c>
      <c r="B247" s="17" t="s">
        <v>264</v>
      </c>
      <c r="C247" s="168" t="s">
        <v>282</v>
      </c>
      <c r="D247" s="24" t="s">
        <v>76</v>
      </c>
      <c r="E247" s="25">
        <v>900</v>
      </c>
      <c r="F247" s="25"/>
      <c r="G247" s="25"/>
      <c r="H247" s="25"/>
      <c r="I247" s="25"/>
      <c r="J247" s="25"/>
      <c r="K247" s="25"/>
      <c r="L247" s="25"/>
      <c r="M247" s="25"/>
      <c r="N247" s="25">
        <v>1</v>
      </c>
      <c r="O247" s="25"/>
      <c r="P247" s="25"/>
      <c r="Q247" s="25"/>
      <c r="R247" s="65">
        <f>SUM(F247:Q247)</f>
        <v>1</v>
      </c>
      <c r="S247" s="16"/>
      <c r="T247" s="30">
        <f>R247*S247</f>
        <v>0</v>
      </c>
    </row>
    <row r="248" spans="1:20" s="57" customFormat="1" ht="15" customHeight="1" thickBot="1">
      <c r="A248" s="23">
        <f t="shared" si="65"/>
        <v>6</v>
      </c>
      <c r="B248" s="17"/>
      <c r="C248" s="17"/>
      <c r="D248" s="24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65">
        <f aca="true" t="shared" si="67" ref="R248">SUM(F248:Q248)</f>
        <v>0</v>
      </c>
      <c r="S248" s="20"/>
      <c r="T248" s="26">
        <f>R248*S248</f>
        <v>0</v>
      </c>
    </row>
    <row r="249" spans="1:20" s="57" customFormat="1" ht="15.75" thickBot="1">
      <c r="A249" s="185" t="s">
        <v>24</v>
      </c>
      <c r="B249" s="186"/>
      <c r="C249" s="186"/>
      <c r="D249" s="186"/>
      <c r="E249" s="186"/>
      <c r="F249" s="186"/>
      <c r="G249" s="186"/>
      <c r="H249" s="186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  <c r="S249" s="186"/>
      <c r="T249" s="39">
        <f>SUM(T243:T248)</f>
        <v>0</v>
      </c>
    </row>
    <row r="250" spans="1:20" s="57" customFormat="1" ht="18.75">
      <c r="A250" s="7">
        <v>27</v>
      </c>
      <c r="B250" s="29" t="s">
        <v>119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9"/>
    </row>
    <row r="251" spans="1:20" s="57" customFormat="1" ht="15">
      <c r="A251" s="55">
        <v>1</v>
      </c>
      <c r="B251" s="19" t="s">
        <v>120</v>
      </c>
      <c r="C251" s="19"/>
      <c r="D251" s="36" t="s">
        <v>76</v>
      </c>
      <c r="E251" s="37">
        <v>12000</v>
      </c>
      <c r="F251" s="37">
        <v>1</v>
      </c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8">
        <f>SUM(F251:Q251)</f>
        <v>1</v>
      </c>
      <c r="S251" s="16"/>
      <c r="T251" s="30">
        <f>R251*S251</f>
        <v>0</v>
      </c>
    </row>
    <row r="252" spans="1:20" s="57" customFormat="1" ht="15">
      <c r="A252" s="55">
        <f aca="true" t="shared" si="68" ref="A252:A256">A251+1</f>
        <v>2</v>
      </c>
      <c r="B252" s="19" t="s">
        <v>121</v>
      </c>
      <c r="C252" s="19"/>
      <c r="D252" s="36" t="s">
        <v>26</v>
      </c>
      <c r="E252" s="118">
        <v>1.5</v>
      </c>
      <c r="F252" s="37">
        <v>4</v>
      </c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8">
        <f>SUM(F252:Q252)</f>
        <v>4</v>
      </c>
      <c r="S252" s="16"/>
      <c r="T252" s="30">
        <f>R252*S252</f>
        <v>0</v>
      </c>
    </row>
    <row r="253" spans="1:24" s="57" customFormat="1" ht="15.75">
      <c r="A253" s="55">
        <f t="shared" si="68"/>
        <v>3</v>
      </c>
      <c r="B253" s="19" t="s">
        <v>123</v>
      </c>
      <c r="C253" s="19" t="s">
        <v>236</v>
      </c>
      <c r="D253" s="72" t="s">
        <v>83</v>
      </c>
      <c r="E253" s="72">
        <v>25</v>
      </c>
      <c r="F253" s="37"/>
      <c r="G253" s="37"/>
      <c r="H253" s="37"/>
      <c r="I253" s="37"/>
      <c r="J253" s="37"/>
      <c r="K253" s="37"/>
      <c r="L253" s="37"/>
      <c r="M253" s="37"/>
      <c r="N253" s="37"/>
      <c r="O253" s="37">
        <v>3</v>
      </c>
      <c r="P253" s="37"/>
      <c r="Q253" s="37"/>
      <c r="R253" s="38">
        <f>SUM(F253:Q253)</f>
        <v>3</v>
      </c>
      <c r="S253" s="16"/>
      <c r="T253" s="30">
        <f>R253*S253</f>
        <v>0</v>
      </c>
      <c r="X253" s="91"/>
    </row>
    <row r="254" spans="1:24" s="57" customFormat="1" ht="30.75" customHeight="1">
      <c r="A254" s="55">
        <f t="shared" si="68"/>
        <v>4</v>
      </c>
      <c r="B254" s="19" t="s">
        <v>124</v>
      </c>
      <c r="C254" s="19" t="s">
        <v>237</v>
      </c>
      <c r="D254" s="72" t="s">
        <v>83</v>
      </c>
      <c r="E254" s="72">
        <v>10</v>
      </c>
      <c r="F254" s="37"/>
      <c r="G254" s="37"/>
      <c r="H254" s="37"/>
      <c r="I254" s="37"/>
      <c r="J254" s="37"/>
      <c r="K254" s="37"/>
      <c r="L254" s="37"/>
      <c r="M254" s="37"/>
      <c r="N254" s="37"/>
      <c r="O254" s="37">
        <v>5</v>
      </c>
      <c r="P254" s="37"/>
      <c r="Q254" s="37"/>
      <c r="R254" s="38">
        <f>SUM(F254:Q254)</f>
        <v>5</v>
      </c>
      <c r="S254" s="16"/>
      <c r="T254" s="30">
        <f>R254*S254</f>
        <v>0</v>
      </c>
      <c r="X254" s="91"/>
    </row>
    <row r="255" spans="1:24" s="57" customFormat="1" ht="15.75">
      <c r="A255" s="55">
        <f t="shared" si="68"/>
        <v>5</v>
      </c>
      <c r="B255" s="19" t="s">
        <v>78</v>
      </c>
      <c r="C255" s="163" t="s">
        <v>79</v>
      </c>
      <c r="D255" s="36" t="s">
        <v>76</v>
      </c>
      <c r="E255" s="37">
        <v>1000</v>
      </c>
      <c r="F255" s="37"/>
      <c r="G255" s="37"/>
      <c r="H255" s="37"/>
      <c r="I255" s="37">
        <v>2</v>
      </c>
      <c r="J255" s="37"/>
      <c r="K255" s="37"/>
      <c r="L255" s="37"/>
      <c r="M255" s="37"/>
      <c r="N255" s="37"/>
      <c r="O255" s="37"/>
      <c r="P255" s="37"/>
      <c r="Q255" s="37"/>
      <c r="R255" s="38">
        <f>SUM(F255:Q255)</f>
        <v>2</v>
      </c>
      <c r="S255" s="16"/>
      <c r="T255" s="30">
        <f>R255*S255</f>
        <v>0</v>
      </c>
      <c r="X255" s="91"/>
    </row>
    <row r="256" spans="1:20" s="57" customFormat="1" ht="15.75" thickBot="1">
      <c r="A256" s="55">
        <f t="shared" si="68"/>
        <v>6</v>
      </c>
      <c r="B256" s="17"/>
      <c r="C256" s="17"/>
      <c r="D256" s="72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65">
        <f aca="true" t="shared" si="69" ref="R256">SUM(F256:Q256)</f>
        <v>0</v>
      </c>
      <c r="S256" s="20"/>
      <c r="T256" s="26">
        <f aca="true" t="shared" si="70" ref="T256">R256*S256</f>
        <v>0</v>
      </c>
    </row>
    <row r="257" spans="1:20" s="57" customFormat="1" ht="15.75" thickBot="1">
      <c r="A257" s="182" t="s">
        <v>24</v>
      </c>
      <c r="B257" s="183"/>
      <c r="C257" s="183"/>
      <c r="D257" s="183"/>
      <c r="E257" s="183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4"/>
      <c r="T257" s="22">
        <f>SUM(T251:T256)</f>
        <v>0</v>
      </c>
    </row>
    <row r="258" spans="1:20" s="57" customFormat="1" ht="18.75">
      <c r="A258" s="7">
        <v>28</v>
      </c>
      <c r="B258" s="29" t="s">
        <v>233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9"/>
    </row>
    <row r="259" spans="1:20" s="57" customFormat="1" ht="15">
      <c r="A259" s="55">
        <v>1</v>
      </c>
      <c r="B259" s="19" t="s">
        <v>122</v>
      </c>
      <c r="C259" s="58"/>
      <c r="D259" s="36" t="s">
        <v>76</v>
      </c>
      <c r="E259" s="37">
        <v>2880</v>
      </c>
      <c r="F259" s="37">
        <v>2</v>
      </c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8">
        <f>SUM(F259:Q259)</f>
        <v>2</v>
      </c>
      <c r="S259" s="16"/>
      <c r="T259" s="30">
        <f>R259*S259</f>
        <v>0</v>
      </c>
    </row>
    <row r="260" spans="1:20" s="57" customFormat="1" ht="15.75" thickBot="1">
      <c r="A260" s="23">
        <f>A259</f>
        <v>1</v>
      </c>
      <c r="B260" s="17"/>
      <c r="C260" s="17"/>
      <c r="D260" s="24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65">
        <f aca="true" t="shared" si="71" ref="R260">SUM(F260:Q260)</f>
        <v>0</v>
      </c>
      <c r="S260" s="20"/>
      <c r="T260" s="26">
        <f aca="true" t="shared" si="72" ref="T260">R260*S260</f>
        <v>0</v>
      </c>
    </row>
    <row r="261" spans="1:39" s="54" customFormat="1" ht="15.75" thickBot="1">
      <c r="A261" s="215" t="s">
        <v>24</v>
      </c>
      <c r="B261" s="216"/>
      <c r="C261" s="216"/>
      <c r="D261" s="216"/>
      <c r="E261" s="216"/>
      <c r="F261" s="216"/>
      <c r="G261" s="216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7"/>
      <c r="T261" s="81">
        <f>SUM(T259:T260)</f>
        <v>0</v>
      </c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</row>
    <row r="262" spans="1:39" s="54" customFormat="1" ht="18.75">
      <c r="A262" s="7">
        <v>29</v>
      </c>
      <c r="B262" s="29" t="s">
        <v>133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9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</row>
    <row r="263" spans="1:39" s="54" customFormat="1" ht="15">
      <c r="A263" s="55">
        <v>1</v>
      </c>
      <c r="B263" s="154" t="s">
        <v>144</v>
      </c>
      <c r="C263" s="155" t="s">
        <v>145</v>
      </c>
      <c r="D263" s="36" t="s">
        <v>28</v>
      </c>
      <c r="E263" s="37">
        <v>5</v>
      </c>
      <c r="F263" s="37"/>
      <c r="G263" s="37"/>
      <c r="H263" s="37"/>
      <c r="I263" s="37"/>
      <c r="J263" s="37"/>
      <c r="K263" s="37"/>
      <c r="L263" s="37"/>
      <c r="M263" s="156">
        <v>5</v>
      </c>
      <c r="N263" s="37"/>
      <c r="O263" s="37"/>
      <c r="P263" s="37"/>
      <c r="Q263" s="37"/>
      <c r="R263" s="38">
        <f>SUM(F263:Q263)</f>
        <v>5</v>
      </c>
      <c r="S263" s="16"/>
      <c r="T263" s="30">
        <f>R263*S263</f>
        <v>0</v>
      </c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</row>
    <row r="264" spans="1:39" s="54" customFormat="1" ht="15">
      <c r="A264" s="55">
        <f aca="true" t="shared" si="73" ref="A264:A267">1+A263</f>
        <v>2</v>
      </c>
      <c r="B264" s="154" t="s">
        <v>146</v>
      </c>
      <c r="C264" s="155" t="s">
        <v>147</v>
      </c>
      <c r="D264" s="36" t="s">
        <v>28</v>
      </c>
      <c r="E264" s="37">
        <v>1</v>
      </c>
      <c r="F264" s="37"/>
      <c r="G264" s="37"/>
      <c r="H264" s="37"/>
      <c r="I264" s="37"/>
      <c r="J264" s="37"/>
      <c r="K264" s="37"/>
      <c r="L264" s="37"/>
      <c r="M264" s="156">
        <v>1</v>
      </c>
      <c r="N264" s="37"/>
      <c r="O264" s="37"/>
      <c r="P264" s="37"/>
      <c r="Q264" s="37"/>
      <c r="R264" s="38">
        <f>SUM(F264:Q264)</f>
        <v>1</v>
      </c>
      <c r="S264" s="16"/>
      <c r="T264" s="30">
        <f>R264*S264</f>
        <v>0</v>
      </c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</row>
    <row r="265" spans="1:39" s="94" customFormat="1" ht="15">
      <c r="A265" s="55">
        <f t="shared" si="73"/>
        <v>3</v>
      </c>
      <c r="B265" s="114" t="s">
        <v>148</v>
      </c>
      <c r="C265" s="114" t="s">
        <v>149</v>
      </c>
      <c r="D265" s="115" t="s">
        <v>28</v>
      </c>
      <c r="E265" s="115">
        <v>1</v>
      </c>
      <c r="F265" s="115"/>
      <c r="G265" s="115"/>
      <c r="H265" s="115"/>
      <c r="I265" s="115"/>
      <c r="J265" s="115"/>
      <c r="K265" s="115"/>
      <c r="L265" s="115"/>
      <c r="M265" s="115">
        <v>1</v>
      </c>
      <c r="N265" s="114"/>
      <c r="O265" s="114"/>
      <c r="P265" s="114"/>
      <c r="Q265" s="114"/>
      <c r="R265" s="84">
        <f>SUM(F265:Q265)</f>
        <v>1</v>
      </c>
      <c r="S265" s="16"/>
      <c r="T265" s="30">
        <f>R265*S265</f>
        <v>0</v>
      </c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</row>
    <row r="266" spans="1:20" s="57" customFormat="1" ht="15">
      <c r="A266" s="55">
        <f t="shared" si="73"/>
        <v>4</v>
      </c>
      <c r="B266" s="154" t="s">
        <v>150</v>
      </c>
      <c r="C266" s="155" t="s">
        <v>151</v>
      </c>
      <c r="D266" s="36" t="s">
        <v>268</v>
      </c>
      <c r="E266" s="37">
        <v>1</v>
      </c>
      <c r="F266" s="37"/>
      <c r="G266" s="37"/>
      <c r="H266" s="37"/>
      <c r="I266" s="37"/>
      <c r="J266" s="37"/>
      <c r="K266" s="37"/>
      <c r="L266" s="37"/>
      <c r="M266" s="156">
        <v>3</v>
      </c>
      <c r="N266" s="37"/>
      <c r="O266" s="37"/>
      <c r="P266" s="37"/>
      <c r="Q266" s="37"/>
      <c r="R266" s="38">
        <f>SUM(F266:Q266)</f>
        <v>3</v>
      </c>
      <c r="S266" s="16"/>
      <c r="T266" s="30">
        <f>R266*S266</f>
        <v>0</v>
      </c>
    </row>
    <row r="267" spans="1:20" ht="15.75" thickBot="1">
      <c r="A267" s="55">
        <f t="shared" si="73"/>
        <v>5</v>
      </c>
      <c r="B267" s="17"/>
      <c r="C267" s="17"/>
      <c r="D267" s="24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65">
        <f aca="true" t="shared" si="74" ref="R267">SUM(F267:Q267)</f>
        <v>0</v>
      </c>
      <c r="S267" s="20"/>
      <c r="T267" s="26">
        <f aca="true" t="shared" si="75" ref="T267">R267*S267</f>
        <v>0</v>
      </c>
    </row>
    <row r="268" spans="1:41" s="54" customFormat="1" ht="15.75" thickBot="1">
      <c r="A268" s="215" t="s">
        <v>24</v>
      </c>
      <c r="B268" s="216"/>
      <c r="C268" s="216"/>
      <c r="D268" s="216"/>
      <c r="E268" s="216"/>
      <c r="F268" s="216"/>
      <c r="G268" s="216"/>
      <c r="H268" s="216"/>
      <c r="I268" s="216"/>
      <c r="J268" s="216"/>
      <c r="K268" s="216"/>
      <c r="L268" s="216"/>
      <c r="M268" s="216"/>
      <c r="N268" s="216"/>
      <c r="O268" s="216"/>
      <c r="P268" s="216"/>
      <c r="Q268" s="216"/>
      <c r="R268" s="216"/>
      <c r="S268" s="217"/>
      <c r="T268" s="81">
        <f>SUM(T263:T267)</f>
        <v>0</v>
      </c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</row>
    <row r="269" spans="1:20" s="57" customFormat="1" ht="18.75">
      <c r="A269" s="7"/>
      <c r="B269" s="29" t="s">
        <v>238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9"/>
    </row>
    <row r="270" spans="1:20" s="57" customFormat="1" ht="31.5" customHeight="1">
      <c r="A270" s="23">
        <v>1</v>
      </c>
      <c r="B270" s="11" t="s">
        <v>30</v>
      </c>
      <c r="C270" s="17"/>
      <c r="D270" s="72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65">
        <f aca="true" t="shared" si="76" ref="R270:R271">SUM(F270:Q270)</f>
        <v>0</v>
      </c>
      <c r="S270" s="20"/>
      <c r="T270" s="26">
        <f aca="true" t="shared" si="77" ref="T270:T271">R270*S270</f>
        <v>0</v>
      </c>
    </row>
    <row r="271" spans="1:20" s="57" customFormat="1" ht="15" customHeight="1" thickBot="1">
      <c r="A271" s="23">
        <f>A270+1</f>
        <v>2</v>
      </c>
      <c r="B271" s="11"/>
      <c r="C271" s="17"/>
      <c r="D271" s="72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65">
        <f t="shared" si="76"/>
        <v>0</v>
      </c>
      <c r="S271" s="20"/>
      <c r="T271" s="28">
        <f t="shared" si="77"/>
        <v>0</v>
      </c>
    </row>
    <row r="272" spans="1:20" s="57" customFormat="1" ht="15.75" thickBot="1">
      <c r="A272" s="212" t="s">
        <v>24</v>
      </c>
      <c r="B272" s="213"/>
      <c r="C272" s="213"/>
      <c r="D272" s="213"/>
      <c r="E272" s="213"/>
      <c r="F272" s="213"/>
      <c r="G272" s="213"/>
      <c r="H272" s="213"/>
      <c r="I272" s="213"/>
      <c r="J272" s="213"/>
      <c r="K272" s="213"/>
      <c r="L272" s="213"/>
      <c r="M272" s="213"/>
      <c r="N272" s="213"/>
      <c r="O272" s="213"/>
      <c r="P272" s="213"/>
      <c r="Q272" s="213"/>
      <c r="R272" s="213"/>
      <c r="S272" s="214"/>
      <c r="T272" s="96">
        <f>SUM(T270:T270)</f>
        <v>0</v>
      </c>
    </row>
    <row r="273" spans="1:20" s="57" customFormat="1" ht="15.75">
      <c r="A273" s="71"/>
      <c r="B273" s="74"/>
      <c r="C273" s="82"/>
      <c r="D273" s="71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171"/>
      <c r="S273" s="172"/>
      <c r="T273" s="173"/>
    </row>
    <row r="274" spans="1:20" s="57" customFormat="1" ht="15">
      <c r="A274" s="71"/>
      <c r="B274" s="74"/>
      <c r="C274" s="82"/>
      <c r="D274" s="71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/>
    </row>
    <row r="275" spans="1:20" ht="15">
      <c r="A275" s="71"/>
      <c r="B275" s="74"/>
      <c r="C275" s="82"/>
      <c r="D275" s="71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73"/>
    </row>
    <row r="276" spans="1:20" ht="15">
      <c r="A276" s="71"/>
      <c r="B276" s="74"/>
      <c r="C276" s="82"/>
      <c r="D276" s="71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73"/>
    </row>
    <row r="277" spans="1:40" ht="15">
      <c r="A277" s="71"/>
      <c r="B277" s="74"/>
      <c r="C277" s="82"/>
      <c r="D277" s="71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73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</row>
    <row r="278" spans="1:40" s="54" customFormat="1" ht="30" customHeight="1">
      <c r="A278" s="71" t="s">
        <v>127</v>
      </c>
      <c r="B278" s="74"/>
      <c r="C278" s="75" t="s">
        <v>128</v>
      </c>
      <c r="D278" s="71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73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</row>
    <row r="279" spans="1:40" s="54" customFormat="1" ht="15.75">
      <c r="A279" s="71"/>
      <c r="B279" s="71"/>
      <c r="C279" s="76"/>
      <c r="D279" s="71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73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AI279" s="77"/>
      <c r="AJ279" s="77"/>
      <c r="AK279" s="77"/>
      <c r="AL279" s="77"/>
      <c r="AM279" s="77"/>
      <c r="AN279" s="77"/>
    </row>
    <row r="280" spans="1:40" s="54" customFormat="1" ht="15.75">
      <c r="A280" s="71"/>
      <c r="B280" s="71"/>
      <c r="C280" s="71"/>
      <c r="D280" s="71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77"/>
      <c r="T280" s="73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</row>
    <row r="281" spans="1:40" s="54" customFormat="1" ht="15">
      <c r="A281"/>
      <c r="B281"/>
      <c r="C28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73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</row>
    <row r="282" spans="4:40" ht="15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3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</row>
    <row r="283" spans="4:20" ht="15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3"/>
      <c r="S283" s="4"/>
      <c r="T283" s="4"/>
    </row>
    <row r="284" spans="4:20" ht="15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3"/>
      <c r="S284" s="4"/>
      <c r="T284" s="4"/>
    </row>
    <row r="285" spans="4:20" ht="15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3"/>
      <c r="S285" s="4"/>
      <c r="T285" s="4"/>
    </row>
    <row r="286" spans="4:21" ht="15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3"/>
      <c r="S286" s="4"/>
      <c r="T286" s="4"/>
      <c r="U286" s="42"/>
    </row>
    <row r="287" spans="4:21" ht="15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3"/>
      <c r="S287" s="4"/>
      <c r="T287" s="4"/>
      <c r="U287" s="42"/>
    </row>
    <row r="288" spans="4:21" ht="15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3"/>
      <c r="S288" s="4"/>
      <c r="T288" s="4"/>
      <c r="U288" s="42"/>
    </row>
    <row r="289" spans="4:21" ht="15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3"/>
      <c r="S289" s="4"/>
      <c r="T289" s="4"/>
      <c r="U289" s="42"/>
    </row>
    <row r="290" spans="4:21" ht="15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3"/>
      <c r="S290" s="4"/>
      <c r="T290" s="4"/>
      <c r="U290" s="42"/>
    </row>
    <row r="291" spans="4:21" ht="15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3"/>
      <c r="S291" s="4"/>
      <c r="T291" s="4"/>
      <c r="U291" s="42"/>
    </row>
    <row r="292" ht="15">
      <c r="U292" s="42"/>
    </row>
  </sheetData>
  <mergeCells count="52">
    <mergeCell ref="V125:V139"/>
    <mergeCell ref="A272:S272"/>
    <mergeCell ref="A241:S241"/>
    <mergeCell ref="A249:S249"/>
    <mergeCell ref="A257:S257"/>
    <mergeCell ref="A222:S222"/>
    <mergeCell ref="A261:S261"/>
    <mergeCell ref="A235:S235"/>
    <mergeCell ref="A268:S268"/>
    <mergeCell ref="A230:S230"/>
    <mergeCell ref="A163:S163"/>
    <mergeCell ref="A171:S171"/>
    <mergeCell ref="A195:S195"/>
    <mergeCell ref="A191:S191"/>
    <mergeCell ref="A175:S175"/>
    <mergeCell ref="A179:S179"/>
    <mergeCell ref="A1:T1"/>
    <mergeCell ref="A3:T3"/>
    <mergeCell ref="A4:T4"/>
    <mergeCell ref="A5:T5"/>
    <mergeCell ref="A7:A10"/>
    <mergeCell ref="B7:B10"/>
    <mergeCell ref="C7:C10"/>
    <mergeCell ref="D7:R8"/>
    <mergeCell ref="S7:T8"/>
    <mergeCell ref="D9:D10"/>
    <mergeCell ref="E9:E10"/>
    <mergeCell ref="F9:R9"/>
    <mergeCell ref="S9:S10"/>
    <mergeCell ref="T9:T10"/>
    <mergeCell ref="A14:S14"/>
    <mergeCell ref="A18:S18"/>
    <mergeCell ref="A22:S22"/>
    <mergeCell ref="A30:S30"/>
    <mergeCell ref="A97:S97"/>
    <mergeCell ref="A70:S70"/>
    <mergeCell ref="A80:S80"/>
    <mergeCell ref="A87:S87"/>
    <mergeCell ref="A54:S54"/>
    <mergeCell ref="A26:S26"/>
    <mergeCell ref="A187:S187"/>
    <mergeCell ref="A37:S37"/>
    <mergeCell ref="A141:S141"/>
    <mergeCell ref="A151:S151"/>
    <mergeCell ref="A112:S112"/>
    <mergeCell ref="A117:S117"/>
    <mergeCell ref="A123:S123"/>
    <mergeCell ref="A101:S101"/>
    <mergeCell ref="A157:S157"/>
    <mergeCell ref="A41:S41"/>
    <mergeCell ref="A50:S50"/>
    <mergeCell ref="A105:S105"/>
  </mergeCells>
  <hyperlinks>
    <hyperlink ref="C89" r:id="rId1" display="https://eshop.medin.cz/pinzeta-anatomicka-velmi-jemna-matovana-145-cm"/>
    <hyperlink ref="C90" r:id="rId2" display="https://eshop.medin.cz/pinzeta-anatomicka-rovna-jemna-matovana-145-cm"/>
    <hyperlink ref="C203" r:id="rId3" display="https://www.merckmillipore.com/CZ/cs/product/Giemsas-azur-eosin-methylene-blue-solution,MDA_CHEM-109204"/>
    <hyperlink ref="C91" r:id="rId4" display="https://eshop.medin.cz/langenbeck-nuz-amputacni-briskaty-cepel-115-cm-240-cm"/>
    <hyperlink ref="C214" r:id="rId5" display="https://www.sigmaaldrich.com/catalog/product/mm/100029?lang=en&amp;region=CZ&amp;cm_sp=Insite-_-prodRecCold_xviews-_-prodRecCold5-4"/>
    <hyperlink ref="B93" r:id="rId6" tooltip="Nůžky na kosti rovné; 22,0 cm" display="https://eshop.medin.cz/nuzky-na-kosti-rovne-220-cm"/>
    <hyperlink ref="C94" r:id="rId7" display="https://eshop.medin.cz/littauer-liston-kleste-stipaci-150-cm"/>
    <hyperlink ref="C238" r:id="rId8" display="https://www.sigmaaldrich.com/catalog/search?term=BCA1&amp;interface=Product%20No.&amp;N=0+&amp;mode=mode%20matchpartialmax&amp;lang=en&amp;region=CZ&amp;focus=productN=0%20220003048%20219853286%20219853100"/>
    <hyperlink ref="C239" r:id="rId9" display="https://www.sigmaaldrich.com/catalog/product/sigma/tp0300?lang=en&amp;region=CZ"/>
    <hyperlink ref="C255" r:id="rId10" display="https://www.benu.cz/betadine-kozni-podani-roztok-1x1000ml"/>
    <hyperlink ref="C132" r:id="rId11" display="https://www.p-lab.cz/katalog/stojanek-s-vickem-pro-0-2ml-pcr-mikrozkumavky-8-12-pcrrack-simport_2928p"/>
    <hyperlink ref="C133" r:id="rId12" display="https://www.p-lab.cz/katalog/stojanek-a-krabicka-2-v-1-pro-96-mikrozkumavek-8-12-heathrow-scientific_3144p"/>
    <hyperlink ref="C134" r:id="rId13" display="https://www.p-lab.cz/katalog/stojanek-na-mikrozkumavky-blokovy-5-16-ssi_269p"/>
    <hyperlink ref="C135" r:id="rId14" display="https://www.p-lab.cz/katalog/mikrozkumavka-se-sroubovacim-vickem-ssi_4680p"/>
    <hyperlink ref="C136" r:id="rId15" display="https://www.p-lab.cz/katalog/mikrozkumavka-se-sroubovacim-vickem-ssi_4680p"/>
    <hyperlink ref="C137" r:id="rId16" display="https://www.p-lab.cz/katalog/zkumavka-centrifugacni-se-sroubovacim-vickem_32p"/>
    <hyperlink ref="C138" r:id="rId17" display="https://www.p-lab.cz/katalog/zkumavka-centrifugacni-se-sroubovacim-vickem_32p"/>
    <hyperlink ref="C139" r:id="rId18" display="https://www.thermofisher.com/order/catalog/product/12331D"/>
    <hyperlink ref="C143" r:id="rId19" display="https://online-shop.eppendorf.cz/CZ-cs/PCR-44553/Spotrebni-material-pro-PCR-44555/Eppendorf-PCR-Tubes-PF-8634.html"/>
    <hyperlink ref="C144" r:id="rId20" display="https://online-shop.eppendorf.cz/CZ-cs/Laboratorni-spotrebni-material-44512/Spicky-a-nastavce-44513/epT.I.P.S.-PF-243780.html"/>
    <hyperlink ref="C145" r:id="rId21" display="https://online-shop.eppendorf.cz/CZ-cs/Laboratorni-spotrebni-material-44512/Zkumavky-44515/DNA-LoBind-Tubes-PF-56252.html"/>
    <hyperlink ref="C146" r:id="rId22" display="https://online-shop.eppendorf.cz/CZ-cs/Laboratorni-spotrebni-material-44512/Spicky-a-nastavce-44513/Eppendorf-Serological-Pipets-PF-68129.html"/>
    <hyperlink ref="C147" r:id="rId23" display="https://online-shop.eppendorf.cz/CZ-cs/Manualni-manipulace-s-kapalinami-44563/Spicky-a-nastavce-44569/epT.I.P.S.-PF-243780.html?_ga=2.221621784.1444520286.1550483979-1548913588.1507194580"/>
    <hyperlink ref="C149" r:id="rId24" display="https://online-shop.eppendorf.cz/CZ-cs/Manualni-manipulace-s-kapalinami-44563/Spicky-a-nastavce-44569/epT.I.P.S.-PF-243780.html?_ga=2.221621784.1444520286.1550483979-1548913588.1507194582"/>
    <hyperlink ref="C120" r:id="rId25" display="https://www.cebiosys.cz/products/a100bp-dna-ladder-ready-to-use/"/>
    <hyperlink ref="C121" r:id="rId26" display="https://www.fishersci.com/shop/products/g-tube-10-10-pk/nc0380758"/>
    <hyperlink ref="C160" r:id="rId27" display="https://www.blyth.cz/pracovni-odevy/specialni-odevy/jednorazove/826-3m-jednorazova-kombineza-4520.html"/>
    <hyperlink ref="C159" r:id="rId28" display="https://www.promex.cz/ochranne-pracovni-pomucky/tyvek-classic-xpert-kombineza-p323/990/996/"/>
    <hyperlink ref="C161" r:id="rId29" display="https://cz.vwr.com/store/product/6518159/navleky-na-boty-protiskluzove-vwr-maximum-sf"/>
    <hyperlink ref="C224" r:id="rId30" display="https://cz.vwr.com/store/product/706328/peroxid-vodiku-30-stabilizovany-analar-normapur-analytical-reagent"/>
    <hyperlink ref="C228" r:id="rId31" display="https://data.p-lab.cz/library/specifikace/E03401.pdf,%20E03401"/>
    <hyperlink ref="C215" r:id="rId32" display="https://www.sigmaaldrich.com/catalog/product/mm/106035?lang=en&amp;region=US"/>
    <hyperlink ref="C77" r:id="rId33" display="https://www.benu.cz/inj-jehla-sterican-23g-0-6x25mm-modra-ster-100ks?aw=1&amp;gclid=EAIaIQobChMI7Puxn9GH2wIVFijTCh3fZQKvEAQYASABEgLrhfD_BwE"/>
    <hyperlink ref="C99" r:id="rId34" display="http://www.zelenahvezda.cz/zdravotnicke-potreby/histoacryl-r"/>
    <hyperlink ref="C65" r:id="rId35" display="https://www.benu.cz/gaza-hydr-role-90cmx10m-17niti-1ks-batist"/>
    <hyperlink ref="C67" r:id="rId36" display="https://www.benu.cz/vata-bunicita-prirezy-20x30cm-1kg?aw=1&amp;gclid=EAIaIQobChMIk4_E_tOH2wIVS9wZCh0vYQ_FEAQYBCABEgKp6_D_BwE"/>
    <hyperlink ref="C78" r:id="rId37" display="http://www.zelenahvezda.cz/zdravotnicke-potreby/dafilon-r"/>
    <hyperlink ref="C95" r:id="rId38" display="https://www.chirmax.cz/chirmax_multi/index.php?stranka_id=31"/>
  </hyperlink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9" scale="48" r:id="rId42"/>
  <ignoredErrors>
    <ignoredError sqref="R264 R263 R265:R267 R259 R251:R255 R243:R247 R237:R239 R232:R233 R224:R228 R197:R220 R189 R181:R185 R165:R169 R159:R161 R153:R155 R143:R149 R125:R139 R119:R121 R114:R115 R107:R110 R99 R89:R95 R82:R85 R72:R78 R56:R69 R43:R48 R52 R39 R32:R35 R20 R12" formulaRange="1"/>
  </ignoredErrors>
  <drawing r:id="rId41"/>
  <legacyDrawing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Rajdlová Tereza</dc:creator>
  <cp:keywords/>
  <dc:description/>
  <cp:lastModifiedBy>Vladimír Kolář</cp:lastModifiedBy>
  <cp:lastPrinted>2019-03-18T06:21:49Z</cp:lastPrinted>
  <dcterms:created xsi:type="dcterms:W3CDTF">2018-12-12T11:08:10Z</dcterms:created>
  <dcterms:modified xsi:type="dcterms:W3CDTF">2019-04-02T14:57:20Z</dcterms:modified>
  <cp:category/>
  <cp:version/>
  <cp:contentType/>
  <cp:contentStatus/>
</cp:coreProperties>
</file>