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21_2019_Elektrospotřebiče_reko pokojů_Krystal II\ZD\"/>
    </mc:Choice>
  </mc:AlternateContent>
  <bookViews>
    <workbookView xWindow="0" yWindow="0" windowWidth="30720" windowHeight="13710" tabRatio="968"/>
  </bookViews>
  <sheets>
    <sheet name="kryci list" sheetId="21" r:id="rId1"/>
    <sheet name="pokoj 1" sheetId="1" r:id="rId2"/>
    <sheet name="pokoj 2" sheetId="47" r:id="rId3"/>
    <sheet name="recepce" sheetId="48" r:id="rId4"/>
    <sheet name="studovna" sheetId="49" r:id="rId5"/>
    <sheet name="kuchynka" sheetId="50" r:id="rId6"/>
    <sheet name="spolecenska mistnost 933" sheetId="52" r:id="rId7"/>
    <sheet name="pradelna" sheetId="53" r:id="rId8"/>
    <sheet name="List22" sheetId="22" r:id="rId9"/>
    <sheet name="List23" sheetId="23" r:id="rId10"/>
    <sheet name="List24" sheetId="24" r:id="rId11"/>
    <sheet name="List25" sheetId="25" r:id="rId12"/>
    <sheet name="List26" sheetId="26" r:id="rId13"/>
    <sheet name="List27" sheetId="27" r:id="rId14"/>
    <sheet name="List28" sheetId="28" r:id="rId15"/>
    <sheet name="List29" sheetId="29" r:id="rId16"/>
    <sheet name="List30" sheetId="30" r:id="rId17"/>
    <sheet name="List31" sheetId="31" r:id="rId18"/>
    <sheet name="List32" sheetId="32" r:id="rId19"/>
    <sheet name="List33" sheetId="33" r:id="rId20"/>
    <sheet name="List34" sheetId="34" r:id="rId21"/>
    <sheet name="List35" sheetId="35" r:id="rId22"/>
    <sheet name="List36" sheetId="36" r:id="rId23"/>
    <sheet name="List37" sheetId="37" r:id="rId24"/>
    <sheet name="List38" sheetId="38" r:id="rId25"/>
    <sheet name="List40" sheetId="40" r:id="rId26"/>
    <sheet name="List41" sheetId="41" r:id="rId27"/>
    <sheet name="List42" sheetId="42" r:id="rId28"/>
    <sheet name="List43" sheetId="43" r:id="rId29"/>
    <sheet name="List44" sheetId="44" r:id="rId30"/>
    <sheet name="List45" sheetId="45" r:id="rId31"/>
    <sheet name="List46" sheetId="46" r:id="rId32"/>
  </sheets>
  <definedNames>
    <definedName name="_xlnm.Print_Area" localSheetId="0">'kryci list'!$A$1:$D$37</definedName>
    <definedName name="_xlnm.Print_Area" localSheetId="5">kuchynka!$A$1:$I$9</definedName>
    <definedName name="_xlnm.Print_Area" localSheetId="1">'pokoj 1'!$A$1:$I$7</definedName>
    <definedName name="_xlnm.Print_Area" localSheetId="2">'pokoj 2'!$A$1:$I$8</definedName>
    <definedName name="_xlnm.Print_Area" localSheetId="7">pradelna!$A$1:$I$7</definedName>
    <definedName name="_xlnm.Print_Area" localSheetId="3">recepce!$A$1:$I$6</definedName>
    <definedName name="_xlnm.Print_Area" localSheetId="6">'spolecenska mistnost 933'!$A$1:$I$6</definedName>
    <definedName name="_xlnm.Print_Area" localSheetId="4">studovna!$A$1:$I$7</definedName>
    <definedName name="pocet1" localSheetId="5">kuchynka!$E$1</definedName>
    <definedName name="pocet1" localSheetId="2">'pokoj 2'!$E$1</definedName>
    <definedName name="pocet1" localSheetId="7">pradelna!$E$1</definedName>
    <definedName name="pocet1" localSheetId="3">recepce!$E$1</definedName>
    <definedName name="pocet1" localSheetId="6">'spolecenska mistnost 933'!$E$1</definedName>
    <definedName name="pocet1" localSheetId="4">studovna!$E$1</definedName>
    <definedName name="pocet1">'pokoj 1'!$E$1</definedName>
    <definedName name="pocet2" localSheetId="5">kuchynka!$F$1</definedName>
    <definedName name="pocet2" localSheetId="2">'pokoj 2'!$F$1</definedName>
    <definedName name="pocet2" localSheetId="7">pradelna!$F$1</definedName>
    <definedName name="pocet2" localSheetId="3">recepce!$F$1</definedName>
    <definedName name="pocet2" localSheetId="6">'spolecenska mistnost 933'!$F$1</definedName>
    <definedName name="pocet2" localSheetId="4">studovna!$F$1</definedName>
    <definedName name="pocet2">'pokoj 1'!$F$1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1" l="1"/>
  <c r="F5" i="49" l="1"/>
  <c r="E5" i="49"/>
  <c r="G5" i="49" s="1"/>
  <c r="I5" i="49" s="1"/>
  <c r="E5" i="53" l="1"/>
  <c r="F5" i="53"/>
  <c r="F4" i="53"/>
  <c r="E4" i="53"/>
  <c r="F5" i="52"/>
  <c r="E5" i="52"/>
  <c r="G4" i="53" l="1"/>
  <c r="I4" i="53" s="1"/>
  <c r="G5" i="53"/>
  <c r="I5" i="53" s="1"/>
  <c r="G5" i="52"/>
  <c r="I5" i="52" s="1"/>
  <c r="I6" i="52" s="1"/>
  <c r="B27" i="21" s="1"/>
  <c r="E5" i="50"/>
  <c r="F5" i="50"/>
  <c r="E6" i="50"/>
  <c r="F6" i="50"/>
  <c r="I6" i="53" l="1"/>
  <c r="B28" i="21" s="1"/>
  <c r="C28" i="21" s="1"/>
  <c r="C27" i="21"/>
  <c r="C26" i="21"/>
  <c r="G6" i="50"/>
  <c r="I6" i="50" s="1"/>
  <c r="G5" i="50"/>
  <c r="I5" i="50" s="1"/>
  <c r="F4" i="50"/>
  <c r="E4" i="50"/>
  <c r="G4" i="50" l="1"/>
  <c r="I4" i="50" s="1"/>
  <c r="I7" i="50" s="1"/>
  <c r="B25" i="21" s="1"/>
  <c r="C25" i="21" s="1"/>
  <c r="F4" i="49" l="1"/>
  <c r="E4" i="49"/>
  <c r="F5" i="48"/>
  <c r="E5" i="48"/>
  <c r="F5" i="47"/>
  <c r="E5" i="47"/>
  <c r="F4" i="47"/>
  <c r="E4" i="47"/>
  <c r="F6" i="1"/>
  <c r="E6" i="1"/>
  <c r="F5" i="1"/>
  <c r="E5" i="1"/>
  <c r="G4" i="49" l="1"/>
  <c r="I4" i="49" s="1"/>
  <c r="I6" i="49" s="1"/>
  <c r="B24" i="21" s="1"/>
  <c r="G4" i="47"/>
  <c r="I4" i="47" s="1"/>
  <c r="G5" i="48"/>
  <c r="I5" i="48" s="1"/>
  <c r="I6" i="48" s="1"/>
  <c r="B23" i="21" s="1"/>
  <c r="G5" i="47"/>
  <c r="I5" i="47" s="1"/>
  <c r="G6" i="1"/>
  <c r="I6" i="1" s="1"/>
  <c r="G5" i="1"/>
  <c r="I5" i="1" s="1"/>
  <c r="I7" i="1" s="1"/>
  <c r="B21" i="21" s="1"/>
  <c r="C24" i="21" l="1"/>
  <c r="C23" i="21"/>
  <c r="I6" i="47"/>
  <c r="B22" i="21" s="1"/>
  <c r="B30" i="21" s="1"/>
  <c r="B31" i="21" s="1"/>
  <c r="B33" i="21" s="1"/>
  <c r="C22" i="21" l="1"/>
  <c r="C21" i="21" l="1"/>
  <c r="C30" i="21" l="1"/>
  <c r="C31" i="21"/>
  <c r="C33" i="21" l="1"/>
</calcChain>
</file>

<file path=xl/sharedStrings.xml><?xml version="1.0" encoding="utf-8"?>
<sst xmlns="http://schemas.openxmlformats.org/spreadsheetml/2006/main" count="150" uniqueCount="68">
  <si>
    <t>zn.</t>
  </si>
  <si>
    <t>počet v jednotce</t>
  </si>
  <si>
    <t>počet celkem</t>
  </si>
  <si>
    <t>počet v 8.NP</t>
  </si>
  <si>
    <t>počet v 9.NP</t>
  </si>
  <si>
    <t>stručný popis</t>
  </si>
  <si>
    <t>rozměry v mm</t>
  </si>
  <si>
    <t>POKOJ TYPU 1</t>
  </si>
  <si>
    <t>E01</t>
  </si>
  <si>
    <t>ELEKTROSPOTŘEBIČE</t>
  </si>
  <si>
    <t>600x550x1000</t>
  </si>
  <si>
    <t>E02</t>
  </si>
  <si>
    <t>kovová stolní lampa, barva bílá, příkon 1x60 W</t>
  </si>
  <si>
    <t>počet v NP</t>
  </si>
  <si>
    <t>POKOJ TYPU 2</t>
  </si>
  <si>
    <t>RECEPCE/SKLAD</t>
  </si>
  <si>
    <t>STUDOVNA</t>
  </si>
  <si>
    <t>LED TV 60",  4K Ultra HD, funkce HDR. Pur Color, Smart TV, HbbTV, vestavěný tuner DVB-T/T2 (HEVC/H.265)/C/S2, webový prohlížeč, Wi-Fi, DLNA, integrovaná IPTV, audio 2.0k 20 W, 2× HDMI, 1× USB, herní mód, Steam Link, včetně uchycení na stěnu-držák+kotvení, barva rámu černá</t>
  </si>
  <si>
    <t>KUCHYŇKA</t>
  </si>
  <si>
    <t>E03</t>
  </si>
  <si>
    <t>E04</t>
  </si>
  <si>
    <t>E05</t>
  </si>
  <si>
    <t>300x520x66</t>
  </si>
  <si>
    <t>sklokeramická varná deska, elektrická, dvě varné zóny, zabudovaná do pracovní desky kuchyňské linky, barva povrchu černá, dotykové ovládání, světelná signalizace varné zóny, dětský bezpečnostní zámek, ukazatel zbytkového tepla, celkový příkon 3 kW, energetická třída min. A+, včetně upevnění do pracovní desky</t>
  </si>
  <si>
    <t>600x600x560</t>
  </si>
  <si>
    <t>489x375x275</t>
  </si>
  <si>
    <t>elektrická mikrovlnná trouba, barva bílá, otevírání dvířek doprava, příkon 1,15 kW, objem 23 litrů, funkce rozmrazování, dotykové ovládání, digitální displej, hodiny</t>
  </si>
  <si>
    <t>elektrická vestavná multifunkční trouba, barva černá/nerez, energetická třída A+, objem 65 litrů, 11 programů, ovládání dotykové a zamačkávacími knoflíky, odnímatelná vnitřní skleněná strana dvířek, digitální programátor, včetně upevnění do korpusu kuchyňské linky, včetně příslušenství: 1x rošt, 1x pekáč, 1x pečící plech, příkon 3,3 kW, napětí 230 V</t>
  </si>
  <si>
    <t>E06</t>
  </si>
  <si>
    <t>344x315x94</t>
  </si>
  <si>
    <t xml:space="preserve">stropní dataprojektor vhodný pro vzdálenost plátna 2,8 m, vysoké XGA rozlišením 1024 x 768 bodů s poměrem stran 4:3, standardní jas 3 200  lumenů, kontrastní poměr 16 000:1, možnost 3D projekce, lampa s životností min. 10 000 hodin v eco režimu a 5000 hodin v normálním režimu, rozhraní min. USB 2.0 typu B a A, S-Video vstup, 2x Komponentní, VGA vstup i výstup, LAN (wifi, RJ45), HDMI, Audio in/out, 16W reproduktor, váha 3,7 kg, hlučnost max. 37 dB, dodávka a montáž včetně konzoly a upevňovacího materiálu na strop, montáž bude provedena přes kazetový podhled </t>
  </si>
  <si>
    <t>E07</t>
  </si>
  <si>
    <t>E08</t>
  </si>
  <si>
    <t>PRÁDELNA</t>
  </si>
  <si>
    <t>SPOLEČENSKÁ MÍSTNOST 933</t>
  </si>
  <si>
    <t>595x425x850</t>
  </si>
  <si>
    <t>automatická pračka na 6 kg prádla s předním plněním, energetická třída A+++, max. otáčky při odstřeďování 1000/min., třída účinnosti odstřeďování C, hlučnost praní max. 61 dB, počet programů min. 14, dětská pojistka, bezpečnostní zámek dveří, displej, LED indikátory, barva bílá</t>
  </si>
  <si>
    <t>850x596x663</t>
  </si>
  <si>
    <t>sušička prádla A+++, kapacita 8 kg, hlučnost 65dB, 8 programů, objem bubnu 118 litrů, LCD displej, odložený start, senzorové sušení, osvětlení bubnu, sada na odvod kondenzátu v balení, funkce osvěžení</t>
  </si>
  <si>
    <t xml:space="preserve">úhlopříčka 60" </t>
  </si>
  <si>
    <t>E09</t>
  </si>
  <si>
    <t>cena MJ bez DPH</t>
  </si>
  <si>
    <t>cena celkem bez DPH</t>
  </si>
  <si>
    <t>součet</t>
  </si>
  <si>
    <t>KRYCÍ LIST ROZPOČTU</t>
  </si>
  <si>
    <t>Název akce:</t>
  </si>
  <si>
    <t>Objednatel:</t>
  </si>
  <si>
    <t>Zhotovitel:</t>
  </si>
  <si>
    <t>Poznámka:</t>
  </si>
  <si>
    <t>Souhrn:</t>
  </si>
  <si>
    <t>místnost</t>
  </si>
  <si>
    <t>celkem</t>
  </si>
  <si>
    <t>spotřebiče</t>
  </si>
  <si>
    <t>pokoj typu 1:</t>
  </si>
  <si>
    <t>pokoj typu 2:</t>
  </si>
  <si>
    <t>recepce:</t>
  </si>
  <si>
    <t>studovna:</t>
  </si>
  <si>
    <t>kuchyňka:</t>
  </si>
  <si>
    <t>společenská místnost 833:</t>
  </si>
  <si>
    <t>společenská místnost 933:</t>
  </si>
  <si>
    <t>prádelna:</t>
  </si>
  <si>
    <t>DPH 21%</t>
  </si>
  <si>
    <t>DPH 15%</t>
  </si>
  <si>
    <t>součet s DPH</t>
  </si>
  <si>
    <t>součet místností bez DPH</t>
  </si>
  <si>
    <t>Ústav jazykové a odborné přípravy, Univerzita Karlova</t>
  </si>
  <si>
    <t>chladnička o objemu 100 litrů, energetická třída A+, hlučnost max. 43dB, min. 3 police, vnitřní osvětlení, regulace výkonu, bílá</t>
  </si>
  <si>
    <t>ÚJOP - Revitalizace interiérů ubytovacích zařízení ÚJOP UK- elektrospotřebiče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</si>
</sst>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3" fillId="0" borderId="6" xfId="0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0" fillId="0" borderId="1" xfId="0" applyNumberFormat="1" applyFont="1" applyBorder="1"/>
    <xf numFmtId="164" fontId="0" fillId="0" borderId="5" xfId="0" applyNumberFormat="1" applyFont="1" applyBorder="1"/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view="pageBreakPreview" zoomScale="160" zoomScaleNormal="220" zoomScaleSheetLayoutView="160" workbookViewId="0">
      <selection activeCell="B12" sqref="B12"/>
    </sheetView>
  </sheetViews>
  <sheetFormatPr defaultRowHeight="15" x14ac:dyDescent="0.25"/>
  <cols>
    <col min="1" max="1" width="23" customWidth="1"/>
    <col min="2" max="2" width="17.42578125" customWidth="1"/>
    <col min="3" max="3" width="23.140625" customWidth="1"/>
    <col min="4" max="4" width="30.5703125" customWidth="1"/>
    <col min="8" max="8" width="11.7109375" customWidth="1"/>
  </cols>
  <sheetData>
    <row r="2" spans="1:8" ht="28.5" x14ac:dyDescent="0.45">
      <c r="A2" s="36" t="s">
        <v>44</v>
      </c>
      <c r="B2" s="36"/>
      <c r="C2" s="36"/>
      <c r="D2" s="36"/>
      <c r="E2" s="24"/>
      <c r="F2" s="24"/>
      <c r="G2" s="24"/>
      <c r="H2" s="24"/>
    </row>
    <row r="4" spans="1:8" ht="16.149999999999999" customHeight="1" x14ac:dyDescent="0.25">
      <c r="A4" t="s">
        <v>45</v>
      </c>
      <c r="B4" s="40" t="s">
        <v>67</v>
      </c>
      <c r="C4" s="40"/>
      <c r="D4" s="40"/>
      <c r="E4" s="40"/>
      <c r="F4" s="40"/>
      <c r="G4" s="40"/>
      <c r="H4" s="40"/>
    </row>
    <row r="5" spans="1:8" ht="16.149999999999999" customHeight="1" x14ac:dyDescent="0.25">
      <c r="B5" s="41"/>
      <c r="C5" s="41"/>
      <c r="D5" s="41"/>
      <c r="E5" s="41"/>
      <c r="F5" s="41"/>
      <c r="G5" s="41"/>
      <c r="H5" s="41"/>
    </row>
    <row r="6" spans="1:8" ht="15.6" customHeight="1" x14ac:dyDescent="0.25">
      <c r="B6" s="37"/>
      <c r="C6" s="37"/>
      <c r="D6" s="37"/>
      <c r="E6" s="37"/>
      <c r="F6" s="37"/>
      <c r="G6" s="37"/>
      <c r="H6" s="37"/>
    </row>
    <row r="7" spans="1:8" ht="15.6" customHeight="1" x14ac:dyDescent="0.25">
      <c r="B7" s="21"/>
      <c r="C7" s="21"/>
      <c r="D7" s="21"/>
      <c r="E7" s="21"/>
      <c r="F7" s="21"/>
      <c r="G7" s="21"/>
      <c r="H7" s="21"/>
    </row>
    <row r="8" spans="1:8" x14ac:dyDescent="0.25">
      <c r="A8" t="s">
        <v>46</v>
      </c>
      <c r="B8" s="38" t="s">
        <v>65</v>
      </c>
      <c r="C8" s="38"/>
      <c r="D8" s="38"/>
      <c r="E8" s="38"/>
      <c r="F8" s="38"/>
      <c r="G8" s="38"/>
      <c r="H8" s="38"/>
    </row>
    <row r="9" spans="1:8" x14ac:dyDescent="0.25">
      <c r="A9" t="s">
        <v>47</v>
      </c>
    </row>
    <row r="11" spans="1:8" x14ac:dyDescent="0.25">
      <c r="A11" s="18"/>
    </row>
    <row r="13" spans="1:8" x14ac:dyDescent="0.25">
      <c r="A13" t="s">
        <v>48</v>
      </c>
      <c r="B13" s="22"/>
      <c r="C13" s="22"/>
      <c r="D13" s="22"/>
      <c r="E13" s="22"/>
      <c r="F13" s="22"/>
    </row>
    <row r="18" spans="1:6" x14ac:dyDescent="0.25">
      <c r="A18" t="s">
        <v>49</v>
      </c>
    </row>
    <row r="19" spans="1:6" x14ac:dyDescent="0.25">
      <c r="A19" s="35" t="s">
        <v>50</v>
      </c>
      <c r="B19" s="39"/>
      <c r="C19" s="39"/>
      <c r="D19" s="4"/>
      <c r="E19" s="4"/>
      <c r="F19" s="4"/>
    </row>
    <row r="20" spans="1:6" x14ac:dyDescent="0.25">
      <c r="A20" s="35"/>
      <c r="B20" s="23" t="s">
        <v>52</v>
      </c>
      <c r="C20" s="27" t="s">
        <v>51</v>
      </c>
      <c r="D20" s="4"/>
      <c r="E20" s="4"/>
      <c r="F20" s="4"/>
    </row>
    <row r="21" spans="1:6" x14ac:dyDescent="0.25">
      <c r="A21" s="10" t="s">
        <v>53</v>
      </c>
      <c r="B21" s="11">
        <f>'pokoj 1'!I7</f>
        <v>0</v>
      </c>
      <c r="C21" s="26">
        <f t="shared" ref="C21:C28" si="0">SUM(B21:B21)</f>
        <v>0</v>
      </c>
    </row>
    <row r="22" spans="1:6" x14ac:dyDescent="0.25">
      <c r="A22" s="10" t="s">
        <v>54</v>
      </c>
      <c r="B22" s="11">
        <f>'pokoj 2'!I6</f>
        <v>0</v>
      </c>
      <c r="C22" s="26">
        <f t="shared" si="0"/>
        <v>0</v>
      </c>
    </row>
    <row r="23" spans="1:6" x14ac:dyDescent="0.25">
      <c r="A23" s="10" t="s">
        <v>55</v>
      </c>
      <c r="B23" s="11">
        <f>recepce!I6</f>
        <v>0</v>
      </c>
      <c r="C23" s="26">
        <f t="shared" si="0"/>
        <v>0</v>
      </c>
    </row>
    <row r="24" spans="1:6" x14ac:dyDescent="0.25">
      <c r="A24" s="10" t="s">
        <v>56</v>
      </c>
      <c r="B24" s="11">
        <f>studovna!I6</f>
        <v>0</v>
      </c>
      <c r="C24" s="26">
        <f t="shared" si="0"/>
        <v>0</v>
      </c>
    </row>
    <row r="25" spans="1:6" x14ac:dyDescent="0.25">
      <c r="A25" s="10" t="s">
        <v>57</v>
      </c>
      <c r="B25" s="11">
        <f>kuchynka!I7</f>
        <v>0</v>
      </c>
      <c r="C25" s="26">
        <f t="shared" si="0"/>
        <v>0</v>
      </c>
    </row>
    <row r="26" spans="1:6" x14ac:dyDescent="0.25">
      <c r="A26" s="10" t="s">
        <v>58</v>
      </c>
      <c r="B26" s="11">
        <v>0</v>
      </c>
      <c r="C26" s="26">
        <f t="shared" si="0"/>
        <v>0</v>
      </c>
    </row>
    <row r="27" spans="1:6" x14ac:dyDescent="0.25">
      <c r="A27" s="10" t="s">
        <v>59</v>
      </c>
      <c r="B27" s="11">
        <f>'spolecenska mistnost 933'!I6</f>
        <v>0</v>
      </c>
      <c r="C27" s="26">
        <f t="shared" si="0"/>
        <v>0</v>
      </c>
    </row>
    <row r="28" spans="1:6" x14ac:dyDescent="0.25">
      <c r="A28" s="10" t="s">
        <v>60</v>
      </c>
      <c r="B28" s="11">
        <f>pradelna!I6</f>
        <v>0</v>
      </c>
      <c r="C28" s="26">
        <f t="shared" si="0"/>
        <v>0</v>
      </c>
    </row>
    <row r="29" spans="1:6" x14ac:dyDescent="0.25">
      <c r="B29" s="12"/>
      <c r="C29" s="12"/>
    </row>
    <row r="30" spans="1:6" x14ac:dyDescent="0.25">
      <c r="A30" s="25" t="s">
        <v>64</v>
      </c>
      <c r="B30" s="26">
        <f>SUM(B21:B28)</f>
        <v>0</v>
      </c>
      <c r="C30" s="26">
        <f>SUM(B30:B30)</f>
        <v>0</v>
      </c>
    </row>
    <row r="31" spans="1:6" x14ac:dyDescent="0.25">
      <c r="A31" s="10" t="s">
        <v>61</v>
      </c>
      <c r="B31" s="11">
        <f>B30*0.21</f>
        <v>0</v>
      </c>
      <c r="C31" s="33">
        <f>SUM(B31:B31)</f>
        <v>0</v>
      </c>
    </row>
    <row r="32" spans="1:6" ht="15.75" thickBot="1" x14ac:dyDescent="0.3">
      <c r="A32" s="28" t="s">
        <v>62</v>
      </c>
      <c r="B32" s="29">
        <v>0</v>
      </c>
      <c r="C32" s="34">
        <f>SUM(B32:B32)</f>
        <v>0</v>
      </c>
    </row>
    <row r="33" spans="1:3" ht="15.75" thickBot="1" x14ac:dyDescent="0.3">
      <c r="A33" s="30" t="s">
        <v>63</v>
      </c>
      <c r="B33" s="31">
        <f>B30+B31</f>
        <v>0</v>
      </c>
      <c r="C33" s="32">
        <f>SUM(B33:B33)</f>
        <v>0</v>
      </c>
    </row>
    <row r="35" spans="1:3" x14ac:dyDescent="0.25">
      <c r="B35" s="12"/>
    </row>
  </sheetData>
  <mergeCells count="6">
    <mergeCell ref="A19:A20"/>
    <mergeCell ref="A2:D2"/>
    <mergeCell ref="B6:H6"/>
    <mergeCell ref="B8:H8"/>
    <mergeCell ref="B19:C19"/>
    <mergeCell ref="B4:H5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153" zoomScaleNormal="190" zoomScaleSheetLayoutView="153" workbookViewId="0">
      <selection activeCell="B13" sqref="B13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7109375" customWidth="1"/>
  </cols>
  <sheetData>
    <row r="1" spans="1:9" ht="30.6" customHeight="1" x14ac:dyDescent="0.35">
      <c r="A1" s="5" t="s">
        <v>7</v>
      </c>
      <c r="C1" s="4" t="s">
        <v>13</v>
      </c>
      <c r="E1" s="4">
        <v>20</v>
      </c>
      <c r="F1" s="4">
        <v>20</v>
      </c>
    </row>
    <row r="2" spans="1:9" x14ac:dyDescent="0.25">
      <c r="A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30" x14ac:dyDescent="0.25">
      <c r="A5" s="6" t="s">
        <v>8</v>
      </c>
      <c r="B5" s="7" t="s">
        <v>66</v>
      </c>
      <c r="C5" s="6" t="s">
        <v>10</v>
      </c>
      <c r="D5" s="6">
        <v>1</v>
      </c>
      <c r="E5" s="6">
        <f>pocet1*D5+1</f>
        <v>21</v>
      </c>
      <c r="F5" s="6">
        <f>pocet2*D5+1</f>
        <v>21</v>
      </c>
      <c r="G5" s="6">
        <f t="shared" ref="G5" si="0">SUM(E5:F5)</f>
        <v>42</v>
      </c>
      <c r="H5" s="19"/>
      <c r="I5" s="20">
        <f>G5*H5</f>
        <v>0</v>
      </c>
    </row>
    <row r="6" spans="1:9" x14ac:dyDescent="0.25">
      <c r="A6" s="6" t="s">
        <v>40</v>
      </c>
      <c r="B6" s="7" t="s">
        <v>12</v>
      </c>
      <c r="C6" s="6"/>
      <c r="D6" s="6">
        <v>2</v>
      </c>
      <c r="E6" s="6">
        <f>pocet1*D6+2</f>
        <v>42</v>
      </c>
      <c r="F6" s="6">
        <f>pocet2*D6+2</f>
        <v>42</v>
      </c>
      <c r="G6" s="6">
        <f t="shared" ref="G6" si="1">SUM(E6:F6)</f>
        <v>84</v>
      </c>
      <c r="H6" s="19"/>
      <c r="I6" s="20">
        <f>G6*H6</f>
        <v>0</v>
      </c>
    </row>
    <row r="7" spans="1:9" x14ac:dyDescent="0.25">
      <c r="G7" s="13" t="s">
        <v>43</v>
      </c>
      <c r="H7" s="14"/>
      <c r="I7" s="14">
        <f>SUM(I5:I6)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B4" sqref="B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2.28515625" customWidth="1"/>
    <col min="9" max="9" width="14.28515625" customWidth="1"/>
  </cols>
  <sheetData>
    <row r="1" spans="1:9" ht="30.6" customHeight="1" x14ac:dyDescent="0.35">
      <c r="A1" s="5" t="s">
        <v>14</v>
      </c>
      <c r="C1" s="4" t="s">
        <v>13</v>
      </c>
      <c r="E1" s="4">
        <v>9</v>
      </c>
      <c r="F1" s="4">
        <v>10</v>
      </c>
    </row>
    <row r="2" spans="1:9" ht="18.75" x14ac:dyDescent="0.25">
      <c r="A2" s="44" t="s">
        <v>9</v>
      </c>
      <c r="B2" s="45"/>
      <c r="C2" s="45"/>
      <c r="D2" s="45"/>
      <c r="E2" s="45"/>
      <c r="F2" s="45"/>
      <c r="G2" s="45"/>
      <c r="H2" s="45"/>
      <c r="I2" s="45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30" x14ac:dyDescent="0.25">
      <c r="A4" s="6" t="s">
        <v>8</v>
      </c>
      <c r="B4" s="7" t="s">
        <v>66</v>
      </c>
      <c r="C4" s="6" t="s">
        <v>10</v>
      </c>
      <c r="D4" s="6">
        <v>1</v>
      </c>
      <c r="E4" s="6">
        <f>pocet1*D4</f>
        <v>9</v>
      </c>
      <c r="F4" s="6">
        <f>pocet2*D4</f>
        <v>10</v>
      </c>
      <c r="G4" s="6">
        <f t="shared" ref="G4:G5" si="0">SUM(E4:F4)</f>
        <v>19</v>
      </c>
      <c r="H4" s="19"/>
      <c r="I4" s="20">
        <f>G4*H4</f>
        <v>0</v>
      </c>
    </row>
    <row r="5" spans="1:9" x14ac:dyDescent="0.25">
      <c r="A5" s="6" t="s">
        <v>40</v>
      </c>
      <c r="B5" s="7" t="s">
        <v>12</v>
      </c>
      <c r="C5" s="6"/>
      <c r="D5" s="6">
        <v>2</v>
      </c>
      <c r="E5" s="6">
        <f>pocet1*D5</f>
        <v>18</v>
      </c>
      <c r="F5" s="6">
        <f>pocet2*D5</f>
        <v>20</v>
      </c>
      <c r="G5" s="6">
        <f t="shared" si="0"/>
        <v>38</v>
      </c>
      <c r="H5" s="19"/>
      <c r="I5" s="20">
        <f>G5*H5</f>
        <v>0</v>
      </c>
    </row>
    <row r="6" spans="1:9" x14ac:dyDescent="0.25">
      <c r="G6" s="16" t="s">
        <v>43</v>
      </c>
      <c r="H6" s="17"/>
      <c r="I6" s="17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B4" sqref="B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5703125" customWidth="1"/>
    <col min="9" max="9" width="12.7109375" customWidth="1"/>
  </cols>
  <sheetData>
    <row r="1" spans="1:9" ht="30.6" customHeight="1" x14ac:dyDescent="0.35">
      <c r="A1" s="5" t="s">
        <v>15</v>
      </c>
      <c r="C1" s="4" t="s">
        <v>13</v>
      </c>
      <c r="E1" s="4">
        <v>1</v>
      </c>
      <c r="F1" s="4">
        <v>0</v>
      </c>
    </row>
    <row r="2" spans="1:9" x14ac:dyDescent="0.25">
      <c r="A2" s="3"/>
      <c r="B2" s="2"/>
      <c r="D2" s="3"/>
      <c r="E2" s="3"/>
      <c r="F2" s="3"/>
      <c r="G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30" x14ac:dyDescent="0.25">
      <c r="A5" s="6" t="s">
        <v>8</v>
      </c>
      <c r="B5" s="7" t="s">
        <v>66</v>
      </c>
      <c r="C5" s="6" t="s">
        <v>10</v>
      </c>
      <c r="D5" s="6">
        <v>1</v>
      </c>
      <c r="E5" s="6">
        <f>pocet1*D5</f>
        <v>1</v>
      </c>
      <c r="F5" s="6">
        <f>pocet2*D5</f>
        <v>0</v>
      </c>
      <c r="G5" s="6">
        <f t="shared" ref="G5" si="0">SUM(E5:F5)</f>
        <v>1</v>
      </c>
      <c r="H5" s="19"/>
      <c r="I5" s="20">
        <f t="shared" ref="I5" si="1">G5*H5</f>
        <v>0</v>
      </c>
    </row>
    <row r="6" spans="1:9" x14ac:dyDescent="0.25">
      <c r="G6" s="15" t="s">
        <v>43</v>
      </c>
      <c r="H6" s="18"/>
      <c r="I6" s="14">
        <f>SUM(I5)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H5" sqref="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42578125" customWidth="1"/>
  </cols>
  <sheetData>
    <row r="1" spans="1:9" ht="30.6" customHeight="1" x14ac:dyDescent="0.35">
      <c r="A1" s="5" t="s">
        <v>16</v>
      </c>
      <c r="C1" s="4" t="s">
        <v>13</v>
      </c>
      <c r="E1" s="4">
        <v>0</v>
      </c>
      <c r="F1" s="4">
        <v>1</v>
      </c>
    </row>
    <row r="2" spans="1:9" ht="18.75" x14ac:dyDescent="0.25">
      <c r="A2" s="44" t="s">
        <v>9</v>
      </c>
      <c r="B2" s="45"/>
      <c r="C2" s="45"/>
      <c r="D2" s="45"/>
      <c r="E2" s="45"/>
      <c r="F2" s="45"/>
      <c r="G2" s="45"/>
      <c r="H2" s="45"/>
      <c r="I2" s="45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75" x14ac:dyDescent="0.25">
      <c r="A4" s="6" t="s">
        <v>11</v>
      </c>
      <c r="B4" s="7" t="s">
        <v>17</v>
      </c>
      <c r="C4" s="6" t="s">
        <v>39</v>
      </c>
      <c r="D4" s="6">
        <v>1</v>
      </c>
      <c r="E4" s="6">
        <f>pocet1*D4</f>
        <v>0</v>
      </c>
      <c r="F4" s="6">
        <f>pocet2*D4</f>
        <v>1</v>
      </c>
      <c r="G4" s="6">
        <f t="shared" ref="G4:G5" si="0">SUM(E4:F4)</f>
        <v>1</v>
      </c>
      <c r="H4" s="19"/>
      <c r="I4" s="20">
        <f t="shared" ref="I4" si="1">G4*H4</f>
        <v>0</v>
      </c>
    </row>
    <row r="5" spans="1:9" x14ac:dyDescent="0.25">
      <c r="A5" s="6" t="s">
        <v>40</v>
      </c>
      <c r="B5" s="7" t="s">
        <v>12</v>
      </c>
      <c r="C5" s="6"/>
      <c r="D5" s="6">
        <v>5</v>
      </c>
      <c r="E5" s="6">
        <f>pocet1*D5</f>
        <v>0</v>
      </c>
      <c r="F5" s="6">
        <f>pocet2*D5</f>
        <v>5</v>
      </c>
      <c r="G5" s="6">
        <f t="shared" si="0"/>
        <v>5</v>
      </c>
      <c r="H5" s="19"/>
      <c r="I5" s="20">
        <f t="shared" ref="I5" si="2">G5*H5</f>
        <v>0</v>
      </c>
    </row>
    <row r="6" spans="1:9" x14ac:dyDescent="0.25">
      <c r="G6" s="15" t="s">
        <v>43</v>
      </c>
      <c r="H6" s="18"/>
      <c r="I6" s="14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130" zoomScaleNormal="190" zoomScaleSheetLayoutView="130" workbookViewId="0">
      <selection activeCell="H4" sqref="H4:H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5.7109375" customWidth="1"/>
    <col min="9" max="9" width="15" customWidth="1"/>
  </cols>
  <sheetData>
    <row r="1" spans="1:9" ht="30.6" customHeight="1" x14ac:dyDescent="0.35">
      <c r="A1" s="5" t="s">
        <v>18</v>
      </c>
      <c r="C1" s="4" t="s">
        <v>13</v>
      </c>
      <c r="E1" s="4">
        <v>1</v>
      </c>
      <c r="F1" s="4">
        <v>1</v>
      </c>
    </row>
    <row r="2" spans="1:9" ht="18.75" x14ac:dyDescent="0.25">
      <c r="A2" s="42" t="s">
        <v>9</v>
      </c>
      <c r="B2" s="43"/>
      <c r="C2" s="43"/>
      <c r="D2" s="43"/>
      <c r="E2" s="43"/>
      <c r="F2" s="43"/>
      <c r="G2" s="43"/>
      <c r="H2" s="43"/>
      <c r="I2" s="43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90" x14ac:dyDescent="0.25">
      <c r="A4" s="6" t="s">
        <v>19</v>
      </c>
      <c r="B4" s="7" t="s">
        <v>23</v>
      </c>
      <c r="C4" s="6" t="s">
        <v>22</v>
      </c>
      <c r="D4" s="6">
        <v>2</v>
      </c>
      <c r="E4" s="6">
        <f>pocet1*D4</f>
        <v>2</v>
      </c>
      <c r="F4" s="6">
        <f>pocet2*D4</f>
        <v>2</v>
      </c>
      <c r="G4" s="6">
        <f t="shared" ref="G4" si="0">SUM(E4:F4)</f>
        <v>4</v>
      </c>
      <c r="H4" s="19"/>
      <c r="I4" s="20">
        <f t="shared" ref="I4" si="1">G4*H4</f>
        <v>0</v>
      </c>
    </row>
    <row r="5" spans="1:9" ht="90" x14ac:dyDescent="0.25">
      <c r="A5" s="6" t="s">
        <v>20</v>
      </c>
      <c r="B5" s="7" t="s">
        <v>27</v>
      </c>
      <c r="C5" s="6" t="s">
        <v>24</v>
      </c>
      <c r="D5" s="6">
        <v>1</v>
      </c>
      <c r="E5" s="6">
        <f>pocet1*D5</f>
        <v>1</v>
      </c>
      <c r="F5" s="6">
        <f>pocet2*D5</f>
        <v>1</v>
      </c>
      <c r="G5" s="6">
        <f t="shared" ref="G5:G6" si="2">SUM(E5:F5)</f>
        <v>2</v>
      </c>
      <c r="H5" s="19"/>
      <c r="I5" s="20">
        <f t="shared" ref="I5:I6" si="3">G5*H5</f>
        <v>0</v>
      </c>
    </row>
    <row r="6" spans="1:9" ht="45" x14ac:dyDescent="0.25">
      <c r="A6" s="6" t="s">
        <v>21</v>
      </c>
      <c r="B6" s="7" t="s">
        <v>26</v>
      </c>
      <c r="C6" s="6" t="s">
        <v>25</v>
      </c>
      <c r="D6" s="6">
        <v>2</v>
      </c>
      <c r="E6" s="6">
        <f>pocet1*D6</f>
        <v>2</v>
      </c>
      <c r="F6" s="6">
        <f>pocet2*D6</f>
        <v>2</v>
      </c>
      <c r="G6" s="6">
        <f t="shared" si="2"/>
        <v>4</v>
      </c>
      <c r="H6" s="19"/>
      <c r="I6" s="20">
        <f t="shared" si="3"/>
        <v>0</v>
      </c>
    </row>
    <row r="7" spans="1:9" x14ac:dyDescent="0.25">
      <c r="G7" s="15" t="s">
        <v>43</v>
      </c>
      <c r="H7" s="18"/>
      <c r="I7" s="14">
        <f>SUM(I4:I6)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H5" sqref="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85546875" customWidth="1"/>
    <col min="9" max="9" width="15.42578125" customWidth="1"/>
  </cols>
  <sheetData>
    <row r="1" spans="1:9" ht="30.6" customHeight="1" x14ac:dyDescent="0.35">
      <c r="A1" s="5" t="s">
        <v>34</v>
      </c>
      <c r="C1" s="4" t="s">
        <v>13</v>
      </c>
      <c r="E1" s="4">
        <v>0</v>
      </c>
      <c r="F1" s="4">
        <v>1</v>
      </c>
    </row>
    <row r="2" spans="1:9" x14ac:dyDescent="0.25">
      <c r="A2" s="3"/>
      <c r="B2" s="2"/>
      <c r="D2" s="3"/>
      <c r="E2" s="3"/>
      <c r="F2" s="3"/>
      <c r="G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150" x14ac:dyDescent="0.25">
      <c r="A5" s="6" t="s">
        <v>28</v>
      </c>
      <c r="B5" s="7" t="s">
        <v>30</v>
      </c>
      <c r="C5" s="6" t="s">
        <v>29</v>
      </c>
      <c r="D5" s="6">
        <v>1</v>
      </c>
      <c r="E5" s="6">
        <f>pocet1*D5</f>
        <v>0</v>
      </c>
      <c r="F5" s="6">
        <f>pocet2*D5</f>
        <v>1</v>
      </c>
      <c r="G5" s="6">
        <f t="shared" ref="G5" si="0">SUM(E5:F5)</f>
        <v>1</v>
      </c>
      <c r="H5" s="19"/>
      <c r="I5" s="20">
        <f t="shared" ref="I5" si="1">G5*H5</f>
        <v>0</v>
      </c>
    </row>
    <row r="6" spans="1:9" x14ac:dyDescent="0.25">
      <c r="G6" s="15" t="s">
        <v>43</v>
      </c>
      <c r="H6" s="18"/>
      <c r="I6" s="14">
        <f>I5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70" zoomScaleNormal="190" zoomScaleSheetLayoutView="170" workbookViewId="0">
      <selection activeCell="H4" sqref="H4: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3.85546875" customWidth="1"/>
    <col min="9" max="9" width="13.42578125" customWidth="1"/>
  </cols>
  <sheetData>
    <row r="1" spans="1:9" ht="30.6" customHeight="1" x14ac:dyDescent="0.35">
      <c r="A1" s="5" t="s">
        <v>33</v>
      </c>
      <c r="C1" s="4" t="s">
        <v>13</v>
      </c>
      <c r="E1" s="4">
        <v>1</v>
      </c>
      <c r="F1" s="4">
        <v>1</v>
      </c>
    </row>
    <row r="2" spans="1:9" ht="18.75" x14ac:dyDescent="0.25">
      <c r="A2" s="42" t="s">
        <v>9</v>
      </c>
      <c r="B2" s="43"/>
      <c r="C2" s="43"/>
      <c r="D2" s="43"/>
      <c r="E2" s="43"/>
      <c r="F2" s="43"/>
      <c r="G2" s="43"/>
      <c r="H2" s="43"/>
      <c r="I2" s="43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75" x14ac:dyDescent="0.25">
      <c r="A4" s="6" t="s">
        <v>31</v>
      </c>
      <c r="B4" s="7" t="s">
        <v>36</v>
      </c>
      <c r="C4" s="6" t="s">
        <v>35</v>
      </c>
      <c r="D4" s="6">
        <v>2</v>
      </c>
      <c r="E4" s="6">
        <f>pocet1*D4</f>
        <v>2</v>
      </c>
      <c r="F4" s="6">
        <f>pocet2*D4</f>
        <v>2</v>
      </c>
      <c r="G4" s="6">
        <f t="shared" ref="G4" si="0">SUM(E4:F4)</f>
        <v>4</v>
      </c>
      <c r="H4" s="19"/>
      <c r="I4" s="20">
        <f t="shared" ref="I4" si="1">G4*H4</f>
        <v>0</v>
      </c>
    </row>
    <row r="5" spans="1:9" ht="60" x14ac:dyDescent="0.25">
      <c r="A5" s="6" t="s">
        <v>32</v>
      </c>
      <c r="B5" s="7" t="s">
        <v>38</v>
      </c>
      <c r="C5" s="6" t="s">
        <v>37</v>
      </c>
      <c r="D5" s="6">
        <v>2</v>
      </c>
      <c r="E5" s="6">
        <f>pocet1*D5</f>
        <v>2</v>
      </c>
      <c r="F5" s="6">
        <f>pocet2*D5</f>
        <v>2</v>
      </c>
      <c r="G5" s="6">
        <f t="shared" ref="G5" si="2">SUM(E5:F5)</f>
        <v>4</v>
      </c>
      <c r="H5" s="19"/>
      <c r="I5" s="20">
        <f t="shared" ref="I5" si="3">G5*H5</f>
        <v>0</v>
      </c>
    </row>
    <row r="6" spans="1:9" x14ac:dyDescent="0.25">
      <c r="G6" s="15" t="s">
        <v>43</v>
      </c>
      <c r="H6" s="18"/>
      <c r="I6" s="14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kryci list</vt:lpstr>
      <vt:lpstr>pokoj 1</vt:lpstr>
      <vt:lpstr>pokoj 2</vt:lpstr>
      <vt:lpstr>recepce</vt:lpstr>
      <vt:lpstr>studovna</vt:lpstr>
      <vt:lpstr>kuchynka</vt:lpstr>
      <vt:lpstr>spolecenska mistnost 933</vt:lpstr>
      <vt:lpstr>pradelna</vt:lpstr>
      <vt:lpstr>List22</vt:lpstr>
      <vt:lpstr>List23</vt:lpstr>
      <vt:lpstr>List24</vt:lpstr>
      <vt:lpstr>List25</vt:lpstr>
      <vt:lpstr>List26</vt:lpstr>
      <vt:lpstr>List27</vt:lpstr>
      <vt:lpstr>List28</vt:lpstr>
      <vt:lpstr>List29</vt:lpstr>
      <vt:lpstr>List30</vt:lpstr>
      <vt:lpstr>List31</vt:lpstr>
      <vt:lpstr>List32</vt:lpstr>
      <vt:lpstr>List33</vt:lpstr>
      <vt:lpstr>List34</vt:lpstr>
      <vt:lpstr>List35</vt:lpstr>
      <vt:lpstr>List36</vt:lpstr>
      <vt:lpstr>List37</vt:lpstr>
      <vt:lpstr>List38</vt:lpstr>
      <vt:lpstr>List40</vt:lpstr>
      <vt:lpstr>List41</vt:lpstr>
      <vt:lpstr>List42</vt:lpstr>
      <vt:lpstr>List43</vt:lpstr>
      <vt:lpstr>List44</vt:lpstr>
      <vt:lpstr>List45</vt:lpstr>
      <vt:lpstr>List46</vt:lpstr>
      <vt:lpstr>'kryci list'!Oblast_tisku</vt:lpstr>
      <vt:lpstr>kuchynka!Oblast_tisku</vt:lpstr>
      <vt:lpstr>'pokoj 1'!Oblast_tisku</vt:lpstr>
      <vt:lpstr>'pokoj 2'!Oblast_tisku</vt:lpstr>
      <vt:lpstr>pradelna!Oblast_tisku</vt:lpstr>
      <vt:lpstr>recepce!Oblast_tisku</vt:lpstr>
      <vt:lpstr>'spolecenska mistnost 933'!Oblast_tisku</vt:lpstr>
      <vt:lpstr>studovna!Oblast_tisku</vt:lpstr>
      <vt:lpstr>kuchynka!pocet1</vt:lpstr>
      <vt:lpstr>'pokoj 2'!pocet1</vt:lpstr>
      <vt:lpstr>pradelna!pocet1</vt:lpstr>
      <vt:lpstr>recepce!pocet1</vt:lpstr>
      <vt:lpstr>'spolecenska mistnost 933'!pocet1</vt:lpstr>
      <vt:lpstr>studovna!pocet1</vt:lpstr>
      <vt:lpstr>pocet1</vt:lpstr>
      <vt:lpstr>kuchynka!pocet2</vt:lpstr>
      <vt:lpstr>'pokoj 2'!pocet2</vt:lpstr>
      <vt:lpstr>pradelna!pocet2</vt:lpstr>
      <vt:lpstr>recepce!pocet2</vt:lpstr>
      <vt:lpstr>'spolecenska mistnost 933'!pocet2</vt:lpstr>
      <vt:lpstr>studovna!pocet2</vt:lpstr>
      <vt:lpstr>pocet2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2019-03-01T00:22:50Z</cp:lastPrinted>
  <dcterms:created xsi:type="dcterms:W3CDTF">2019-02-27T23:44:56Z</dcterms:created>
  <dcterms:modified xsi:type="dcterms:W3CDTF">2019-07-03T09:18:23Z</dcterms:modified>
</cp:coreProperties>
</file>