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1075" windowHeight="10800" activeTab="0"/>
  </bookViews>
  <sheets>
    <sheet name="Data" sheetId="1" r:id="rId1"/>
    <sheet name="Graf" sheetId="4" r:id="rId2"/>
    <sheet name="Prehled" sheetId="2" r:id="rId3"/>
    <sheet name="List3" sheetId="3" r:id="rId4"/>
  </sheets>
  <definedNames/>
  <calcPr calcId="145621"/>
</workbook>
</file>

<file path=xl/sharedStrings.xml><?xml version="1.0" encoding="utf-8"?>
<sst xmlns="http://schemas.openxmlformats.org/spreadsheetml/2006/main" count="60" uniqueCount="44">
  <si>
    <t>č. PU Marsh</t>
  </si>
  <si>
    <t>Datum vzniku PU</t>
  </si>
  <si>
    <t>Adresa a místo škody</t>
  </si>
  <si>
    <t>Předmět škody</t>
  </si>
  <si>
    <t>Typ škody</t>
  </si>
  <si>
    <t>Typ škody slovně</t>
  </si>
  <si>
    <t>Rezerva</t>
  </si>
  <si>
    <t>Výše plnění</t>
  </si>
  <si>
    <t>Datum vyříení</t>
  </si>
  <si>
    <t>Status - popis</t>
  </si>
  <si>
    <t>15Z1-00089</t>
  </si>
  <si>
    <t>Plzeň, Karlovarská 48</t>
  </si>
  <si>
    <t>Porucha hydrauliky nosného zař. způs.pokles mechan.ramene a přiskřípnutí datového kabelu měřícího přístr.NANO-Z</t>
  </si>
  <si>
    <t>Poškození zničení strojů a strojních zařízení, elektronika</t>
  </si>
  <si>
    <t>Uzavřená</t>
  </si>
  <si>
    <t>Poškození zničení strojů a strojních zařízení, elektronikaUzavřená</t>
  </si>
  <si>
    <t>15Z1-02010</t>
  </si>
  <si>
    <t>Plzeň, nám. Svobody 76</t>
  </si>
  <si>
    <t>Oprava Flow-cell Manifold</t>
  </si>
  <si>
    <t>15Z1-02148</t>
  </si>
  <si>
    <t>Alej Svobody 76, Plzeň</t>
  </si>
  <si>
    <t>Špatně založený cartridge do přístroje, který musel být vyřazen z provozu</t>
  </si>
  <si>
    <t>15Z1-03296</t>
  </si>
  <si>
    <t>Alej Svobody 1655/76, Plzeň</t>
  </si>
  <si>
    <t>V důsledku zkratu energie došlo k poškození chemikálií</t>
  </si>
  <si>
    <t>Živel</t>
  </si>
  <si>
    <t>ŽivelUzavřená</t>
  </si>
  <si>
    <t>15Z1-03726</t>
  </si>
  <si>
    <t>Husova 3, LF UK Plzeň</t>
  </si>
  <si>
    <t>Polití notebooku</t>
  </si>
  <si>
    <t>16Z1-00367</t>
  </si>
  <si>
    <t>Karlovarská 48, Plzeň</t>
  </si>
  <si>
    <t>Prasklý ventil vodov.potrubí</t>
  </si>
  <si>
    <t>Vodovodní škody</t>
  </si>
  <si>
    <t>Vodovodní škodyUzavřená</t>
  </si>
  <si>
    <t>16Z1-00478</t>
  </si>
  <si>
    <t>Šafránkův pavilon, alej Svobody 31, Plzeň</t>
  </si>
  <si>
    <t>Prasklý hlavní přívod vody</t>
  </si>
  <si>
    <t>Vodovodní škodyRegistrována</t>
  </si>
  <si>
    <t>Popis</t>
  </si>
  <si>
    <t>Výše rezervy</t>
  </si>
  <si>
    <t>Celkem vyplaceno</t>
  </si>
  <si>
    <t>Počet PU Celkem</t>
  </si>
  <si>
    <t>Vyřízeno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</si>
</sst>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Přehled škod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Prehled!$C$2</c:f>
              <c:strCache>
                <c:ptCount val="1"/>
                <c:pt idx="0">
                  <c:v>Výše rezervy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Prehled!$B$3:$B$5</c:f>
              <c:strCache/>
            </c:strRef>
          </c:cat>
          <c:val>
            <c:numRef>
              <c:f>Prehled!$C$3:$C$5</c:f>
              <c:numCache/>
            </c:numRef>
          </c:val>
          <c:shape val="box"/>
        </c:ser>
        <c:ser>
          <c:idx val="1"/>
          <c:order val="1"/>
          <c:tx>
            <c:strRef>
              <c:f>Prehled!$D$2</c:f>
              <c:strCache>
                <c:ptCount val="1"/>
                <c:pt idx="0">
                  <c:v>Celkem vyplaceno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Prehled!$B$3:$B$5</c:f>
              <c:strCache/>
            </c:strRef>
          </c:cat>
          <c:val>
            <c:numRef>
              <c:f>Prehled!$D$3:$D$5</c:f>
              <c:numCache/>
            </c:numRef>
          </c:val>
          <c:shape val="box"/>
        </c:ser>
        <c:ser>
          <c:idx val="2"/>
          <c:order val="2"/>
          <c:tx>
            <c:strRef>
              <c:f>Prehled!$E$2</c:f>
              <c:strCache>
                <c:ptCount val="1"/>
                <c:pt idx="0">
                  <c:v>Počet PU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Prehled!$B$3:$B$5</c:f>
              <c:strCache/>
            </c:strRef>
          </c:cat>
          <c:val>
            <c:numRef>
              <c:f>Prehled!$E$3:$E$5</c:f>
              <c:numCache/>
            </c:numRef>
          </c:val>
          <c:shape val="box"/>
        </c:ser>
        <c:ser>
          <c:idx val="3"/>
          <c:order val="3"/>
          <c:tx>
            <c:strRef>
              <c:f>Prehled!$F$2</c:f>
              <c:strCache>
                <c:ptCount val="1"/>
                <c:pt idx="0">
                  <c:v>Vyřízeno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Prehled!$B$3:$B$5</c:f>
              <c:strCache/>
            </c:strRef>
          </c:cat>
          <c:val>
            <c:numRef>
              <c:f>Prehled!$F$3:$F$5</c:f>
              <c:numCache/>
            </c:numRef>
          </c:val>
          <c:shape val="box"/>
        </c:ser>
        <c:shape val="box"/>
        <c:axId val="19580602"/>
        <c:axId val="42007691"/>
        <c:axId val="42524900"/>
      </c:bar3DChart>
      <c:catAx>
        <c:axId val="1958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Typ škody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auto val="1"/>
        <c:lblOffset val="100"/>
        <c:noMultiLvlLbl val="0"/>
      </c:catAx>
      <c:valAx>
        <c:axId val="42007691"/>
        <c:scaling>
          <c:orientation val="minMax"/>
        </c:scaling>
        <c:axPos val="l"/>
        <c:majorGridlines/>
        <c:delete val="0"/>
        <c:numFmt formatCode="#,##0\ &quot;Kč&quot;" sourceLinked="1"/>
        <c:majorTickMark val="out"/>
        <c:minorTickMark val="none"/>
        <c:tickLblPos val="nextTo"/>
        <c:crossAx val="19580602"/>
        <c:crosses val="autoZero"/>
        <c:crossBetween val="between"/>
        <c:dispUnits/>
      </c:valAx>
      <c:ser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tickLblSkip val="1"/>
        <c:tickMarkSkip val="1"/>
      </c:ser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 1"/>
        <xdr:cNvGraphicFramePr/>
      </xdr:nvGraphicFramePr>
      <xdr:xfrm>
        <a:off x="0" y="0"/>
        <a:ext cx="86677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 topLeftCell="A1">
      <pane ySplit="1" topLeftCell="A2" activePane="bottomLeft" state="frozen"/>
      <selection pane="bottomLeft" activeCell="D7" sqref="D7"/>
    </sheetView>
  </sheetViews>
  <sheetFormatPr defaultColWidth="9.140625" defaultRowHeight="15"/>
  <cols>
    <col min="1" max="1" width="11.421875" style="4" hidden="1" customWidth="1"/>
    <col min="2" max="2" width="16.140625" style="6" bestFit="1" customWidth="1"/>
    <col min="3" max="3" width="38.28125" style="0" bestFit="1" customWidth="1"/>
    <col min="4" max="4" width="64.7109375" style="0" customWidth="1"/>
    <col min="5" max="5" width="9.7109375" style="3" hidden="1" customWidth="1"/>
    <col min="6" max="6" width="51.00390625" style="0" bestFit="1" customWidth="1"/>
    <col min="7" max="7" width="8.8515625" style="2" hidden="1" customWidth="1"/>
    <col min="8" max="8" width="11.421875" style="2" bestFit="1" customWidth="1"/>
    <col min="9" max="9" width="13.57421875" style="0" bestFit="1" customWidth="1"/>
    <col min="10" max="10" width="12.8515625" style="4" bestFit="1" customWidth="1"/>
    <col min="11" max="11" width="59.421875" style="3" hidden="1" customWidth="1"/>
  </cols>
  <sheetData>
    <row r="1" spans="1:11" s="10" customFormat="1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8</v>
      </c>
      <c r="J1" s="7" t="s">
        <v>9</v>
      </c>
      <c r="K1" s="9"/>
    </row>
    <row r="2" spans="1:11" s="18" customFormat="1" ht="32.1" customHeight="1">
      <c r="A2" s="11" t="s">
        <v>10</v>
      </c>
      <c r="B2" s="12">
        <v>41988</v>
      </c>
      <c r="C2" s="13" t="s">
        <v>11</v>
      </c>
      <c r="D2" s="13" t="s">
        <v>12</v>
      </c>
      <c r="E2" s="14">
        <v>21</v>
      </c>
      <c r="F2" s="13" t="s">
        <v>13</v>
      </c>
      <c r="G2" s="15">
        <v>0</v>
      </c>
      <c r="H2" s="15">
        <v>3153</v>
      </c>
      <c r="I2" s="16">
        <v>42163</v>
      </c>
      <c r="J2" s="11" t="s">
        <v>14</v>
      </c>
      <c r="K2" s="17" t="s">
        <v>15</v>
      </c>
    </row>
    <row r="3" spans="1:11" s="10" customFormat="1" ht="15">
      <c r="A3" s="19" t="s">
        <v>16</v>
      </c>
      <c r="B3" s="20">
        <v>42130</v>
      </c>
      <c r="C3" s="21" t="s">
        <v>17</v>
      </c>
      <c r="D3" s="21" t="s">
        <v>18</v>
      </c>
      <c r="E3" s="22">
        <v>21</v>
      </c>
      <c r="F3" s="21" t="s">
        <v>13</v>
      </c>
      <c r="G3" s="23">
        <v>0</v>
      </c>
      <c r="H3" s="23">
        <v>0</v>
      </c>
      <c r="I3" s="24">
        <v>42202</v>
      </c>
      <c r="J3" s="19" t="s">
        <v>14</v>
      </c>
      <c r="K3" s="9" t="s">
        <v>15</v>
      </c>
    </row>
    <row r="4" spans="1:11" s="10" customFormat="1" ht="15">
      <c r="A4" s="19" t="s">
        <v>19</v>
      </c>
      <c r="B4" s="20">
        <v>42130</v>
      </c>
      <c r="C4" s="21" t="s">
        <v>20</v>
      </c>
      <c r="D4" s="21" t="s">
        <v>21</v>
      </c>
      <c r="E4" s="22">
        <v>21</v>
      </c>
      <c r="F4" s="21" t="s">
        <v>13</v>
      </c>
      <c r="G4" s="23">
        <v>0</v>
      </c>
      <c r="H4" s="23">
        <v>30434</v>
      </c>
      <c r="I4" s="24">
        <v>42202</v>
      </c>
      <c r="J4" s="19" t="s">
        <v>14</v>
      </c>
      <c r="K4" s="9" t="s">
        <v>15</v>
      </c>
    </row>
    <row r="5" spans="1:11" s="10" customFormat="1" ht="15">
      <c r="A5" s="19" t="s">
        <v>22</v>
      </c>
      <c r="B5" s="20">
        <v>42233</v>
      </c>
      <c r="C5" s="21" t="s">
        <v>23</v>
      </c>
      <c r="D5" s="21" t="s">
        <v>24</v>
      </c>
      <c r="E5" s="22">
        <v>10</v>
      </c>
      <c r="F5" s="21" t="s">
        <v>25</v>
      </c>
      <c r="G5" s="23">
        <v>0</v>
      </c>
      <c r="H5" s="23">
        <v>661092</v>
      </c>
      <c r="I5" s="24">
        <v>42366</v>
      </c>
      <c r="J5" s="19" t="s">
        <v>14</v>
      </c>
      <c r="K5" s="9" t="s">
        <v>26</v>
      </c>
    </row>
    <row r="6" spans="1:11" s="10" customFormat="1" ht="15">
      <c r="A6" s="19" t="s">
        <v>27</v>
      </c>
      <c r="B6" s="20">
        <v>42033</v>
      </c>
      <c r="C6" s="21" t="s">
        <v>28</v>
      </c>
      <c r="D6" s="21" t="s">
        <v>29</v>
      </c>
      <c r="E6" s="22">
        <v>21</v>
      </c>
      <c r="F6" s="21" t="s">
        <v>13</v>
      </c>
      <c r="G6" s="23">
        <v>0</v>
      </c>
      <c r="H6" s="23">
        <v>27656</v>
      </c>
      <c r="I6" s="24">
        <v>42367</v>
      </c>
      <c r="J6" s="19" t="s">
        <v>14</v>
      </c>
      <c r="K6" s="9" t="s">
        <v>15</v>
      </c>
    </row>
    <row r="7" spans="1:11" s="10" customFormat="1" ht="15">
      <c r="A7" s="19" t="s">
        <v>30</v>
      </c>
      <c r="B7" s="20">
        <v>42359</v>
      </c>
      <c r="C7" s="21" t="s">
        <v>31</v>
      </c>
      <c r="D7" s="21" t="s">
        <v>32</v>
      </c>
      <c r="E7" s="22">
        <v>24</v>
      </c>
      <c r="F7" s="21" t="s">
        <v>33</v>
      </c>
      <c r="G7" s="23">
        <v>0</v>
      </c>
      <c r="H7" s="23">
        <v>22583</v>
      </c>
      <c r="I7" s="24">
        <v>42419</v>
      </c>
      <c r="J7" s="19" t="s">
        <v>14</v>
      </c>
      <c r="K7" s="9" t="s">
        <v>34</v>
      </c>
    </row>
    <row r="8" spans="1:11" s="10" customFormat="1" ht="15">
      <c r="A8" s="19" t="s">
        <v>35</v>
      </c>
      <c r="B8" s="20">
        <v>42406</v>
      </c>
      <c r="C8" s="21" t="s">
        <v>36</v>
      </c>
      <c r="D8" s="21" t="s">
        <v>37</v>
      </c>
      <c r="E8" s="22">
        <v>24</v>
      </c>
      <c r="F8" s="21" t="s">
        <v>33</v>
      </c>
      <c r="G8" s="23">
        <v>0</v>
      </c>
      <c r="H8" s="23">
        <v>121236</v>
      </c>
      <c r="I8" s="21"/>
      <c r="J8" s="19" t="s">
        <v>14</v>
      </c>
      <c r="K8" s="9" t="s">
        <v>38</v>
      </c>
    </row>
    <row r="9" spans="1:11" s="27" customFormat="1" ht="15">
      <c r="A9" s="25"/>
      <c r="B9" s="26"/>
      <c r="E9" s="25"/>
      <c r="G9" s="28">
        <f>SUM(G2:G8)</f>
        <v>0</v>
      </c>
      <c r="H9" s="28">
        <f>SUM(H2:H8)</f>
        <v>866154</v>
      </c>
      <c r="J9" s="25"/>
      <c r="K9" s="25"/>
    </row>
    <row r="10" spans="1:11" s="10" customFormat="1" ht="15">
      <c r="A10" s="25"/>
      <c r="B10" s="29"/>
      <c r="E10" s="9"/>
      <c r="G10" s="30"/>
      <c r="H10" s="30"/>
      <c r="J10" s="25"/>
      <c r="K10" s="9"/>
    </row>
    <row r="11" spans="1:11" s="10" customFormat="1" ht="15">
      <c r="A11" s="25"/>
      <c r="B11" s="29"/>
      <c r="E11" s="9"/>
      <c r="G11" s="30"/>
      <c r="H11" s="30"/>
      <c r="J11" s="25"/>
      <c r="K11" s="9"/>
    </row>
  </sheetData>
  <printOptions/>
  <pageMargins left="0.7" right="0.7" top="0.787401575" bottom="0.787401575" header="0.3" footer="0.3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 topLeftCell="A1"/>
  </sheetViews>
  <sheetFormatPr defaultColWidth="9.140625" defaultRowHeight="15"/>
  <cols>
    <col min="2" max="2" width="51.7109375" style="1" bestFit="1" customWidth="1"/>
    <col min="3" max="3" width="12.28125" style="2" bestFit="1" customWidth="1"/>
    <col min="4" max="4" width="17.421875" style="2" bestFit="1" customWidth="1"/>
    <col min="5" max="5" width="16.28125" style="0" bestFit="1" customWidth="1"/>
    <col min="6" max="6" width="15.8515625" style="0" bestFit="1" customWidth="1"/>
  </cols>
  <sheetData>
    <row r="2" spans="2:6" ht="15">
      <c r="B2" s="1" t="s">
        <v>39</v>
      </c>
      <c r="C2" s="5" t="s">
        <v>40</v>
      </c>
      <c r="D2" s="5" t="s">
        <v>41</v>
      </c>
      <c r="E2" s="1" t="s">
        <v>42</v>
      </c>
      <c r="F2" s="1" t="s">
        <v>43</v>
      </c>
    </row>
    <row r="3" spans="2:6" ht="15">
      <c r="B3" s="1" t="s">
        <v>13</v>
      </c>
      <c r="C3" s="2">
        <f>SUMIF(Data!$F$2:$F$8,B3,Data!$G$2:$G$8)</f>
        <v>0</v>
      </c>
      <c r="D3" s="2">
        <f>SUMIF(Data!$F$2:$F$8,B3,Data!$H$2:$H$8)</f>
        <v>61243</v>
      </c>
      <c r="E3">
        <f>COUNTIF(Data!$F$2:$F$8,B3)</f>
        <v>4</v>
      </c>
      <c r="F3">
        <f>COUNTIF(Data!$K$2:$K$8,B3&amp;"Uzavřená")</f>
        <v>4</v>
      </c>
    </row>
    <row r="4" spans="2:6" ht="15">
      <c r="B4" s="1" t="s">
        <v>25</v>
      </c>
      <c r="C4" s="2">
        <f>SUMIF(Data!$F$2:$F$8,B4,Data!$G$2:$G$8)</f>
        <v>0</v>
      </c>
      <c r="D4" s="2">
        <f>SUMIF(Data!$F$2:$F$8,B4,Data!$H$2:$H$8)</f>
        <v>661092</v>
      </c>
      <c r="E4">
        <f>COUNTIF(Data!$F$2:$F$8,B4)</f>
        <v>1</v>
      </c>
      <c r="F4">
        <f>COUNTIF(Data!$K$2:$K$8,B4&amp;"Uzavřená")</f>
        <v>1</v>
      </c>
    </row>
    <row r="5" spans="2:6" ht="15">
      <c r="B5" s="1" t="s">
        <v>33</v>
      </c>
      <c r="C5" s="2">
        <f>SUMIF(Data!$F$2:$F$8,B5,Data!$G$2:$G$8)</f>
        <v>0</v>
      </c>
      <c r="D5" s="2">
        <f>SUMIF(Data!$F$2:$F$8,B5,Data!$H$2:$H$8)</f>
        <v>143819</v>
      </c>
      <c r="E5">
        <f>COUNTIF(Data!$F$2:$F$8,B5)</f>
        <v>2</v>
      </c>
      <c r="F5">
        <f>COUNTIF(Data!$K$2:$K$8,B5&amp;"Uzavřená")</f>
        <v>1</v>
      </c>
    </row>
    <row r="6" spans="3:6" s="1" customFormat="1" ht="15">
      <c r="C6" s="5">
        <f>SUM(C3:C5)</f>
        <v>0</v>
      </c>
      <c r="D6" s="5">
        <f>SUM(D3:D5)</f>
        <v>866154</v>
      </c>
      <c r="E6" s="1">
        <f>SUM(E3:E5)</f>
        <v>7</v>
      </c>
      <c r="F6" s="1">
        <f>SUM(F3:F5)</f>
        <v>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Elias, Petr X</dc:creator>
  <cp:keywords/>
  <dc:description/>
  <cp:lastModifiedBy>Bilanova, Marketa</cp:lastModifiedBy>
  <cp:lastPrinted>2016-03-29T16:40:43Z</cp:lastPrinted>
  <dcterms:created xsi:type="dcterms:W3CDTF">2016-03-23T13:06:10Z</dcterms:created>
  <dcterms:modified xsi:type="dcterms:W3CDTF">2016-03-29T16:40:45Z</dcterms:modified>
  <cp:category/>
  <cp:version/>
  <cp:contentType/>
  <cp:contentStatus/>
</cp:coreProperties>
</file>