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E038837-1A38-44F7-8265-799D6DADB523}" xr6:coauthVersionLast="44" xr6:coauthVersionMax="45" xr10:uidLastSave="{00000000-0000-0000-0000-000000000000}"/>
  <bookViews>
    <workbookView xWindow="-120" yWindow="-120" windowWidth="29040" windowHeight="15840" tabRatio="800" activeTab="6" xr2:uid="{00000000-000D-0000-FFFF-FFFF00000000}"/>
  </bookViews>
  <sheets>
    <sheet name="A - Pravidelný úklid - obsazení" sheetId="17" r:id="rId1"/>
    <sheet name="A-1.NP" sheetId="4" r:id="rId2"/>
    <sheet name="A-2.NP" sheetId="1" r:id="rId3"/>
    <sheet name="A-3.NP" sheetId="2" r:id="rId4"/>
    <sheet name="A-4.NP" sheetId="22" r:id="rId5"/>
    <sheet name="Úplné uzavření budovy" sheetId="21" r:id="rId6"/>
    <sheet name="B - Stálá úklidová služba" sheetId="18" r:id="rId7"/>
    <sheet name="C - Hygienický materiál" sheetId="26" r:id="rId8"/>
    <sheet name="D - Mimořádný úklid" sheetId="28" r:id="rId9"/>
    <sheet name="KALKULAČNÍ MODEL" sheetId="27" r:id="rId10"/>
  </sheets>
  <definedNames>
    <definedName name="_xlnm._FilterDatabase" localSheetId="1" hidden="1">'A-1.NP'!$B$13:$C$40</definedName>
    <definedName name="_xlnm._FilterDatabase" localSheetId="2" hidden="1">'A-2.NP'!$B$13:$C$50</definedName>
    <definedName name="_xlnm._FilterDatabase" localSheetId="3" hidden="1">'A-3.NP'!$B$13:$C$33</definedName>
    <definedName name="_xlnm._FilterDatabase" localSheetId="4" hidden="1">'A-4.NP'!$B$13:$C$33</definedName>
    <definedName name="_Hlk31277667" localSheetId="0">'A - Pravidelný úklid - obsazení'!$G$6</definedName>
    <definedName name="_xlnm.Print_Area" localSheetId="2">'A-2.NP'!$A$1:$BA$56</definedName>
    <definedName name="_xlnm.Print_Area" localSheetId="6">'B - Stálá úklidová služba'!$A$1:$P$32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7" l="1"/>
  <c r="C13" i="27"/>
  <c r="E20" i="18" l="1"/>
  <c r="D20" i="18"/>
  <c r="E21" i="18" l="1"/>
  <c r="D21" i="18"/>
  <c r="D14" i="27"/>
  <c r="C14" i="27"/>
  <c r="D12" i="27"/>
  <c r="C12" i="27"/>
  <c r="D11" i="27"/>
  <c r="C11" i="27"/>
  <c r="D10" i="27"/>
  <c r="C10" i="27"/>
  <c r="D9" i="27"/>
  <c r="C9" i="27"/>
  <c r="C8" i="27" s="1"/>
  <c r="D8" i="27"/>
  <c r="I23" i="28"/>
  <c r="H23" i="28"/>
  <c r="J23" i="28" s="1"/>
  <c r="I21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J15" i="28" l="1"/>
  <c r="J21" i="28"/>
  <c r="D20" i="28"/>
  <c r="I20" i="28" s="1"/>
  <c r="J20" i="28" s="1"/>
  <c r="D19" i="28"/>
  <c r="I19" i="28" s="1"/>
  <c r="J19" i="28" s="1"/>
  <c r="D18" i="28"/>
  <c r="I18" i="28" s="1"/>
  <c r="J18" i="28" s="1"/>
  <c r="D17" i="28"/>
  <c r="I17" i="28" s="1"/>
  <c r="J17" i="28" s="1"/>
  <c r="D16" i="28"/>
  <c r="I16" i="28" s="1"/>
  <c r="J16" i="28" s="1"/>
  <c r="D15" i="28"/>
  <c r="I15" i="28" s="1"/>
  <c r="D14" i="28"/>
  <c r="I14" i="28" s="1"/>
  <c r="J14" i="28" s="1"/>
  <c r="D13" i="28"/>
  <c r="I13" i="28" s="1"/>
  <c r="J13" i="28" s="1"/>
  <c r="D12" i="28"/>
  <c r="I12" i="28" s="1"/>
  <c r="J12" i="28" s="1"/>
  <c r="D11" i="28"/>
  <c r="I11" i="28" s="1"/>
  <c r="J11" i="28" s="1"/>
  <c r="D10" i="28"/>
  <c r="I10" i="28" s="1"/>
  <c r="J10" i="28" s="1"/>
  <c r="D9" i="28"/>
  <c r="I9" i="28" s="1"/>
  <c r="J9" i="28" s="1"/>
  <c r="J24" i="28" l="1"/>
  <c r="D18" i="27" s="1"/>
  <c r="D22" i="26"/>
  <c r="D21" i="26"/>
  <c r="D20" i="26"/>
  <c r="D10" i="26"/>
  <c r="D9" i="26"/>
  <c r="D8" i="26"/>
  <c r="D7" i="26"/>
  <c r="D15" i="27" l="1"/>
  <c r="C15" i="27"/>
  <c r="D30" i="22" l="1"/>
  <c r="D38" i="2"/>
  <c r="D54" i="1" l="1"/>
  <c r="D52" i="4" l="1"/>
</calcChain>
</file>

<file path=xl/sharedStrings.xml><?xml version="1.0" encoding="utf-8"?>
<sst xmlns="http://schemas.openxmlformats.org/spreadsheetml/2006/main" count="845" uniqueCount="259">
  <si>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</si>
  <si>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</si>
  <si>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</si>
  <si>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</si>
  <si>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</si>
  <si>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</si>
  <si>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</si>
  <si>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</si>
  <si>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</si>
  <si>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</si>
  <si>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</si>
  <si>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</si>
  <si>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</si>
  <si>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</si>
  <si>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</si>
  <si>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Planografie</t>
  </si>
  <si>
    <t>KOBEREC 3</t>
  </si>
  <si>
    <t>Sklad</t>
  </si>
  <si>
    <t>PVC</t>
  </si>
  <si>
    <t>Kotelna</t>
  </si>
  <si>
    <t>BETON S NÁTĚREM</t>
  </si>
  <si>
    <t>pouze za přítomnosti správce budovy</t>
  </si>
  <si>
    <t>WC</t>
  </si>
  <si>
    <t>KER. DLAŽBA 1</t>
  </si>
  <si>
    <t>Chodba</t>
  </si>
  <si>
    <t>106A</t>
  </si>
  <si>
    <t>Schodiště</t>
  </si>
  <si>
    <t>UMĚLÝ KÁMEN</t>
  </si>
  <si>
    <t>Šatna</t>
  </si>
  <si>
    <t>Zádveří</t>
  </si>
  <si>
    <t>Vstupní hala</t>
  </si>
  <si>
    <t>Zázemí univ. prostoru</t>
  </si>
  <si>
    <t>Informace</t>
  </si>
  <si>
    <t>sloupový sál</t>
  </si>
  <si>
    <t>PARKETY DUB</t>
  </si>
  <si>
    <t>Posluchárna</t>
  </si>
  <si>
    <t>ano</t>
  </si>
  <si>
    <t>Umývárna</t>
  </si>
  <si>
    <t>Úklid</t>
  </si>
  <si>
    <t>Pisoáry</t>
  </si>
  <si>
    <t>Předsíň</t>
  </si>
  <si>
    <t>Učebna</t>
  </si>
  <si>
    <t>Hala</t>
  </si>
  <si>
    <t>131A</t>
  </si>
  <si>
    <t>Kancelář</t>
  </si>
  <si>
    <t>KOBEREC</t>
  </si>
  <si>
    <t>provádět pouze v případě využití prostor</t>
  </si>
  <si>
    <t>WC, koupelna</t>
  </si>
  <si>
    <t>Loubí</t>
  </si>
  <si>
    <t>PÍSKOVEC</t>
  </si>
  <si>
    <t>Dvůr</t>
  </si>
  <si>
    <t>ŽULA</t>
  </si>
  <si>
    <t>budova</t>
  </si>
  <si>
    <t>prosklené plochy (fasády, zábradlí, dveře, příčky)</t>
  </si>
  <si>
    <t>II. Interval viz. list pravidelný úklid</t>
  </si>
  <si>
    <t>Denní místnost</t>
  </si>
  <si>
    <t>203a</t>
  </si>
  <si>
    <t>Sprcha, WC</t>
  </si>
  <si>
    <t>206a</t>
  </si>
  <si>
    <t>KÁMEN - pískovec</t>
  </si>
  <si>
    <t>206b</t>
  </si>
  <si>
    <t>Studovna</t>
  </si>
  <si>
    <t>Volný výběr</t>
  </si>
  <si>
    <t>Půjčovna</t>
  </si>
  <si>
    <t>Server</t>
  </si>
  <si>
    <t>nevstupovat</t>
  </si>
  <si>
    <t>216A</t>
  </si>
  <si>
    <t>Multimedia</t>
  </si>
  <si>
    <t>221a</t>
  </si>
  <si>
    <t>KÁMEN</t>
  </si>
  <si>
    <t>Výdej knih</t>
  </si>
  <si>
    <t>WC muži</t>
  </si>
  <si>
    <t>Administrátor</t>
  </si>
  <si>
    <t>Ochoz</t>
  </si>
  <si>
    <t>Foyer - hudební síň</t>
  </si>
  <si>
    <t>Třída</t>
  </si>
  <si>
    <t>303a</t>
  </si>
  <si>
    <t>303b</t>
  </si>
  <si>
    <t>bez názvu</t>
  </si>
  <si>
    <t>WC ženy</t>
  </si>
  <si>
    <t>304a</t>
  </si>
  <si>
    <t>Kuchyňka</t>
  </si>
  <si>
    <t>Sprcha</t>
  </si>
  <si>
    <t>Úklidová komora</t>
  </si>
  <si>
    <t>411a</t>
  </si>
  <si>
    <t>411b</t>
  </si>
  <si>
    <t>412a</t>
  </si>
  <si>
    <t xml:space="preserve">Interval provádění pravidelného úklidu v běžné provozní době budovy: </t>
  </si>
  <si>
    <t xml:space="preserve">Interval II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</si>
  <si>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</si>
  <si>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</si>
  <si>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</si>
  <si>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osoby</t>
  </si>
  <si>
    <t>jedna osoba, která následně pokračuje jako stálá úklidová služba</t>
  </si>
  <si>
    <t>Interval provádění pravidelného úklidu s podmínkou přítomnosti správce budovy</t>
  </si>
  <si>
    <t>dle předchozí domluvy</t>
  </si>
  <si>
    <t>V počtu osob dle uvážení dodavatele.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</si>
  <si>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</si>
  <si>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</si>
  <si>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</si>
  <si>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Stálá služba o víkendech a státních svátcích není přítomna.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</si>
  <si>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</si>
  <si>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</si>
  <si>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může být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</si>
  <si>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</si>
  <si>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</si>
  <si>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</si>
  <si>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</si>
  <si>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</si>
  <si>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</si>
  <si>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</si>
  <si>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</si>
  <si>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</si>
  <si>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</si>
  <si>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</si>
  <si>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2. NP budovy Na Hradě - Lékařská knihovna LF HK</t>
  </si>
  <si>
    <t>1.NP budovy Na Hradě - Lékařská knihovna LF HK</t>
  </si>
  <si>
    <t>3. NP budovy Na Hradě - Ústav jazyků</t>
  </si>
  <si>
    <t>4. NP budovy Na Hradě - Ústav jazyků</t>
  </si>
  <si>
    <t xml:space="preserve">CELKEM  </t>
  </si>
  <si>
    <t>MIMOŘÁDNÝ ÚKLID</t>
  </si>
  <si>
    <t>Položka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</si>
  <si>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</si>
  <si>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</si>
  <si>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</si>
  <si>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</si>
  <si>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</si>
  <si>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</si>
  <si>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</si>
  <si>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</si>
  <si>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</si>
  <si>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</si>
  <si>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</si>
  <si>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</si>
  <si>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</si>
  <si>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</si>
  <si>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</si>
  <si>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</si>
  <si>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</si>
  <si>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</si>
  <si>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</si>
  <si>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</si>
  <si>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</si>
  <si>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</si>
  <si>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</si>
  <si>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</si>
  <si>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</si>
  <si>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</si>
  <si>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</si>
  <si>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</si>
  <si>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</si>
  <si>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</si>
  <si>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</si>
  <si>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</si>
  <si>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</si>
  <si>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</si>
  <si>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</si>
  <si>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</si>
  <si>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</si>
  <si>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</si>
  <si>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</si>
  <si>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-</t>
  </si>
  <si>
    <t>Položka kalkulačního modelu</t>
  </si>
  <si>
    <t>Nabídková cena bez DPH</t>
  </si>
  <si>
    <t>cena/měsíc</t>
  </si>
  <si>
    <t>cena/rok</t>
  </si>
  <si>
    <t>B - Stálá úklidová služba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</si>
  <si>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</si>
  <si>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</si>
  <si>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</si>
  <si>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</si>
  <si>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</si>
  <si>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</si>
  <si>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</si>
  <si>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C - Hygienický materiál</t>
  </si>
  <si>
    <t>CELKEM</t>
  </si>
  <si>
    <t>Nabídková cena bez DPH za rok</t>
  </si>
  <si>
    <t>20 %</t>
  </si>
  <si>
    <t>D - Mimořádný úklid</t>
  </si>
  <si>
    <t>4. NP</t>
  </si>
  <si>
    <t>STÁLÁ ÚKLIDOVÁ SLUŽBA</t>
  </si>
  <si>
    <t>Jednotka</t>
  </si>
  <si>
    <t xml:space="preserve">Mikrotenové sáčky do odpadkových košů: </t>
  </si>
  <si>
    <t>ÚPLNÉ UZAVŘENÍ BUDOVY</t>
  </si>
  <si>
    <t>PRAVIDELNÝ ÚKLID</t>
  </si>
  <si>
    <t>Personální obsazení a doba provádění pravidelného úklidu</t>
  </si>
  <si>
    <t>Průměrný počet pracovních dnů/měsíc je 21. Průměrný počet kalendářních týdnů/měsíc jsou 4.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</si>
  <si>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</si>
  <si>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</si>
  <si>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</si>
  <si>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</si>
  <si>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</si>
  <si>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Začátek stále služby v pracovních dnech je 7:30 a konec 11:30, počet pracovníků - jeden, do 8:50 se stálá služba věnuje pravidelnému úklidu prostor s intervalem II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</si>
  <si>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</si>
  <si>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</si>
  <si>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</si>
  <si>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</si>
  <si>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</si>
  <si>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</si>
  <si>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</si>
  <si>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</si>
  <si>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</si>
  <si>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</si>
  <si>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</si>
  <si>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jednou týdně omést pavučiny ze záhybů fasády kartáčem s teleskopickou tyčí, vyčistit parapety od prachu, zamést celý prostor pod lavičkami i stojanem na kola, dřevěné lakované lavičky omýt, denně pak vynést popelník a důkladně vymýt.</t>
  </si>
  <si>
    <t>doplní účastník</t>
  </si>
  <si>
    <t>D.I.</t>
  </si>
  <si>
    <t>Mimořádný nepravidelný úklid</t>
  </si>
  <si>
    <t>D.II.</t>
  </si>
  <si>
    <t>Mimořádný neprodlený úklid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</si>
  <si>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</si>
  <si>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</si>
  <si>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</si>
  <si>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</si>
  <si>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</si>
  <si>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</si>
  <si>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</si>
  <si>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</si>
  <si>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</si>
  <si>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</si>
  <si>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</si>
  <si>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</si>
  <si>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</si>
  <si>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</si>
  <si>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</si>
  <si>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</si>
  <si>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</si>
  <si>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</si>
  <si>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</si>
  <si>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</si>
  <si>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</si>
  <si>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</si>
  <si>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</si>
  <si>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</si>
  <si>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</si>
  <si>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</si>
  <si>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</si>
  <si>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</si>
  <si>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Úklid v případě havárie či jiných výjimečných situací v jednotkové ceně Kč/hod</t>
  </si>
  <si>
    <t>Příloha č. 2.2 zadávací dokumentace - Výkaz výměr části č. 2 Úklidové služby pro budovu Na Hradě UK, Lékařské fakulty v Hradci Králové</t>
  </si>
  <si>
    <t>Veřejná zakázka: LF HK - Úklidové služby, část 2 - Úklidové služby pro budovu Na Hradě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</si>
  <si>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</si>
  <si>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</si>
  <si>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</si>
  <si>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</si>
  <si>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</si>
  <si>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</si>
  <si>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</si>
  <si>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</si>
  <si>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</si>
  <si>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</si>
  <si>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</si>
  <si>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</si>
  <si>
    <t>Počet pracovníků úklidové služby</t>
  </si>
  <si>
    <t>x</t>
  </si>
  <si>
    <t>Stálá úklidová služba v pracovní den od 7:30 do 11:30 hod. (i v období prázdnin, mimo období úplného uzavření budovy a mimo období svátků).</t>
  </si>
  <si>
    <t>Jednotková sazba za den 1 pracovníka v Kč bez DPH</t>
  </si>
  <si>
    <t xml:space="preserve">Po dobu úplného uzavření budovy tj. cca 7 týdnů v roce není prováděn žádný úklid. </t>
  </si>
  <si>
    <t>V kalkulačním modelu jsou tyto úklidy započítány takto: =cena/měsíc * 10,5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</si>
</sst>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[$-10405]0.00"/>
    <numFmt numFmtId="165" formatCode="#,##0.00\ &quot;Kč&quot;"/>
  </numFmts>
  <fonts count="19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33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3" fontId="2" fillId="0" borderId="12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55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6" xfId="0" applyFont="1" applyBorder="1"/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49" fontId="2" fillId="0" borderId="0" xfId="0" applyNumberFormat="1" applyFont="1" applyFill="1" applyAlignment="1">
      <alignment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>
      <alignment horizontal="left" vertical="center"/>
    </xf>
    <xf numFmtId="1" fontId="6" fillId="0" borderId="24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 applyProtection="1">
      <alignment horizontal="left" vertical="center"/>
      <protection locked="0"/>
    </xf>
    <xf numFmtId="1" fontId="6" fillId="0" borderId="24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1" fontId="6" fillId="0" borderId="24" xfId="0" applyNumberFormat="1" applyFont="1" applyBorder="1" applyAlignment="1">
      <alignment horizontal="left" vertical="center"/>
    </xf>
    <xf numFmtId="1" fontId="6" fillId="0" borderId="29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1" fontId="6" fillId="0" borderId="27" xfId="0" applyNumberFormat="1" applyFont="1" applyFill="1" applyBorder="1" applyAlignment="1">
      <alignment horizontal="left" vertical="center"/>
    </xf>
    <xf numFmtId="1" fontId="6" fillId="0" borderId="28" xfId="0" applyNumberFormat="1" applyFont="1" applyFill="1" applyBorder="1" applyAlignment="1">
      <alignment horizontal="left" vertical="center"/>
    </xf>
    <xf numFmtId="1" fontId="6" fillId="0" borderId="27" xfId="0" applyNumberFormat="1" applyFont="1" applyFill="1" applyBorder="1" applyAlignment="1" applyProtection="1">
      <alignment horizontal="left" vertical="center"/>
      <protection locked="0"/>
    </xf>
    <xf numFmtId="1" fontId="6" fillId="0" borderId="28" xfId="0" applyNumberFormat="1" applyFont="1" applyFill="1" applyBorder="1" applyAlignment="1" applyProtection="1">
      <alignment horizontal="left" vertical="center"/>
      <protection locked="0"/>
    </xf>
    <xf numFmtId="1" fontId="6" fillId="0" borderId="27" xfId="0" applyNumberFormat="1" applyFont="1" applyBorder="1" applyAlignment="1">
      <alignment horizontal="left" vertical="center"/>
    </xf>
    <xf numFmtId="1" fontId="6" fillId="0" borderId="28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4" fontId="8" fillId="0" borderId="39" xfId="0" applyNumberFormat="1" applyFont="1" applyBorder="1" applyAlignment="1">
      <alignment horizontal="center" vertical="center"/>
    </xf>
    <xf numFmtId="165" fontId="8" fillId="6" borderId="39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 readingOrder="1"/>
      <protection locked="0"/>
    </xf>
    <xf numFmtId="164" fontId="6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1" fontId="10" fillId="0" borderId="29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 wrapText="1" readingOrder="1"/>
      <protection locked="0"/>
    </xf>
    <xf numFmtId="1" fontId="11" fillId="0" borderId="25" xfId="0" applyNumberFormat="1" applyFont="1" applyBorder="1" applyAlignment="1">
      <alignment horizontal="left" vertical="center"/>
    </xf>
    <xf numFmtId="0" fontId="8" fillId="3" borderId="48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vertical="center" wrapText="1" readingOrder="1"/>
      <protection locked="0"/>
    </xf>
    <xf numFmtId="0" fontId="6" fillId="0" borderId="49" xfId="0" applyFont="1" applyBorder="1" applyAlignment="1" applyProtection="1">
      <alignment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left" vertical="center" wrapText="1" readingOrder="1"/>
      <protection locked="0"/>
    </xf>
    <xf numFmtId="1" fontId="11" fillId="0" borderId="28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/>
    <xf numFmtId="164" fontId="4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0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1" fontId="6" fillId="0" borderId="26" xfId="0" applyNumberFormat="1" applyFont="1" applyFill="1" applyBorder="1" applyAlignment="1">
      <alignment horizontal="left" vertical="center"/>
    </xf>
    <xf numFmtId="1" fontId="6" fillId="0" borderId="26" xfId="0" applyNumberFormat="1" applyFont="1" applyBorder="1" applyAlignment="1">
      <alignment horizontal="left" vertical="center"/>
    </xf>
    <xf numFmtId="1" fontId="6" fillId="0" borderId="30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 wrapText="1"/>
    </xf>
    <xf numFmtId="164" fontId="2" fillId="0" borderId="55" xfId="2" applyFont="1" applyBorder="1" applyAlignment="1">
      <alignment horizontal="center" vertical="center"/>
    </xf>
    <xf numFmtId="164" fontId="2" fillId="0" borderId="56" xfId="2" applyFont="1" applyBorder="1" applyAlignment="1">
      <alignment horizontal="center" vertical="center"/>
    </xf>
    <xf numFmtId="164" fontId="4" fillId="5" borderId="57" xfId="2" applyFont="1" applyFill="1" applyBorder="1" applyAlignment="1">
      <alignment horizontal="left" vertical="center"/>
    </xf>
    <xf numFmtId="165" fontId="4" fillId="6" borderId="58" xfId="2" applyNumberFormat="1" applyFont="1" applyFill="1" applyBorder="1" applyAlignment="1">
      <alignment vertical="center"/>
    </xf>
    <xf numFmtId="165" fontId="4" fillId="6" borderId="59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164" fontId="2" fillId="0" borderId="0" xfId="2" applyFont="1"/>
    <xf numFmtId="164" fontId="2" fillId="0" borderId="0" xfId="2" applyFont="1" applyAlignment="1">
      <alignment vertical="center"/>
    </xf>
    <xf numFmtId="164" fontId="4" fillId="5" borderId="14" xfId="2" applyFont="1" applyFill="1" applyBorder="1" applyAlignment="1">
      <alignment horizontal="left" vertical="center" wrapText="1"/>
    </xf>
    <xf numFmtId="164" fontId="2" fillId="0" borderId="9" xfId="2" applyFont="1" applyBorder="1" applyAlignment="1">
      <alignment horizontal="left" vertical="center"/>
    </xf>
    <xf numFmtId="164" fontId="2" fillId="0" borderId="64" xfId="2" applyFont="1" applyBorder="1" applyAlignment="1">
      <alignment horizontal="left" vertical="center"/>
    </xf>
    <xf numFmtId="164" fontId="4" fillId="7" borderId="57" xfId="2" applyFont="1" applyFill="1" applyBorder="1" applyAlignment="1">
      <alignment horizontal="left" vertical="center"/>
    </xf>
    <xf numFmtId="164" fontId="2" fillId="0" borderId="0" xfId="2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4" fillId="0" borderId="71" xfId="2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2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23" xfId="0" applyFont="1" applyBorder="1" applyAlignment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49" xfId="0" applyFont="1" applyFill="1" applyBorder="1" applyAlignment="1" applyProtection="1">
      <alignment horizontal="left" vertical="center" wrapText="1" readingOrder="1"/>
      <protection locked="0"/>
    </xf>
    <xf numFmtId="0" fontId="6" fillId="0" borderId="49" xfId="0" applyFont="1" applyBorder="1" applyAlignment="1" applyProtection="1">
      <alignment horizontal="left"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0" borderId="0" xfId="1" applyNumberFormat="1" applyFont="1"/>
    <xf numFmtId="0" fontId="4" fillId="0" borderId="0" xfId="1" applyFont="1"/>
    <xf numFmtId="4" fontId="4" fillId="0" borderId="58" xfId="1" applyNumberFormat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 wrapText="1"/>
    </xf>
    <xf numFmtId="165" fontId="2" fillId="6" borderId="14" xfId="1" applyNumberFormat="1" applyFont="1" applyFill="1" applyBorder="1" applyAlignment="1">
      <alignment vertical="center"/>
    </xf>
    <xf numFmtId="165" fontId="2" fillId="6" borderId="12" xfId="1" applyNumberFormat="1" applyFont="1" applyFill="1" applyBorder="1" applyAlignment="1">
      <alignment vertical="center"/>
    </xf>
    <xf numFmtId="165" fontId="2" fillId="6" borderId="13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2" fillId="6" borderId="10" xfId="1" applyNumberFormat="1" applyFont="1" applyFill="1" applyBorder="1" applyAlignment="1">
      <alignment vertical="center"/>
    </xf>
    <xf numFmtId="3" fontId="2" fillId="0" borderId="2" xfId="1" applyNumberFormat="1" applyFont="1" applyBorder="1" applyAlignment="1">
      <alignment vertical="center" wrapText="1"/>
    </xf>
    <xf numFmtId="3" fontId="2" fillId="0" borderId="47" xfId="1" applyNumberFormat="1" applyFont="1" applyBorder="1" applyAlignment="1">
      <alignment vertical="center" wrapText="1"/>
    </xf>
    <xf numFmtId="3" fontId="2" fillId="0" borderId="62" xfId="1" applyNumberFormat="1" applyFont="1" applyBorder="1" applyAlignment="1">
      <alignment vertical="center" wrapText="1"/>
    </xf>
    <xf numFmtId="3" fontId="2" fillId="0" borderId="7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0" xfId="1" applyFont="1" applyBorder="1" applyAlignment="1">
      <alignment vertical="center"/>
    </xf>
    <xf numFmtId="3" fontId="2" fillId="0" borderId="55" xfId="1" applyNumberFormat="1" applyFont="1" applyBorder="1" applyAlignment="1">
      <alignment horizontal="center" vertical="center" wrapText="1"/>
    </xf>
    <xf numFmtId="165" fontId="2" fillId="6" borderId="60" xfId="1" applyNumberFormat="1" applyFont="1" applyFill="1" applyBorder="1" applyAlignment="1">
      <alignment vertical="center"/>
    </xf>
    <xf numFmtId="165" fontId="2" fillId="6" borderId="55" xfId="1" applyNumberFormat="1" applyFont="1" applyFill="1" applyBorder="1" applyAlignment="1">
      <alignment vertical="center"/>
    </xf>
    <xf numFmtId="165" fontId="2" fillId="6" borderId="56" xfId="1" applyNumberFormat="1" applyFont="1" applyFill="1" applyBorder="1" applyAlignment="1">
      <alignment vertical="center"/>
    </xf>
    <xf numFmtId="4" fontId="2" fillId="0" borderId="0" xfId="1" applyNumberFormat="1" applyFont="1"/>
    <xf numFmtId="0" fontId="4" fillId="0" borderId="66" xfId="1" applyFont="1" applyBorder="1" applyAlignment="1">
      <alignment horizontal="center" vertical="center"/>
    </xf>
    <xf numFmtId="8" fontId="4" fillId="6" borderId="66" xfId="1" applyNumberFormat="1" applyFont="1" applyFill="1" applyBorder="1" applyAlignment="1">
      <alignment horizontal="center" vertical="center"/>
    </xf>
    <xf numFmtId="8" fontId="4" fillId="6" borderId="5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49" fontId="4" fillId="0" borderId="29" xfId="0" applyNumberFormat="1" applyFont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165" fontId="2" fillId="6" borderId="1" xfId="2" applyNumberFormat="1" applyFont="1" applyFill="1" applyBorder="1" applyAlignment="1">
      <alignment vertical="center"/>
    </xf>
    <xf numFmtId="165" fontId="2" fillId="6" borderId="10" xfId="2" applyNumberFormat="1" applyFont="1" applyFill="1" applyBorder="1" applyAlignment="1">
      <alignment vertical="center"/>
    </xf>
    <xf numFmtId="165" fontId="2" fillId="6" borderId="54" xfId="2" applyNumberFormat="1" applyFont="1" applyFill="1" applyBorder="1" applyAlignment="1">
      <alignment vertical="center"/>
    </xf>
    <xf numFmtId="165" fontId="2" fillId="6" borderId="65" xfId="2" applyNumberFormat="1" applyFont="1" applyFill="1" applyBorder="1" applyAlignment="1">
      <alignment vertical="center"/>
    </xf>
    <xf numFmtId="165" fontId="4" fillId="6" borderId="58" xfId="2" applyNumberFormat="1" applyFont="1" applyFill="1" applyBorder="1" applyAlignment="1">
      <alignment horizontal="right" vertical="center"/>
    </xf>
    <xf numFmtId="165" fontId="4" fillId="6" borderId="59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1" fontId="10" fillId="0" borderId="25" xfId="0" applyNumberFormat="1" applyFont="1" applyBorder="1" applyAlignment="1">
      <alignment horizontal="left" vertical="center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6" fillId="0" borderId="45" xfId="0" applyFont="1" applyBorder="1" applyAlignment="1" applyProtection="1">
      <alignment vertical="center" wrapText="1" readingOrder="1"/>
      <protection locked="0"/>
    </xf>
    <xf numFmtId="164" fontId="6" fillId="3" borderId="7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wrapText="1" readingOrder="1"/>
      <protection locked="0"/>
    </xf>
    <xf numFmtId="0" fontId="6" fillId="0" borderId="27" xfId="0" applyFont="1" applyBorder="1"/>
    <xf numFmtId="0" fontId="6" fillId="2" borderId="28" xfId="0" applyFont="1" applyFill="1" applyBorder="1" applyAlignment="1" applyProtection="1">
      <alignment horizontal="left" wrapText="1" readingOrder="1"/>
      <protection locked="0"/>
    </xf>
    <xf numFmtId="1" fontId="6" fillId="4" borderId="27" xfId="0" applyNumberFormat="1" applyFont="1" applyFill="1" applyBorder="1" applyAlignment="1" applyProtection="1">
      <alignment horizontal="left" vertical="center"/>
      <protection locked="0"/>
    </xf>
    <xf numFmtId="1" fontId="6" fillId="4" borderId="28" xfId="0" applyNumberFormat="1" applyFont="1" applyFill="1" applyBorder="1" applyAlignment="1" applyProtection="1">
      <alignment horizontal="left" vertical="center"/>
      <protection locked="0"/>
    </xf>
    <xf numFmtId="1" fontId="6" fillId="4" borderId="26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6" fillId="4" borderId="26" xfId="0" applyNumberFormat="1" applyFont="1" applyFill="1" applyBorder="1" applyAlignment="1">
      <alignment horizontal="left" vertical="center"/>
    </xf>
    <xf numFmtId="1" fontId="6" fillId="4" borderId="27" xfId="0" applyNumberFormat="1" applyFont="1" applyFill="1" applyBorder="1" applyAlignment="1">
      <alignment horizontal="left" vertical="center"/>
    </xf>
    <xf numFmtId="1" fontId="6" fillId="4" borderId="28" xfId="0" applyNumberFormat="1" applyFont="1" applyFill="1" applyBorder="1" applyAlignment="1">
      <alignment horizontal="left" vertical="center"/>
    </xf>
    <xf numFmtId="1" fontId="6" fillId="4" borderId="30" xfId="0" applyNumberFormat="1" applyFont="1" applyFill="1" applyBorder="1" applyAlignment="1">
      <alignment horizontal="left" vertical="center"/>
    </xf>
    <xf numFmtId="49" fontId="6" fillId="4" borderId="30" xfId="0" applyNumberFormat="1" applyFont="1" applyFill="1" applyBorder="1" applyAlignment="1">
      <alignment horizontal="left" vertical="center" wrapText="1"/>
    </xf>
    <xf numFmtId="0" fontId="8" fillId="3" borderId="45" xfId="0" applyFont="1" applyFill="1" applyBorder="1" applyAlignment="1" applyProtection="1">
      <alignment vertical="center" wrapText="1" readingOrder="1"/>
      <protection locked="0"/>
    </xf>
    <xf numFmtId="0" fontId="6" fillId="0" borderId="45" xfId="0" applyFont="1" applyBorder="1" applyAlignment="1" applyProtection="1">
      <alignment horizontal="left" vertical="center" wrapText="1" readingOrder="1"/>
      <protection locked="0"/>
    </xf>
    <xf numFmtId="1" fontId="10" fillId="4" borderId="30" xfId="0" applyNumberFormat="1" applyFont="1" applyFill="1" applyBorder="1" applyAlignment="1">
      <alignment horizontal="left" vertical="center"/>
    </xf>
    <xf numFmtId="1" fontId="10" fillId="4" borderId="28" xfId="0" applyNumberFormat="1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left" wrapText="1" readingOrder="1"/>
      <protection locked="0"/>
    </xf>
    <xf numFmtId="0" fontId="6" fillId="0" borderId="27" xfId="0" applyFont="1" applyBorder="1" applyAlignment="1">
      <alignment horizontal="left" wrapText="1"/>
    </xf>
    <xf numFmtId="0" fontId="5" fillId="0" borderId="0" xfId="0" applyFont="1"/>
    <xf numFmtId="0" fontId="11" fillId="0" borderId="73" xfId="1" applyFont="1" applyBorder="1" applyAlignment="1">
      <alignment horizontal="left" vertical="center" wrapText="1"/>
    </xf>
    <xf numFmtId="0" fontId="11" fillId="0" borderId="70" xfId="1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/>
    </xf>
    <xf numFmtId="0" fontId="11" fillId="0" borderId="10" xfId="1" applyFont="1" applyBorder="1" applyAlignment="1">
      <alignment horizontal="left" vertical="center" wrapText="1"/>
    </xf>
    <xf numFmtId="0" fontId="15" fillId="0" borderId="10" xfId="0" applyFont="1" applyBorder="1" applyAlignment="1">
      <alignment wrapText="1"/>
    </xf>
    <xf numFmtId="0" fontId="11" fillId="0" borderId="10" xfId="1" applyFont="1" applyBorder="1" applyAlignment="1">
      <alignment wrapText="1"/>
    </xf>
    <xf numFmtId="0" fontId="11" fillId="0" borderId="70" xfId="1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69" xfId="0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11" fillId="0" borderId="0" xfId="0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0" fillId="0" borderId="66" xfId="1" applyFont="1" applyBorder="1" applyAlignment="1">
      <alignment vertical="center" wrapText="1"/>
    </xf>
    <xf numFmtId="0" fontId="10" fillId="0" borderId="71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 wrapText="1"/>
    </xf>
    <xf numFmtId="0" fontId="10" fillId="0" borderId="76" xfId="1" applyFont="1" applyBorder="1" applyAlignment="1">
      <alignment vertical="center" wrapText="1"/>
    </xf>
    <xf numFmtId="0" fontId="10" fillId="0" borderId="77" xfId="1" applyFont="1" applyBorder="1" applyAlignment="1">
      <alignment horizontal="left" vertical="center"/>
    </xf>
    <xf numFmtId="0" fontId="10" fillId="0" borderId="77" xfId="1" applyFont="1" applyBorder="1" applyAlignment="1">
      <alignment horizontal="center" vertical="center" wrapText="1"/>
    </xf>
    <xf numFmtId="0" fontId="10" fillId="0" borderId="77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wrapText="1"/>
    </xf>
    <xf numFmtId="0" fontId="11" fillId="0" borderId="78" xfId="1" applyFont="1" applyBorder="1"/>
    <xf numFmtId="0" fontId="11" fillId="0" borderId="79" xfId="1" applyFont="1" applyBorder="1" applyAlignment="1">
      <alignment horizontal="center" vertical="center"/>
    </xf>
    <xf numFmtId="165" fontId="11" fillId="6" borderId="78" xfId="1" applyNumberFormat="1" applyFont="1" applyFill="1" applyBorder="1" applyAlignment="1">
      <alignment vertical="center"/>
    </xf>
    <xf numFmtId="165" fontId="11" fillId="6" borderId="3" xfId="1" applyNumberFormat="1" applyFont="1" applyFill="1" applyBorder="1" applyAlignment="1">
      <alignment vertical="center"/>
    </xf>
    <xf numFmtId="165" fontId="11" fillId="6" borderId="45" xfId="1" applyNumberFormat="1" applyFont="1" applyFill="1" applyBorder="1" applyAlignment="1">
      <alignment vertical="center"/>
    </xf>
    <xf numFmtId="165" fontId="11" fillId="6" borderId="46" xfId="1" applyNumberFormat="1" applyFont="1" applyFill="1" applyBorder="1" applyAlignment="1">
      <alignment vertical="center"/>
    </xf>
    <xf numFmtId="165" fontId="10" fillId="6" borderId="80" xfId="1" applyNumberFormat="1" applyFont="1" applyFill="1" applyBorder="1" applyAlignment="1">
      <alignment vertical="center"/>
    </xf>
    <xf numFmtId="0" fontId="11" fillId="0" borderId="9" xfId="1" applyFont="1" applyBorder="1"/>
    <xf numFmtId="0" fontId="11" fillId="0" borderId="10" xfId="1" applyFont="1" applyBorder="1" applyAlignment="1">
      <alignment horizontal="center" vertical="center"/>
    </xf>
    <xf numFmtId="165" fontId="11" fillId="6" borderId="9" xfId="1" applyNumberFormat="1" applyFont="1" applyFill="1" applyBorder="1" applyAlignment="1">
      <alignment vertical="center"/>
    </xf>
    <xf numFmtId="165" fontId="11" fillId="6" borderId="47" xfId="1" applyNumberFormat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165" fontId="11" fillId="6" borderId="1" xfId="1" applyNumberFormat="1" applyFont="1" applyFill="1" applyBorder="1" applyAlignment="1">
      <alignment vertical="center"/>
    </xf>
    <xf numFmtId="165" fontId="11" fillId="6" borderId="2" xfId="1" applyNumberFormat="1" applyFont="1" applyFill="1" applyBorder="1" applyAlignment="1">
      <alignment vertical="center"/>
    </xf>
    <xf numFmtId="165" fontId="10" fillId="6" borderId="81" xfId="1" applyNumberFormat="1" applyFont="1" applyFill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10" fillId="0" borderId="15" xfId="1" applyNumberFormat="1" applyFont="1" applyBorder="1" applyAlignment="1">
      <alignment vertical="center"/>
    </xf>
    <xf numFmtId="0" fontId="11" fillId="0" borderId="60" xfId="1" applyFont="1" applyBorder="1" applyAlignment="1">
      <alignment horizontal="left" vertical="center" wrapText="1"/>
    </xf>
    <xf numFmtId="0" fontId="11" fillId="0" borderId="69" xfId="1" applyFont="1" applyBorder="1" applyAlignment="1">
      <alignment horizontal="center" vertical="center"/>
    </xf>
    <xf numFmtId="165" fontId="11" fillId="6" borderId="60" xfId="1" applyNumberFormat="1" applyFont="1" applyFill="1" applyBorder="1" applyAlignment="1">
      <alignment horizontal="left" vertical="center"/>
    </xf>
    <xf numFmtId="165" fontId="11" fillId="6" borderId="55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7" xfId="1" applyFont="1" applyBorder="1" applyAlignment="1">
      <alignment vertical="center"/>
    </xf>
    <xf numFmtId="165" fontId="10" fillId="6" borderId="83" xfId="1" applyNumberFormat="1" applyFont="1" applyFill="1" applyBorder="1" applyAlignment="1">
      <alignment vertical="center"/>
    </xf>
    <xf numFmtId="0" fontId="11" fillId="6" borderId="0" xfId="0" applyFont="1" applyFill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4" fillId="6" borderId="12" xfId="2" applyNumberFormat="1" applyFont="1" applyFill="1" applyBorder="1" applyAlignment="1">
      <alignment vertical="center"/>
    </xf>
    <xf numFmtId="165" fontId="4" fillId="6" borderId="13" xfId="2" applyNumberFormat="1" applyFont="1" applyFill="1" applyBorder="1" applyAlignment="1">
      <alignment vertical="center"/>
    </xf>
    <xf numFmtId="20" fontId="2" fillId="0" borderId="0" xfId="0" applyNumberFormat="1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2" fillId="0" borderId="15" xfId="0" applyFont="1" applyFill="1" applyBorder="1"/>
    <xf numFmtId="20" fontId="2" fillId="0" borderId="0" xfId="0" applyNumberFormat="1" applyFont="1" applyFill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6" xfId="0" applyFont="1" applyFill="1" applyBorder="1"/>
    <xf numFmtId="165" fontId="11" fillId="0" borderId="47" xfId="1" applyNumberFormat="1" applyFont="1" applyBorder="1" applyAlignment="1">
      <alignment vertical="center"/>
    </xf>
    <xf numFmtId="165" fontId="11" fillId="6" borderId="55" xfId="1" applyNumberFormat="1" applyFont="1" applyFill="1" applyBorder="1" applyAlignment="1">
      <alignment vertical="center"/>
    </xf>
    <xf numFmtId="165" fontId="11" fillId="6" borderId="56" xfId="1" applyNumberFormat="1" applyFont="1" applyFill="1" applyBorder="1" applyAlignment="1">
      <alignment vertical="center"/>
    </xf>
    <xf numFmtId="165" fontId="10" fillId="6" borderId="82" xfId="1" applyNumberFormat="1" applyFont="1" applyFill="1" applyBorder="1" applyAlignment="1">
      <alignment horizontal="right" vertical="center"/>
    </xf>
    <xf numFmtId="165" fontId="4" fillId="6" borderId="16" xfId="2" applyNumberFormat="1" applyFont="1" applyFill="1" applyBorder="1" applyAlignment="1">
      <alignment horizontal="right" vertical="center"/>
    </xf>
    <xf numFmtId="0" fontId="15" fillId="0" borderId="6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5" fillId="0" borderId="63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164" fontId="2" fillId="0" borderId="57" xfId="2" applyFont="1" applyBorder="1" applyAlignment="1">
      <alignment horizontal="left" vertical="center" wrapText="1"/>
    </xf>
    <xf numFmtId="165" fontId="2" fillId="6" borderId="58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65" fontId="2" fillId="0" borderId="58" xfId="2" applyNumberFormat="1" applyFont="1" applyBorder="1" applyAlignment="1">
      <alignment horizontal="center" vertical="center"/>
    </xf>
    <xf numFmtId="165" fontId="2" fillId="0" borderId="59" xfId="2" applyNumberFormat="1" applyFont="1" applyBorder="1" applyAlignment="1">
      <alignment horizontal="center" vertical="center"/>
    </xf>
    <xf numFmtId="165" fontId="2" fillId="0" borderId="58" xfId="0" applyNumberFormat="1" applyFont="1" applyBorder="1" applyAlignment="1">
      <alignment horizontal="center" vertical="center"/>
    </xf>
    <xf numFmtId="165" fontId="4" fillId="6" borderId="58" xfId="2" applyNumberFormat="1" applyFont="1" applyFill="1" applyBorder="1" applyAlignment="1">
      <alignment horizontal="center" vertical="center"/>
    </xf>
    <xf numFmtId="165" fontId="4" fillId="6" borderId="59" xfId="2" applyNumberFormat="1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right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righ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4" fillId="0" borderId="52" xfId="2" applyFont="1" applyBorder="1" applyAlignment="1">
      <alignment horizontal="center" vertical="center"/>
    </xf>
    <xf numFmtId="164" fontId="4" fillId="0" borderId="53" xfId="2" applyFont="1" applyBorder="1" applyAlignment="1">
      <alignment horizontal="center" vertical="center"/>
    </xf>
    <xf numFmtId="164" fontId="4" fillId="0" borderId="84" xfId="2" applyFont="1" applyBorder="1" applyAlignment="1">
      <alignment horizontal="center" vertical="center"/>
    </xf>
    <xf numFmtId="164" fontId="4" fillId="0" borderId="64" xfId="2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64" fontId="4" fillId="7" borderId="64" xfId="2" applyFont="1" applyFill="1" applyBorder="1" applyAlignment="1">
      <alignment horizontal="center" vertical="center"/>
    </xf>
    <xf numFmtId="164" fontId="4" fillId="7" borderId="65" xfId="2" applyFont="1" applyFill="1" applyBorder="1" applyAlignment="1">
      <alignment horizontal="center" vertical="center"/>
    </xf>
    <xf numFmtId="164" fontId="4" fillId="0" borderId="14" xfId="2" applyFont="1" applyBorder="1" applyAlignment="1">
      <alignment horizontal="center" vertical="center"/>
    </xf>
    <xf numFmtId="164" fontId="4" fillId="0" borderId="60" xfId="2" applyFont="1" applyBorder="1" applyAlignment="1">
      <alignment horizontal="center" vertical="center"/>
    </xf>
    <xf numFmtId="164" fontId="4" fillId="0" borderId="51" xfId="2" applyFont="1" applyBorder="1" applyAlignment="1">
      <alignment horizontal="center" vertical="center"/>
    </xf>
    <xf numFmtId="164" fontId="4" fillId="0" borderId="54" xfId="2" applyFont="1" applyBorder="1" applyAlignment="1">
      <alignment horizontal="center" vertical="center"/>
    </xf>
    <xf numFmtId="49" fontId="4" fillId="0" borderId="61" xfId="2" applyNumberFormat="1" applyFont="1" applyBorder="1" applyAlignment="1">
      <alignment horizontal="center" vertical="center" wrapText="1"/>
    </xf>
    <xf numFmtId="49" fontId="4" fillId="0" borderId="62" xfId="2" applyNumberFormat="1" applyFont="1" applyBorder="1" applyAlignment="1">
      <alignment horizontal="center" vertical="center" wrapText="1"/>
    </xf>
    <xf numFmtId="49" fontId="4" fillId="0" borderId="63" xfId="2" applyNumberFormat="1" applyFont="1" applyBorder="1" applyAlignment="1">
      <alignment horizontal="center" vertical="center" wrapText="1"/>
    </xf>
    <xf numFmtId="164" fontId="4" fillId="0" borderId="57" xfId="2" applyFont="1" applyBorder="1" applyAlignment="1">
      <alignment horizontal="center" vertical="center"/>
    </xf>
    <xf numFmtId="164" fontId="4" fillId="0" borderId="59" xfId="2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3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42"/>
  <sheetViews>
    <sheetView view="pageBreakPreview" topLeftCell="A18" zoomScale="160" zoomScaleNormal="100" zoomScaleSheetLayoutView="160" workbookViewId="0">
      <selection activeCell="A34" sqref="A34"/>
    </sheetView>
  </sheetViews>
  <sheetFormatPr defaultRowHeight="12.75" x14ac:dyDescent="0.2"/>
  <cols>
    <col min="1" max="16384" width="9.140625" style="14"/>
  </cols>
  <sheetData>
    <row r="1" spans="1:9" x14ac:dyDescent="0.2">
      <c r="A1" s="109" t="s">
        <v>239</v>
      </c>
    </row>
    <row r="2" spans="1:9" x14ac:dyDescent="0.2">
      <c r="A2" s="110" t="s">
        <v>240</v>
      </c>
    </row>
    <row r="4" spans="1:9" x14ac:dyDescent="0.2">
      <c r="A4" s="15" t="s">
        <v>184</v>
      </c>
    </row>
    <row r="5" spans="1:9" x14ac:dyDescent="0.2">
      <c r="A5" s="15" t="s">
        <v>185</v>
      </c>
    </row>
    <row r="7" spans="1:9" ht="13.5" thickBot="1" x14ac:dyDescent="0.25"/>
    <row r="8" spans="1:9" x14ac:dyDescent="0.2">
      <c r="A8" s="16" t="s">
        <v>87</v>
      </c>
      <c r="B8" s="17"/>
      <c r="C8" s="17"/>
      <c r="D8" s="17"/>
      <c r="E8" s="17"/>
      <c r="F8" s="17"/>
      <c r="G8" s="17"/>
      <c r="H8" s="17"/>
      <c r="I8" s="18"/>
    </row>
    <row r="9" spans="1:9" x14ac:dyDescent="0.2">
      <c r="A9" s="19"/>
      <c r="B9" s="14" t="s">
        <v>89</v>
      </c>
      <c r="C9" s="14" t="s">
        <v>90</v>
      </c>
      <c r="I9" s="20"/>
    </row>
    <row r="10" spans="1:9" x14ac:dyDescent="0.2">
      <c r="A10" s="19"/>
      <c r="B10" s="262">
        <v>0.79166666666666663</v>
      </c>
      <c r="C10" s="262">
        <v>0.89583333333333337</v>
      </c>
      <c r="I10" s="20"/>
    </row>
    <row r="11" spans="1:9" x14ac:dyDescent="0.2">
      <c r="A11" s="19"/>
      <c r="B11" s="14" t="s">
        <v>91</v>
      </c>
      <c r="I11" s="20"/>
    </row>
    <row r="12" spans="1:9" x14ac:dyDescent="0.2">
      <c r="A12" s="19"/>
      <c r="I12" s="20"/>
    </row>
    <row r="13" spans="1:9" x14ac:dyDescent="0.2">
      <c r="A13" s="19" t="s">
        <v>251</v>
      </c>
      <c r="I13" s="20"/>
    </row>
    <row r="14" spans="1:9" x14ac:dyDescent="0.2">
      <c r="A14" s="19"/>
      <c r="I14" s="20"/>
    </row>
    <row r="15" spans="1:9" x14ac:dyDescent="0.2">
      <c r="A15" s="19"/>
      <c r="B15" s="14">
        <v>4</v>
      </c>
      <c r="C15" s="14" t="s">
        <v>92</v>
      </c>
      <c r="I15" s="20"/>
    </row>
    <row r="16" spans="1:9" ht="13.5" thickBot="1" x14ac:dyDescent="0.25">
      <c r="A16" s="19"/>
      <c r="I16" s="20"/>
    </row>
    <row r="17" spans="1:9" x14ac:dyDescent="0.2">
      <c r="A17" s="263" t="s">
        <v>241</v>
      </c>
      <c r="B17" s="264"/>
      <c r="C17" s="264"/>
      <c r="D17" s="264"/>
      <c r="E17" s="264"/>
      <c r="F17" s="264"/>
      <c r="G17" s="264"/>
      <c r="H17" s="264"/>
      <c r="I17" s="265"/>
    </row>
    <row r="18" spans="1:9" x14ac:dyDescent="0.2">
      <c r="A18" s="266"/>
      <c r="B18" s="267"/>
      <c r="C18" s="267"/>
      <c r="D18" s="267"/>
      <c r="E18" s="267"/>
      <c r="F18" s="267"/>
      <c r="G18" s="267"/>
      <c r="H18" s="267"/>
      <c r="I18" s="268"/>
    </row>
    <row r="19" spans="1:9" x14ac:dyDescent="0.2">
      <c r="A19" s="266" t="s">
        <v>242</v>
      </c>
      <c r="B19" s="269"/>
      <c r="C19" s="269"/>
      <c r="D19" s="267"/>
      <c r="E19" s="267"/>
      <c r="F19" s="267"/>
      <c r="G19" s="267"/>
      <c r="H19" s="267"/>
      <c r="I19" s="268"/>
    </row>
    <row r="20" spans="1:9" x14ac:dyDescent="0.2">
      <c r="A20" s="266" t="s">
        <v>243</v>
      </c>
      <c r="B20" s="267"/>
      <c r="C20" s="267"/>
      <c r="D20" s="267"/>
      <c r="E20" s="267"/>
      <c r="F20" s="267"/>
      <c r="G20" s="267"/>
      <c r="H20" s="267"/>
      <c r="I20" s="268"/>
    </row>
    <row r="21" spans="1:9" x14ac:dyDescent="0.2">
      <c r="A21" s="266"/>
      <c r="B21" s="267"/>
      <c r="C21" s="267"/>
      <c r="D21" s="267"/>
      <c r="E21" s="267"/>
      <c r="F21" s="267"/>
      <c r="G21" s="267"/>
      <c r="H21" s="267"/>
      <c r="I21" s="268"/>
    </row>
    <row r="22" spans="1:9" x14ac:dyDescent="0.2">
      <c r="A22" s="267" t="s">
        <v>244</v>
      </c>
      <c r="B22" s="267"/>
      <c r="C22" s="267"/>
      <c r="D22" s="267"/>
      <c r="E22" s="267"/>
      <c r="F22" s="267"/>
      <c r="G22" s="267"/>
      <c r="H22" s="267"/>
      <c r="I22" s="268"/>
    </row>
    <row r="23" spans="1:9" x14ac:dyDescent="0.2">
      <c r="A23" s="267"/>
      <c r="B23" s="267"/>
      <c r="C23" s="267"/>
      <c r="D23" s="267"/>
      <c r="E23" s="267"/>
      <c r="F23" s="267"/>
      <c r="G23" s="267"/>
      <c r="H23" s="267"/>
      <c r="I23" s="268"/>
    </row>
    <row r="24" spans="1:9" x14ac:dyDescent="0.2">
      <c r="A24" s="266" t="s">
        <v>245</v>
      </c>
      <c r="B24" s="267"/>
      <c r="C24" s="267"/>
      <c r="D24" s="267"/>
      <c r="E24" s="267"/>
      <c r="F24" s="267"/>
      <c r="G24" s="267"/>
      <c r="H24" s="267"/>
      <c r="I24" s="268"/>
    </row>
    <row r="25" spans="1:9" ht="13.5" thickBot="1" x14ac:dyDescent="0.25">
      <c r="A25" s="270" t="s">
        <v>246</v>
      </c>
      <c r="B25" s="271"/>
      <c r="C25" s="271"/>
      <c r="D25" s="271"/>
      <c r="E25" s="271"/>
      <c r="F25" s="271"/>
      <c r="G25" s="271"/>
      <c r="H25" s="271"/>
      <c r="I25" s="272"/>
    </row>
    <row r="26" spans="1:9" x14ac:dyDescent="0.2">
      <c r="A26" s="19" t="s">
        <v>94</v>
      </c>
      <c r="I26" s="20"/>
    </row>
    <row r="27" spans="1:9" x14ac:dyDescent="0.2">
      <c r="A27" s="19"/>
      <c r="B27" s="14" t="s">
        <v>89</v>
      </c>
      <c r="C27" s="14" t="s">
        <v>90</v>
      </c>
      <c r="I27" s="20"/>
    </row>
    <row r="28" spans="1:9" x14ac:dyDescent="0.2">
      <c r="A28" s="19"/>
      <c r="B28" s="262">
        <v>0.29166666666666669</v>
      </c>
      <c r="C28" s="262">
        <v>0.64583333333333337</v>
      </c>
      <c r="D28" s="14" t="s">
        <v>95</v>
      </c>
      <c r="I28" s="20"/>
    </row>
    <row r="29" spans="1:9" x14ac:dyDescent="0.2">
      <c r="A29" s="19"/>
      <c r="I29" s="20"/>
    </row>
    <row r="30" spans="1:9" x14ac:dyDescent="0.2">
      <c r="A30" s="19" t="s">
        <v>251</v>
      </c>
      <c r="I30" s="20"/>
    </row>
    <row r="31" spans="1:9" x14ac:dyDescent="0.2">
      <c r="A31" s="19"/>
      <c r="I31" s="20"/>
    </row>
    <row r="32" spans="1:9" x14ac:dyDescent="0.2">
      <c r="A32" s="19"/>
      <c r="B32" s="14" t="s">
        <v>96</v>
      </c>
      <c r="I32" s="20"/>
    </row>
    <row r="33" spans="1:9" ht="13.5" thickBot="1" x14ac:dyDescent="0.25">
      <c r="A33" s="21"/>
      <c r="B33" s="22"/>
      <c r="C33" s="22"/>
      <c r="D33" s="22"/>
      <c r="E33" s="22"/>
      <c r="F33" s="22"/>
      <c r="G33" s="22"/>
      <c r="H33" s="22"/>
      <c r="I33" s="23"/>
    </row>
    <row r="34" spans="1:9" x14ac:dyDescent="0.2">
      <c r="A34" s="16" t="s">
        <v>88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2">
      <c r="A35" s="19"/>
      <c r="B35" s="14" t="s">
        <v>89</v>
      </c>
      <c r="C35" s="14" t="s">
        <v>90</v>
      </c>
      <c r="I35" s="20"/>
    </row>
    <row r="36" spans="1:9" x14ac:dyDescent="0.2">
      <c r="A36" s="19"/>
      <c r="B36" s="262">
        <v>0.3125</v>
      </c>
      <c r="C36" s="262">
        <v>0.36805555555555558</v>
      </c>
      <c r="I36" s="20"/>
    </row>
    <row r="37" spans="1:9" x14ac:dyDescent="0.2">
      <c r="A37" s="19"/>
      <c r="B37" s="14" t="s">
        <v>91</v>
      </c>
      <c r="I37" s="20"/>
    </row>
    <row r="38" spans="1:9" x14ac:dyDescent="0.2">
      <c r="A38" s="19"/>
      <c r="I38" s="20"/>
    </row>
    <row r="39" spans="1:9" x14ac:dyDescent="0.2">
      <c r="A39" s="19" t="s">
        <v>251</v>
      </c>
      <c r="I39" s="20"/>
    </row>
    <row r="40" spans="1:9" x14ac:dyDescent="0.2">
      <c r="A40" s="19"/>
      <c r="I40" s="20"/>
    </row>
    <row r="41" spans="1:9" x14ac:dyDescent="0.2">
      <c r="A41" s="19"/>
      <c r="B41" s="14" t="s">
        <v>93</v>
      </c>
      <c r="I41" s="20"/>
    </row>
    <row r="42" spans="1:9" ht="13.5" thickBot="1" x14ac:dyDescent="0.25">
      <c r="A42" s="21"/>
      <c r="B42" s="22"/>
      <c r="C42" s="22"/>
      <c r="D42" s="22"/>
      <c r="E42" s="22"/>
      <c r="F42" s="22"/>
      <c r="G42" s="22"/>
      <c r="H42" s="22"/>
      <c r="I42" s="23"/>
    </row>
  </sheetData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view="pageBreakPreview" zoomScaleNormal="85" zoomScaleSheetLayoutView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8" sqref="E8"/>
    </sheetView>
  </sheetViews>
  <sheetFormatPr defaultRowHeight="24.75" customHeight="1" x14ac:dyDescent="0.2"/>
  <cols>
    <col min="1" max="1" width="10" style="60" customWidth="1"/>
    <col min="2" max="2" width="21.42578125" style="24" customWidth="1"/>
    <col min="3" max="3" width="15.85546875" style="24" customWidth="1"/>
    <col min="4" max="4" width="9.140625" style="24" customWidth="1"/>
    <col min="5" max="46" width="6" style="25" customWidth="1"/>
    <col min="47" max="49" width="9.7109375" style="25" customWidth="1"/>
    <col min="50" max="50" width="26.140625" style="26" customWidth="1"/>
    <col min="51" max="16384" width="9.140625" style="24"/>
  </cols>
  <sheetData>
    <row r="1" spans="1:52" ht="24.75" customHeight="1" x14ac:dyDescent="0.2">
      <c r="A1" s="109" t="s">
        <v>239</v>
      </c>
    </row>
    <row r="2" spans="1:52" ht="24.75" customHeight="1" x14ac:dyDescent="0.2">
      <c r="A2" s="110" t="s">
        <v>240</v>
      </c>
    </row>
    <row r="3" spans="1:52" ht="24.75" customHeight="1" x14ac:dyDescent="0.25">
      <c r="A3" s="110"/>
      <c r="B3" s="27"/>
    </row>
    <row r="4" spans="1:52" ht="24.75" customHeight="1" thickBot="1" x14ac:dyDescent="0.25">
      <c r="A4" s="113" t="s">
        <v>111</v>
      </c>
    </row>
    <row r="5" spans="1:52" s="29" customFormat="1" ht="24.75" customHeight="1" thickTop="1" x14ac:dyDescent="0.2">
      <c r="A5" s="300" t="s">
        <v>116</v>
      </c>
      <c r="B5" s="301"/>
      <c r="C5" s="301"/>
      <c r="D5" s="302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</row>
    <row r="6" spans="1:52" ht="24.75" customHeight="1" x14ac:dyDescent="0.2">
      <c r="A6" s="303"/>
      <c r="B6" s="304"/>
      <c r="C6" s="304"/>
      <c r="D6" s="305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303"/>
      <c r="B7" s="304"/>
      <c r="C7" s="304"/>
      <c r="D7" s="305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303"/>
      <c r="B8" s="304"/>
      <c r="C8" s="304"/>
      <c r="D8" s="305"/>
      <c r="E8" s="14" t="s">
        <v>210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303"/>
      <c r="B9" s="304"/>
      <c r="C9" s="304"/>
      <c r="D9" s="305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52" ht="39" customHeight="1" thickTop="1" x14ac:dyDescent="0.2">
      <c r="A10" s="303"/>
      <c r="B10" s="304"/>
      <c r="C10" s="304"/>
      <c r="D10" s="305"/>
      <c r="E10" s="297" t="s">
        <v>211</v>
      </c>
      <c r="F10" s="298"/>
      <c r="G10" s="299"/>
      <c r="H10" s="297" t="s">
        <v>212</v>
      </c>
      <c r="I10" s="298"/>
      <c r="J10" s="299"/>
      <c r="K10" s="297" t="s">
        <v>213</v>
      </c>
      <c r="L10" s="298"/>
      <c r="M10" s="299"/>
      <c r="N10" s="297" t="s">
        <v>214</v>
      </c>
      <c r="O10" s="298"/>
      <c r="P10" s="299"/>
      <c r="Q10" s="297" t="s">
        <v>215</v>
      </c>
      <c r="R10" s="298"/>
      <c r="S10" s="299"/>
      <c r="T10" s="297" t="s">
        <v>216</v>
      </c>
      <c r="U10" s="298"/>
      <c r="V10" s="299"/>
      <c r="W10" s="297" t="s">
        <v>0</v>
      </c>
      <c r="X10" s="298"/>
      <c r="Y10" s="299"/>
      <c r="Z10" s="297" t="s">
        <v>1</v>
      </c>
      <c r="AA10" s="298"/>
      <c r="AB10" s="299"/>
      <c r="AC10" s="297" t="s">
        <v>2</v>
      </c>
      <c r="AD10" s="298"/>
      <c r="AE10" s="299"/>
      <c r="AF10" s="297" t="s">
        <v>3</v>
      </c>
      <c r="AG10" s="298"/>
      <c r="AH10" s="299"/>
      <c r="AI10" s="297" t="s">
        <v>4</v>
      </c>
      <c r="AJ10" s="298"/>
      <c r="AK10" s="299"/>
      <c r="AL10" s="297" t="s">
        <v>5</v>
      </c>
      <c r="AM10" s="298"/>
      <c r="AN10" s="299"/>
      <c r="AO10" s="297" t="s">
        <v>6</v>
      </c>
      <c r="AP10" s="298"/>
      <c r="AQ10" s="299"/>
      <c r="AR10" s="297" t="s">
        <v>7</v>
      </c>
      <c r="AS10" s="298"/>
      <c r="AT10" s="299"/>
      <c r="AU10" s="293" t="s">
        <v>217</v>
      </c>
      <c r="AV10" s="293" t="s">
        <v>218</v>
      </c>
      <c r="AW10" s="293" t="s">
        <v>219</v>
      </c>
      <c r="AX10" s="293" t="s">
        <v>220</v>
      </c>
      <c r="AY10" s="295" t="s">
        <v>221</v>
      </c>
      <c r="AZ10" s="295" t="s">
        <v>222</v>
      </c>
    </row>
    <row r="11" spans="1:52" ht="23.25" customHeight="1" x14ac:dyDescent="0.2">
      <c r="A11" s="303"/>
      <c r="B11" s="304"/>
      <c r="C11" s="304"/>
      <c r="D11" s="305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94"/>
      <c r="AV11" s="294"/>
      <c r="AW11" s="294"/>
      <c r="AX11" s="294"/>
      <c r="AY11" s="296"/>
      <c r="AZ11" s="296"/>
    </row>
    <row r="12" spans="1:52" ht="24.75" customHeight="1" x14ac:dyDescent="0.2">
      <c r="A12" s="303"/>
      <c r="B12" s="304"/>
      <c r="C12" s="304"/>
      <c r="D12" s="305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94"/>
      <c r="AV12" s="294"/>
      <c r="AW12" s="294"/>
      <c r="AX12" s="294"/>
      <c r="AY12" s="296"/>
      <c r="AZ12" s="296"/>
    </row>
    <row r="13" spans="1:52" ht="24.75" customHeight="1" thickBot="1" x14ac:dyDescent="0.25">
      <c r="A13" s="174" t="s">
        <v>12</v>
      </c>
      <c r="B13" s="194" t="s">
        <v>13</v>
      </c>
      <c r="C13" s="19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ht="24.75" customHeight="1" thickTop="1" x14ac:dyDescent="0.2">
      <c r="A14" s="170">
        <v>101</v>
      </c>
      <c r="B14" s="171" t="s">
        <v>15</v>
      </c>
      <c r="C14" s="190" t="s">
        <v>16</v>
      </c>
      <c r="D14" s="193">
        <v>25.48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ht="24.75" customHeight="1" x14ac:dyDescent="0.2">
      <c r="A15" s="68">
        <v>102</v>
      </c>
      <c r="B15" s="115" t="s">
        <v>17</v>
      </c>
      <c r="C15" s="116" t="s">
        <v>18</v>
      </c>
      <c r="D15" s="117">
        <v>13.45</v>
      </c>
      <c r="E15" s="36"/>
      <c r="F15" s="36"/>
      <c r="G15" s="37">
        <v>1</v>
      </c>
      <c r="H15" s="38"/>
      <c r="I15" s="36"/>
      <c r="J15" s="37"/>
      <c r="K15" s="38"/>
      <c r="L15" s="36"/>
      <c r="M15" s="37"/>
      <c r="N15" s="38"/>
      <c r="O15" s="36"/>
      <c r="P15" s="39"/>
      <c r="Q15" s="40"/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ht="24.75" customHeight="1" x14ac:dyDescent="0.2">
      <c r="A16" s="68">
        <v>103</v>
      </c>
      <c r="B16" s="115" t="s">
        <v>19</v>
      </c>
      <c r="C16" s="116" t="s">
        <v>20</v>
      </c>
      <c r="D16" s="117">
        <v>12.91</v>
      </c>
      <c r="E16" s="36"/>
      <c r="F16" s="36"/>
      <c r="G16" s="37">
        <v>1</v>
      </c>
      <c r="H16" s="38"/>
      <c r="I16" s="36"/>
      <c r="J16" s="37"/>
      <c r="K16" s="38"/>
      <c r="L16" s="36"/>
      <c r="M16" s="37"/>
      <c r="N16" s="38"/>
      <c r="O16" s="36"/>
      <c r="P16" s="39"/>
      <c r="Q16" s="40"/>
      <c r="R16" s="36"/>
      <c r="S16" s="37"/>
      <c r="T16" s="38"/>
      <c r="U16" s="41"/>
      <c r="V16" s="42">
        <v>1</v>
      </c>
      <c r="W16" s="43"/>
      <c r="X16" s="41"/>
      <c r="Y16" s="42"/>
      <c r="Z16" s="43"/>
      <c r="AA16" s="41"/>
      <c r="AB16" s="37"/>
      <c r="AC16" s="43"/>
      <c r="AD16" s="41"/>
      <c r="AE16" s="42"/>
      <c r="AF16" s="43"/>
      <c r="AG16" s="41"/>
      <c r="AH16" s="42">
        <v>1</v>
      </c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 t="s">
        <v>21</v>
      </c>
      <c r="AY16" s="48"/>
      <c r="AZ16" s="49"/>
    </row>
    <row r="17" spans="1:52" ht="24.75" customHeight="1" x14ac:dyDescent="0.2">
      <c r="A17" s="68">
        <v>104</v>
      </c>
      <c r="B17" s="115" t="s">
        <v>17</v>
      </c>
      <c r="C17" s="116" t="s">
        <v>18</v>
      </c>
      <c r="D17" s="117">
        <v>6.37</v>
      </c>
      <c r="E17" s="36"/>
      <c r="F17" s="36"/>
      <c r="G17" s="37">
        <v>1</v>
      </c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ht="24.75" customHeight="1" x14ac:dyDescent="0.2">
      <c r="A18" s="68">
        <v>105</v>
      </c>
      <c r="B18" s="115" t="s">
        <v>22</v>
      </c>
      <c r="C18" s="116" t="s">
        <v>23</v>
      </c>
      <c r="D18" s="117">
        <v>6.44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ht="24.75" customHeight="1" x14ac:dyDescent="0.2">
      <c r="A19" s="68">
        <v>106</v>
      </c>
      <c r="B19" s="115" t="s">
        <v>24</v>
      </c>
      <c r="C19" s="116" t="s">
        <v>23</v>
      </c>
      <c r="D19" s="117">
        <v>53.87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>
        <v>1</v>
      </c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ht="24.75" customHeight="1" x14ac:dyDescent="0.2">
      <c r="A20" s="68" t="s">
        <v>25</v>
      </c>
      <c r="B20" s="115" t="s">
        <v>26</v>
      </c>
      <c r="C20" s="116" t="s">
        <v>27</v>
      </c>
      <c r="D20" s="118">
        <v>17.28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/>
      <c r="Q20" s="40"/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ht="24.75" customHeight="1" x14ac:dyDescent="0.2">
      <c r="A21" s="68">
        <v>107</v>
      </c>
      <c r="B21" s="115" t="s">
        <v>28</v>
      </c>
      <c r="C21" s="116" t="s">
        <v>23</v>
      </c>
      <c r="D21" s="118">
        <v>22.73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>
        <v>1</v>
      </c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ht="24.75" customHeight="1" x14ac:dyDescent="0.2">
      <c r="A22" s="68">
        <v>108</v>
      </c>
      <c r="B22" s="115" t="s">
        <v>29</v>
      </c>
      <c r="C22" s="116" t="s">
        <v>23</v>
      </c>
      <c r="D22" s="118">
        <v>15.86</v>
      </c>
      <c r="E22" s="36">
        <v>1</v>
      </c>
      <c r="F22" s="36"/>
      <c r="G22" s="37"/>
      <c r="H22" s="38"/>
      <c r="I22" s="36"/>
      <c r="J22" s="37"/>
      <c r="K22" s="38">
        <v>1</v>
      </c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ht="24.75" customHeight="1" x14ac:dyDescent="0.2">
      <c r="A23" s="68">
        <v>109</v>
      </c>
      <c r="B23" s="115" t="s">
        <v>30</v>
      </c>
      <c r="C23" s="116" t="s">
        <v>23</v>
      </c>
      <c r="D23" s="118">
        <v>17.21</v>
      </c>
      <c r="E23" s="36">
        <v>1</v>
      </c>
      <c r="F23" s="36"/>
      <c r="G23" s="37"/>
      <c r="H23" s="38"/>
      <c r="I23" s="36"/>
      <c r="J23" s="37"/>
      <c r="K23" s="38">
        <v>1</v>
      </c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>
        <v>1</v>
      </c>
      <c r="U23" s="36"/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>
        <v>1</v>
      </c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ht="24.75" customHeight="1" x14ac:dyDescent="0.2">
      <c r="A24" s="68">
        <v>110</v>
      </c>
      <c r="B24" s="115" t="s">
        <v>31</v>
      </c>
      <c r="C24" s="116" t="s">
        <v>23</v>
      </c>
      <c r="D24" s="118">
        <v>31.62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ht="24.75" customHeight="1" x14ac:dyDescent="0.2">
      <c r="A25" s="68">
        <v>111</v>
      </c>
      <c r="B25" s="115" t="s">
        <v>32</v>
      </c>
      <c r="C25" s="116" t="s">
        <v>23</v>
      </c>
      <c r="D25" s="118">
        <v>44.39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>
        <v>1</v>
      </c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/>
      <c r="AM25" s="41"/>
      <c r="AN25" s="42"/>
      <c r="AO25" s="43"/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ht="24.75" customHeight="1" x14ac:dyDescent="0.2">
      <c r="A26" s="68">
        <v>112</v>
      </c>
      <c r="B26" s="115" t="s">
        <v>33</v>
      </c>
      <c r="C26" s="116" t="s">
        <v>34</v>
      </c>
      <c r="D26" s="118">
        <v>89.12</v>
      </c>
      <c r="E26" s="36">
        <v>1</v>
      </c>
      <c r="F26" s="36"/>
      <c r="G26" s="37"/>
      <c r="H26" s="38"/>
      <c r="I26" s="36"/>
      <c r="J26" s="37"/>
      <c r="K26" s="38">
        <v>1</v>
      </c>
      <c r="L26" s="36"/>
      <c r="M26" s="37"/>
      <c r="N26" s="38"/>
      <c r="O26" s="36"/>
      <c r="P26" s="37"/>
      <c r="Q26" s="38"/>
      <c r="R26" s="36"/>
      <c r="S26" s="37"/>
      <c r="T26" s="38">
        <v>1</v>
      </c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ht="24.75" customHeight="1" x14ac:dyDescent="0.2">
      <c r="A27" s="68">
        <v>113</v>
      </c>
      <c r="B27" s="115" t="s">
        <v>33</v>
      </c>
      <c r="C27" s="116" t="s">
        <v>34</v>
      </c>
      <c r="D27" s="118">
        <v>83.5</v>
      </c>
      <c r="E27" s="36">
        <v>1</v>
      </c>
      <c r="F27" s="36"/>
      <c r="G27" s="37"/>
      <c r="H27" s="38"/>
      <c r="I27" s="36"/>
      <c r="J27" s="37"/>
      <c r="K27" s="38">
        <v>1</v>
      </c>
      <c r="L27" s="36"/>
      <c r="M27" s="37"/>
      <c r="N27" s="38"/>
      <c r="O27" s="36"/>
      <c r="P27" s="37"/>
      <c r="Q27" s="38"/>
      <c r="R27" s="36"/>
      <c r="S27" s="37"/>
      <c r="T27" s="38">
        <v>1</v>
      </c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ht="24.75" customHeight="1" x14ac:dyDescent="0.2">
      <c r="A28" s="68">
        <v>114</v>
      </c>
      <c r="B28" s="115" t="s">
        <v>35</v>
      </c>
      <c r="C28" s="116" t="s">
        <v>18</v>
      </c>
      <c r="D28" s="118">
        <v>88.12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/>
      <c r="V28" s="37"/>
      <c r="W28" s="38">
        <v>1</v>
      </c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 t="s">
        <v>36</v>
      </c>
      <c r="AX28" s="45"/>
      <c r="AY28" s="48"/>
      <c r="AZ28" s="49"/>
    </row>
    <row r="29" spans="1:52" ht="24.75" customHeight="1" x14ac:dyDescent="0.2">
      <c r="A29" s="68">
        <v>115</v>
      </c>
      <c r="B29" s="115" t="s">
        <v>22</v>
      </c>
      <c r="C29" s="116" t="s">
        <v>23</v>
      </c>
      <c r="D29" s="118">
        <v>1.19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41">
        <v>1</v>
      </c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ht="24.75" customHeight="1" x14ac:dyDescent="0.2">
      <c r="A30" s="68">
        <v>116</v>
      </c>
      <c r="B30" s="115" t="s">
        <v>37</v>
      </c>
      <c r="C30" s="116" t="s">
        <v>23</v>
      </c>
      <c r="D30" s="118">
        <v>1.23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/>
      <c r="AM30" s="41"/>
      <c r="AN30" s="42"/>
      <c r="AO30" s="43">
        <v>1</v>
      </c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ht="24.75" customHeight="1" x14ac:dyDescent="0.2">
      <c r="A31" s="68">
        <v>117</v>
      </c>
      <c r="B31" s="115" t="s">
        <v>24</v>
      </c>
      <c r="C31" s="116" t="s">
        <v>23</v>
      </c>
      <c r="D31" s="118">
        <v>7.51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>
        <v>1</v>
      </c>
      <c r="Q31" s="38">
        <v>1</v>
      </c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>
        <v>1</v>
      </c>
      <c r="AF31" s="43"/>
      <c r="AG31" s="41">
        <v>1</v>
      </c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ht="24.75" customHeight="1" x14ac:dyDescent="0.2">
      <c r="A32" s="68">
        <v>118</v>
      </c>
      <c r="B32" s="115" t="s">
        <v>22</v>
      </c>
      <c r="C32" s="116" t="s">
        <v>23</v>
      </c>
      <c r="D32" s="118">
        <v>1.1200000000000001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>
        <v>1</v>
      </c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119</v>
      </c>
      <c r="B33" s="115" t="s">
        <v>22</v>
      </c>
      <c r="C33" s="116" t="s">
        <v>23</v>
      </c>
      <c r="D33" s="118">
        <v>0.97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>
        <v>1</v>
      </c>
      <c r="Q33" s="38">
        <v>1</v>
      </c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>
        <v>1</v>
      </c>
      <c r="AP33" s="41"/>
      <c r="AQ33" s="42"/>
      <c r="AR33" s="43"/>
      <c r="AS33" s="41"/>
      <c r="AT33" s="42"/>
      <c r="AU33" s="42"/>
      <c r="AV33" s="42"/>
      <c r="AW33" s="44"/>
      <c r="AX33" s="45"/>
      <c r="AY33" s="48"/>
      <c r="AZ33" s="49"/>
    </row>
    <row r="34" spans="1:52" ht="24.75" customHeight="1" x14ac:dyDescent="0.2">
      <c r="A34" s="68">
        <v>120</v>
      </c>
      <c r="B34" s="115" t="s">
        <v>22</v>
      </c>
      <c r="C34" s="116" t="s">
        <v>23</v>
      </c>
      <c r="D34" s="118">
        <v>1.02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>
        <v>1</v>
      </c>
      <c r="Q34" s="38">
        <v>1</v>
      </c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/>
      <c r="AM34" s="41"/>
      <c r="AN34" s="42"/>
      <c r="AO34" s="43">
        <v>1</v>
      </c>
      <c r="AP34" s="41"/>
      <c r="AQ34" s="42"/>
      <c r="AR34" s="43"/>
      <c r="AS34" s="41"/>
      <c r="AT34" s="42"/>
      <c r="AU34" s="42"/>
      <c r="AV34" s="42"/>
      <c r="AW34" s="44"/>
      <c r="AX34" s="45"/>
      <c r="AY34" s="48"/>
      <c r="AZ34" s="49"/>
    </row>
    <row r="35" spans="1:52" ht="24.75" customHeight="1" x14ac:dyDescent="0.2">
      <c r="A35" s="68">
        <v>121</v>
      </c>
      <c r="B35" s="115" t="s">
        <v>37</v>
      </c>
      <c r="C35" s="116" t="s">
        <v>23</v>
      </c>
      <c r="D35" s="118">
        <v>5.67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>
        <v>1</v>
      </c>
      <c r="Q35" s="38">
        <v>1</v>
      </c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>
        <v>1</v>
      </c>
      <c r="AF35" s="43"/>
      <c r="AG35" s="41">
        <v>1</v>
      </c>
      <c r="AH35" s="42"/>
      <c r="AI35" s="43"/>
      <c r="AJ35" s="41"/>
      <c r="AK35" s="42"/>
      <c r="AL35" s="43"/>
      <c r="AM35" s="41"/>
      <c r="AN35" s="42"/>
      <c r="AO35" s="43">
        <v>1</v>
      </c>
      <c r="AP35" s="41"/>
      <c r="AQ35" s="42"/>
      <c r="AR35" s="43"/>
      <c r="AS35" s="41"/>
      <c r="AT35" s="42"/>
      <c r="AU35" s="42"/>
      <c r="AV35" s="42"/>
      <c r="AW35" s="44"/>
      <c r="AX35" s="45"/>
      <c r="AY35" s="48"/>
      <c r="AZ35" s="49"/>
    </row>
    <row r="36" spans="1:52" ht="24.75" customHeight="1" x14ac:dyDescent="0.2">
      <c r="A36" s="68">
        <v>122</v>
      </c>
      <c r="B36" s="115" t="s">
        <v>38</v>
      </c>
      <c r="C36" s="116" t="s">
        <v>23</v>
      </c>
      <c r="D36" s="118">
        <v>1.36</v>
      </c>
      <c r="E36" s="36"/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/>
      <c r="Q36" s="38"/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/>
      <c r="AF36" s="43"/>
      <c r="AG36" s="41">
        <v>1</v>
      </c>
      <c r="AH36" s="42"/>
      <c r="AI36" s="43"/>
      <c r="AJ36" s="41"/>
      <c r="AK36" s="42"/>
      <c r="AL36" s="43"/>
      <c r="AM36" s="41"/>
      <c r="AN36" s="42"/>
      <c r="AO36" s="43"/>
      <c r="AP36" s="41"/>
      <c r="AQ36" s="42"/>
      <c r="AR36" s="43"/>
      <c r="AS36" s="41"/>
      <c r="AT36" s="42"/>
      <c r="AU36" s="42"/>
      <c r="AV36" s="42"/>
      <c r="AW36" s="44"/>
      <c r="AX36" s="45"/>
      <c r="AY36" s="48"/>
      <c r="AZ36" s="49"/>
    </row>
    <row r="37" spans="1:52" ht="24.75" customHeight="1" x14ac:dyDescent="0.2">
      <c r="A37" s="68">
        <v>123</v>
      </c>
      <c r="B37" s="115" t="s">
        <v>22</v>
      </c>
      <c r="C37" s="116" t="s">
        <v>23</v>
      </c>
      <c r="D37" s="118">
        <v>0.99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/>
      <c r="AF37" s="43"/>
      <c r="AG37" s="41">
        <v>1</v>
      </c>
      <c r="AH37" s="42"/>
      <c r="AI37" s="43"/>
      <c r="AJ37" s="41"/>
      <c r="AK37" s="42"/>
      <c r="AL37" s="43"/>
      <c r="AM37" s="41"/>
      <c r="AN37" s="42"/>
      <c r="AO37" s="43">
        <v>1</v>
      </c>
      <c r="AP37" s="41"/>
      <c r="AQ37" s="42"/>
      <c r="AR37" s="43"/>
      <c r="AS37" s="41"/>
      <c r="AT37" s="42"/>
      <c r="AU37" s="42"/>
      <c r="AV37" s="42"/>
      <c r="AW37" s="44"/>
      <c r="AX37" s="45"/>
      <c r="AY37" s="48"/>
      <c r="AZ37" s="49"/>
    </row>
    <row r="38" spans="1:52" ht="24.75" customHeight="1" x14ac:dyDescent="0.2">
      <c r="A38" s="68">
        <v>124</v>
      </c>
      <c r="B38" s="115" t="s">
        <v>22</v>
      </c>
      <c r="C38" s="116" t="s">
        <v>23</v>
      </c>
      <c r="D38" s="118">
        <v>0.97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>
        <v>1</v>
      </c>
      <c r="AP38" s="41"/>
      <c r="AQ38" s="42"/>
      <c r="AR38" s="43"/>
      <c r="AS38" s="41"/>
      <c r="AT38" s="42"/>
      <c r="AU38" s="42"/>
      <c r="AV38" s="42"/>
      <c r="AW38" s="44"/>
      <c r="AX38" s="45"/>
      <c r="AY38" s="48"/>
      <c r="AZ38" s="49"/>
    </row>
    <row r="39" spans="1:52" ht="24.75" customHeight="1" x14ac:dyDescent="0.2">
      <c r="A39" s="68">
        <v>125</v>
      </c>
      <c r="B39" s="115" t="s">
        <v>39</v>
      </c>
      <c r="C39" s="116" t="s">
        <v>23</v>
      </c>
      <c r="D39" s="118">
        <v>3.22</v>
      </c>
      <c r="E39" s="36">
        <v>1</v>
      </c>
      <c r="F39" s="36"/>
      <c r="G39" s="37"/>
      <c r="H39" s="36"/>
      <c r="I39" s="36"/>
      <c r="J39" s="37"/>
      <c r="K39" s="36"/>
      <c r="L39" s="36"/>
      <c r="M39" s="37"/>
      <c r="N39" s="36"/>
      <c r="O39" s="36"/>
      <c r="P39" s="37">
        <v>1</v>
      </c>
      <c r="Q39" s="36">
        <v>1</v>
      </c>
      <c r="R39" s="36"/>
      <c r="S39" s="37"/>
      <c r="T39" s="36"/>
      <c r="U39" s="36">
        <v>1</v>
      </c>
      <c r="V39" s="37"/>
      <c r="W39" s="36"/>
      <c r="X39" s="50"/>
      <c r="Y39" s="39"/>
      <c r="Z39" s="36"/>
      <c r="AA39" s="36"/>
      <c r="AB39" s="37"/>
      <c r="AC39" s="41"/>
      <c r="AD39" s="41"/>
      <c r="AE39" s="42"/>
      <c r="AF39" s="41"/>
      <c r="AG39" s="41">
        <v>1</v>
      </c>
      <c r="AH39" s="42"/>
      <c r="AI39" s="41"/>
      <c r="AJ39" s="41"/>
      <c r="AK39" s="42"/>
      <c r="AL39" s="41"/>
      <c r="AM39" s="41"/>
      <c r="AN39" s="42"/>
      <c r="AO39" s="41">
        <v>1</v>
      </c>
      <c r="AP39" s="41"/>
      <c r="AQ39" s="42"/>
      <c r="AR39" s="41"/>
      <c r="AS39" s="41"/>
      <c r="AT39" s="42"/>
      <c r="AU39" s="42"/>
      <c r="AV39" s="42"/>
      <c r="AW39" s="42"/>
      <c r="AX39" s="51"/>
      <c r="AY39" s="48"/>
      <c r="AZ39" s="49"/>
    </row>
    <row r="40" spans="1:52" ht="24.75" customHeight="1" x14ac:dyDescent="0.2">
      <c r="A40" s="68">
        <v>126</v>
      </c>
      <c r="B40" s="115" t="s">
        <v>37</v>
      </c>
      <c r="C40" s="116" t="s">
        <v>23</v>
      </c>
      <c r="D40" s="118">
        <v>2.52</v>
      </c>
      <c r="E40" s="36">
        <v>1</v>
      </c>
      <c r="F40" s="36"/>
      <c r="G40" s="37"/>
      <c r="H40" s="36"/>
      <c r="I40" s="36"/>
      <c r="J40" s="37"/>
      <c r="K40" s="36"/>
      <c r="L40" s="36"/>
      <c r="M40" s="37"/>
      <c r="N40" s="36"/>
      <c r="O40" s="36"/>
      <c r="P40" s="37">
        <v>1</v>
      </c>
      <c r="Q40" s="36">
        <v>1</v>
      </c>
      <c r="R40" s="36"/>
      <c r="S40" s="37"/>
      <c r="T40" s="36"/>
      <c r="U40" s="36">
        <v>1</v>
      </c>
      <c r="V40" s="37"/>
      <c r="W40" s="36"/>
      <c r="X40" s="50"/>
      <c r="Y40" s="39"/>
      <c r="Z40" s="36"/>
      <c r="AA40" s="36"/>
      <c r="AB40" s="37"/>
      <c r="AC40" s="41"/>
      <c r="AD40" s="41"/>
      <c r="AE40" s="42">
        <v>1</v>
      </c>
      <c r="AF40" s="41"/>
      <c r="AG40" s="41">
        <v>1</v>
      </c>
      <c r="AH40" s="42"/>
      <c r="AI40" s="41"/>
      <c r="AJ40" s="41"/>
      <c r="AK40" s="42"/>
      <c r="AL40" s="41"/>
      <c r="AM40" s="41"/>
      <c r="AN40" s="42"/>
      <c r="AO40" s="41">
        <v>1</v>
      </c>
      <c r="AP40" s="41"/>
      <c r="AQ40" s="42"/>
      <c r="AR40" s="41"/>
      <c r="AS40" s="41"/>
      <c r="AT40" s="42"/>
      <c r="AU40" s="42"/>
      <c r="AV40" s="42"/>
      <c r="AW40" s="42"/>
      <c r="AX40" s="51"/>
      <c r="AY40" s="48"/>
      <c r="AZ40" s="49"/>
    </row>
    <row r="41" spans="1:52" ht="24.75" customHeight="1" x14ac:dyDescent="0.2">
      <c r="A41" s="68">
        <v>127</v>
      </c>
      <c r="B41" s="115" t="s">
        <v>40</v>
      </c>
      <c r="C41" s="116" t="s">
        <v>23</v>
      </c>
      <c r="D41" s="118">
        <v>9.93</v>
      </c>
      <c r="E41" s="36">
        <v>1</v>
      </c>
      <c r="F41" s="36"/>
      <c r="G41" s="37"/>
      <c r="H41" s="36"/>
      <c r="I41" s="36"/>
      <c r="J41" s="37"/>
      <c r="K41" s="36"/>
      <c r="L41" s="36"/>
      <c r="M41" s="37"/>
      <c r="N41" s="36"/>
      <c r="O41" s="36"/>
      <c r="P41" s="37"/>
      <c r="Q41" s="36"/>
      <c r="R41" s="36"/>
      <c r="S41" s="37"/>
      <c r="T41" s="36"/>
      <c r="U41" s="36">
        <v>1</v>
      </c>
      <c r="V41" s="37"/>
      <c r="W41" s="36"/>
      <c r="X41" s="50"/>
      <c r="Y41" s="39"/>
      <c r="Z41" s="36"/>
      <c r="AA41" s="36"/>
      <c r="AB41" s="37"/>
      <c r="AC41" s="41"/>
      <c r="AD41" s="41"/>
      <c r="AE41" s="42"/>
      <c r="AF41" s="41"/>
      <c r="AG41" s="41">
        <v>1</v>
      </c>
      <c r="AH41" s="42"/>
      <c r="AI41" s="41"/>
      <c r="AJ41" s="41"/>
      <c r="AK41" s="42"/>
      <c r="AL41" s="41"/>
      <c r="AM41" s="41"/>
      <c r="AN41" s="42"/>
      <c r="AO41" s="41">
        <v>1</v>
      </c>
      <c r="AP41" s="41"/>
      <c r="AQ41" s="42"/>
      <c r="AR41" s="41"/>
      <c r="AS41" s="41"/>
      <c r="AT41" s="42"/>
      <c r="AU41" s="42"/>
      <c r="AV41" s="42"/>
      <c r="AW41" s="42"/>
      <c r="AX41" s="51"/>
      <c r="AY41" s="48"/>
      <c r="AZ41" s="49"/>
    </row>
    <row r="42" spans="1:52" ht="24.75" customHeight="1" x14ac:dyDescent="0.2">
      <c r="A42" s="68">
        <v>128</v>
      </c>
      <c r="B42" s="115" t="s">
        <v>41</v>
      </c>
      <c r="C42" s="116" t="s">
        <v>18</v>
      </c>
      <c r="D42" s="118">
        <v>33.81</v>
      </c>
      <c r="E42" s="36">
        <v>1</v>
      </c>
      <c r="F42" s="36"/>
      <c r="G42" s="37"/>
      <c r="H42" s="36"/>
      <c r="I42" s="36"/>
      <c r="J42" s="37"/>
      <c r="K42" s="36"/>
      <c r="L42" s="36"/>
      <c r="M42" s="37"/>
      <c r="N42" s="36"/>
      <c r="O42" s="36"/>
      <c r="P42" s="37">
        <v>1</v>
      </c>
      <c r="Q42" s="36">
        <v>1</v>
      </c>
      <c r="R42" s="36"/>
      <c r="S42" s="37"/>
      <c r="T42" s="36">
        <v>1</v>
      </c>
      <c r="U42" s="36"/>
      <c r="V42" s="37"/>
      <c r="W42" s="36"/>
      <c r="X42" s="50"/>
      <c r="Y42" s="39"/>
      <c r="Z42" s="36"/>
      <c r="AA42" s="36"/>
      <c r="AB42" s="37"/>
      <c r="AC42" s="41"/>
      <c r="AD42" s="41"/>
      <c r="AE42" s="42">
        <v>1</v>
      </c>
      <c r="AF42" s="41"/>
      <c r="AG42" s="41">
        <v>1</v>
      </c>
      <c r="AH42" s="42"/>
      <c r="AI42" s="41"/>
      <c r="AJ42" s="41"/>
      <c r="AK42" s="42"/>
      <c r="AL42" s="41"/>
      <c r="AM42" s="41"/>
      <c r="AN42" s="42"/>
      <c r="AO42" s="41"/>
      <c r="AP42" s="41"/>
      <c r="AQ42" s="42"/>
      <c r="AR42" s="41"/>
      <c r="AS42" s="41"/>
      <c r="AT42" s="42"/>
      <c r="AU42" s="42"/>
      <c r="AV42" s="42"/>
      <c r="AW42" s="42" t="s">
        <v>36</v>
      </c>
      <c r="AX42" s="51"/>
      <c r="AY42" s="48"/>
      <c r="AZ42" s="49"/>
    </row>
    <row r="43" spans="1:52" ht="24.75" customHeight="1" x14ac:dyDescent="0.2">
      <c r="A43" s="68">
        <v>131</v>
      </c>
      <c r="B43" s="115" t="s">
        <v>42</v>
      </c>
      <c r="C43" s="116" t="s">
        <v>23</v>
      </c>
      <c r="D43" s="118">
        <v>41.72</v>
      </c>
      <c r="E43" s="36">
        <v>1</v>
      </c>
      <c r="F43" s="36"/>
      <c r="G43" s="37"/>
      <c r="H43" s="36"/>
      <c r="I43" s="36"/>
      <c r="J43" s="37"/>
      <c r="K43" s="36">
        <v>1</v>
      </c>
      <c r="L43" s="36"/>
      <c r="M43" s="37"/>
      <c r="N43" s="36"/>
      <c r="O43" s="36"/>
      <c r="P43" s="37">
        <v>1</v>
      </c>
      <c r="Q43" s="36">
        <v>1</v>
      </c>
      <c r="R43" s="36"/>
      <c r="S43" s="37"/>
      <c r="T43" s="36"/>
      <c r="U43" s="36">
        <v>1</v>
      </c>
      <c r="V43" s="37"/>
      <c r="W43" s="36"/>
      <c r="X43" s="50"/>
      <c r="Y43" s="39"/>
      <c r="Z43" s="36"/>
      <c r="AA43" s="36"/>
      <c r="AB43" s="37"/>
      <c r="AC43" s="52"/>
      <c r="AD43" s="52"/>
      <c r="AE43" s="42">
        <v>1</v>
      </c>
      <c r="AF43" s="52"/>
      <c r="AG43" s="52">
        <v>1</v>
      </c>
      <c r="AH43" s="42"/>
      <c r="AI43" s="52"/>
      <c r="AJ43" s="52"/>
      <c r="AK43" s="42"/>
      <c r="AL43" s="52">
        <v>1</v>
      </c>
      <c r="AM43" s="52"/>
      <c r="AN43" s="42"/>
      <c r="AO43" s="52"/>
      <c r="AP43" s="52"/>
      <c r="AQ43" s="42"/>
      <c r="AR43" s="52"/>
      <c r="AS43" s="52"/>
      <c r="AT43" s="42"/>
      <c r="AU43" s="42"/>
      <c r="AV43" s="42"/>
      <c r="AW43" s="42"/>
      <c r="AX43" s="51"/>
      <c r="AY43" s="48"/>
      <c r="AZ43" s="49"/>
    </row>
    <row r="44" spans="1:52" ht="24.75" customHeight="1" x14ac:dyDescent="0.2">
      <c r="A44" s="68" t="s">
        <v>43</v>
      </c>
      <c r="B44" s="115" t="s">
        <v>26</v>
      </c>
      <c r="C44" s="116" t="s">
        <v>27</v>
      </c>
      <c r="D44" s="118">
        <v>15.84</v>
      </c>
      <c r="E44" s="36">
        <v>1</v>
      </c>
      <c r="F44" s="36"/>
      <c r="G44" s="37"/>
      <c r="H44" s="36"/>
      <c r="I44" s="36"/>
      <c r="J44" s="37"/>
      <c r="K44" s="36"/>
      <c r="L44" s="36"/>
      <c r="M44" s="37"/>
      <c r="N44" s="36"/>
      <c r="O44" s="36"/>
      <c r="P44" s="37"/>
      <c r="Q44" s="36"/>
      <c r="R44" s="36"/>
      <c r="S44" s="37"/>
      <c r="T44" s="36"/>
      <c r="U44" s="36">
        <v>1</v>
      </c>
      <c r="V44" s="37"/>
      <c r="W44" s="36"/>
      <c r="X44" s="50"/>
      <c r="Y44" s="39"/>
      <c r="Z44" s="36"/>
      <c r="AA44" s="36"/>
      <c r="AB44" s="37"/>
      <c r="AC44" s="52"/>
      <c r="AD44" s="52"/>
      <c r="AE44" s="42"/>
      <c r="AF44" s="52"/>
      <c r="AG44" s="52">
        <v>1</v>
      </c>
      <c r="AH44" s="42"/>
      <c r="AI44" s="52"/>
      <c r="AJ44" s="52"/>
      <c r="AK44" s="42"/>
      <c r="AL44" s="52"/>
      <c r="AM44" s="52"/>
      <c r="AN44" s="42"/>
      <c r="AO44" s="52"/>
      <c r="AP44" s="52"/>
      <c r="AQ44" s="42"/>
      <c r="AR44" s="52"/>
      <c r="AS44" s="52"/>
      <c r="AT44" s="42"/>
      <c r="AU44" s="42"/>
      <c r="AV44" s="42"/>
      <c r="AW44" s="42"/>
      <c r="AX44" s="51"/>
      <c r="AY44" s="48"/>
      <c r="AZ44" s="49"/>
    </row>
    <row r="45" spans="1:52" ht="24.75" customHeight="1" x14ac:dyDescent="0.2">
      <c r="A45" s="68">
        <v>132</v>
      </c>
      <c r="B45" s="115" t="s">
        <v>44</v>
      </c>
      <c r="C45" s="116" t="s">
        <v>45</v>
      </c>
      <c r="D45" s="118">
        <v>17</v>
      </c>
      <c r="E45" s="36"/>
      <c r="F45" s="36"/>
      <c r="G45" s="37"/>
      <c r="H45" s="36"/>
      <c r="I45" s="36"/>
      <c r="J45" s="37"/>
      <c r="K45" s="36">
        <v>1</v>
      </c>
      <c r="L45" s="36"/>
      <c r="M45" s="37"/>
      <c r="N45" s="36"/>
      <c r="O45" s="36"/>
      <c r="P45" s="37">
        <v>1</v>
      </c>
      <c r="Q45" s="36">
        <v>1</v>
      </c>
      <c r="R45" s="36"/>
      <c r="S45" s="37"/>
      <c r="T45" s="36"/>
      <c r="U45" s="36">
        <v>1</v>
      </c>
      <c r="V45" s="37"/>
      <c r="W45" s="36"/>
      <c r="X45" s="50"/>
      <c r="Y45" s="39"/>
      <c r="Z45" s="36"/>
      <c r="AA45" s="36"/>
      <c r="AB45" s="37"/>
      <c r="AC45" s="52"/>
      <c r="AD45" s="52"/>
      <c r="AE45" s="42">
        <v>1</v>
      </c>
      <c r="AF45" s="52"/>
      <c r="AG45" s="52">
        <v>1</v>
      </c>
      <c r="AH45" s="42"/>
      <c r="AI45" s="52"/>
      <c r="AJ45" s="52"/>
      <c r="AK45" s="42"/>
      <c r="AL45" s="52"/>
      <c r="AM45" s="52"/>
      <c r="AN45" s="42"/>
      <c r="AO45" s="52"/>
      <c r="AP45" s="52"/>
      <c r="AQ45" s="42"/>
      <c r="AR45" s="52"/>
      <c r="AS45" s="52"/>
      <c r="AT45" s="42"/>
      <c r="AU45" s="42"/>
      <c r="AV45" s="42"/>
      <c r="AW45" s="42"/>
      <c r="AX45" s="51" t="s">
        <v>46</v>
      </c>
      <c r="AY45" s="48"/>
      <c r="AZ45" s="49"/>
    </row>
    <row r="46" spans="1:52" ht="24.75" customHeight="1" x14ac:dyDescent="0.2">
      <c r="A46" s="68">
        <v>133</v>
      </c>
      <c r="B46" s="115" t="s">
        <v>47</v>
      </c>
      <c r="C46" s="116" t="s">
        <v>23</v>
      </c>
      <c r="D46" s="118">
        <v>2.73</v>
      </c>
      <c r="E46" s="36">
        <v>1</v>
      </c>
      <c r="F46" s="36"/>
      <c r="G46" s="37"/>
      <c r="H46" s="36"/>
      <c r="I46" s="36"/>
      <c r="J46" s="37"/>
      <c r="K46" s="36"/>
      <c r="L46" s="36"/>
      <c r="M46" s="37"/>
      <c r="N46" s="36"/>
      <c r="O46" s="36"/>
      <c r="P46" s="37">
        <v>1</v>
      </c>
      <c r="Q46" s="36">
        <v>1</v>
      </c>
      <c r="R46" s="36"/>
      <c r="S46" s="37"/>
      <c r="T46" s="36"/>
      <c r="U46" s="36">
        <v>1</v>
      </c>
      <c r="V46" s="37"/>
      <c r="W46" s="36"/>
      <c r="X46" s="50"/>
      <c r="Y46" s="39"/>
      <c r="Z46" s="36"/>
      <c r="AA46" s="36"/>
      <c r="AB46" s="37"/>
      <c r="AC46" s="52"/>
      <c r="AD46" s="52"/>
      <c r="AE46" s="42">
        <v>1</v>
      </c>
      <c r="AF46" s="52"/>
      <c r="AG46" s="52">
        <v>1</v>
      </c>
      <c r="AH46" s="42"/>
      <c r="AI46" s="52"/>
      <c r="AJ46" s="52"/>
      <c r="AK46" s="42"/>
      <c r="AL46" s="52"/>
      <c r="AM46" s="52"/>
      <c r="AN46" s="42"/>
      <c r="AO46" s="52">
        <v>1</v>
      </c>
      <c r="AP46" s="52"/>
      <c r="AQ46" s="42"/>
      <c r="AR46" s="52"/>
      <c r="AS46" s="52"/>
      <c r="AT46" s="42"/>
      <c r="AU46" s="42"/>
      <c r="AV46" s="42"/>
      <c r="AW46" s="42"/>
      <c r="AX46" s="51" t="s">
        <v>46</v>
      </c>
      <c r="AY46" s="48"/>
      <c r="AZ46" s="49"/>
    </row>
    <row r="47" spans="1:52" ht="24.75" customHeight="1" x14ac:dyDescent="0.2">
      <c r="A47" s="68">
        <v>134</v>
      </c>
      <c r="B47" s="115" t="s">
        <v>47</v>
      </c>
      <c r="C47" s="116" t="s">
        <v>23</v>
      </c>
      <c r="D47" s="118">
        <v>2.68</v>
      </c>
      <c r="E47" s="36">
        <v>1</v>
      </c>
      <c r="F47" s="36"/>
      <c r="G47" s="37"/>
      <c r="H47" s="36"/>
      <c r="I47" s="36"/>
      <c r="J47" s="37"/>
      <c r="K47" s="36"/>
      <c r="L47" s="36"/>
      <c r="M47" s="37"/>
      <c r="N47" s="36"/>
      <c r="O47" s="36"/>
      <c r="P47" s="37">
        <v>1</v>
      </c>
      <c r="Q47" s="36">
        <v>1</v>
      </c>
      <c r="R47" s="36"/>
      <c r="S47" s="37"/>
      <c r="T47" s="36"/>
      <c r="U47" s="36">
        <v>1</v>
      </c>
      <c r="V47" s="37"/>
      <c r="W47" s="36"/>
      <c r="X47" s="50"/>
      <c r="Y47" s="39"/>
      <c r="Z47" s="36"/>
      <c r="AA47" s="36"/>
      <c r="AB47" s="37"/>
      <c r="AC47" s="52"/>
      <c r="AD47" s="52"/>
      <c r="AE47" s="42">
        <v>1</v>
      </c>
      <c r="AF47" s="52"/>
      <c r="AG47" s="52">
        <v>1</v>
      </c>
      <c r="AH47" s="42"/>
      <c r="AI47" s="52"/>
      <c r="AJ47" s="52"/>
      <c r="AK47" s="42"/>
      <c r="AL47" s="52"/>
      <c r="AM47" s="52"/>
      <c r="AN47" s="42"/>
      <c r="AO47" s="52">
        <v>1</v>
      </c>
      <c r="AP47" s="52"/>
      <c r="AQ47" s="42"/>
      <c r="AR47" s="52"/>
      <c r="AS47" s="52"/>
      <c r="AT47" s="42"/>
      <c r="AU47" s="42"/>
      <c r="AV47" s="42"/>
      <c r="AW47" s="42"/>
      <c r="AX47" s="51" t="s">
        <v>46</v>
      </c>
      <c r="AY47" s="48"/>
      <c r="AZ47" s="49"/>
    </row>
    <row r="48" spans="1:52" ht="24.75" customHeight="1" x14ac:dyDescent="0.2">
      <c r="A48" s="68">
        <v>135</v>
      </c>
      <c r="B48" s="115" t="s">
        <v>44</v>
      </c>
      <c r="C48" s="116" t="s">
        <v>45</v>
      </c>
      <c r="D48" s="118">
        <v>19.38</v>
      </c>
      <c r="E48" s="36"/>
      <c r="F48" s="36"/>
      <c r="G48" s="37"/>
      <c r="H48" s="36"/>
      <c r="I48" s="36"/>
      <c r="J48" s="37"/>
      <c r="K48" s="36">
        <v>1</v>
      </c>
      <c r="L48" s="36"/>
      <c r="M48" s="37"/>
      <c r="N48" s="36"/>
      <c r="O48" s="36"/>
      <c r="P48" s="37">
        <v>1</v>
      </c>
      <c r="Q48" s="36">
        <v>1</v>
      </c>
      <c r="R48" s="36"/>
      <c r="S48" s="37"/>
      <c r="T48" s="36"/>
      <c r="U48" s="36">
        <v>1</v>
      </c>
      <c r="V48" s="37"/>
      <c r="W48" s="36"/>
      <c r="X48" s="50"/>
      <c r="Y48" s="39"/>
      <c r="Z48" s="36"/>
      <c r="AA48" s="36"/>
      <c r="AB48" s="37"/>
      <c r="AC48" s="52"/>
      <c r="AD48" s="52"/>
      <c r="AE48" s="42">
        <v>1</v>
      </c>
      <c r="AF48" s="52"/>
      <c r="AG48" s="52">
        <v>1</v>
      </c>
      <c r="AH48" s="42"/>
      <c r="AI48" s="52"/>
      <c r="AJ48" s="52"/>
      <c r="AK48" s="42"/>
      <c r="AL48" s="52"/>
      <c r="AM48" s="52"/>
      <c r="AN48" s="42"/>
      <c r="AO48" s="52"/>
      <c r="AP48" s="52"/>
      <c r="AQ48" s="42"/>
      <c r="AR48" s="52"/>
      <c r="AS48" s="52"/>
      <c r="AT48" s="42"/>
      <c r="AU48" s="42"/>
      <c r="AV48" s="42"/>
      <c r="AW48" s="42"/>
      <c r="AX48" s="51" t="s">
        <v>46</v>
      </c>
      <c r="AY48" s="48"/>
      <c r="AZ48" s="49"/>
    </row>
    <row r="49" spans="1:52" ht="83.25" customHeight="1" x14ac:dyDescent="0.2">
      <c r="A49" s="68">
        <v>137</v>
      </c>
      <c r="B49" s="115" t="s">
        <v>48</v>
      </c>
      <c r="C49" s="116" t="s">
        <v>49</v>
      </c>
      <c r="D49" s="118">
        <v>41.66</v>
      </c>
      <c r="E49" s="36"/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/>
      <c r="V49" s="37"/>
      <c r="W49" s="36"/>
      <c r="X49" s="50"/>
      <c r="Y49" s="39">
        <v>1</v>
      </c>
      <c r="Z49" s="36"/>
      <c r="AA49" s="36"/>
      <c r="AB49" s="37"/>
      <c r="AC49" s="52"/>
      <c r="AD49" s="52"/>
      <c r="AE49" s="42"/>
      <c r="AF49" s="52"/>
      <c r="AG49" s="52">
        <v>1</v>
      </c>
      <c r="AH49" s="42"/>
      <c r="AI49" s="52"/>
      <c r="AJ49" s="52"/>
      <c r="AK49" s="42"/>
      <c r="AL49" s="52"/>
      <c r="AM49" s="52"/>
      <c r="AN49" s="42"/>
      <c r="AO49" s="52"/>
      <c r="AP49" s="52"/>
      <c r="AQ49" s="42"/>
      <c r="AR49" s="52"/>
      <c r="AS49" s="52"/>
      <c r="AT49" s="42"/>
      <c r="AU49" s="42"/>
      <c r="AV49" s="42"/>
      <c r="AW49" s="42"/>
      <c r="AX49" s="156" t="s">
        <v>204</v>
      </c>
      <c r="AY49" s="48"/>
      <c r="AZ49" s="49"/>
    </row>
    <row r="50" spans="1:52" ht="82.5" customHeight="1" x14ac:dyDescent="0.2">
      <c r="A50" s="68">
        <v>138</v>
      </c>
      <c r="B50" s="115" t="s">
        <v>50</v>
      </c>
      <c r="C50" s="116" t="s">
        <v>51</v>
      </c>
      <c r="D50" s="118">
        <v>125.22</v>
      </c>
      <c r="E50" s="36"/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7"/>
      <c r="Q50" s="36"/>
      <c r="R50" s="36"/>
      <c r="S50" s="37"/>
      <c r="T50" s="36"/>
      <c r="U50" s="36"/>
      <c r="V50" s="37"/>
      <c r="W50" s="36"/>
      <c r="X50" s="50"/>
      <c r="Y50" s="39">
        <v>1</v>
      </c>
      <c r="Z50" s="36"/>
      <c r="AA50" s="36"/>
      <c r="AB50" s="37"/>
      <c r="AC50" s="52"/>
      <c r="AD50" s="52"/>
      <c r="AE50" s="42"/>
      <c r="AF50" s="52"/>
      <c r="AG50" s="52">
        <v>1</v>
      </c>
      <c r="AH50" s="42"/>
      <c r="AI50" s="52"/>
      <c r="AJ50" s="52"/>
      <c r="AK50" s="42"/>
      <c r="AL50" s="52"/>
      <c r="AM50" s="52"/>
      <c r="AN50" s="42"/>
      <c r="AO50" s="52"/>
      <c r="AP50" s="52"/>
      <c r="AQ50" s="42"/>
      <c r="AR50" s="52"/>
      <c r="AS50" s="52"/>
      <c r="AT50" s="42"/>
      <c r="AU50" s="42"/>
      <c r="AV50" s="42"/>
      <c r="AW50" s="42"/>
      <c r="AX50" s="156" t="s">
        <v>204</v>
      </c>
      <c r="AY50" s="48"/>
      <c r="AZ50" s="49"/>
    </row>
    <row r="51" spans="1:52" ht="24.75" customHeight="1" thickBot="1" x14ac:dyDescent="0.25">
      <c r="A51" s="74" t="s">
        <v>52</v>
      </c>
      <c r="B51" s="119" t="s">
        <v>53</v>
      </c>
      <c r="C51" s="120"/>
      <c r="D51" s="121"/>
      <c r="E51" s="53"/>
      <c r="F51" s="53"/>
      <c r="G51" s="54"/>
      <c r="H51" s="53"/>
      <c r="I51" s="53"/>
      <c r="J51" s="54"/>
      <c r="K51" s="53"/>
      <c r="L51" s="53"/>
      <c r="M51" s="54"/>
      <c r="N51" s="53"/>
      <c r="O51" s="53"/>
      <c r="P51" s="54"/>
      <c r="Q51" s="53"/>
      <c r="R51" s="53"/>
      <c r="S51" s="54"/>
      <c r="T51" s="53"/>
      <c r="U51" s="53"/>
      <c r="V51" s="54"/>
      <c r="W51" s="53"/>
      <c r="X51" s="55"/>
      <c r="Y51" s="56"/>
      <c r="Z51" s="53"/>
      <c r="AA51" s="53"/>
      <c r="AB51" s="54"/>
      <c r="AC51" s="57"/>
      <c r="AD51" s="57"/>
      <c r="AE51" s="58"/>
      <c r="AF51" s="57"/>
      <c r="AG51" s="57"/>
      <c r="AH51" s="58"/>
      <c r="AI51" s="57"/>
      <c r="AJ51" s="57"/>
      <c r="AK51" s="58"/>
      <c r="AL51" s="57"/>
      <c r="AM51" s="57"/>
      <c r="AN51" s="58"/>
      <c r="AO51" s="57"/>
      <c r="AP51" s="57"/>
      <c r="AQ51" s="58"/>
      <c r="AR51" s="57"/>
      <c r="AS51" s="57"/>
      <c r="AT51" s="58"/>
      <c r="AU51" s="58"/>
      <c r="AV51" s="58"/>
      <c r="AW51" s="58"/>
      <c r="AX51" s="59"/>
      <c r="AY51" s="48"/>
      <c r="AZ51" s="49"/>
    </row>
    <row r="52" spans="1:52" ht="24.75" customHeight="1" thickTop="1" thickBot="1" x14ac:dyDescent="0.25">
      <c r="D52" s="61">
        <f>SUM(D14:D51)</f>
        <v>866.09000000000015</v>
      </c>
      <c r="E52" s="291" t="s">
        <v>119</v>
      </c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2"/>
      <c r="AY52" s="62"/>
      <c r="AZ52" s="62"/>
    </row>
    <row r="53" spans="1:52" ht="24.75" customHeight="1" thickTop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1:52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1:52" ht="24.75" customHeight="1" x14ac:dyDescent="0.2">
      <c r="A55" s="158"/>
      <c r="B55" s="24" t="s">
        <v>205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1:52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1:52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1:52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1:52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1:52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1:52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1:52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1:52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1:52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V10:AV12"/>
    <mergeCell ref="A5:D12"/>
    <mergeCell ref="E10:G10"/>
    <mergeCell ref="H10:J10"/>
    <mergeCell ref="K10:M10"/>
    <mergeCell ref="N10:P10"/>
    <mergeCell ref="E52:AX52"/>
    <mergeCell ref="AW10:AW12"/>
    <mergeCell ref="AX10:AX12"/>
    <mergeCell ref="AY10:AY12"/>
    <mergeCell ref="AZ10:AZ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</mergeCells>
  <conditionalFormatting sqref="E23:W51">
    <cfRule type="cellIs" dxfId="212" priority="8" operator="equal">
      <formula>1</formula>
    </cfRule>
  </conditionalFormatting>
  <conditionalFormatting sqref="E23:W51 E53:W53">
    <cfRule type="cellIs" dxfId="211" priority="4" operator="equal">
      <formula>"ne"</formula>
    </cfRule>
    <cfRule type="cellIs" dxfId="210" priority="6" operator="equal">
      <formula>"ano"</formula>
    </cfRule>
    <cfRule type="cellIs" dxfId="20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1 E53:AW53">
    <cfRule type="cellIs" dxfId="208" priority="1" operator="equal">
      <formula>"ne"</formula>
    </cfRule>
    <cfRule type="cellIs" dxfId="207" priority="2" operator="equal">
      <formula>"ano"</formula>
    </cfRule>
    <cfRule type="cellIs" dxfId="20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A64"/>
  <sheetViews>
    <sheetView view="pageBreakPreview" topLeftCell="S1" zoomScaleNormal="85" zoomScaleSheetLayoutView="100" workbookViewId="0">
      <pane ySplit="13" topLeftCell="A35" activePane="bottomLeft" state="frozenSplit"/>
      <selection pane="bottomLeft" activeCell="AU38" sqref="AU38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9" width="13.42578125" style="65" customWidth="1"/>
    <col min="50" max="50" width="10.85546875" style="25" customWidth="1"/>
    <col min="51" max="51" width="26.140625" style="26" customWidth="1"/>
    <col min="52" max="16384" width="9.140625" style="14"/>
  </cols>
  <sheetData>
    <row r="1" spans="1:53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3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3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3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3" ht="24.75" customHeight="1" thickTop="1" x14ac:dyDescent="0.2">
      <c r="A5" s="309" t="s">
        <v>115</v>
      </c>
      <c r="B5" s="310"/>
      <c r="C5" s="310"/>
      <c r="D5" s="311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3" ht="24.75" customHeight="1" x14ac:dyDescent="0.2">
      <c r="A6" s="312"/>
      <c r="B6" s="313"/>
      <c r="C6" s="313"/>
      <c r="D6" s="314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3" ht="24.75" customHeight="1" x14ac:dyDescent="0.2">
      <c r="A7" s="312"/>
      <c r="B7" s="313"/>
      <c r="C7" s="313"/>
      <c r="D7" s="314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3" ht="24.75" customHeight="1" x14ac:dyDescent="0.2">
      <c r="A8" s="312"/>
      <c r="B8" s="313"/>
      <c r="C8" s="313"/>
      <c r="D8" s="314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3" ht="24.75" customHeight="1" thickBot="1" x14ac:dyDescent="0.25">
      <c r="A9" s="312"/>
      <c r="B9" s="313"/>
      <c r="C9" s="313"/>
      <c r="D9" s="314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3" ht="39" customHeight="1" thickTop="1" x14ac:dyDescent="0.2">
      <c r="A10" s="312"/>
      <c r="B10" s="313"/>
      <c r="C10" s="313"/>
      <c r="D10" s="314"/>
      <c r="E10" s="297" t="s">
        <v>211</v>
      </c>
      <c r="F10" s="298"/>
      <c r="G10" s="299"/>
      <c r="H10" s="297" t="s">
        <v>212</v>
      </c>
      <c r="I10" s="298"/>
      <c r="J10" s="299"/>
      <c r="K10" s="297" t="s">
        <v>213</v>
      </c>
      <c r="L10" s="298"/>
      <c r="M10" s="299"/>
      <c r="N10" s="297" t="s">
        <v>214</v>
      </c>
      <c r="O10" s="298"/>
      <c r="P10" s="299"/>
      <c r="Q10" s="297" t="s">
        <v>215</v>
      </c>
      <c r="R10" s="298"/>
      <c r="S10" s="299"/>
      <c r="T10" s="297" t="s">
        <v>216</v>
      </c>
      <c r="U10" s="298"/>
      <c r="V10" s="299"/>
      <c r="W10" s="297" t="s">
        <v>0</v>
      </c>
      <c r="X10" s="298"/>
      <c r="Y10" s="299"/>
      <c r="Z10" s="297" t="s">
        <v>1</v>
      </c>
      <c r="AA10" s="298"/>
      <c r="AB10" s="299"/>
      <c r="AC10" s="297" t="s">
        <v>2</v>
      </c>
      <c r="AD10" s="298"/>
      <c r="AE10" s="299"/>
      <c r="AF10" s="297" t="s">
        <v>3</v>
      </c>
      <c r="AG10" s="298"/>
      <c r="AH10" s="299"/>
      <c r="AI10" s="297" t="s">
        <v>4</v>
      </c>
      <c r="AJ10" s="298"/>
      <c r="AK10" s="299"/>
      <c r="AL10" s="297" t="s">
        <v>5</v>
      </c>
      <c r="AM10" s="298"/>
      <c r="AN10" s="299"/>
      <c r="AO10" s="297" t="s">
        <v>6</v>
      </c>
      <c r="AP10" s="298"/>
      <c r="AQ10" s="299"/>
      <c r="AR10" s="297" t="s">
        <v>7</v>
      </c>
      <c r="AS10" s="298"/>
      <c r="AT10" s="299"/>
      <c r="AU10" s="307" t="s">
        <v>54</v>
      </c>
      <c r="AV10" s="293" t="s">
        <v>217</v>
      </c>
      <c r="AW10" s="293" t="s">
        <v>218</v>
      </c>
      <c r="AX10" s="293" t="s">
        <v>219</v>
      </c>
      <c r="AY10" s="293" t="s">
        <v>220</v>
      </c>
      <c r="AZ10" s="295" t="s">
        <v>221</v>
      </c>
      <c r="BA10" s="295" t="s">
        <v>222</v>
      </c>
    </row>
    <row r="11" spans="1:53" ht="39" customHeight="1" x14ac:dyDescent="0.2">
      <c r="A11" s="312"/>
      <c r="B11" s="313"/>
      <c r="C11" s="313"/>
      <c r="D11" s="314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6"/>
      <c r="AU11" s="308"/>
      <c r="AV11" s="294"/>
      <c r="AW11" s="294"/>
      <c r="AX11" s="294"/>
      <c r="AY11" s="294"/>
      <c r="AZ11" s="296"/>
      <c r="BA11" s="296"/>
    </row>
    <row r="12" spans="1:53" ht="24.75" customHeight="1" x14ac:dyDescent="0.2">
      <c r="A12" s="312"/>
      <c r="B12" s="313"/>
      <c r="C12" s="313"/>
      <c r="D12" s="314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66" t="s">
        <v>11</v>
      </c>
      <c r="AU12" s="308"/>
      <c r="AV12" s="294"/>
      <c r="AW12" s="294"/>
      <c r="AX12" s="294"/>
      <c r="AY12" s="294"/>
      <c r="AZ12" s="296"/>
      <c r="BA12" s="296"/>
    </row>
    <row r="13" spans="1:53" s="67" customFormat="1" ht="24.75" customHeight="1" thickBot="1" x14ac:dyDescent="0.25">
      <c r="A13" s="174" t="s">
        <v>12</v>
      </c>
      <c r="B13" s="175" t="s">
        <v>13</v>
      </c>
      <c r="C13" s="17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5"/>
      <c r="AU13" s="191"/>
      <c r="AV13" s="192"/>
      <c r="AW13" s="192"/>
      <c r="AX13" s="186"/>
      <c r="AY13" s="188"/>
      <c r="AZ13" s="35"/>
      <c r="BA13" s="35"/>
    </row>
    <row r="14" spans="1:53" ht="24.75" customHeight="1" thickTop="1" x14ac:dyDescent="0.2">
      <c r="A14" s="170">
        <v>201</v>
      </c>
      <c r="B14" s="189" t="s">
        <v>44</v>
      </c>
      <c r="C14" s="190" t="s">
        <v>45</v>
      </c>
      <c r="D14" s="173">
        <v>28.36</v>
      </c>
      <c r="E14" s="36"/>
      <c r="F14" s="36"/>
      <c r="G14" s="37"/>
      <c r="H14" s="38"/>
      <c r="I14" s="36"/>
      <c r="J14" s="37"/>
      <c r="K14" s="38">
        <v>1</v>
      </c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1"/>
      <c r="AU14" s="71"/>
      <c r="AV14" s="169"/>
      <c r="AW14" s="169"/>
      <c r="AX14" s="42"/>
      <c r="AY14" s="45"/>
      <c r="AZ14" s="46"/>
      <c r="BA14" s="47"/>
    </row>
    <row r="15" spans="1:53" ht="24.75" customHeight="1" x14ac:dyDescent="0.2">
      <c r="A15" s="68">
        <v>202</v>
      </c>
      <c r="B15" s="69" t="s">
        <v>44</v>
      </c>
      <c r="C15" s="116" t="s">
        <v>45</v>
      </c>
      <c r="D15" s="70">
        <v>18.239999999999998</v>
      </c>
      <c r="E15" s="36"/>
      <c r="F15" s="36"/>
      <c r="G15" s="37"/>
      <c r="H15" s="38"/>
      <c r="I15" s="36"/>
      <c r="J15" s="37"/>
      <c r="K15" s="38">
        <v>1</v>
      </c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1"/>
      <c r="AU15" s="71"/>
      <c r="AV15" s="169"/>
      <c r="AW15" s="169"/>
      <c r="AX15" s="42"/>
      <c r="AY15" s="45"/>
      <c r="AZ15" s="48"/>
      <c r="BA15" s="49"/>
    </row>
    <row r="16" spans="1:53" ht="24.75" customHeight="1" x14ac:dyDescent="0.2">
      <c r="A16" s="68">
        <v>203</v>
      </c>
      <c r="B16" s="69" t="s">
        <v>55</v>
      </c>
      <c r="C16" s="116" t="s">
        <v>18</v>
      </c>
      <c r="D16" s="70">
        <v>4.62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1"/>
      <c r="AU16" s="71"/>
      <c r="AV16" s="169"/>
      <c r="AW16" s="169"/>
      <c r="AX16" s="42"/>
      <c r="AY16" s="45"/>
      <c r="AZ16" s="48"/>
      <c r="BA16" s="49"/>
    </row>
    <row r="17" spans="1:53" ht="24.75" customHeight="1" x14ac:dyDescent="0.2">
      <c r="A17" s="68" t="s">
        <v>56</v>
      </c>
      <c r="B17" s="69" t="s">
        <v>40</v>
      </c>
      <c r="C17" s="116" t="s">
        <v>18</v>
      </c>
      <c r="D17" s="70">
        <v>2.04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/>
      <c r="V17" s="42"/>
      <c r="W17" s="43"/>
      <c r="X17" s="41"/>
      <c r="Y17" s="42"/>
      <c r="Z17" s="43"/>
      <c r="AA17" s="41"/>
      <c r="AB17" s="37"/>
      <c r="AC17" s="43"/>
      <c r="AD17" s="41"/>
      <c r="AE17" s="42"/>
      <c r="AF17" s="43"/>
      <c r="AG17" s="41"/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1"/>
      <c r="AU17" s="71"/>
      <c r="AV17" s="169"/>
      <c r="AW17" s="169"/>
      <c r="AX17" s="42"/>
      <c r="AY17" s="45"/>
      <c r="AZ17" s="48"/>
      <c r="BA17" s="49"/>
    </row>
    <row r="18" spans="1:53" ht="24.75" customHeight="1" x14ac:dyDescent="0.2">
      <c r="A18" s="68">
        <v>204</v>
      </c>
      <c r="B18" s="69" t="s">
        <v>57</v>
      </c>
      <c r="C18" s="72" t="s">
        <v>23</v>
      </c>
      <c r="D18" s="70">
        <v>2.81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/>
      <c r="Q18" s="40"/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/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1"/>
      <c r="AU18" s="71"/>
      <c r="AV18" s="169"/>
      <c r="AW18" s="169"/>
      <c r="AX18" s="42"/>
      <c r="AY18" s="45"/>
      <c r="AZ18" s="48"/>
      <c r="BA18" s="49"/>
    </row>
    <row r="19" spans="1:53" ht="24.75" customHeight="1" x14ac:dyDescent="0.2">
      <c r="A19" s="68">
        <v>205</v>
      </c>
      <c r="B19" s="69" t="s">
        <v>24</v>
      </c>
      <c r="C19" s="72" t="s">
        <v>23</v>
      </c>
      <c r="D19" s="70">
        <v>48.84</v>
      </c>
      <c r="E19" s="36">
        <v>1</v>
      </c>
      <c r="F19" s="36"/>
      <c r="G19" s="37"/>
      <c r="H19" s="38"/>
      <c r="I19" s="36"/>
      <c r="J19" s="37"/>
      <c r="K19" s="38">
        <v>1</v>
      </c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>
        <v>1</v>
      </c>
      <c r="AK19" s="42"/>
      <c r="AL19" s="43"/>
      <c r="AM19" s="41"/>
      <c r="AN19" s="42"/>
      <c r="AO19" s="43"/>
      <c r="AP19" s="41"/>
      <c r="AQ19" s="42"/>
      <c r="AR19" s="43"/>
      <c r="AS19" s="41"/>
      <c r="AT19" s="41"/>
      <c r="AU19" s="71"/>
      <c r="AV19" s="169"/>
      <c r="AW19" s="169"/>
      <c r="AX19" s="42"/>
      <c r="AY19" s="45"/>
      <c r="AZ19" s="48"/>
      <c r="BA19" s="49"/>
    </row>
    <row r="20" spans="1:53" ht="24.75" customHeight="1" x14ac:dyDescent="0.2">
      <c r="A20" s="68">
        <v>206</v>
      </c>
      <c r="B20" s="69" t="s">
        <v>24</v>
      </c>
      <c r="C20" s="72" t="s">
        <v>23</v>
      </c>
      <c r="D20" s="70">
        <v>36.119999999999997</v>
      </c>
      <c r="E20" s="36">
        <v>1</v>
      </c>
      <c r="F20" s="36"/>
      <c r="G20" s="37"/>
      <c r="H20" s="38"/>
      <c r="I20" s="36"/>
      <c r="J20" s="37"/>
      <c r="K20" s="38">
        <v>1</v>
      </c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1"/>
      <c r="AU20" s="71"/>
      <c r="AV20" s="169"/>
      <c r="AW20" s="169"/>
      <c r="AX20" s="42"/>
      <c r="AY20" s="45"/>
      <c r="AZ20" s="48"/>
      <c r="BA20" s="49"/>
    </row>
    <row r="21" spans="1:53" ht="24.75" customHeight="1" x14ac:dyDescent="0.2">
      <c r="A21" s="68" t="s">
        <v>58</v>
      </c>
      <c r="B21" s="69" t="s">
        <v>26</v>
      </c>
      <c r="C21" s="72" t="s">
        <v>59</v>
      </c>
      <c r="D21" s="70">
        <v>8.2200000000000006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/>
      <c r="V21" s="42"/>
      <c r="W21" s="43"/>
      <c r="X21" s="41">
        <v>1</v>
      </c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1"/>
      <c r="AU21" s="71"/>
      <c r="AV21" s="169"/>
      <c r="AW21" s="169"/>
      <c r="AX21" s="42"/>
      <c r="AY21" s="45"/>
      <c r="AZ21" s="48"/>
      <c r="BA21" s="49"/>
    </row>
    <row r="22" spans="1:53" ht="24.75" customHeight="1" x14ac:dyDescent="0.2">
      <c r="A22" s="68" t="s">
        <v>60</v>
      </c>
      <c r="B22" s="69" t="s">
        <v>26</v>
      </c>
      <c r="C22" s="72" t="s">
        <v>59</v>
      </c>
      <c r="D22" s="70">
        <v>8.93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>
        <v>1</v>
      </c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1"/>
      <c r="AU22" s="71"/>
      <c r="AV22" s="169"/>
      <c r="AW22" s="169"/>
      <c r="AX22" s="42"/>
      <c r="AY22" s="45"/>
      <c r="AZ22" s="48"/>
      <c r="BA22" s="49"/>
    </row>
    <row r="23" spans="1:53" ht="24.75" customHeight="1" x14ac:dyDescent="0.2">
      <c r="A23" s="68">
        <v>207</v>
      </c>
      <c r="B23" s="69" t="s">
        <v>44</v>
      </c>
      <c r="C23" s="72" t="s">
        <v>18</v>
      </c>
      <c r="D23" s="70">
        <v>16.03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1"/>
      <c r="AU23" s="71"/>
      <c r="AV23" s="169"/>
      <c r="AW23" s="169"/>
      <c r="AX23" s="42"/>
      <c r="AY23" s="45"/>
      <c r="AZ23" s="48"/>
      <c r="BA23" s="49"/>
    </row>
    <row r="24" spans="1:53" ht="24.75" customHeight="1" x14ac:dyDescent="0.2">
      <c r="A24" s="68">
        <v>208</v>
      </c>
      <c r="B24" s="69" t="s">
        <v>24</v>
      </c>
      <c r="C24" s="72" t="s">
        <v>23</v>
      </c>
      <c r="D24" s="70">
        <v>21.14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/>
      <c r="V24" s="37"/>
      <c r="W24" s="38"/>
      <c r="X24" s="50">
        <v>1</v>
      </c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1"/>
      <c r="AU24" s="71"/>
      <c r="AV24" s="169"/>
      <c r="AW24" s="169"/>
      <c r="AX24" s="42"/>
      <c r="AY24" s="45"/>
      <c r="AZ24" s="48"/>
      <c r="BA24" s="49"/>
    </row>
    <row r="25" spans="1:53" ht="24.75" customHeight="1" x14ac:dyDescent="0.2">
      <c r="A25" s="68">
        <v>209</v>
      </c>
      <c r="B25" s="69" t="s">
        <v>61</v>
      </c>
      <c r="C25" s="72" t="s">
        <v>18</v>
      </c>
      <c r="D25" s="70">
        <v>35.61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>
        <v>1</v>
      </c>
      <c r="AM25" s="41"/>
      <c r="AN25" s="42"/>
      <c r="AO25" s="43"/>
      <c r="AP25" s="41"/>
      <c r="AQ25" s="42"/>
      <c r="AR25" s="43"/>
      <c r="AS25" s="41"/>
      <c r="AT25" s="41"/>
      <c r="AU25" s="71" t="s">
        <v>36</v>
      </c>
      <c r="AV25" s="169"/>
      <c r="AW25" s="169"/>
      <c r="AX25" s="42"/>
      <c r="AY25" s="45"/>
      <c r="AZ25" s="48"/>
      <c r="BA25" s="49"/>
    </row>
    <row r="26" spans="1:53" ht="24.75" customHeight="1" x14ac:dyDescent="0.2">
      <c r="A26" s="68">
        <v>210</v>
      </c>
      <c r="B26" s="69" t="s">
        <v>62</v>
      </c>
      <c r="C26" s="72" t="s">
        <v>18</v>
      </c>
      <c r="D26" s="70">
        <v>92.44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1"/>
      <c r="AU26" s="71"/>
      <c r="AV26" s="169"/>
      <c r="AW26" s="169"/>
      <c r="AX26" s="42"/>
      <c r="AY26" s="45"/>
      <c r="AZ26" s="48"/>
      <c r="BA26" s="49"/>
    </row>
    <row r="27" spans="1:53" ht="24.75" customHeight="1" x14ac:dyDescent="0.2">
      <c r="A27" s="68">
        <v>211</v>
      </c>
      <c r="B27" s="69" t="s">
        <v>63</v>
      </c>
      <c r="C27" s="72" t="s">
        <v>18</v>
      </c>
      <c r="D27" s="70">
        <v>89.57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>
        <v>1</v>
      </c>
      <c r="Q27" s="38">
        <v>1</v>
      </c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1"/>
      <c r="AU27" s="71"/>
      <c r="AV27" s="169"/>
      <c r="AW27" s="169"/>
      <c r="AX27" s="42"/>
      <c r="AY27" s="45"/>
      <c r="AZ27" s="48"/>
      <c r="BA27" s="49"/>
    </row>
    <row r="28" spans="1:53" ht="24.75" customHeight="1" x14ac:dyDescent="0.2">
      <c r="A28" s="68">
        <v>212</v>
      </c>
      <c r="B28" s="69" t="s">
        <v>62</v>
      </c>
      <c r="C28" s="116" t="s">
        <v>18</v>
      </c>
      <c r="D28" s="70">
        <v>91.75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/>
      <c r="AP28" s="41"/>
      <c r="AQ28" s="42"/>
      <c r="AR28" s="43"/>
      <c r="AS28" s="41"/>
      <c r="AT28" s="41"/>
      <c r="AU28" s="71"/>
      <c r="AV28" s="169"/>
      <c r="AW28" s="169"/>
      <c r="AX28" s="42"/>
      <c r="AY28" s="45"/>
      <c r="AZ28" s="48"/>
      <c r="BA28" s="49"/>
    </row>
    <row r="29" spans="1:53" ht="24.75" customHeight="1" x14ac:dyDescent="0.2">
      <c r="A29" s="68">
        <v>213</v>
      </c>
      <c r="B29" s="69" t="s">
        <v>62</v>
      </c>
      <c r="C29" s="72" t="s">
        <v>18</v>
      </c>
      <c r="D29" s="70">
        <v>92.14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>
        <v>1</v>
      </c>
      <c r="AF29" s="43"/>
      <c r="AG29" s="41">
        <v>1</v>
      </c>
      <c r="AH29" s="42"/>
      <c r="AI29" s="43"/>
      <c r="AJ29" s="41"/>
      <c r="AK29" s="42"/>
      <c r="AL29" s="43">
        <v>1</v>
      </c>
      <c r="AM29" s="41"/>
      <c r="AN29" s="42"/>
      <c r="AO29" s="43"/>
      <c r="AP29" s="41"/>
      <c r="AQ29" s="42"/>
      <c r="AR29" s="43"/>
      <c r="AS29" s="41"/>
      <c r="AT29" s="41"/>
      <c r="AU29" s="71"/>
      <c r="AV29" s="169"/>
      <c r="AW29" s="169"/>
      <c r="AX29" s="42"/>
      <c r="AY29" s="45"/>
      <c r="AZ29" s="48"/>
      <c r="BA29" s="49"/>
    </row>
    <row r="30" spans="1:53" ht="24.75" customHeight="1" x14ac:dyDescent="0.2">
      <c r="A30" s="68">
        <v>214</v>
      </c>
      <c r="B30" s="69" t="s">
        <v>61</v>
      </c>
      <c r="C30" s="72" t="s">
        <v>18</v>
      </c>
      <c r="D30" s="70">
        <v>17.54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>
        <v>1</v>
      </c>
      <c r="AM30" s="41"/>
      <c r="AN30" s="42"/>
      <c r="AO30" s="43"/>
      <c r="AP30" s="41"/>
      <c r="AQ30" s="42"/>
      <c r="AR30" s="43"/>
      <c r="AS30" s="41"/>
      <c r="AT30" s="41"/>
      <c r="AU30" s="71" t="s">
        <v>36</v>
      </c>
      <c r="AV30" s="169"/>
      <c r="AW30" s="169"/>
      <c r="AX30" s="42"/>
      <c r="AY30" s="45"/>
      <c r="AZ30" s="48"/>
      <c r="BA30" s="49"/>
    </row>
    <row r="31" spans="1:53" ht="24.75" customHeight="1" x14ac:dyDescent="0.2">
      <c r="A31" s="68">
        <v>215</v>
      </c>
      <c r="B31" s="69" t="s">
        <v>64</v>
      </c>
      <c r="C31" s="72" t="s">
        <v>18</v>
      </c>
      <c r="D31" s="70">
        <v>7.9</v>
      </c>
      <c r="E31" s="36"/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/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1"/>
      <c r="AU31" s="71"/>
      <c r="AV31" s="169"/>
      <c r="AW31" s="169"/>
      <c r="AX31" s="42"/>
      <c r="AY31" s="157" t="s">
        <v>65</v>
      </c>
      <c r="AZ31" s="48"/>
      <c r="BA31" s="49"/>
    </row>
    <row r="32" spans="1:53" ht="24.75" customHeight="1" x14ac:dyDescent="0.2">
      <c r="A32" s="68">
        <v>216</v>
      </c>
      <c r="B32" s="69" t="s">
        <v>24</v>
      </c>
      <c r="C32" s="72" t="s">
        <v>23</v>
      </c>
      <c r="D32" s="70">
        <v>5.74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1"/>
      <c r="AU32" s="71"/>
      <c r="AV32" s="169"/>
      <c r="AW32" s="169"/>
      <c r="AX32" s="42"/>
      <c r="AY32" s="45"/>
      <c r="AZ32" s="48"/>
      <c r="BA32" s="49"/>
    </row>
    <row r="33" spans="1:53" ht="24.75" customHeight="1" x14ac:dyDescent="0.2">
      <c r="A33" s="68" t="s">
        <v>66</v>
      </c>
      <c r="B33" s="69" t="s">
        <v>40</v>
      </c>
      <c r="C33" s="72" t="s">
        <v>23</v>
      </c>
      <c r="D33" s="70">
        <v>2.5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/>
      <c r="Q33" s="38"/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/>
      <c r="AP33" s="41"/>
      <c r="AQ33" s="42"/>
      <c r="AR33" s="43"/>
      <c r="AS33" s="41"/>
      <c r="AT33" s="41"/>
      <c r="AU33" s="71"/>
      <c r="AV33" s="169"/>
      <c r="AW33" s="169"/>
      <c r="AX33" s="42"/>
      <c r="AY33" s="45"/>
      <c r="AZ33" s="48"/>
      <c r="BA33" s="49"/>
    </row>
    <row r="34" spans="1:53" ht="24.75" customHeight="1" x14ac:dyDescent="0.2">
      <c r="A34" s="68">
        <v>217</v>
      </c>
      <c r="B34" s="69" t="s">
        <v>22</v>
      </c>
      <c r="C34" s="72" t="s">
        <v>23</v>
      </c>
      <c r="D34" s="70">
        <v>1.27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/>
      <c r="Q34" s="38"/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>
        <v>1</v>
      </c>
      <c r="AM34" s="41"/>
      <c r="AN34" s="42"/>
      <c r="AO34" s="43">
        <v>1</v>
      </c>
      <c r="AP34" s="41"/>
      <c r="AQ34" s="42"/>
      <c r="AR34" s="43"/>
      <c r="AS34" s="41"/>
      <c r="AT34" s="41"/>
      <c r="AU34" s="71"/>
      <c r="AV34" s="169"/>
      <c r="AW34" s="169"/>
      <c r="AX34" s="42"/>
      <c r="AY34" s="45"/>
      <c r="AZ34" s="48"/>
      <c r="BA34" s="49"/>
    </row>
    <row r="35" spans="1:53" ht="24.75" customHeight="1" x14ac:dyDescent="0.2">
      <c r="A35" s="68">
        <v>218</v>
      </c>
      <c r="B35" s="69" t="s">
        <v>37</v>
      </c>
      <c r="C35" s="72" t="s">
        <v>23</v>
      </c>
      <c r="D35" s="70">
        <v>1.24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/>
      <c r="Q35" s="38"/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/>
      <c r="AF35" s="43"/>
      <c r="AG35" s="41">
        <v>1</v>
      </c>
      <c r="AH35" s="42"/>
      <c r="AI35" s="43"/>
      <c r="AJ35" s="41"/>
      <c r="AK35" s="42"/>
      <c r="AL35" s="43">
        <v>1</v>
      </c>
      <c r="AM35" s="41"/>
      <c r="AN35" s="42"/>
      <c r="AO35" s="43">
        <v>1</v>
      </c>
      <c r="AP35" s="41"/>
      <c r="AQ35" s="42"/>
      <c r="AR35" s="43"/>
      <c r="AS35" s="41"/>
      <c r="AT35" s="41"/>
      <c r="AU35" s="71"/>
      <c r="AV35" s="169"/>
      <c r="AW35" s="169"/>
      <c r="AX35" s="42"/>
      <c r="AY35" s="45"/>
      <c r="AZ35" s="48"/>
      <c r="BA35" s="49"/>
    </row>
    <row r="36" spans="1:53" ht="24.75" customHeight="1" x14ac:dyDescent="0.2">
      <c r="A36" s="68">
        <v>219</v>
      </c>
      <c r="B36" s="69" t="s">
        <v>41</v>
      </c>
      <c r="C36" s="72" t="s">
        <v>18</v>
      </c>
      <c r="D36" s="70">
        <v>32.69</v>
      </c>
      <c r="E36" s="36">
        <v>1</v>
      </c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>
        <v>1</v>
      </c>
      <c r="Q36" s="38">
        <v>1</v>
      </c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>
        <v>1</v>
      </c>
      <c r="AF36" s="43"/>
      <c r="AG36" s="41">
        <v>1</v>
      </c>
      <c r="AH36" s="42"/>
      <c r="AI36" s="43"/>
      <c r="AJ36" s="41"/>
      <c r="AK36" s="42"/>
      <c r="AL36" s="43">
        <v>1</v>
      </c>
      <c r="AM36" s="41"/>
      <c r="AN36" s="42"/>
      <c r="AO36" s="43">
        <v>1</v>
      </c>
      <c r="AP36" s="41"/>
      <c r="AQ36" s="42"/>
      <c r="AR36" s="43"/>
      <c r="AS36" s="41"/>
      <c r="AT36" s="41"/>
      <c r="AU36" s="71" t="s">
        <v>36</v>
      </c>
      <c r="AV36" s="169"/>
      <c r="AW36" s="169"/>
      <c r="AX36" s="42" t="s">
        <v>36</v>
      </c>
      <c r="AY36" s="45"/>
      <c r="AZ36" s="48"/>
      <c r="BA36" s="49"/>
    </row>
    <row r="37" spans="1:53" ht="24.75" customHeight="1" x14ac:dyDescent="0.2">
      <c r="A37" s="68">
        <v>220</v>
      </c>
      <c r="B37" s="69" t="s">
        <v>67</v>
      </c>
      <c r="C37" s="72" t="s">
        <v>18</v>
      </c>
      <c r="D37" s="70">
        <v>26.55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>
        <v>1</v>
      </c>
      <c r="AF37" s="43"/>
      <c r="AG37" s="41">
        <v>1</v>
      </c>
      <c r="AH37" s="42"/>
      <c r="AI37" s="43"/>
      <c r="AJ37" s="41"/>
      <c r="AK37" s="42"/>
      <c r="AL37" s="43">
        <v>1</v>
      </c>
      <c r="AM37" s="41"/>
      <c r="AN37" s="42"/>
      <c r="AO37" s="43"/>
      <c r="AP37" s="41"/>
      <c r="AQ37" s="42"/>
      <c r="AR37" s="43"/>
      <c r="AS37" s="41"/>
      <c r="AT37" s="41"/>
      <c r="AU37" s="71" t="s">
        <v>36</v>
      </c>
      <c r="AV37" s="169"/>
      <c r="AW37" s="169"/>
      <c r="AX37" s="42"/>
      <c r="AY37" s="45"/>
      <c r="AZ37" s="48"/>
      <c r="BA37" s="49"/>
    </row>
    <row r="38" spans="1:53" ht="24.75" customHeight="1" x14ac:dyDescent="0.2">
      <c r="A38" s="68">
        <v>221</v>
      </c>
      <c r="B38" s="69" t="s">
        <v>24</v>
      </c>
      <c r="C38" s="72" t="s">
        <v>18</v>
      </c>
      <c r="D38" s="70">
        <v>14.23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/>
      <c r="AP38" s="41"/>
      <c r="AQ38" s="42"/>
      <c r="AR38" s="43"/>
      <c r="AS38" s="41"/>
      <c r="AT38" s="41"/>
      <c r="AU38" s="71" t="s">
        <v>36</v>
      </c>
      <c r="AV38" s="169"/>
      <c r="AW38" s="169"/>
      <c r="AX38" s="42"/>
      <c r="AY38" s="45"/>
      <c r="AZ38" s="48"/>
      <c r="BA38" s="49"/>
    </row>
    <row r="39" spans="1:53" ht="24.75" customHeight="1" x14ac:dyDescent="0.2">
      <c r="A39" s="68" t="s">
        <v>68</v>
      </c>
      <c r="B39" s="69" t="s">
        <v>26</v>
      </c>
      <c r="C39" s="72" t="s">
        <v>69</v>
      </c>
      <c r="D39" s="70">
        <v>14.39</v>
      </c>
      <c r="E39" s="36">
        <v>1</v>
      </c>
      <c r="F39" s="36"/>
      <c r="G39" s="37"/>
      <c r="H39" s="38"/>
      <c r="I39" s="36"/>
      <c r="J39" s="37"/>
      <c r="K39" s="38"/>
      <c r="L39" s="36"/>
      <c r="M39" s="37"/>
      <c r="N39" s="38"/>
      <c r="O39" s="36"/>
      <c r="P39" s="37"/>
      <c r="Q39" s="38"/>
      <c r="R39" s="36"/>
      <c r="S39" s="37"/>
      <c r="T39" s="38"/>
      <c r="U39" s="36">
        <v>1</v>
      </c>
      <c r="V39" s="37"/>
      <c r="W39" s="38"/>
      <c r="X39" s="50"/>
      <c r="Y39" s="39"/>
      <c r="Z39" s="38"/>
      <c r="AA39" s="36"/>
      <c r="AB39" s="37"/>
      <c r="AC39" s="43"/>
      <c r="AD39" s="41"/>
      <c r="AE39" s="42"/>
      <c r="AF39" s="43"/>
      <c r="AG39" s="41">
        <v>1</v>
      </c>
      <c r="AH39" s="42"/>
      <c r="AI39" s="43"/>
      <c r="AJ39" s="41"/>
      <c r="AK39" s="42"/>
      <c r="AL39" s="43"/>
      <c r="AM39" s="41"/>
      <c r="AN39" s="42"/>
      <c r="AO39" s="43"/>
      <c r="AP39" s="41"/>
      <c r="AQ39" s="42"/>
      <c r="AR39" s="43"/>
      <c r="AS39" s="41"/>
      <c r="AT39" s="41"/>
      <c r="AU39" s="71"/>
      <c r="AV39" s="169"/>
      <c r="AW39" s="169"/>
      <c r="AX39" s="42"/>
      <c r="AY39" s="45"/>
      <c r="AZ39" s="48"/>
      <c r="BA39" s="49"/>
    </row>
    <row r="40" spans="1:53" ht="24.75" customHeight="1" x14ac:dyDescent="0.2">
      <c r="A40" s="68">
        <v>222</v>
      </c>
      <c r="B40" s="69" t="s">
        <v>70</v>
      </c>
      <c r="C40" s="72" t="s">
        <v>18</v>
      </c>
      <c r="D40" s="70">
        <v>29.86</v>
      </c>
      <c r="E40" s="36">
        <v>1</v>
      </c>
      <c r="F40" s="36"/>
      <c r="G40" s="37"/>
      <c r="H40" s="38"/>
      <c r="I40" s="36"/>
      <c r="J40" s="37"/>
      <c r="K40" s="38"/>
      <c r="L40" s="36"/>
      <c r="M40" s="37"/>
      <c r="N40" s="38"/>
      <c r="O40" s="36"/>
      <c r="P40" s="37">
        <v>1</v>
      </c>
      <c r="Q40" s="38">
        <v>1</v>
      </c>
      <c r="R40" s="36"/>
      <c r="S40" s="37"/>
      <c r="T40" s="38"/>
      <c r="U40" s="36">
        <v>1</v>
      </c>
      <c r="V40" s="37"/>
      <c r="W40" s="38"/>
      <c r="X40" s="50"/>
      <c r="Y40" s="39"/>
      <c r="Z40" s="38"/>
      <c r="AA40" s="36"/>
      <c r="AB40" s="37"/>
      <c r="AC40" s="43"/>
      <c r="AD40" s="41"/>
      <c r="AE40" s="42">
        <v>1</v>
      </c>
      <c r="AF40" s="43"/>
      <c r="AG40" s="41">
        <v>1</v>
      </c>
      <c r="AH40" s="42"/>
      <c r="AI40" s="43"/>
      <c r="AJ40" s="41"/>
      <c r="AK40" s="42"/>
      <c r="AL40" s="43">
        <v>1</v>
      </c>
      <c r="AM40" s="41"/>
      <c r="AN40" s="42"/>
      <c r="AO40" s="43"/>
      <c r="AP40" s="41"/>
      <c r="AQ40" s="42"/>
      <c r="AR40" s="43"/>
      <c r="AS40" s="41"/>
      <c r="AT40" s="41"/>
      <c r="AU40" s="71"/>
      <c r="AV40" s="169"/>
      <c r="AW40" s="169"/>
      <c r="AX40" s="42"/>
      <c r="AY40" s="45"/>
      <c r="AZ40" s="48"/>
      <c r="BA40" s="49"/>
    </row>
    <row r="41" spans="1:53" ht="24.75" customHeight="1" x14ac:dyDescent="0.2">
      <c r="A41" s="68">
        <v>223</v>
      </c>
      <c r="B41" s="69" t="s">
        <v>17</v>
      </c>
      <c r="C41" s="72" t="s">
        <v>18</v>
      </c>
      <c r="D41" s="70">
        <v>56.72</v>
      </c>
      <c r="E41" s="36">
        <v>1</v>
      </c>
      <c r="F41" s="36"/>
      <c r="G41" s="37"/>
      <c r="H41" s="38"/>
      <c r="I41" s="36"/>
      <c r="J41" s="37"/>
      <c r="K41" s="38"/>
      <c r="L41" s="36"/>
      <c r="M41" s="37"/>
      <c r="N41" s="38"/>
      <c r="O41" s="36"/>
      <c r="P41" s="37">
        <v>1</v>
      </c>
      <c r="Q41" s="38">
        <v>1</v>
      </c>
      <c r="R41" s="36"/>
      <c r="S41" s="37"/>
      <c r="T41" s="38"/>
      <c r="U41" s="36">
        <v>1</v>
      </c>
      <c r="V41" s="37"/>
      <c r="W41" s="38"/>
      <c r="X41" s="50"/>
      <c r="Y41" s="39"/>
      <c r="Z41" s="38"/>
      <c r="AA41" s="36"/>
      <c r="AB41" s="37"/>
      <c r="AC41" s="43"/>
      <c r="AD41" s="41"/>
      <c r="AE41" s="42">
        <v>1</v>
      </c>
      <c r="AF41" s="43"/>
      <c r="AG41" s="41">
        <v>1</v>
      </c>
      <c r="AH41" s="42"/>
      <c r="AI41" s="43"/>
      <c r="AJ41" s="41"/>
      <c r="AK41" s="42"/>
      <c r="AL41" s="43"/>
      <c r="AM41" s="41"/>
      <c r="AN41" s="42"/>
      <c r="AO41" s="43"/>
      <c r="AP41" s="41"/>
      <c r="AQ41" s="42"/>
      <c r="AR41" s="43"/>
      <c r="AS41" s="41"/>
      <c r="AT41" s="41"/>
      <c r="AU41" s="71"/>
      <c r="AV41" s="169"/>
      <c r="AW41" s="169"/>
      <c r="AX41" s="42"/>
      <c r="AY41" s="45"/>
      <c r="AZ41" s="48"/>
      <c r="BA41" s="49"/>
    </row>
    <row r="42" spans="1:53" ht="24.75" customHeight="1" x14ac:dyDescent="0.2">
      <c r="A42" s="68">
        <v>224</v>
      </c>
      <c r="B42" s="69" t="s">
        <v>17</v>
      </c>
      <c r="C42" s="72" t="s">
        <v>18</v>
      </c>
      <c r="D42" s="70">
        <v>24.42</v>
      </c>
      <c r="E42" s="36">
        <v>1</v>
      </c>
      <c r="F42" s="36"/>
      <c r="G42" s="37"/>
      <c r="H42" s="38"/>
      <c r="I42" s="36"/>
      <c r="J42" s="37"/>
      <c r="K42" s="38"/>
      <c r="L42" s="36"/>
      <c r="M42" s="37"/>
      <c r="N42" s="38"/>
      <c r="O42" s="36"/>
      <c r="P42" s="37">
        <v>1</v>
      </c>
      <c r="Q42" s="38">
        <v>1</v>
      </c>
      <c r="R42" s="36"/>
      <c r="S42" s="37"/>
      <c r="T42" s="38"/>
      <c r="U42" s="36">
        <v>1</v>
      </c>
      <c r="V42" s="37"/>
      <c r="W42" s="38"/>
      <c r="X42" s="50"/>
      <c r="Y42" s="39"/>
      <c r="Z42" s="38"/>
      <c r="AA42" s="36"/>
      <c r="AB42" s="37"/>
      <c r="AC42" s="43"/>
      <c r="AD42" s="41"/>
      <c r="AE42" s="42">
        <v>1</v>
      </c>
      <c r="AF42" s="43"/>
      <c r="AG42" s="41">
        <v>1</v>
      </c>
      <c r="AH42" s="42"/>
      <c r="AI42" s="43"/>
      <c r="AJ42" s="41"/>
      <c r="AK42" s="42"/>
      <c r="AL42" s="43"/>
      <c r="AM42" s="41"/>
      <c r="AN42" s="42"/>
      <c r="AO42" s="43"/>
      <c r="AP42" s="41"/>
      <c r="AQ42" s="42"/>
      <c r="AR42" s="43"/>
      <c r="AS42" s="41"/>
      <c r="AT42" s="41"/>
      <c r="AU42" s="71"/>
      <c r="AV42" s="169"/>
      <c r="AW42" s="169"/>
      <c r="AX42" s="42"/>
      <c r="AY42" s="45"/>
      <c r="AZ42" s="48"/>
      <c r="BA42" s="49"/>
    </row>
    <row r="43" spans="1:53" ht="24.75" customHeight="1" x14ac:dyDescent="0.2">
      <c r="A43" s="68">
        <v>225</v>
      </c>
      <c r="B43" s="69" t="s">
        <v>17</v>
      </c>
      <c r="C43" s="72" t="s">
        <v>18</v>
      </c>
      <c r="D43" s="70">
        <v>104.6</v>
      </c>
      <c r="E43" s="36">
        <v>1</v>
      </c>
      <c r="F43" s="36"/>
      <c r="G43" s="37"/>
      <c r="H43" s="38"/>
      <c r="I43" s="36"/>
      <c r="J43" s="37"/>
      <c r="K43" s="38"/>
      <c r="L43" s="36"/>
      <c r="M43" s="37"/>
      <c r="N43" s="38"/>
      <c r="O43" s="36"/>
      <c r="P43" s="37">
        <v>1</v>
      </c>
      <c r="Q43" s="38">
        <v>1</v>
      </c>
      <c r="R43" s="36"/>
      <c r="S43" s="37"/>
      <c r="T43" s="38"/>
      <c r="U43" s="36">
        <v>1</v>
      </c>
      <c r="V43" s="37"/>
      <c r="W43" s="38"/>
      <c r="X43" s="50"/>
      <c r="Y43" s="39"/>
      <c r="Z43" s="38"/>
      <c r="AA43" s="36"/>
      <c r="AB43" s="37"/>
      <c r="AC43" s="43"/>
      <c r="AD43" s="41"/>
      <c r="AE43" s="42">
        <v>1</v>
      </c>
      <c r="AF43" s="43"/>
      <c r="AG43" s="41">
        <v>1</v>
      </c>
      <c r="AH43" s="42"/>
      <c r="AI43" s="43"/>
      <c r="AJ43" s="41"/>
      <c r="AK43" s="42"/>
      <c r="AL43" s="43">
        <v>1</v>
      </c>
      <c r="AM43" s="41"/>
      <c r="AN43" s="42"/>
      <c r="AO43" s="43"/>
      <c r="AP43" s="41"/>
      <c r="AQ43" s="42"/>
      <c r="AR43" s="43"/>
      <c r="AS43" s="41"/>
      <c r="AT43" s="41"/>
      <c r="AU43" s="71"/>
      <c r="AV43" s="169"/>
      <c r="AW43" s="169"/>
      <c r="AX43" s="42"/>
      <c r="AY43" s="45"/>
      <c r="AZ43" s="48"/>
      <c r="BA43" s="49"/>
    </row>
    <row r="44" spans="1:53" ht="24.75" customHeight="1" x14ac:dyDescent="0.2">
      <c r="A44" s="68">
        <v>226</v>
      </c>
      <c r="B44" s="69" t="s">
        <v>44</v>
      </c>
      <c r="C44" s="72" t="s">
        <v>18</v>
      </c>
      <c r="D44" s="70">
        <v>19.55</v>
      </c>
      <c r="E44" s="36">
        <v>1</v>
      </c>
      <c r="F44" s="36"/>
      <c r="G44" s="37"/>
      <c r="H44" s="38"/>
      <c r="I44" s="36"/>
      <c r="J44" s="37"/>
      <c r="K44" s="38"/>
      <c r="L44" s="36"/>
      <c r="M44" s="37"/>
      <c r="N44" s="38"/>
      <c r="O44" s="36"/>
      <c r="P44" s="37">
        <v>1</v>
      </c>
      <c r="Q44" s="38">
        <v>1</v>
      </c>
      <c r="R44" s="36"/>
      <c r="S44" s="37"/>
      <c r="T44" s="38"/>
      <c r="U44" s="36">
        <v>1</v>
      </c>
      <c r="V44" s="37"/>
      <c r="W44" s="38"/>
      <c r="X44" s="50"/>
      <c r="Y44" s="39"/>
      <c r="Z44" s="38"/>
      <c r="AA44" s="36"/>
      <c r="AB44" s="37"/>
      <c r="AC44" s="43"/>
      <c r="AD44" s="41"/>
      <c r="AE44" s="42">
        <v>1</v>
      </c>
      <c r="AF44" s="43"/>
      <c r="AG44" s="41">
        <v>1</v>
      </c>
      <c r="AH44" s="42"/>
      <c r="AI44" s="43"/>
      <c r="AJ44" s="41"/>
      <c r="AK44" s="42"/>
      <c r="AL44" s="43">
        <v>1</v>
      </c>
      <c r="AM44" s="41"/>
      <c r="AN44" s="42"/>
      <c r="AO44" s="43"/>
      <c r="AP44" s="41"/>
      <c r="AQ44" s="42"/>
      <c r="AR44" s="43"/>
      <c r="AS44" s="41"/>
      <c r="AT44" s="41"/>
      <c r="AU44" s="71"/>
      <c r="AV44" s="169"/>
      <c r="AW44" s="169"/>
      <c r="AX44" s="42"/>
      <c r="AY44" s="45"/>
      <c r="AZ44" s="48"/>
      <c r="BA44" s="49"/>
    </row>
    <row r="45" spans="1:53" ht="24.75" customHeight="1" x14ac:dyDescent="0.2">
      <c r="A45" s="68">
        <v>227</v>
      </c>
      <c r="B45" s="69" t="s">
        <v>44</v>
      </c>
      <c r="C45" s="72" t="s">
        <v>18</v>
      </c>
      <c r="D45" s="70">
        <v>18.420000000000002</v>
      </c>
      <c r="E45" s="36">
        <v>1</v>
      </c>
      <c r="F45" s="36"/>
      <c r="G45" s="37"/>
      <c r="H45" s="38"/>
      <c r="I45" s="36"/>
      <c r="J45" s="37"/>
      <c r="K45" s="38"/>
      <c r="L45" s="36"/>
      <c r="M45" s="37"/>
      <c r="N45" s="38"/>
      <c r="O45" s="36"/>
      <c r="P45" s="37">
        <v>1</v>
      </c>
      <c r="Q45" s="38">
        <v>1</v>
      </c>
      <c r="R45" s="36"/>
      <c r="S45" s="37"/>
      <c r="T45" s="38"/>
      <c r="U45" s="36">
        <v>1</v>
      </c>
      <c r="V45" s="37"/>
      <c r="W45" s="38"/>
      <c r="X45" s="50"/>
      <c r="Y45" s="39"/>
      <c r="Z45" s="38"/>
      <c r="AA45" s="36"/>
      <c r="AB45" s="37"/>
      <c r="AC45" s="43"/>
      <c r="AD45" s="41"/>
      <c r="AE45" s="42">
        <v>1</v>
      </c>
      <c r="AF45" s="43"/>
      <c r="AG45" s="41">
        <v>1</v>
      </c>
      <c r="AH45" s="42"/>
      <c r="AI45" s="43"/>
      <c r="AJ45" s="41"/>
      <c r="AK45" s="42"/>
      <c r="AL45" s="43">
        <v>1</v>
      </c>
      <c r="AM45" s="41"/>
      <c r="AN45" s="42"/>
      <c r="AO45" s="43"/>
      <c r="AP45" s="41"/>
      <c r="AQ45" s="42"/>
      <c r="AR45" s="43"/>
      <c r="AS45" s="41"/>
      <c r="AT45" s="41"/>
      <c r="AU45" s="71"/>
      <c r="AV45" s="169"/>
      <c r="AW45" s="169"/>
      <c r="AX45" s="42"/>
      <c r="AY45" s="45"/>
      <c r="AZ45" s="48"/>
      <c r="BA45" s="49"/>
    </row>
    <row r="46" spans="1:53" ht="24.75" customHeight="1" x14ac:dyDescent="0.2">
      <c r="A46" s="68">
        <v>228</v>
      </c>
      <c r="B46" s="69" t="s">
        <v>44</v>
      </c>
      <c r="C46" s="72" t="s">
        <v>18</v>
      </c>
      <c r="D46" s="70">
        <v>18.53</v>
      </c>
      <c r="E46" s="36">
        <v>1</v>
      </c>
      <c r="F46" s="36"/>
      <c r="G46" s="37"/>
      <c r="H46" s="38"/>
      <c r="I46" s="36"/>
      <c r="J46" s="37"/>
      <c r="K46" s="38"/>
      <c r="L46" s="36"/>
      <c r="M46" s="37"/>
      <c r="N46" s="38"/>
      <c r="O46" s="36"/>
      <c r="P46" s="37">
        <v>1</v>
      </c>
      <c r="Q46" s="38">
        <v>1</v>
      </c>
      <c r="R46" s="36"/>
      <c r="S46" s="37"/>
      <c r="T46" s="38"/>
      <c r="U46" s="36">
        <v>1</v>
      </c>
      <c r="V46" s="37"/>
      <c r="W46" s="38"/>
      <c r="X46" s="50"/>
      <c r="Y46" s="39"/>
      <c r="Z46" s="38"/>
      <c r="AA46" s="36"/>
      <c r="AB46" s="37"/>
      <c r="AC46" s="43"/>
      <c r="AD46" s="41"/>
      <c r="AE46" s="42">
        <v>1</v>
      </c>
      <c r="AF46" s="43"/>
      <c r="AG46" s="41">
        <v>1</v>
      </c>
      <c r="AH46" s="42"/>
      <c r="AI46" s="43"/>
      <c r="AJ46" s="41"/>
      <c r="AK46" s="42"/>
      <c r="AL46" s="43">
        <v>1</v>
      </c>
      <c r="AM46" s="41"/>
      <c r="AN46" s="42"/>
      <c r="AO46" s="43"/>
      <c r="AP46" s="41"/>
      <c r="AQ46" s="42"/>
      <c r="AR46" s="43"/>
      <c r="AS46" s="41"/>
      <c r="AT46" s="41"/>
      <c r="AU46" s="71"/>
      <c r="AV46" s="169"/>
      <c r="AW46" s="169"/>
      <c r="AX46" s="42"/>
      <c r="AY46" s="45"/>
      <c r="AZ46" s="48"/>
      <c r="BA46" s="49"/>
    </row>
    <row r="47" spans="1:53" ht="24.75" customHeight="1" x14ac:dyDescent="0.2">
      <c r="A47" s="68">
        <v>229</v>
      </c>
      <c r="B47" s="69" t="s">
        <v>44</v>
      </c>
      <c r="C47" s="72" t="s">
        <v>18</v>
      </c>
      <c r="D47" s="70">
        <v>18.8</v>
      </c>
      <c r="E47" s="36">
        <v>1</v>
      </c>
      <c r="F47" s="36"/>
      <c r="G47" s="37"/>
      <c r="H47" s="38"/>
      <c r="I47" s="36"/>
      <c r="J47" s="37"/>
      <c r="K47" s="38"/>
      <c r="L47" s="36"/>
      <c r="M47" s="37"/>
      <c r="N47" s="38"/>
      <c r="O47" s="36"/>
      <c r="P47" s="37">
        <v>1</v>
      </c>
      <c r="Q47" s="38">
        <v>1</v>
      </c>
      <c r="R47" s="36"/>
      <c r="S47" s="37"/>
      <c r="T47" s="38"/>
      <c r="U47" s="36">
        <v>1</v>
      </c>
      <c r="V47" s="37"/>
      <c r="W47" s="38"/>
      <c r="X47" s="50"/>
      <c r="Y47" s="39"/>
      <c r="Z47" s="38"/>
      <c r="AA47" s="36"/>
      <c r="AB47" s="37"/>
      <c r="AC47" s="43"/>
      <c r="AD47" s="41"/>
      <c r="AE47" s="42">
        <v>1</v>
      </c>
      <c r="AF47" s="43"/>
      <c r="AG47" s="41">
        <v>1</v>
      </c>
      <c r="AH47" s="42"/>
      <c r="AI47" s="43"/>
      <c r="AJ47" s="41"/>
      <c r="AK47" s="42"/>
      <c r="AL47" s="43">
        <v>1</v>
      </c>
      <c r="AM47" s="41"/>
      <c r="AN47" s="42"/>
      <c r="AO47" s="43"/>
      <c r="AP47" s="41"/>
      <c r="AQ47" s="42"/>
      <c r="AR47" s="43"/>
      <c r="AS47" s="41"/>
      <c r="AT47" s="41"/>
      <c r="AU47" s="71"/>
      <c r="AV47" s="169"/>
      <c r="AW47" s="169"/>
      <c r="AX47" s="42"/>
      <c r="AY47" s="45"/>
      <c r="AZ47" s="48"/>
      <c r="BA47" s="49"/>
    </row>
    <row r="48" spans="1:53" ht="24.75" customHeight="1" x14ac:dyDescent="0.2">
      <c r="A48" s="68">
        <v>230</v>
      </c>
      <c r="B48" s="69" t="s">
        <v>44</v>
      </c>
      <c r="C48" s="72" t="s">
        <v>18</v>
      </c>
      <c r="D48" s="70">
        <v>24.57</v>
      </c>
      <c r="E48" s="36">
        <v>1</v>
      </c>
      <c r="F48" s="36"/>
      <c r="G48" s="37"/>
      <c r="H48" s="38"/>
      <c r="I48" s="36"/>
      <c r="J48" s="37"/>
      <c r="K48" s="38"/>
      <c r="L48" s="36"/>
      <c r="M48" s="37"/>
      <c r="N48" s="38"/>
      <c r="O48" s="36"/>
      <c r="P48" s="37">
        <v>1</v>
      </c>
      <c r="Q48" s="36">
        <v>1</v>
      </c>
      <c r="R48" s="36"/>
      <c r="S48" s="37"/>
      <c r="T48" s="38"/>
      <c r="U48" s="36">
        <v>1</v>
      </c>
      <c r="V48" s="37"/>
      <c r="W48" s="38"/>
      <c r="X48" s="50"/>
      <c r="Y48" s="39"/>
      <c r="Z48" s="38"/>
      <c r="AA48" s="36"/>
      <c r="AB48" s="37"/>
      <c r="AC48" s="43"/>
      <c r="AD48" s="41"/>
      <c r="AE48" s="42">
        <v>1</v>
      </c>
      <c r="AF48" s="43"/>
      <c r="AG48" s="41">
        <v>1</v>
      </c>
      <c r="AH48" s="42"/>
      <c r="AI48" s="43"/>
      <c r="AJ48" s="41"/>
      <c r="AK48" s="42"/>
      <c r="AL48" s="43">
        <v>1</v>
      </c>
      <c r="AM48" s="41"/>
      <c r="AN48" s="42"/>
      <c r="AO48" s="43"/>
      <c r="AP48" s="41"/>
      <c r="AQ48" s="42"/>
      <c r="AR48" s="43"/>
      <c r="AS48" s="41"/>
      <c r="AT48" s="41"/>
      <c r="AU48" s="71"/>
      <c r="AV48" s="169"/>
      <c r="AW48" s="169"/>
      <c r="AX48" s="42"/>
      <c r="AY48" s="45"/>
      <c r="AZ48" s="48"/>
      <c r="BA48" s="49"/>
    </row>
    <row r="49" spans="1:53" ht="24.75" customHeight="1" x14ac:dyDescent="0.2">
      <c r="A49" s="68">
        <v>231</v>
      </c>
      <c r="B49" s="69" t="s">
        <v>44</v>
      </c>
      <c r="C49" s="72" t="s">
        <v>18</v>
      </c>
      <c r="D49" s="70">
        <v>11.57</v>
      </c>
      <c r="E49" s="36">
        <v>1</v>
      </c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>
        <v>1</v>
      </c>
      <c r="V49" s="37"/>
      <c r="W49" s="36"/>
      <c r="X49" s="50"/>
      <c r="Y49" s="39"/>
      <c r="Z49" s="36"/>
      <c r="AA49" s="36"/>
      <c r="AB49" s="37"/>
      <c r="AC49" s="41"/>
      <c r="AD49" s="41"/>
      <c r="AE49" s="42">
        <v>1</v>
      </c>
      <c r="AF49" s="41"/>
      <c r="AG49" s="41">
        <v>1</v>
      </c>
      <c r="AH49" s="42"/>
      <c r="AI49" s="41"/>
      <c r="AJ49" s="41"/>
      <c r="AK49" s="42"/>
      <c r="AL49" s="41">
        <v>1</v>
      </c>
      <c r="AM49" s="41"/>
      <c r="AN49" s="42"/>
      <c r="AO49" s="41"/>
      <c r="AP49" s="41"/>
      <c r="AQ49" s="42"/>
      <c r="AR49" s="41"/>
      <c r="AS49" s="41"/>
      <c r="AT49" s="42"/>
      <c r="AU49" s="73"/>
      <c r="AV49" s="73"/>
      <c r="AW49" s="73"/>
      <c r="AX49" s="42"/>
      <c r="AY49" s="51"/>
      <c r="AZ49" s="48"/>
      <c r="BA49" s="49"/>
    </row>
    <row r="50" spans="1:53" ht="24.75" customHeight="1" x14ac:dyDescent="0.2">
      <c r="A50" s="68">
        <v>239</v>
      </c>
      <c r="B50" s="69" t="s">
        <v>22</v>
      </c>
      <c r="C50" s="72" t="s">
        <v>23</v>
      </c>
      <c r="D50" s="70">
        <v>7.79</v>
      </c>
      <c r="E50" s="36">
        <v>1</v>
      </c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9">
        <v>1</v>
      </c>
      <c r="Q50" s="50">
        <v>1</v>
      </c>
      <c r="R50" s="36"/>
      <c r="S50" s="37"/>
      <c r="T50" s="36"/>
      <c r="U50" s="41">
        <v>1</v>
      </c>
      <c r="V50" s="42"/>
      <c r="W50" s="41"/>
      <c r="X50" s="41"/>
      <c r="Y50" s="42"/>
      <c r="Z50" s="41"/>
      <c r="AA50" s="41"/>
      <c r="AB50" s="37"/>
      <c r="AC50" s="41"/>
      <c r="AD50" s="41"/>
      <c r="AE50" s="42">
        <v>1</v>
      </c>
      <c r="AF50" s="41"/>
      <c r="AG50" s="41">
        <v>1</v>
      </c>
      <c r="AH50" s="42"/>
      <c r="AI50" s="41"/>
      <c r="AJ50" s="41"/>
      <c r="AK50" s="42"/>
      <c r="AL50" s="41"/>
      <c r="AM50" s="41"/>
      <c r="AN50" s="42"/>
      <c r="AO50" s="41">
        <v>1</v>
      </c>
      <c r="AP50" s="41"/>
      <c r="AQ50" s="42"/>
      <c r="AR50" s="41"/>
      <c r="AS50" s="41"/>
      <c r="AT50" s="42"/>
      <c r="AU50" s="73"/>
      <c r="AV50" s="73"/>
      <c r="AW50" s="73"/>
      <c r="AX50" s="42"/>
      <c r="AY50" s="51"/>
      <c r="AZ50" s="48"/>
      <c r="BA50" s="49"/>
    </row>
    <row r="51" spans="1:53" ht="24.75" customHeight="1" x14ac:dyDescent="0.2">
      <c r="A51" s="68">
        <v>240</v>
      </c>
      <c r="B51" s="69" t="s">
        <v>71</v>
      </c>
      <c r="C51" s="72" t="s">
        <v>23</v>
      </c>
      <c r="D51" s="70">
        <v>5.64</v>
      </c>
      <c r="E51" s="36">
        <v>1</v>
      </c>
      <c r="F51" s="36"/>
      <c r="G51" s="37"/>
      <c r="H51" s="36"/>
      <c r="I51" s="36"/>
      <c r="J51" s="37"/>
      <c r="K51" s="36"/>
      <c r="L51" s="36"/>
      <c r="M51" s="37"/>
      <c r="N51" s="36"/>
      <c r="O51" s="36"/>
      <c r="P51" s="39">
        <v>1</v>
      </c>
      <c r="Q51" s="50">
        <v>1</v>
      </c>
      <c r="R51" s="36"/>
      <c r="S51" s="37"/>
      <c r="T51" s="36"/>
      <c r="U51" s="41">
        <v>1</v>
      </c>
      <c r="V51" s="42"/>
      <c r="W51" s="41"/>
      <c r="X51" s="41"/>
      <c r="Y51" s="42"/>
      <c r="Z51" s="41"/>
      <c r="AA51" s="41"/>
      <c r="AB51" s="37"/>
      <c r="AC51" s="41"/>
      <c r="AD51" s="41"/>
      <c r="AE51" s="42">
        <v>1</v>
      </c>
      <c r="AF51" s="41"/>
      <c r="AG51" s="41">
        <v>1</v>
      </c>
      <c r="AH51" s="42"/>
      <c r="AI51" s="41"/>
      <c r="AJ51" s="41"/>
      <c r="AK51" s="42"/>
      <c r="AL51" s="41"/>
      <c r="AM51" s="41"/>
      <c r="AN51" s="42"/>
      <c r="AO51" s="41">
        <v>1</v>
      </c>
      <c r="AP51" s="41"/>
      <c r="AQ51" s="42"/>
      <c r="AR51" s="41"/>
      <c r="AS51" s="41"/>
      <c r="AT51" s="42"/>
      <c r="AU51" s="73"/>
      <c r="AV51" s="73"/>
      <c r="AW51" s="73"/>
      <c r="AX51" s="42"/>
      <c r="AY51" s="51"/>
      <c r="AZ51" s="48"/>
      <c r="BA51" s="49"/>
    </row>
    <row r="52" spans="1:53" ht="24.75" customHeight="1" x14ac:dyDescent="0.2">
      <c r="A52" s="68">
        <v>241</v>
      </c>
      <c r="B52" s="69" t="s">
        <v>72</v>
      </c>
      <c r="C52" s="72" t="s">
        <v>18</v>
      </c>
      <c r="D52" s="70">
        <v>10.71</v>
      </c>
      <c r="E52" s="36">
        <v>1</v>
      </c>
      <c r="F52" s="36"/>
      <c r="G52" s="37"/>
      <c r="H52" s="36"/>
      <c r="I52" s="36"/>
      <c r="J52" s="37"/>
      <c r="K52" s="36"/>
      <c r="L52" s="36"/>
      <c r="M52" s="37"/>
      <c r="N52" s="36"/>
      <c r="O52" s="36"/>
      <c r="P52" s="37">
        <v>1</v>
      </c>
      <c r="Q52" s="36">
        <v>1</v>
      </c>
      <c r="R52" s="36"/>
      <c r="S52" s="37"/>
      <c r="T52" s="36"/>
      <c r="U52" s="36">
        <v>1</v>
      </c>
      <c r="V52" s="37"/>
      <c r="W52" s="36"/>
      <c r="X52" s="50"/>
      <c r="Y52" s="39"/>
      <c r="Z52" s="36"/>
      <c r="AA52" s="36"/>
      <c r="AB52" s="37"/>
      <c r="AC52" s="41"/>
      <c r="AD52" s="41"/>
      <c r="AE52" s="42">
        <v>1</v>
      </c>
      <c r="AF52" s="41"/>
      <c r="AG52" s="41">
        <v>1</v>
      </c>
      <c r="AH52" s="42"/>
      <c r="AI52" s="41"/>
      <c r="AJ52" s="41"/>
      <c r="AK52" s="42"/>
      <c r="AL52" s="41"/>
      <c r="AM52" s="41"/>
      <c r="AN52" s="42"/>
      <c r="AO52" s="41"/>
      <c r="AP52" s="41"/>
      <c r="AQ52" s="42"/>
      <c r="AR52" s="41"/>
      <c r="AS52" s="41"/>
      <c r="AT52" s="42"/>
      <c r="AU52" s="73"/>
      <c r="AV52" s="73"/>
      <c r="AW52" s="73"/>
      <c r="AX52" s="42"/>
      <c r="AY52" s="51"/>
      <c r="AZ52" s="48"/>
      <c r="BA52" s="49"/>
    </row>
    <row r="53" spans="1:53" ht="24.75" customHeight="1" thickBot="1" x14ac:dyDescent="0.25">
      <c r="A53" s="74">
        <v>242</v>
      </c>
      <c r="B53" s="75" t="s">
        <v>73</v>
      </c>
      <c r="C53" s="76" t="s">
        <v>23</v>
      </c>
      <c r="D53" s="77">
        <v>40.03</v>
      </c>
      <c r="E53" s="53">
        <v>1</v>
      </c>
      <c r="F53" s="53"/>
      <c r="G53" s="54"/>
      <c r="H53" s="53"/>
      <c r="I53" s="53"/>
      <c r="J53" s="54"/>
      <c r="K53" s="53"/>
      <c r="L53" s="53"/>
      <c r="M53" s="54"/>
      <c r="N53" s="53"/>
      <c r="O53" s="53"/>
      <c r="P53" s="54"/>
      <c r="Q53" s="53"/>
      <c r="R53" s="53"/>
      <c r="S53" s="54"/>
      <c r="T53" s="53"/>
      <c r="U53" s="53"/>
      <c r="V53" s="54"/>
      <c r="W53" s="53"/>
      <c r="X53" s="55">
        <v>1</v>
      </c>
      <c r="Y53" s="56"/>
      <c r="Z53" s="53"/>
      <c r="AA53" s="53">
        <v>1</v>
      </c>
      <c r="AB53" s="54"/>
      <c r="AC53" s="57"/>
      <c r="AD53" s="57"/>
      <c r="AE53" s="58"/>
      <c r="AF53" s="57"/>
      <c r="AG53" s="57"/>
      <c r="AH53" s="58"/>
      <c r="AI53" s="57"/>
      <c r="AJ53" s="57"/>
      <c r="AK53" s="58"/>
      <c r="AL53" s="57"/>
      <c r="AM53" s="57"/>
      <c r="AN53" s="58"/>
      <c r="AO53" s="57"/>
      <c r="AP53" s="57"/>
      <c r="AQ53" s="58"/>
      <c r="AR53" s="57"/>
      <c r="AS53" s="57"/>
      <c r="AT53" s="58"/>
      <c r="AU53" s="78"/>
      <c r="AV53" s="78"/>
      <c r="AW53" s="78"/>
      <c r="AX53" s="58"/>
      <c r="AY53" s="59"/>
      <c r="AZ53" s="48"/>
      <c r="BA53" s="49"/>
    </row>
    <row r="54" spans="1:53" ht="24.75" customHeight="1" thickTop="1" thickBot="1" x14ac:dyDescent="0.25">
      <c r="A54" s="79"/>
      <c r="B54" s="80"/>
      <c r="C54" s="80"/>
      <c r="D54" s="81">
        <f>SUM(D14:D53)</f>
        <v>1112.1199999999999</v>
      </c>
      <c r="E54" s="306" t="s">
        <v>119</v>
      </c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2"/>
      <c r="AZ54" s="62"/>
      <c r="BA54" s="62"/>
    </row>
    <row r="55" spans="1:53" ht="24.75" customHeight="1" thickTop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83"/>
      <c r="AV55" s="83"/>
      <c r="AW55" s="83"/>
      <c r="AX55" s="52"/>
    </row>
    <row r="56" spans="1:53" ht="24.75" customHeight="1" x14ac:dyDescent="0.2">
      <c r="A56" s="158"/>
      <c r="B56" s="24" t="s">
        <v>205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83"/>
      <c r="AV56" s="83"/>
      <c r="AW56" s="83"/>
      <c r="AX56" s="52"/>
    </row>
    <row r="57" spans="1:53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83"/>
      <c r="AV57" s="83"/>
      <c r="AW57" s="83"/>
      <c r="AX57" s="52"/>
    </row>
    <row r="58" spans="1:53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83"/>
      <c r="AV58" s="83"/>
      <c r="AW58" s="83"/>
      <c r="AX58" s="52"/>
    </row>
    <row r="59" spans="1:53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83"/>
      <c r="AV59" s="83"/>
      <c r="AW59" s="83"/>
      <c r="AX59" s="52"/>
    </row>
    <row r="60" spans="1:53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83"/>
      <c r="AV60" s="83"/>
      <c r="AW60" s="83"/>
      <c r="AX60" s="52"/>
    </row>
    <row r="61" spans="1:53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83"/>
      <c r="AV61" s="83"/>
      <c r="AW61" s="83"/>
      <c r="AX61" s="52"/>
    </row>
    <row r="62" spans="1:53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83"/>
      <c r="AV62" s="83"/>
      <c r="AW62" s="83"/>
      <c r="AX62" s="52"/>
    </row>
    <row r="63" spans="1:53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83"/>
      <c r="AV63" s="83"/>
      <c r="AW63" s="83"/>
      <c r="AX63" s="52"/>
    </row>
    <row r="64" spans="1:53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83"/>
      <c r="AV64" s="83"/>
      <c r="AW64" s="83"/>
      <c r="AX64" s="52"/>
    </row>
  </sheetData>
  <mergeCells count="23">
    <mergeCell ref="A5:D12"/>
    <mergeCell ref="E10:G10"/>
    <mergeCell ref="H10:J10"/>
    <mergeCell ref="K10:M10"/>
    <mergeCell ref="N10:P10"/>
    <mergeCell ref="BA10:BA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V10:AV12"/>
    <mergeCell ref="AW10:AW12"/>
    <mergeCell ref="E54:AY54"/>
    <mergeCell ref="AX10:AX12"/>
    <mergeCell ref="AY10:AY12"/>
    <mergeCell ref="AU10:AU12"/>
    <mergeCell ref="AZ10:AZ12"/>
  </mergeCells>
  <phoneticPr fontId="0" type="noConversion"/>
  <conditionalFormatting sqref="E52:W52 E23:O25 Q23:W25 Q31:W31 E31:O31 E34:O35 Q34:W35 Q41:W43 E41:O43">
    <cfRule type="cellIs" dxfId="205" priority="220" operator="equal">
      <formula>1</formula>
    </cfRule>
  </conditionalFormatting>
  <conditionalFormatting sqref="E52:W53 E23:O25 Q23:W25 Q31:W31 E31:O31 E34:O35 Q34:W35 Q41:W43 E41:O43">
    <cfRule type="cellIs" dxfId="204" priority="216" operator="equal">
      <formula>"ne"</formula>
    </cfRule>
    <cfRule type="cellIs" dxfId="203" priority="218" operator="equal">
      <formula>"ano"</formula>
    </cfRule>
    <cfRule type="cellIs" dxfId="202" priority="219" operator="equal">
      <formula>"S"</formula>
    </cfRule>
    <cfRule type="colorScale" priority="221">
      <colorScale>
        <cfvo type="num" val="2"/>
        <cfvo type="max"/>
        <color rgb="FF92D050"/>
        <color rgb="FFFF0000"/>
      </colorScale>
    </cfRule>
  </conditionalFormatting>
  <conditionalFormatting sqref="E52:AT53 AX42 E14:O25 AU41:AX41 AU34:AX34 Q14:AT25 Q34:AT35 Q41:AT42 AX14:AX33 AX35:AX39 Q43:AX43 Q31:AT31 E31:O31 AM26:AT30 E34:O35 AM32:AT33 E41:O43 AH39:AT39 AO36:AT37 AN38:AT38 AP40:AX40 AM44:AX48 AP50:AT51 AM49:AT49 AX49:AX53">
    <cfRule type="cellIs" dxfId="201" priority="213" operator="equal">
      <formula>"ne"</formula>
    </cfRule>
    <cfRule type="cellIs" dxfId="200" priority="214" operator="equal">
      <formula>"ano"</formula>
    </cfRule>
    <cfRule type="cellIs" dxfId="199" priority="215" operator="equal">
      <formula>1</formula>
    </cfRule>
    <cfRule type="colorScale" priority="217">
      <colorScale>
        <cfvo type="num" val="2"/>
        <cfvo type="max"/>
        <color rgb="FF92D050"/>
        <color rgb="FFFF0000"/>
      </colorScale>
    </cfRule>
  </conditionalFormatting>
  <conditionalFormatting sqref="P23:P25 P31 P34:P35 P41:P43">
    <cfRule type="cellIs" dxfId="198" priority="211" operator="equal">
      <formula>1</formula>
    </cfRule>
  </conditionalFormatting>
  <conditionalFormatting sqref="P23:P25 P31 P34:P35 P41:P43">
    <cfRule type="cellIs" dxfId="197" priority="207" operator="equal">
      <formula>"ne"</formula>
    </cfRule>
    <cfRule type="cellIs" dxfId="196" priority="209" operator="equal">
      <formula>"ano"</formula>
    </cfRule>
    <cfRule type="cellIs" dxfId="195" priority="210" operator="equal">
      <formula>"S"</formula>
    </cfRule>
    <cfRule type="colorScale" priority="212">
      <colorScale>
        <cfvo type="num" val="2"/>
        <cfvo type="max"/>
        <color rgb="FF92D050"/>
        <color rgb="FFFF0000"/>
      </colorScale>
    </cfRule>
  </conditionalFormatting>
  <conditionalFormatting sqref="P14:P25 P31 P34:P35 P41:P43">
    <cfRule type="cellIs" dxfId="194" priority="204" operator="equal">
      <formula>"ne"</formula>
    </cfRule>
    <cfRule type="cellIs" dxfId="193" priority="205" operator="equal">
      <formula>"ano"</formula>
    </cfRule>
    <cfRule type="cellIs" dxfId="192" priority="206" operator="equal">
      <formula>1</formula>
    </cfRule>
    <cfRule type="colorScale" priority="208">
      <colorScale>
        <cfvo type="num" val="2"/>
        <cfvo type="max"/>
        <color rgb="FF92D050"/>
        <color rgb="FFFF0000"/>
      </colorScale>
    </cfRule>
  </conditionalFormatting>
  <conditionalFormatting sqref="E26:O26 Q26:W26">
    <cfRule type="cellIs" dxfId="191" priority="202" operator="equal">
      <formula>1</formula>
    </cfRule>
  </conditionalFormatting>
  <conditionalFormatting sqref="E26:O26 Q26:W26">
    <cfRule type="cellIs" dxfId="190" priority="198" operator="equal">
      <formula>"ne"</formula>
    </cfRule>
    <cfRule type="cellIs" dxfId="189" priority="200" operator="equal">
      <formula>"ano"</formula>
    </cfRule>
    <cfRule type="cellIs" dxfId="188" priority="201" operator="equal">
      <formula>"S"</formula>
    </cfRule>
    <cfRule type="colorScale" priority="203">
      <colorScale>
        <cfvo type="num" val="2"/>
        <cfvo type="max"/>
        <color rgb="FF92D050"/>
        <color rgb="FFFF0000"/>
      </colorScale>
    </cfRule>
  </conditionalFormatting>
  <conditionalFormatting sqref="E26:O26 Q26:AL26">
    <cfRule type="cellIs" dxfId="187" priority="195" operator="equal">
      <formula>"ne"</formula>
    </cfRule>
    <cfRule type="cellIs" dxfId="186" priority="196" operator="equal">
      <formula>"ano"</formula>
    </cfRule>
    <cfRule type="cellIs" dxfId="185" priority="197" operator="equal">
      <formula>1</formula>
    </cfRule>
    <cfRule type="colorScale" priority="199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4" priority="193" operator="equal">
      <formula>1</formula>
    </cfRule>
  </conditionalFormatting>
  <conditionalFormatting sqref="P26">
    <cfRule type="cellIs" dxfId="183" priority="189" operator="equal">
      <formula>"ne"</formula>
    </cfRule>
    <cfRule type="cellIs" dxfId="182" priority="191" operator="equal">
      <formula>"ano"</formula>
    </cfRule>
    <cfRule type="cellIs" dxfId="181" priority="192" operator="equal">
      <formula>"S"</formula>
    </cfRule>
    <cfRule type="colorScale" priority="194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0" priority="186" operator="equal">
      <formula>"ne"</formula>
    </cfRule>
    <cfRule type="cellIs" dxfId="179" priority="187" operator="equal">
      <formula>"ano"</formula>
    </cfRule>
    <cfRule type="cellIs" dxfId="178" priority="188" operator="equal">
      <formula>1</formula>
    </cfRule>
    <cfRule type="colorScale" priority="190">
      <colorScale>
        <cfvo type="num" val="2"/>
        <cfvo type="max"/>
        <color rgb="FF92D050"/>
        <color rgb="FFFF0000"/>
      </colorScale>
    </cfRule>
  </conditionalFormatting>
  <conditionalFormatting sqref="E27:O30 Q27:W30">
    <cfRule type="cellIs" dxfId="177" priority="184" operator="equal">
      <formula>1</formula>
    </cfRule>
  </conditionalFormatting>
  <conditionalFormatting sqref="E27:O30 Q27:W30">
    <cfRule type="cellIs" dxfId="176" priority="180" operator="equal">
      <formula>"ne"</formula>
    </cfRule>
    <cfRule type="cellIs" dxfId="175" priority="182" operator="equal">
      <formula>"ano"</formula>
    </cfRule>
    <cfRule type="cellIs" dxfId="174" priority="183" operator="equal">
      <formula>"S"</formula>
    </cfRule>
    <cfRule type="colorScale" priority="185">
      <colorScale>
        <cfvo type="num" val="2"/>
        <cfvo type="max"/>
        <color rgb="FF92D050"/>
        <color rgb="FFFF0000"/>
      </colorScale>
    </cfRule>
  </conditionalFormatting>
  <conditionalFormatting sqref="E27:O30 Q27:AL30">
    <cfRule type="cellIs" dxfId="173" priority="177" operator="equal">
      <formula>"ne"</formula>
    </cfRule>
    <cfRule type="cellIs" dxfId="172" priority="178" operator="equal">
      <formula>"ano"</formula>
    </cfRule>
    <cfRule type="cellIs" dxfId="171" priority="179" operator="equal">
      <formula>1</formula>
    </cfRule>
    <cfRule type="colorScale" priority="181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70" priority="175" operator="equal">
      <formula>1</formula>
    </cfRule>
  </conditionalFormatting>
  <conditionalFormatting sqref="P27:P30">
    <cfRule type="cellIs" dxfId="169" priority="171" operator="equal">
      <formula>"ne"</formula>
    </cfRule>
    <cfRule type="cellIs" dxfId="168" priority="173" operator="equal">
      <formula>"ano"</formula>
    </cfRule>
    <cfRule type="cellIs" dxfId="167" priority="174" operator="equal">
      <formula>"S"</formula>
    </cfRule>
    <cfRule type="colorScale" priority="176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66" priority="168" operator="equal">
      <formula>"ne"</formula>
    </cfRule>
    <cfRule type="cellIs" dxfId="165" priority="169" operator="equal">
      <formula>"ano"</formula>
    </cfRule>
    <cfRule type="cellIs" dxfId="164" priority="170" operator="equal">
      <formula>1</formula>
    </cfRule>
    <cfRule type="colorScale" priority="172">
      <colorScale>
        <cfvo type="num" val="2"/>
        <cfvo type="max"/>
        <color rgb="FF92D050"/>
        <color rgb="FFFF0000"/>
      </colorScale>
    </cfRule>
  </conditionalFormatting>
  <conditionalFormatting sqref="E32:O33 Q32:W33">
    <cfRule type="cellIs" dxfId="163" priority="166" operator="equal">
      <formula>1</formula>
    </cfRule>
  </conditionalFormatting>
  <conditionalFormatting sqref="E32:O33 Q32:W33">
    <cfRule type="cellIs" dxfId="162" priority="162" operator="equal">
      <formula>"ne"</formula>
    </cfRule>
    <cfRule type="cellIs" dxfId="161" priority="164" operator="equal">
      <formula>"ano"</formula>
    </cfRule>
    <cfRule type="cellIs" dxfId="160" priority="165" operator="equal">
      <formula>"S"</formula>
    </cfRule>
    <cfRule type="colorScale" priority="167">
      <colorScale>
        <cfvo type="num" val="2"/>
        <cfvo type="max"/>
        <color rgb="FF92D050"/>
        <color rgb="FFFF0000"/>
      </colorScale>
    </cfRule>
  </conditionalFormatting>
  <conditionalFormatting sqref="E32:O33 Q32:AL33">
    <cfRule type="cellIs" dxfId="159" priority="159" operator="equal">
      <formula>"ne"</formula>
    </cfRule>
    <cfRule type="cellIs" dxfId="158" priority="160" operator="equal">
      <formula>"ano"</formula>
    </cfRule>
    <cfRule type="cellIs" dxfId="157" priority="161" operator="equal">
      <formula>1</formula>
    </cfRule>
    <cfRule type="colorScale" priority="163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6" priority="157" operator="equal">
      <formula>1</formula>
    </cfRule>
  </conditionalFormatting>
  <conditionalFormatting sqref="P32:P33">
    <cfRule type="cellIs" dxfId="155" priority="153" operator="equal">
      <formula>"ne"</formula>
    </cfRule>
    <cfRule type="cellIs" dxfId="154" priority="155" operator="equal">
      <formula>"ano"</formula>
    </cfRule>
    <cfRule type="cellIs" dxfId="153" priority="156" operator="equal">
      <formula>"S"</formula>
    </cfRule>
    <cfRule type="colorScale" priority="158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2" priority="150" operator="equal">
      <formula>"ne"</formula>
    </cfRule>
    <cfRule type="cellIs" dxfId="151" priority="151" operator="equal">
      <formula>"ano"</formula>
    </cfRule>
    <cfRule type="cellIs" dxfId="150" priority="152" operator="equal">
      <formula>1</formula>
    </cfRule>
    <cfRule type="colorScale" priority="154">
      <colorScale>
        <cfvo type="num" val="2"/>
        <cfvo type="max"/>
        <color rgb="FF92D050"/>
        <color rgb="FFFF0000"/>
      </colorScale>
    </cfRule>
  </conditionalFormatting>
  <conditionalFormatting sqref="AM36:AN36">
    <cfRule type="cellIs" dxfId="149" priority="146" operator="equal">
      <formula>"ne"</formula>
    </cfRule>
    <cfRule type="cellIs" dxfId="148" priority="147" operator="equal">
      <formula>"ano"</formula>
    </cfRule>
    <cfRule type="cellIs" dxfId="147" priority="148" operator="equal">
      <formula>1</formula>
    </cfRule>
    <cfRule type="colorScale" priority="149">
      <colorScale>
        <cfvo type="num" val="2"/>
        <cfvo type="max"/>
        <color rgb="FF92D050"/>
        <color rgb="FFFF0000"/>
      </colorScale>
    </cfRule>
  </conditionalFormatting>
  <conditionalFormatting sqref="E36:O36 Q36:W36">
    <cfRule type="cellIs" dxfId="146" priority="144" operator="equal">
      <formula>1</formula>
    </cfRule>
  </conditionalFormatting>
  <conditionalFormatting sqref="E36:O36 Q36:W36">
    <cfRule type="cellIs" dxfId="145" priority="140" operator="equal">
      <formula>"ne"</formula>
    </cfRule>
    <cfRule type="cellIs" dxfId="144" priority="142" operator="equal">
      <formula>"ano"</formula>
    </cfRule>
    <cfRule type="cellIs" dxfId="143" priority="143" operator="equal">
      <formula>"S"</formula>
    </cfRule>
    <cfRule type="colorScale" priority="145">
      <colorScale>
        <cfvo type="num" val="2"/>
        <cfvo type="max"/>
        <color rgb="FF92D050"/>
        <color rgb="FFFF0000"/>
      </colorScale>
    </cfRule>
  </conditionalFormatting>
  <conditionalFormatting sqref="E36:O36 Q36:AL36">
    <cfRule type="cellIs" dxfId="142" priority="137" operator="equal">
      <formula>"ne"</formula>
    </cfRule>
    <cfRule type="cellIs" dxfId="141" priority="138" operator="equal">
      <formula>"ano"</formula>
    </cfRule>
    <cfRule type="cellIs" dxfId="140" priority="139" operator="equal">
      <formula>1</formula>
    </cfRule>
    <cfRule type="colorScale" priority="141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9" priority="135" operator="equal">
      <formula>1</formula>
    </cfRule>
  </conditionalFormatting>
  <conditionalFormatting sqref="P36">
    <cfRule type="cellIs" dxfId="138" priority="131" operator="equal">
      <formula>"ne"</formula>
    </cfRule>
    <cfRule type="cellIs" dxfId="137" priority="133" operator="equal">
      <formula>"ano"</formula>
    </cfRule>
    <cfRule type="cellIs" dxfId="136" priority="134" operator="equal">
      <formula>"S"</formula>
    </cfRule>
    <cfRule type="colorScale" priority="136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5" priority="128" operator="equal">
      <formula>"ne"</formula>
    </cfRule>
    <cfRule type="cellIs" dxfId="134" priority="129" operator="equal">
      <formula>"ano"</formula>
    </cfRule>
    <cfRule type="cellIs" dxfId="133" priority="130" operator="equal">
      <formula>1</formula>
    </cfRule>
    <cfRule type="colorScale" priority="132">
      <colorScale>
        <cfvo type="num" val="2"/>
        <cfvo type="max"/>
        <color rgb="FF92D050"/>
        <color rgb="FFFF0000"/>
      </colorScale>
    </cfRule>
  </conditionalFormatting>
  <conditionalFormatting sqref="AM37:AN37">
    <cfRule type="cellIs" dxfId="132" priority="124" operator="equal">
      <formula>"ne"</formula>
    </cfRule>
    <cfRule type="cellIs" dxfId="131" priority="125" operator="equal">
      <formula>"ano"</formula>
    </cfRule>
    <cfRule type="cellIs" dxfId="130" priority="126" operator="equal">
      <formula>1</formula>
    </cfRule>
    <cfRule type="colorScale" priority="127">
      <colorScale>
        <cfvo type="num" val="2"/>
        <cfvo type="max"/>
        <color rgb="FF92D050"/>
        <color rgb="FFFF0000"/>
      </colorScale>
    </cfRule>
  </conditionalFormatting>
  <conditionalFormatting sqref="E37:O37 Q37:W37">
    <cfRule type="cellIs" dxfId="129" priority="122" operator="equal">
      <formula>1</formula>
    </cfRule>
  </conditionalFormatting>
  <conditionalFormatting sqref="E37:O37 Q37:W37">
    <cfRule type="cellIs" dxfId="128" priority="118" operator="equal">
      <formula>"ne"</formula>
    </cfRule>
    <cfRule type="cellIs" dxfId="127" priority="120" operator="equal">
      <formula>"ano"</formula>
    </cfRule>
    <cfRule type="cellIs" dxfId="126" priority="121" operator="equal">
      <formula>"S"</formula>
    </cfRule>
    <cfRule type="colorScale" priority="123">
      <colorScale>
        <cfvo type="num" val="2"/>
        <cfvo type="max"/>
        <color rgb="FF92D050"/>
        <color rgb="FFFF0000"/>
      </colorScale>
    </cfRule>
  </conditionalFormatting>
  <conditionalFormatting sqref="E37:O37 Q37:AL37">
    <cfRule type="cellIs" dxfId="125" priority="115" operator="equal">
      <formula>"ne"</formula>
    </cfRule>
    <cfRule type="cellIs" dxfId="124" priority="116" operator="equal">
      <formula>"ano"</formula>
    </cfRule>
    <cfRule type="cellIs" dxfId="123" priority="117" operator="equal">
      <formula>1</formula>
    </cfRule>
    <cfRule type="colorScale" priority="119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22" priority="113" operator="equal">
      <formula>1</formula>
    </cfRule>
  </conditionalFormatting>
  <conditionalFormatting sqref="P37">
    <cfRule type="cellIs" dxfId="121" priority="109" operator="equal">
      <formula>"ne"</formula>
    </cfRule>
    <cfRule type="cellIs" dxfId="120" priority="111" operator="equal">
      <formula>"ano"</formula>
    </cfRule>
    <cfRule type="cellIs" dxfId="119" priority="112" operator="equal">
      <formula>"S"</formula>
    </cfRule>
    <cfRule type="colorScale" priority="114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18" priority="106" operator="equal">
      <formula>"ne"</formula>
    </cfRule>
    <cfRule type="cellIs" dxfId="117" priority="107" operator="equal">
      <formula>"ano"</formula>
    </cfRule>
    <cfRule type="cellIs" dxfId="116" priority="108" operator="equal">
      <formula>1</formula>
    </cfRule>
    <cfRule type="colorScale" priority="110">
      <colorScale>
        <cfvo type="num" val="2"/>
        <cfvo type="max"/>
        <color rgb="FF92D050"/>
        <color rgb="FFFF0000"/>
      </colorScale>
    </cfRule>
  </conditionalFormatting>
  <conditionalFormatting sqref="AM38">
    <cfRule type="cellIs" dxfId="115" priority="102" operator="equal">
      <formula>"ne"</formula>
    </cfRule>
    <cfRule type="cellIs" dxfId="114" priority="103" operator="equal">
      <formula>"ano"</formula>
    </cfRule>
    <cfRule type="cellIs" dxfId="113" priority="104" operator="equal">
      <formula>1</formula>
    </cfRule>
    <cfRule type="colorScale" priority="105">
      <colorScale>
        <cfvo type="num" val="2"/>
        <cfvo type="max"/>
        <color rgb="FF92D050"/>
        <color rgb="FFFF0000"/>
      </colorScale>
    </cfRule>
  </conditionalFormatting>
  <conditionalFormatting sqref="E38:O38 Q38:W38">
    <cfRule type="cellIs" dxfId="112" priority="100" operator="equal">
      <formula>1</formula>
    </cfRule>
  </conditionalFormatting>
  <conditionalFormatting sqref="E38:O38 Q38:W38">
    <cfRule type="cellIs" dxfId="111" priority="96" operator="equal">
      <formula>"ne"</formula>
    </cfRule>
    <cfRule type="cellIs" dxfId="110" priority="98" operator="equal">
      <formula>"ano"</formula>
    </cfRule>
    <cfRule type="cellIs" dxfId="109" priority="99" operator="equal">
      <formula>"S"</formula>
    </cfRule>
    <cfRule type="colorScale" priority="101">
      <colorScale>
        <cfvo type="num" val="2"/>
        <cfvo type="max"/>
        <color rgb="FF92D050"/>
        <color rgb="FFFF0000"/>
      </colorScale>
    </cfRule>
  </conditionalFormatting>
  <conditionalFormatting sqref="E38:O38 Q38:AL38">
    <cfRule type="cellIs" dxfId="108" priority="93" operator="equal">
      <formula>"ne"</formula>
    </cfRule>
    <cfRule type="cellIs" dxfId="107" priority="94" operator="equal">
      <formula>"ano"</formula>
    </cfRule>
    <cfRule type="cellIs" dxfId="106" priority="95" operator="equal">
      <formula>1</formula>
    </cfRule>
    <cfRule type="colorScale" priority="97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5" priority="91" operator="equal">
      <formula>1</formula>
    </cfRule>
  </conditionalFormatting>
  <conditionalFormatting sqref="P38">
    <cfRule type="cellIs" dxfId="104" priority="87" operator="equal">
      <formula>"ne"</formula>
    </cfRule>
    <cfRule type="cellIs" dxfId="103" priority="89" operator="equal">
      <formula>"ano"</formula>
    </cfRule>
    <cfRule type="cellIs" dxfId="102" priority="90" operator="equal">
      <formula>"S"</formula>
    </cfRule>
    <cfRule type="colorScale" priority="92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1" priority="84" operator="equal">
      <formula>"ne"</formula>
    </cfRule>
    <cfRule type="cellIs" dxfId="100" priority="85" operator="equal">
      <formula>"ano"</formula>
    </cfRule>
    <cfRule type="cellIs" dxfId="99" priority="86" operator="equal">
      <formula>1</formula>
    </cfRule>
    <cfRule type="colorScale" priority="88">
      <colorScale>
        <cfvo type="num" val="2"/>
        <cfvo type="max"/>
        <color rgb="FF92D050"/>
        <color rgb="FFFF0000"/>
      </colorScale>
    </cfRule>
  </conditionalFormatting>
  <conditionalFormatting sqref="E39:O39 Q39:W39">
    <cfRule type="cellIs" dxfId="98" priority="82" operator="equal">
      <formula>1</formula>
    </cfRule>
  </conditionalFormatting>
  <conditionalFormatting sqref="E39:O39 Q39:W39">
    <cfRule type="cellIs" dxfId="97" priority="78" operator="equal">
      <formula>"ne"</formula>
    </cfRule>
    <cfRule type="cellIs" dxfId="96" priority="80" operator="equal">
      <formula>"ano"</formula>
    </cfRule>
    <cfRule type="cellIs" dxfId="95" priority="81" operator="equal">
      <formula>"S"</formula>
    </cfRule>
    <cfRule type="colorScale" priority="83">
      <colorScale>
        <cfvo type="num" val="2"/>
        <cfvo type="max"/>
        <color rgb="FF92D050"/>
        <color rgb="FFFF0000"/>
      </colorScale>
    </cfRule>
  </conditionalFormatting>
  <conditionalFormatting sqref="E39:O39 Q39:AG39">
    <cfRule type="cellIs" dxfId="94" priority="75" operator="equal">
      <formula>"ne"</formula>
    </cfRule>
    <cfRule type="cellIs" dxfId="93" priority="76" operator="equal">
      <formula>"ano"</formula>
    </cfRule>
    <cfRule type="cellIs" dxfId="92" priority="77" operator="equal">
      <formula>1</formula>
    </cfRule>
    <cfRule type="colorScale" priority="79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91" priority="73" operator="equal">
      <formula>1</formula>
    </cfRule>
  </conditionalFormatting>
  <conditionalFormatting sqref="P39">
    <cfRule type="cellIs" dxfId="90" priority="69" operator="equal">
      <formula>"ne"</formula>
    </cfRule>
    <cfRule type="cellIs" dxfId="89" priority="71" operator="equal">
      <formula>"ano"</formula>
    </cfRule>
    <cfRule type="cellIs" dxfId="88" priority="72" operator="equal">
      <formula>"S"</formula>
    </cfRule>
    <cfRule type="colorScale" priority="74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87" priority="66" operator="equal">
      <formula>"ne"</formula>
    </cfRule>
    <cfRule type="cellIs" dxfId="86" priority="67" operator="equal">
      <formula>"ano"</formula>
    </cfRule>
    <cfRule type="cellIs" dxfId="85" priority="68" operator="equal">
      <formula>1</formula>
    </cfRule>
    <cfRule type="colorScale" priority="70">
      <colorScale>
        <cfvo type="num" val="2"/>
        <cfvo type="max"/>
        <color rgb="FF92D050"/>
        <color rgb="FFFF0000"/>
      </colorScale>
    </cfRule>
  </conditionalFormatting>
  <conditionalFormatting sqref="AO40">
    <cfRule type="cellIs" dxfId="84" priority="62" operator="equal">
      <formula>"ne"</formula>
    </cfRule>
    <cfRule type="cellIs" dxfId="83" priority="63" operator="equal">
      <formula>"ano"</formula>
    </cfRule>
    <cfRule type="cellIs" dxfId="82" priority="64" operator="equal">
      <formula>1</formula>
    </cfRule>
    <cfRule type="colorScale" priority="65">
      <colorScale>
        <cfvo type="num" val="2"/>
        <cfvo type="max"/>
        <color rgb="FF92D050"/>
        <color rgb="FFFF0000"/>
      </colorScale>
    </cfRule>
  </conditionalFormatting>
  <conditionalFormatting sqref="AM40:AN40">
    <cfRule type="cellIs" dxfId="81" priority="58" operator="equal">
      <formula>"ne"</formula>
    </cfRule>
    <cfRule type="cellIs" dxfId="80" priority="59" operator="equal">
      <formula>"ano"</formula>
    </cfRule>
    <cfRule type="cellIs" dxfId="79" priority="60" operator="equal">
      <formula>1</formula>
    </cfRule>
    <cfRule type="colorScale" priority="61">
      <colorScale>
        <cfvo type="num" val="2"/>
        <cfvo type="max"/>
        <color rgb="FF92D050"/>
        <color rgb="FFFF0000"/>
      </colorScale>
    </cfRule>
  </conditionalFormatting>
  <conditionalFormatting sqref="E40:O40 Q40:W40">
    <cfRule type="cellIs" dxfId="78" priority="56" operator="equal">
      <formula>1</formula>
    </cfRule>
  </conditionalFormatting>
  <conditionalFormatting sqref="E40:O40 Q40:W40">
    <cfRule type="cellIs" dxfId="77" priority="52" operator="equal">
      <formula>"ne"</formula>
    </cfRule>
    <cfRule type="cellIs" dxfId="76" priority="54" operator="equal">
      <formula>"ano"</formula>
    </cfRule>
    <cfRule type="cellIs" dxfId="75" priority="55" operator="equal">
      <formula>"S"</formula>
    </cfRule>
    <cfRule type="colorScale" priority="57">
      <colorScale>
        <cfvo type="num" val="2"/>
        <cfvo type="max"/>
        <color rgb="FF92D050"/>
        <color rgb="FFFF0000"/>
      </colorScale>
    </cfRule>
  </conditionalFormatting>
  <conditionalFormatting sqref="E40:O40 Q40:AL40">
    <cfRule type="cellIs" dxfId="74" priority="49" operator="equal">
      <formula>"ne"</formula>
    </cfRule>
    <cfRule type="cellIs" dxfId="73" priority="50" operator="equal">
      <formula>"ano"</formula>
    </cfRule>
    <cfRule type="cellIs" dxfId="72" priority="51" operator="equal">
      <formula>1</formula>
    </cfRule>
    <cfRule type="colorScale" priority="53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71" priority="47" operator="equal">
      <formula>1</formula>
    </cfRule>
  </conditionalFormatting>
  <conditionalFormatting sqref="P40">
    <cfRule type="cellIs" dxfId="70" priority="43" operator="equal">
      <formula>"ne"</formula>
    </cfRule>
    <cfRule type="cellIs" dxfId="69" priority="45" operator="equal">
      <formula>"ano"</formula>
    </cfRule>
    <cfRule type="cellIs" dxfId="68" priority="46" operator="equal">
      <formula>"S"</formula>
    </cfRule>
    <cfRule type="colorScale" priority="48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67" priority="40" operator="equal">
      <formula>"ne"</formula>
    </cfRule>
    <cfRule type="cellIs" dxfId="66" priority="41" operator="equal">
      <formula>"ano"</formula>
    </cfRule>
    <cfRule type="cellIs" dxfId="65" priority="42" operator="equal">
      <formula>1</formula>
    </cfRule>
    <cfRule type="colorScale" priority="44">
      <colorScale>
        <cfvo type="num" val="2"/>
        <cfvo type="max"/>
        <color rgb="FF92D050"/>
        <color rgb="FFFF0000"/>
      </colorScale>
    </cfRule>
  </conditionalFormatting>
  <conditionalFormatting sqref="Q44:W49 E44:O49">
    <cfRule type="cellIs" dxfId="64" priority="38" operator="equal">
      <formula>1</formula>
    </cfRule>
  </conditionalFormatting>
  <conditionalFormatting sqref="Q44:W49 E44:O49">
    <cfRule type="cellIs" dxfId="63" priority="34" operator="equal">
      <formula>"ne"</formula>
    </cfRule>
    <cfRule type="cellIs" dxfId="62" priority="36" operator="equal">
      <formula>"ano"</formula>
    </cfRule>
    <cfRule type="cellIs" dxfId="61" priority="37" operator="equal">
      <formula>"S"</formula>
    </cfRule>
    <cfRule type="colorScale" priority="39">
      <colorScale>
        <cfvo type="num" val="2"/>
        <cfvo type="max"/>
        <color rgb="FF92D050"/>
        <color rgb="FFFF0000"/>
      </colorScale>
    </cfRule>
  </conditionalFormatting>
  <conditionalFormatting sqref="Q44:AL49 E44:O49">
    <cfRule type="cellIs" dxfId="60" priority="31" operator="equal">
      <formula>"ne"</formula>
    </cfRule>
    <cfRule type="cellIs" dxfId="59" priority="32" operator="equal">
      <formula>"ano"</formula>
    </cfRule>
    <cfRule type="cellIs" dxfId="58" priority="33" operator="equal">
      <formula>1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7" priority="29" operator="equal">
      <formula>1</formula>
    </cfRule>
  </conditionalFormatting>
  <conditionalFormatting sqref="P44:P49">
    <cfRule type="cellIs" dxfId="56" priority="25" operator="equal">
      <formula>"ne"</formula>
    </cfRule>
    <cfRule type="cellIs" dxfId="55" priority="27" operator="equal">
      <formula>"ano"</formula>
    </cfRule>
    <cfRule type="cellIs" dxfId="54" priority="28" operator="equal">
      <formula>"S"</formula>
    </cfRule>
    <cfRule type="colorScale" priority="30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3" priority="22" operator="equal">
      <formula>"ne"</formula>
    </cfRule>
    <cfRule type="cellIs" dxfId="52" priority="23" operator="equal">
      <formula>"ano"</formula>
    </cfRule>
    <cfRule type="cellIs" dxfId="51" priority="24" operator="equal">
      <formula>1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50:O50 Q50:AO50">
    <cfRule type="cellIs" dxfId="50" priority="18" operator="equal">
      <formula>"ne"</formula>
    </cfRule>
    <cfRule type="cellIs" dxfId="49" priority="19" operator="equal">
      <formula>"ano"</formula>
    </cfRule>
    <cfRule type="cellIs" dxfId="48" priority="20" operator="equal">
      <formula>1</formula>
    </cfRule>
    <cfRule type="colorScale" priority="21">
      <colorScale>
        <cfvo type="num" val="2"/>
        <cfvo type="max"/>
        <color rgb="FF92D050"/>
        <color rgb="FFFF0000"/>
      </colorScale>
    </cfRule>
  </conditionalFormatting>
  <conditionalFormatting sqref="P50">
    <cfRule type="cellIs" dxfId="47" priority="14" operator="equal">
      <formula>"ne"</formula>
    </cfRule>
    <cfRule type="cellIs" dxfId="46" priority="15" operator="equal">
      <formula>"ano"</formula>
    </cfRule>
    <cfRule type="cellIs" dxfId="45" priority="16" operator="equal">
      <formula>1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51:O51 Q51:AO51">
    <cfRule type="cellIs" dxfId="44" priority="10" operator="equal">
      <formula>"ne"</formula>
    </cfRule>
    <cfRule type="cellIs" dxfId="43" priority="11" operator="equal">
      <formula>"ano"</formula>
    </cfRule>
    <cfRule type="cellIs" dxfId="42" priority="12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P51">
    <cfRule type="cellIs" dxfId="41" priority="6" operator="equal">
      <formula>"ne"</formula>
    </cfRule>
    <cfRule type="cellIs" dxfId="40" priority="7" operator="equal">
      <formula>"ano"</formula>
    </cfRule>
    <cfRule type="cellIs" dxfId="39" priority="8" operator="equal">
      <formula>1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U14:AW48">
    <cfRule type="cellIs" dxfId="38" priority="5" operator="equal">
      <formula>"ano"</formula>
    </cfRule>
  </conditionalFormatting>
  <conditionalFormatting sqref="AU49:AW53">
    <cfRule type="cellIs" dxfId="37" priority="1" operator="equal">
      <formula>"ne"</formula>
    </cfRule>
    <cfRule type="cellIs" dxfId="36" priority="2" operator="equal">
      <formula>"ano"</formula>
    </cfRule>
    <cfRule type="cellIs" dxfId="35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1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view="pageBreakPreview" topLeftCell="O1" zoomScaleNormal="85" zoomScaleSheetLayoutView="100" workbookViewId="0">
      <pane ySplit="13" topLeftCell="A35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7.710937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300" t="s">
        <v>117</v>
      </c>
      <c r="B5" s="301"/>
      <c r="C5" s="301"/>
      <c r="D5" s="302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303"/>
      <c r="B6" s="304"/>
      <c r="C6" s="304"/>
      <c r="D6" s="305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303"/>
      <c r="B7" s="304"/>
      <c r="C7" s="304"/>
      <c r="D7" s="305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303"/>
      <c r="B8" s="304"/>
      <c r="C8" s="304"/>
      <c r="D8" s="305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303"/>
      <c r="B9" s="304"/>
      <c r="C9" s="304"/>
      <c r="D9" s="305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303"/>
      <c r="B10" s="304"/>
      <c r="C10" s="304"/>
      <c r="D10" s="305"/>
      <c r="E10" s="297" t="s">
        <v>211</v>
      </c>
      <c r="F10" s="298"/>
      <c r="G10" s="299"/>
      <c r="H10" s="297" t="s">
        <v>212</v>
      </c>
      <c r="I10" s="298"/>
      <c r="J10" s="299"/>
      <c r="K10" s="297" t="s">
        <v>213</v>
      </c>
      <c r="L10" s="298"/>
      <c r="M10" s="299"/>
      <c r="N10" s="297" t="s">
        <v>214</v>
      </c>
      <c r="O10" s="298"/>
      <c r="P10" s="299"/>
      <c r="Q10" s="297" t="s">
        <v>215</v>
      </c>
      <c r="R10" s="298"/>
      <c r="S10" s="299"/>
      <c r="T10" s="297" t="s">
        <v>216</v>
      </c>
      <c r="U10" s="298"/>
      <c r="V10" s="299"/>
      <c r="W10" s="297" t="s">
        <v>0</v>
      </c>
      <c r="X10" s="298"/>
      <c r="Y10" s="299"/>
      <c r="Z10" s="297" t="s">
        <v>1</v>
      </c>
      <c r="AA10" s="298"/>
      <c r="AB10" s="299"/>
      <c r="AC10" s="297" t="s">
        <v>2</v>
      </c>
      <c r="AD10" s="298"/>
      <c r="AE10" s="299"/>
      <c r="AF10" s="297" t="s">
        <v>3</v>
      </c>
      <c r="AG10" s="298"/>
      <c r="AH10" s="299"/>
      <c r="AI10" s="297" t="s">
        <v>4</v>
      </c>
      <c r="AJ10" s="298"/>
      <c r="AK10" s="299"/>
      <c r="AL10" s="297" t="s">
        <v>5</v>
      </c>
      <c r="AM10" s="298"/>
      <c r="AN10" s="299"/>
      <c r="AO10" s="297" t="s">
        <v>6</v>
      </c>
      <c r="AP10" s="298"/>
      <c r="AQ10" s="299"/>
      <c r="AR10" s="297" t="s">
        <v>7</v>
      </c>
      <c r="AS10" s="298"/>
      <c r="AT10" s="299"/>
      <c r="AU10" s="293" t="s">
        <v>217</v>
      </c>
      <c r="AV10" s="293" t="s">
        <v>218</v>
      </c>
      <c r="AW10" s="293" t="s">
        <v>219</v>
      </c>
      <c r="AX10" s="293" t="s">
        <v>220</v>
      </c>
      <c r="AY10" s="295" t="s">
        <v>221</v>
      </c>
      <c r="AZ10" s="295" t="s">
        <v>222</v>
      </c>
    </row>
    <row r="11" spans="1:52" ht="39" customHeight="1" x14ac:dyDescent="0.2">
      <c r="A11" s="303"/>
      <c r="B11" s="304"/>
      <c r="C11" s="304"/>
      <c r="D11" s="305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94"/>
      <c r="AV11" s="294"/>
      <c r="AW11" s="294"/>
      <c r="AX11" s="294"/>
      <c r="AY11" s="296"/>
      <c r="AZ11" s="296"/>
    </row>
    <row r="12" spans="1:52" ht="24.75" customHeight="1" x14ac:dyDescent="0.2">
      <c r="A12" s="303"/>
      <c r="B12" s="304"/>
      <c r="C12" s="304"/>
      <c r="D12" s="305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94"/>
      <c r="AV12" s="294"/>
      <c r="AW12" s="294"/>
      <c r="AX12" s="294"/>
      <c r="AY12" s="296"/>
      <c r="AZ12" s="296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300</v>
      </c>
      <c r="B14" s="171" t="s">
        <v>74</v>
      </c>
      <c r="C14" s="172" t="s">
        <v>18</v>
      </c>
      <c r="D14" s="173">
        <v>63.48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/>
      <c r="AB14" s="37"/>
      <c r="AC14" s="43"/>
      <c r="AD14" s="41"/>
      <c r="AE14" s="42">
        <v>1</v>
      </c>
      <c r="AF14" s="43"/>
      <c r="AG14" s="41"/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301</v>
      </c>
      <c r="B15" s="115" t="s">
        <v>42</v>
      </c>
      <c r="C15" s="116" t="s">
        <v>18</v>
      </c>
      <c r="D15" s="70">
        <v>33.58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/>
      <c r="V15" s="42"/>
      <c r="W15" s="43"/>
      <c r="X15" s="41">
        <v>1</v>
      </c>
      <c r="Y15" s="42"/>
      <c r="Z15" s="43"/>
      <c r="AA15" s="41"/>
      <c r="AB15" s="37"/>
      <c r="AC15" s="43"/>
      <c r="AD15" s="41"/>
      <c r="AE15" s="42">
        <v>1</v>
      </c>
      <c r="AF15" s="43"/>
      <c r="AG15" s="41"/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301</v>
      </c>
      <c r="B16" s="115" t="s">
        <v>44</v>
      </c>
      <c r="C16" s="116" t="s">
        <v>18</v>
      </c>
      <c r="D16" s="70">
        <v>28.49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302</v>
      </c>
      <c r="B17" s="115" t="s">
        <v>44</v>
      </c>
      <c r="C17" s="116" t="s">
        <v>18</v>
      </c>
      <c r="D17" s="70">
        <v>22.01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302</v>
      </c>
      <c r="B18" s="115" t="s">
        <v>75</v>
      </c>
      <c r="C18" s="116" t="s">
        <v>18</v>
      </c>
      <c r="D18" s="70">
        <v>51.51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 t="s">
        <v>36</v>
      </c>
      <c r="AX18" s="45"/>
      <c r="AY18" s="48"/>
      <c r="AZ18" s="49"/>
    </row>
    <row r="19" spans="1:52" s="24" customFormat="1" ht="24.75" customHeight="1" x14ac:dyDescent="0.2">
      <c r="A19" s="68">
        <v>303</v>
      </c>
      <c r="B19" s="115" t="s">
        <v>71</v>
      </c>
      <c r="C19" s="72" t="s">
        <v>23</v>
      </c>
      <c r="D19" s="70">
        <v>1.62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/>
      <c r="Q19" s="40"/>
      <c r="R19" s="36"/>
      <c r="S19" s="37"/>
      <c r="T19" s="38"/>
      <c r="U19" s="41"/>
      <c r="V19" s="42"/>
      <c r="W19" s="43"/>
      <c r="X19" s="41"/>
      <c r="Y19" s="42"/>
      <c r="Z19" s="43"/>
      <c r="AA19" s="41">
        <v>1</v>
      </c>
      <c r="AB19" s="37"/>
      <c r="AC19" s="43"/>
      <c r="AD19" s="41"/>
      <c r="AE19" s="42"/>
      <c r="AF19" s="43"/>
      <c r="AG19" s="41"/>
      <c r="AH19" s="42"/>
      <c r="AI19" s="43"/>
      <c r="AJ19" s="41"/>
      <c r="AK19" s="42"/>
      <c r="AL19" s="43"/>
      <c r="AM19" s="41"/>
      <c r="AN19" s="42"/>
      <c r="AO19" s="43">
        <v>1</v>
      </c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303</v>
      </c>
      <c r="B20" s="115" t="s">
        <v>24</v>
      </c>
      <c r="C20" s="116" t="s">
        <v>18</v>
      </c>
      <c r="D20" s="70">
        <v>36.51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/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/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 t="s">
        <v>76</v>
      </c>
      <c r="B21" s="115" t="s">
        <v>26</v>
      </c>
      <c r="C21" s="72" t="s">
        <v>69</v>
      </c>
      <c r="D21" s="70">
        <v>8.33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 t="s">
        <v>76</v>
      </c>
      <c r="B22" s="115" t="s">
        <v>71</v>
      </c>
      <c r="C22" s="72" t="s">
        <v>23</v>
      </c>
      <c r="D22" s="70">
        <v>1.37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>
        <v>1</v>
      </c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 t="s">
        <v>77</v>
      </c>
      <c r="B23" s="115" t="s">
        <v>71</v>
      </c>
      <c r="C23" s="72" t="s">
        <v>23</v>
      </c>
      <c r="D23" s="70">
        <v>1.55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/>
      <c r="Q23" s="38"/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>
        <v>1</v>
      </c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 t="s">
        <v>77</v>
      </c>
      <c r="B24" s="115" t="s">
        <v>78</v>
      </c>
      <c r="C24" s="72"/>
      <c r="D24" s="70">
        <v>1.68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/>
      <c r="Q24" s="38"/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>
        <v>1</v>
      </c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>
        <v>1</v>
      </c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s="24" customFormat="1" ht="24.75" customHeight="1" x14ac:dyDescent="0.2">
      <c r="A25" s="68">
        <v>304</v>
      </c>
      <c r="B25" s="115" t="s">
        <v>22</v>
      </c>
      <c r="C25" s="72" t="s">
        <v>23</v>
      </c>
      <c r="D25" s="70">
        <v>4.7699999999999996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/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>
        <v>304</v>
      </c>
      <c r="B26" s="115" t="s">
        <v>79</v>
      </c>
      <c r="C26" s="72" t="s">
        <v>23</v>
      </c>
      <c r="D26" s="70">
        <v>1.91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/>
      <c r="Q26" s="38"/>
      <c r="R26" s="36"/>
      <c r="S26" s="37"/>
      <c r="T26" s="38"/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80</v>
      </c>
      <c r="B27" s="115" t="s">
        <v>79</v>
      </c>
      <c r="C27" s="72" t="s">
        <v>23</v>
      </c>
      <c r="D27" s="70">
        <v>1.54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305</v>
      </c>
      <c r="B28" s="115" t="s">
        <v>81</v>
      </c>
      <c r="C28" s="72" t="s">
        <v>18</v>
      </c>
      <c r="D28" s="70">
        <v>2.87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x14ac:dyDescent="0.2">
      <c r="A29" s="68">
        <v>305</v>
      </c>
      <c r="B29" s="115" t="s">
        <v>22</v>
      </c>
      <c r="C29" s="72" t="s">
        <v>23</v>
      </c>
      <c r="D29" s="70">
        <v>3.91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/>
      <c r="Q29" s="38"/>
      <c r="R29" s="36"/>
      <c r="S29" s="37"/>
      <c r="T29" s="38"/>
      <c r="U29" s="36"/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36"/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s="24" customFormat="1" ht="24.75" customHeight="1" x14ac:dyDescent="0.2">
      <c r="A30" s="68">
        <v>306</v>
      </c>
      <c r="B30" s="115" t="s">
        <v>24</v>
      </c>
      <c r="C30" s="72" t="s">
        <v>18</v>
      </c>
      <c r="D30" s="70">
        <v>6.76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/>
      <c r="V30" s="37"/>
      <c r="W30" s="38"/>
      <c r="X30" s="50"/>
      <c r="Y30" s="39"/>
      <c r="Z30" s="38"/>
      <c r="AA30" s="36"/>
      <c r="AB30" s="37"/>
      <c r="AC30" s="43"/>
      <c r="AD30" s="41"/>
      <c r="AE30" s="42"/>
      <c r="AF30" s="43"/>
      <c r="AG30" s="36"/>
      <c r="AH30" s="42"/>
      <c r="AI30" s="43"/>
      <c r="AJ30" s="41"/>
      <c r="AK30" s="42"/>
      <c r="AL30" s="43"/>
      <c r="AM30" s="41"/>
      <c r="AN30" s="42"/>
      <c r="AO30" s="43"/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s="24" customFormat="1" ht="24.75" customHeight="1" x14ac:dyDescent="0.2">
      <c r="A31" s="68">
        <v>306</v>
      </c>
      <c r="B31" s="115" t="s">
        <v>82</v>
      </c>
      <c r="C31" s="72" t="s">
        <v>23</v>
      </c>
      <c r="D31" s="70">
        <v>2.9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36">
        <v>1</v>
      </c>
      <c r="AH31" s="42"/>
      <c r="AI31" s="43"/>
      <c r="AJ31" s="41"/>
      <c r="AK31" s="42"/>
      <c r="AL31" s="43"/>
      <c r="AM31" s="41"/>
      <c r="AN31" s="42"/>
      <c r="AO31" s="43">
        <v>1</v>
      </c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s="24" customFormat="1" ht="24.75" customHeight="1" x14ac:dyDescent="0.2">
      <c r="A32" s="68">
        <v>307</v>
      </c>
      <c r="B32" s="115" t="s">
        <v>44</v>
      </c>
      <c r="C32" s="72" t="s">
        <v>18</v>
      </c>
      <c r="D32" s="70">
        <v>16.350000000000001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>
        <v>1</v>
      </c>
      <c r="AF32" s="43"/>
      <c r="AG32" s="36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307</v>
      </c>
      <c r="B33" s="115" t="s">
        <v>44</v>
      </c>
      <c r="C33" s="72" t="s">
        <v>18</v>
      </c>
      <c r="D33" s="70">
        <v>22.1</v>
      </c>
      <c r="E33" s="36">
        <v>1</v>
      </c>
      <c r="F33" s="36"/>
      <c r="G33" s="37"/>
      <c r="H33" s="36"/>
      <c r="I33" s="36"/>
      <c r="J33" s="37"/>
      <c r="K33" s="36"/>
      <c r="L33" s="36"/>
      <c r="M33" s="37"/>
      <c r="N33" s="36"/>
      <c r="O33" s="36"/>
      <c r="P33" s="37">
        <v>1</v>
      </c>
      <c r="Q33" s="36">
        <v>1</v>
      </c>
      <c r="R33" s="36"/>
      <c r="S33" s="37"/>
      <c r="T33" s="36"/>
      <c r="U33" s="36">
        <v>1</v>
      </c>
      <c r="V33" s="37"/>
      <c r="W33" s="36"/>
      <c r="X33" s="50"/>
      <c r="Y33" s="39"/>
      <c r="Z33" s="36"/>
      <c r="AA33" s="36"/>
      <c r="AB33" s="37"/>
      <c r="AC33" s="41"/>
      <c r="AD33" s="41"/>
      <c r="AE33" s="42">
        <v>1</v>
      </c>
      <c r="AF33" s="41"/>
      <c r="AG33" s="36">
        <v>1</v>
      </c>
      <c r="AH33" s="42"/>
      <c r="AI33" s="41"/>
      <c r="AJ33" s="41"/>
      <c r="AK33" s="42"/>
      <c r="AL33" s="41"/>
      <c r="AM33" s="41"/>
      <c r="AN33" s="42"/>
      <c r="AO33" s="41"/>
      <c r="AP33" s="41"/>
      <c r="AQ33" s="42"/>
      <c r="AR33" s="41"/>
      <c r="AS33" s="41"/>
      <c r="AT33" s="42"/>
      <c r="AU33" s="42"/>
      <c r="AV33" s="42"/>
      <c r="AW33" s="42"/>
      <c r="AX33" s="51"/>
      <c r="AY33" s="48"/>
      <c r="AZ33" s="49"/>
    </row>
    <row r="34" spans="1:52" ht="24.75" customHeight="1" x14ac:dyDescent="0.2">
      <c r="A34" s="68">
        <v>308</v>
      </c>
      <c r="B34" s="115" t="s">
        <v>17</v>
      </c>
      <c r="C34" s="72" t="s">
        <v>18</v>
      </c>
      <c r="D34" s="70">
        <v>12.84</v>
      </c>
      <c r="E34" s="36">
        <v>1</v>
      </c>
      <c r="F34" s="36"/>
      <c r="G34" s="37"/>
      <c r="H34" s="36"/>
      <c r="I34" s="36"/>
      <c r="J34" s="37"/>
      <c r="K34" s="36"/>
      <c r="L34" s="36"/>
      <c r="M34" s="37"/>
      <c r="N34" s="36"/>
      <c r="O34" s="36"/>
      <c r="P34" s="37">
        <v>1</v>
      </c>
      <c r="Q34" s="36">
        <v>1</v>
      </c>
      <c r="R34" s="36"/>
      <c r="S34" s="37"/>
      <c r="T34" s="36"/>
      <c r="U34" s="36"/>
      <c r="V34" s="37"/>
      <c r="W34" s="36"/>
      <c r="X34" s="50"/>
      <c r="Y34" s="39"/>
      <c r="Z34" s="36"/>
      <c r="AA34" s="36"/>
      <c r="AB34" s="37"/>
      <c r="AC34" s="41"/>
      <c r="AD34" s="41"/>
      <c r="AE34" s="42"/>
      <c r="AF34" s="41"/>
      <c r="AG34" s="36"/>
      <c r="AH34" s="42"/>
      <c r="AI34" s="41"/>
      <c r="AJ34" s="41"/>
      <c r="AK34" s="42"/>
      <c r="AL34" s="41"/>
      <c r="AM34" s="41"/>
      <c r="AN34" s="42"/>
      <c r="AO34" s="41"/>
      <c r="AP34" s="41"/>
      <c r="AQ34" s="42"/>
      <c r="AR34" s="41"/>
      <c r="AS34" s="41"/>
      <c r="AT34" s="42"/>
      <c r="AU34" s="42"/>
      <c r="AV34" s="42"/>
      <c r="AW34" s="42"/>
      <c r="AX34" s="51"/>
      <c r="AY34" s="48"/>
      <c r="AZ34" s="49"/>
    </row>
    <row r="35" spans="1:52" ht="24.75" customHeight="1" x14ac:dyDescent="0.2">
      <c r="A35" s="68">
        <v>309</v>
      </c>
      <c r="B35" s="115" t="s">
        <v>44</v>
      </c>
      <c r="C35" s="72" t="s">
        <v>18</v>
      </c>
      <c r="D35" s="70">
        <v>13.79</v>
      </c>
      <c r="E35" s="36">
        <v>1</v>
      </c>
      <c r="F35" s="36"/>
      <c r="G35" s="37"/>
      <c r="H35" s="36"/>
      <c r="I35" s="36"/>
      <c r="J35" s="37"/>
      <c r="K35" s="36"/>
      <c r="L35" s="36"/>
      <c r="M35" s="37"/>
      <c r="N35" s="36"/>
      <c r="O35" s="36"/>
      <c r="P35" s="37">
        <v>1</v>
      </c>
      <c r="Q35" s="36">
        <v>1</v>
      </c>
      <c r="R35" s="36"/>
      <c r="S35" s="37"/>
      <c r="T35" s="36"/>
      <c r="U35" s="36">
        <v>1</v>
      </c>
      <c r="V35" s="37"/>
      <c r="W35" s="36"/>
      <c r="X35" s="50"/>
      <c r="Y35" s="39"/>
      <c r="Z35" s="36"/>
      <c r="AA35" s="36"/>
      <c r="AB35" s="37"/>
      <c r="AC35" s="41"/>
      <c r="AD35" s="41"/>
      <c r="AE35" s="42">
        <v>1</v>
      </c>
      <c r="AF35" s="41"/>
      <c r="AG35" s="36">
        <v>1</v>
      </c>
      <c r="AH35" s="42"/>
      <c r="AI35" s="41"/>
      <c r="AJ35" s="41"/>
      <c r="AK35" s="42"/>
      <c r="AL35" s="41"/>
      <c r="AM35" s="41"/>
      <c r="AN35" s="42"/>
      <c r="AO35" s="41"/>
      <c r="AP35" s="41"/>
      <c r="AQ35" s="42"/>
      <c r="AR35" s="41"/>
      <c r="AS35" s="41"/>
      <c r="AT35" s="42"/>
      <c r="AU35" s="42"/>
      <c r="AV35" s="42"/>
      <c r="AW35" s="42"/>
      <c r="AX35" s="51"/>
      <c r="AY35" s="48"/>
      <c r="AZ35" s="49"/>
    </row>
    <row r="36" spans="1:52" ht="24.75" customHeight="1" x14ac:dyDescent="0.2">
      <c r="A36" s="68">
        <v>310</v>
      </c>
      <c r="B36" s="115" t="s">
        <v>44</v>
      </c>
      <c r="C36" s="72" t="s">
        <v>18</v>
      </c>
      <c r="D36" s="70">
        <v>19.489999999999998</v>
      </c>
      <c r="E36" s="36">
        <v>1</v>
      </c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>
        <v>1</v>
      </c>
      <c r="Q36" s="36">
        <v>1</v>
      </c>
      <c r="R36" s="36"/>
      <c r="S36" s="37"/>
      <c r="T36" s="36"/>
      <c r="U36" s="36">
        <v>1</v>
      </c>
      <c r="V36" s="37"/>
      <c r="W36" s="36"/>
      <c r="X36" s="50"/>
      <c r="Y36" s="39"/>
      <c r="Z36" s="36"/>
      <c r="AA36" s="36"/>
      <c r="AB36" s="37"/>
      <c r="AC36" s="41"/>
      <c r="AD36" s="41"/>
      <c r="AE36" s="42">
        <v>1</v>
      </c>
      <c r="AF36" s="41"/>
      <c r="AG36" s="36">
        <v>1</v>
      </c>
      <c r="AH36" s="42"/>
      <c r="AI36" s="41"/>
      <c r="AJ36" s="41"/>
      <c r="AK36" s="42"/>
      <c r="AL36" s="41"/>
      <c r="AM36" s="41"/>
      <c r="AN36" s="42"/>
      <c r="AO36" s="41"/>
      <c r="AP36" s="41"/>
      <c r="AQ36" s="42"/>
      <c r="AR36" s="41"/>
      <c r="AS36" s="41"/>
      <c r="AT36" s="42"/>
      <c r="AU36" s="42"/>
      <c r="AV36" s="42"/>
      <c r="AW36" s="42"/>
      <c r="AX36" s="51"/>
      <c r="AY36" s="48"/>
      <c r="AZ36" s="49"/>
    </row>
    <row r="37" spans="1:52" ht="24.75" customHeight="1" thickBot="1" x14ac:dyDescent="0.25">
      <c r="A37" s="74">
        <v>311</v>
      </c>
      <c r="B37" s="119" t="s">
        <v>44</v>
      </c>
      <c r="C37" s="76" t="s">
        <v>18</v>
      </c>
      <c r="D37" s="77">
        <v>9.2899999999999991</v>
      </c>
      <c r="E37" s="53">
        <v>1</v>
      </c>
      <c r="F37" s="53"/>
      <c r="G37" s="54"/>
      <c r="H37" s="53"/>
      <c r="I37" s="53"/>
      <c r="J37" s="54"/>
      <c r="K37" s="53"/>
      <c r="L37" s="53"/>
      <c r="M37" s="54"/>
      <c r="N37" s="53"/>
      <c r="O37" s="53"/>
      <c r="P37" s="54">
        <v>1</v>
      </c>
      <c r="Q37" s="53">
        <v>1</v>
      </c>
      <c r="R37" s="53"/>
      <c r="S37" s="54"/>
      <c r="T37" s="53"/>
      <c r="U37" s="53">
        <v>1</v>
      </c>
      <c r="V37" s="54"/>
      <c r="W37" s="53"/>
      <c r="X37" s="55"/>
      <c r="Y37" s="56"/>
      <c r="Z37" s="53"/>
      <c r="AA37" s="53"/>
      <c r="AB37" s="54"/>
      <c r="AC37" s="57"/>
      <c r="AD37" s="57"/>
      <c r="AE37" s="58">
        <v>1</v>
      </c>
      <c r="AF37" s="57"/>
      <c r="AG37" s="53">
        <v>1</v>
      </c>
      <c r="AH37" s="58"/>
      <c r="AI37" s="57"/>
      <c r="AJ37" s="57"/>
      <c r="AK37" s="58"/>
      <c r="AL37" s="57"/>
      <c r="AM37" s="57"/>
      <c r="AN37" s="58"/>
      <c r="AO37" s="57"/>
      <c r="AP37" s="57"/>
      <c r="AQ37" s="58"/>
      <c r="AR37" s="57"/>
      <c r="AS37" s="57"/>
      <c r="AT37" s="58"/>
      <c r="AU37" s="58"/>
      <c r="AV37" s="58"/>
      <c r="AW37" s="58"/>
      <c r="AX37" s="59"/>
      <c r="AY37" s="48"/>
      <c r="AZ37" s="49"/>
    </row>
    <row r="38" spans="1:52" ht="24.75" customHeight="1" thickTop="1" thickBot="1" x14ac:dyDescent="0.25">
      <c r="D38" s="81">
        <f>SUM(D14:D37)</f>
        <v>368.65000000000015</v>
      </c>
      <c r="E38" s="291" t="s">
        <v>119</v>
      </c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2"/>
      <c r="AY38" s="62"/>
      <c r="AZ38" s="62"/>
    </row>
    <row r="39" spans="1:52" ht="24.75" customHeight="1" thickTop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41"/>
      <c r="AD39" s="41"/>
      <c r="AE39" s="41"/>
      <c r="AF39" s="41"/>
      <c r="AG39" s="36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84"/>
    </row>
    <row r="40" spans="1:52" ht="24.75" customHeight="1" x14ac:dyDescent="0.2">
      <c r="A40" s="158"/>
      <c r="B40" s="24" t="s">
        <v>205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1:52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1:52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1:52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1:52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1:52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1:52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1:52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1:52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V10:AV12"/>
    <mergeCell ref="A5:D12"/>
    <mergeCell ref="E10:G10"/>
    <mergeCell ref="H10:J10"/>
    <mergeCell ref="K10:M10"/>
    <mergeCell ref="N10:P10"/>
    <mergeCell ref="AW10:AW12"/>
    <mergeCell ref="AX10:AX12"/>
    <mergeCell ref="AY10:AY12"/>
    <mergeCell ref="AZ10:AZ12"/>
    <mergeCell ref="E38:AX38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</mergeCells>
  <conditionalFormatting sqref="E23:W37 E39:W52">
    <cfRule type="cellIs" dxfId="34" priority="25" operator="equal">
      <formula>1</formula>
    </cfRule>
  </conditionalFormatting>
  <conditionalFormatting sqref="E23:W37 E39:W53">
    <cfRule type="cellIs" dxfId="33" priority="21" operator="equal">
      <formula>"ne"</formula>
    </cfRule>
    <cfRule type="cellIs" dxfId="32" priority="23" operator="equal">
      <formula>"ano"</formula>
    </cfRule>
    <cfRule type="cellIs" dxfId="31" priority="24" operator="equal">
      <formula>"S"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48:AV53 E14:AF37 AH14:AW37 AH39:AV47 AW39:AW53 E39:AF47">
    <cfRule type="cellIs" dxfId="30" priority="18" operator="equal">
      <formula>"ne"</formula>
    </cfRule>
    <cfRule type="cellIs" dxfId="29" priority="19" operator="equal">
      <formula>"ano"</formula>
    </cfRule>
    <cfRule type="cellIs" dxfId="28" priority="20" operator="equal">
      <formula>1</formula>
    </cfRule>
    <cfRule type="colorScale" priority="22">
      <colorScale>
        <cfvo type="num" val="2"/>
        <cfvo type="max"/>
        <color rgb="FF92D050"/>
        <color rgb="FFFF0000"/>
      </colorScale>
    </cfRule>
  </conditionalFormatting>
  <conditionalFormatting sqref="AG23:AG37 AG39:AG47">
    <cfRule type="cellIs" dxfId="27" priority="8" operator="equal">
      <formula>1</formula>
    </cfRule>
  </conditionalFormatting>
  <conditionalFormatting sqref="AG23:AG37 AG39:AG47">
    <cfRule type="cellIs" dxfId="26" priority="4" operator="equal">
      <formula>"ne"</formula>
    </cfRule>
    <cfRule type="cellIs" dxfId="25" priority="6" operator="equal">
      <formula>"ano"</formula>
    </cfRule>
    <cfRule type="cellIs" dxfId="2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37 AG39:AG47">
    <cfRule type="cellIs" dxfId="23" priority="1" operator="equal">
      <formula>"ne"</formula>
    </cfRule>
    <cfRule type="cellIs" dxfId="22" priority="2" operator="equal">
      <formula>"ano"</formula>
    </cfRule>
    <cfRule type="cellIs" dxfId="2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64"/>
  <sheetViews>
    <sheetView topLeftCell="O1" zoomScaleNormal="100" workbookViewId="0">
      <pane ySplit="13" topLeftCell="A26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8.4257812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300" t="s">
        <v>118</v>
      </c>
      <c r="B5" s="301"/>
      <c r="C5" s="301"/>
      <c r="D5" s="302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303"/>
      <c r="B6" s="304"/>
      <c r="C6" s="304"/>
      <c r="D6" s="305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303"/>
      <c r="B7" s="304"/>
      <c r="C7" s="304"/>
      <c r="D7" s="305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303"/>
      <c r="B8" s="304"/>
      <c r="C8" s="304"/>
      <c r="D8" s="305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303"/>
      <c r="B9" s="304"/>
      <c r="C9" s="304"/>
      <c r="D9" s="305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303"/>
      <c r="B10" s="304"/>
      <c r="C10" s="304"/>
      <c r="D10" s="305"/>
      <c r="E10" s="297" t="s">
        <v>211</v>
      </c>
      <c r="F10" s="298"/>
      <c r="G10" s="299"/>
      <c r="H10" s="297" t="s">
        <v>212</v>
      </c>
      <c r="I10" s="298"/>
      <c r="J10" s="299"/>
      <c r="K10" s="297" t="s">
        <v>213</v>
      </c>
      <c r="L10" s="298"/>
      <c r="M10" s="299"/>
      <c r="N10" s="297" t="s">
        <v>214</v>
      </c>
      <c r="O10" s="298"/>
      <c r="P10" s="299"/>
      <c r="Q10" s="297" t="s">
        <v>215</v>
      </c>
      <c r="R10" s="298"/>
      <c r="S10" s="299"/>
      <c r="T10" s="297" t="s">
        <v>216</v>
      </c>
      <c r="U10" s="298"/>
      <c r="V10" s="299"/>
      <c r="W10" s="297" t="s">
        <v>0</v>
      </c>
      <c r="X10" s="298"/>
      <c r="Y10" s="299"/>
      <c r="Z10" s="297" t="s">
        <v>1</v>
      </c>
      <c r="AA10" s="298"/>
      <c r="AB10" s="299"/>
      <c r="AC10" s="297" t="s">
        <v>2</v>
      </c>
      <c r="AD10" s="298"/>
      <c r="AE10" s="299"/>
      <c r="AF10" s="297" t="s">
        <v>3</v>
      </c>
      <c r="AG10" s="298"/>
      <c r="AH10" s="299"/>
      <c r="AI10" s="297" t="s">
        <v>4</v>
      </c>
      <c r="AJ10" s="298"/>
      <c r="AK10" s="299"/>
      <c r="AL10" s="297" t="s">
        <v>5</v>
      </c>
      <c r="AM10" s="298"/>
      <c r="AN10" s="299"/>
      <c r="AO10" s="297" t="s">
        <v>6</v>
      </c>
      <c r="AP10" s="298"/>
      <c r="AQ10" s="299"/>
      <c r="AR10" s="297" t="s">
        <v>7</v>
      </c>
      <c r="AS10" s="298"/>
      <c r="AT10" s="299"/>
      <c r="AU10" s="293" t="s">
        <v>217</v>
      </c>
      <c r="AV10" s="293" t="s">
        <v>218</v>
      </c>
      <c r="AW10" s="293" t="s">
        <v>219</v>
      </c>
      <c r="AX10" s="293" t="s">
        <v>220</v>
      </c>
      <c r="AY10" s="295" t="s">
        <v>221</v>
      </c>
      <c r="AZ10" s="295" t="s">
        <v>222</v>
      </c>
    </row>
    <row r="11" spans="1:52" ht="39" customHeight="1" x14ac:dyDescent="0.2">
      <c r="A11" s="303"/>
      <c r="B11" s="304"/>
      <c r="C11" s="304"/>
      <c r="D11" s="305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94"/>
      <c r="AV11" s="294"/>
      <c r="AW11" s="294"/>
      <c r="AX11" s="294"/>
      <c r="AY11" s="296"/>
      <c r="AZ11" s="296"/>
    </row>
    <row r="12" spans="1:52" ht="24.75" customHeight="1" x14ac:dyDescent="0.2">
      <c r="A12" s="303"/>
      <c r="B12" s="304"/>
      <c r="C12" s="304"/>
      <c r="D12" s="305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94"/>
      <c r="AV12" s="294"/>
      <c r="AW12" s="294"/>
      <c r="AX12" s="294"/>
      <c r="AY12" s="296"/>
      <c r="AZ12" s="296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400</v>
      </c>
      <c r="B14" s="171" t="s">
        <v>42</v>
      </c>
      <c r="C14" s="172" t="s">
        <v>18</v>
      </c>
      <c r="D14" s="173">
        <v>37.97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>
        <v>1</v>
      </c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401</v>
      </c>
      <c r="B15" s="115" t="s">
        <v>24</v>
      </c>
      <c r="C15" s="72" t="s">
        <v>18</v>
      </c>
      <c r="D15" s="70">
        <v>4.57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402</v>
      </c>
      <c r="B16" s="115" t="s">
        <v>44</v>
      </c>
      <c r="C16" s="72" t="s">
        <v>18</v>
      </c>
      <c r="D16" s="70">
        <v>19.829999999999998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403</v>
      </c>
      <c r="B17" s="115" t="s">
        <v>44</v>
      </c>
      <c r="C17" s="72" t="s">
        <v>18</v>
      </c>
      <c r="D17" s="70">
        <v>12.57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404</v>
      </c>
      <c r="B18" s="115" t="s">
        <v>44</v>
      </c>
      <c r="C18" s="72" t="s">
        <v>18</v>
      </c>
      <c r="D18" s="70">
        <v>13.33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s="24" customFormat="1" ht="24.75" customHeight="1" x14ac:dyDescent="0.2">
      <c r="A19" s="68">
        <v>405</v>
      </c>
      <c r="B19" s="115" t="s">
        <v>44</v>
      </c>
      <c r="C19" s="72" t="s">
        <v>18</v>
      </c>
      <c r="D19" s="70">
        <v>9.94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406</v>
      </c>
      <c r="B20" s="115" t="s">
        <v>44</v>
      </c>
      <c r="C20" s="72" t="s">
        <v>18</v>
      </c>
      <c r="D20" s="70">
        <v>9.02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>
        <v>407</v>
      </c>
      <c r="B21" s="115" t="s">
        <v>44</v>
      </c>
      <c r="C21" s="72" t="s">
        <v>18</v>
      </c>
      <c r="D21" s="70">
        <v>12.5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>
        <v>408</v>
      </c>
      <c r="B22" s="115" t="s">
        <v>83</v>
      </c>
      <c r="C22" s="72" t="s">
        <v>18</v>
      </c>
      <c r="D22" s="70">
        <v>1.68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/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>
        <v>409</v>
      </c>
      <c r="B23" s="115" t="s">
        <v>44</v>
      </c>
      <c r="C23" s="72" t="s">
        <v>18</v>
      </c>
      <c r="D23" s="70">
        <v>16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>
        <v>410</v>
      </c>
      <c r="B24" s="115" t="s">
        <v>75</v>
      </c>
      <c r="C24" s="72" t="s">
        <v>45</v>
      </c>
      <c r="D24" s="70">
        <v>50.93</v>
      </c>
      <c r="E24" s="36"/>
      <c r="F24" s="36"/>
      <c r="G24" s="37"/>
      <c r="H24" s="38"/>
      <c r="I24" s="36"/>
      <c r="J24" s="37"/>
      <c r="K24" s="38">
        <v>1</v>
      </c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 t="s">
        <v>36</v>
      </c>
      <c r="AX24" s="45"/>
      <c r="AY24" s="48"/>
      <c r="AZ24" s="49"/>
    </row>
    <row r="25" spans="1:52" s="24" customFormat="1" ht="24.75" customHeight="1" x14ac:dyDescent="0.2">
      <c r="A25" s="68">
        <v>411</v>
      </c>
      <c r="B25" s="115" t="s">
        <v>71</v>
      </c>
      <c r="C25" s="72" t="s">
        <v>23</v>
      </c>
      <c r="D25" s="70">
        <v>1.62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>
        <v>1</v>
      </c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 t="s">
        <v>84</v>
      </c>
      <c r="B26" s="115" t="s">
        <v>71</v>
      </c>
      <c r="C26" s="72" t="s">
        <v>23</v>
      </c>
      <c r="D26" s="70">
        <v>1.37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85</v>
      </c>
      <c r="B27" s="115" t="s">
        <v>71</v>
      </c>
      <c r="C27" s="72" t="s">
        <v>23</v>
      </c>
      <c r="D27" s="70">
        <v>1.32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412</v>
      </c>
      <c r="B28" s="115" t="s">
        <v>79</v>
      </c>
      <c r="C28" s="72" t="s">
        <v>23</v>
      </c>
      <c r="D28" s="70">
        <v>2.0499999999999998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thickBot="1" x14ac:dyDescent="0.25">
      <c r="A29" s="74" t="s">
        <v>86</v>
      </c>
      <c r="B29" s="119" t="s">
        <v>79</v>
      </c>
      <c r="C29" s="76" t="s">
        <v>23</v>
      </c>
      <c r="D29" s="77">
        <v>1.36</v>
      </c>
      <c r="E29" s="53">
        <v>1</v>
      </c>
      <c r="F29" s="53"/>
      <c r="G29" s="54"/>
      <c r="H29" s="85"/>
      <c r="I29" s="53"/>
      <c r="J29" s="54"/>
      <c r="K29" s="85"/>
      <c r="L29" s="53"/>
      <c r="M29" s="54"/>
      <c r="N29" s="85"/>
      <c r="O29" s="53"/>
      <c r="P29" s="54"/>
      <c r="Q29" s="85"/>
      <c r="R29" s="53"/>
      <c r="S29" s="54"/>
      <c r="T29" s="85"/>
      <c r="U29" s="53">
        <v>1</v>
      </c>
      <c r="V29" s="54"/>
      <c r="W29" s="85"/>
      <c r="X29" s="55"/>
      <c r="Y29" s="56"/>
      <c r="Z29" s="85"/>
      <c r="AA29" s="53"/>
      <c r="AB29" s="54"/>
      <c r="AC29" s="86"/>
      <c r="AD29" s="57"/>
      <c r="AE29" s="58"/>
      <c r="AF29" s="86"/>
      <c r="AG29" s="53">
        <v>1</v>
      </c>
      <c r="AH29" s="58"/>
      <c r="AI29" s="86"/>
      <c r="AJ29" s="57"/>
      <c r="AK29" s="58"/>
      <c r="AL29" s="86"/>
      <c r="AM29" s="57"/>
      <c r="AN29" s="58"/>
      <c r="AO29" s="86">
        <v>1</v>
      </c>
      <c r="AP29" s="57"/>
      <c r="AQ29" s="58"/>
      <c r="AR29" s="86"/>
      <c r="AS29" s="57"/>
      <c r="AT29" s="58"/>
      <c r="AU29" s="58"/>
      <c r="AV29" s="58"/>
      <c r="AW29" s="87"/>
      <c r="AX29" s="88"/>
      <c r="AY29" s="48"/>
      <c r="AZ29" s="49"/>
    </row>
    <row r="30" spans="1:52" s="24" customFormat="1" ht="24.75" customHeight="1" thickTop="1" thickBot="1" x14ac:dyDescent="0.25">
      <c r="A30" s="82"/>
      <c r="B30" s="14"/>
      <c r="C30" s="14"/>
      <c r="D30" s="81">
        <f>SUM(D14:D29)</f>
        <v>196.06000000000003</v>
      </c>
      <c r="E30" s="291" t="s">
        <v>119</v>
      </c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2"/>
      <c r="AY30" s="62"/>
      <c r="AZ30" s="62"/>
    </row>
    <row r="31" spans="1:52" s="24" customFormat="1" ht="24.75" customHeight="1" thickTop="1" x14ac:dyDescent="0.2">
      <c r="A31" s="82"/>
      <c r="B31" s="14"/>
      <c r="C31" s="14"/>
      <c r="D31" s="1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50"/>
      <c r="Y31" s="50"/>
      <c r="Z31" s="36"/>
      <c r="AA31" s="36"/>
      <c r="AB31" s="36"/>
      <c r="AC31" s="41"/>
      <c r="AD31" s="41"/>
      <c r="AE31" s="41"/>
      <c r="AF31" s="41"/>
      <c r="AG31" s="36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84"/>
    </row>
    <row r="32" spans="1:52" s="24" customFormat="1" ht="24.75" customHeight="1" x14ac:dyDescent="0.2">
      <c r="A32" s="158"/>
      <c r="B32" s="24" t="s">
        <v>205</v>
      </c>
      <c r="C32" s="14"/>
      <c r="D32" s="14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50"/>
      <c r="Y32" s="50"/>
      <c r="Z32" s="36"/>
      <c r="AA32" s="36"/>
      <c r="AB32" s="36"/>
      <c r="AC32" s="41"/>
      <c r="AD32" s="41"/>
      <c r="AE32" s="41"/>
      <c r="AF32" s="41"/>
      <c r="AG32" s="36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84"/>
    </row>
    <row r="33" spans="5:50" ht="24.75" customHeight="1" x14ac:dyDescent="0.2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50"/>
      <c r="Y33" s="50"/>
      <c r="Z33" s="36"/>
      <c r="AA33" s="36"/>
      <c r="AB33" s="36"/>
      <c r="AC33" s="41"/>
      <c r="AD33" s="41"/>
      <c r="AE33" s="41"/>
      <c r="AF33" s="41"/>
      <c r="AG33" s="36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84"/>
    </row>
    <row r="34" spans="5:50" ht="24.75" customHeight="1" x14ac:dyDescent="0.2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50"/>
      <c r="Y34" s="50"/>
      <c r="Z34" s="36"/>
      <c r="AA34" s="36"/>
      <c r="AB34" s="36"/>
      <c r="AC34" s="41"/>
      <c r="AD34" s="41"/>
      <c r="AE34" s="41"/>
      <c r="AF34" s="41"/>
      <c r="AG34" s="36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84"/>
    </row>
    <row r="35" spans="5:50" ht="24.75" customHeight="1" x14ac:dyDescent="0.2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50"/>
      <c r="Y35" s="50"/>
      <c r="Z35" s="36"/>
      <c r="AA35" s="36"/>
      <c r="AB35" s="36"/>
      <c r="AC35" s="52"/>
      <c r="AD35" s="52"/>
      <c r="AE35" s="52"/>
      <c r="AF35" s="52"/>
      <c r="AG35" s="36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</row>
    <row r="36" spans="5:50" ht="24.75" customHeight="1" x14ac:dyDescent="0.2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50"/>
      <c r="Y36" s="50"/>
      <c r="Z36" s="36"/>
      <c r="AA36" s="36"/>
      <c r="AB36" s="36"/>
      <c r="AC36" s="52"/>
      <c r="AD36" s="52"/>
      <c r="AE36" s="52"/>
      <c r="AF36" s="52"/>
      <c r="AG36" s="36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</row>
    <row r="37" spans="5:50" ht="24.75" customHeight="1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50"/>
      <c r="Y37" s="50"/>
      <c r="Z37" s="36"/>
      <c r="AA37" s="36"/>
      <c r="AB37" s="36"/>
      <c r="AC37" s="52"/>
      <c r="AD37" s="52"/>
      <c r="AE37" s="52"/>
      <c r="AF37" s="52"/>
      <c r="AG37" s="36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</row>
    <row r="38" spans="5:50" ht="24.75" customHeight="1" x14ac:dyDescent="0.2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50"/>
      <c r="Y38" s="50"/>
      <c r="Z38" s="36"/>
      <c r="AA38" s="36"/>
      <c r="AB38" s="36"/>
      <c r="AC38" s="52"/>
      <c r="AD38" s="52"/>
      <c r="AE38" s="52"/>
      <c r="AF38" s="52"/>
      <c r="AG38" s="36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</row>
    <row r="39" spans="5:50" ht="24.75" customHeight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52"/>
      <c r="AD39" s="52"/>
      <c r="AE39" s="52"/>
      <c r="AF39" s="52"/>
      <c r="AG39" s="36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</row>
    <row r="40" spans="5:50" ht="24.75" customHeight="1" x14ac:dyDescent="0.2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5:50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5:50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5:50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5:50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5:50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5:50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5:50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5:50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5:D12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T10:V10"/>
    <mergeCell ref="AW10:AW12"/>
    <mergeCell ref="AX10:AX12"/>
    <mergeCell ref="AY10:AY12"/>
    <mergeCell ref="AZ10:AZ12"/>
    <mergeCell ref="E30:AX30"/>
    <mergeCell ref="AO10:AQ10"/>
    <mergeCell ref="AR10:AT10"/>
    <mergeCell ref="AI10:AK10"/>
    <mergeCell ref="AL10:AN10"/>
    <mergeCell ref="AU10:AU12"/>
    <mergeCell ref="AV10:AV12"/>
  </mergeCells>
  <conditionalFormatting sqref="E23:W29 E31:W52">
    <cfRule type="cellIs" dxfId="20" priority="34" operator="equal">
      <formula>1</formula>
    </cfRule>
  </conditionalFormatting>
  <conditionalFormatting sqref="E23:W29 E31:W53">
    <cfRule type="cellIs" dxfId="19" priority="30" operator="equal">
      <formula>"ne"</formula>
    </cfRule>
    <cfRule type="cellIs" dxfId="18" priority="32" operator="equal">
      <formula>"ano"</formula>
    </cfRule>
    <cfRule type="cellIs" dxfId="17" priority="33" operator="equal">
      <formula>"S"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E48:AV53 E14:AF29 AH14:AW29 AH31:AV47 AW31:AW53 E31:AF47">
    <cfRule type="cellIs" dxfId="16" priority="27" operator="equal">
      <formula>"ne"</formula>
    </cfRule>
    <cfRule type="cellIs" dxfId="15" priority="28" operator="equal">
      <formula>"ano"</formula>
    </cfRule>
    <cfRule type="cellIs" dxfId="14" priority="29" operator="equal">
      <formula>1</formula>
    </cfRule>
    <cfRule type="colorScale" priority="31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13" priority="17" operator="equal">
      <formula>1</formula>
    </cfRule>
  </conditionalFormatting>
  <conditionalFormatting sqref="AG31:AG47">
    <cfRule type="cellIs" dxfId="12" priority="13" operator="equal">
      <formula>"ne"</formula>
    </cfRule>
    <cfRule type="cellIs" dxfId="11" priority="15" operator="equal">
      <formula>"ano"</formula>
    </cfRule>
    <cfRule type="cellIs" dxfId="10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9" priority="10" operator="equal">
      <formula>"ne"</formula>
    </cfRule>
    <cfRule type="cellIs" dxfId="8" priority="11" operator="equal">
      <formula>"ano"</formula>
    </cfRule>
    <cfRule type="cellIs" dxfId="7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AG23:AG29">
    <cfRule type="cellIs" dxfId="6" priority="8" operator="equal">
      <formula>1</formula>
    </cfRule>
  </conditionalFormatting>
  <conditionalFormatting sqref="AG23:AG29">
    <cfRule type="cellIs" dxfId="5" priority="4" operator="equal">
      <formula>"ne"</formula>
    </cfRule>
    <cfRule type="cellIs" dxfId="4" priority="6" operator="equal">
      <formula>"ano"</formula>
    </cfRule>
    <cfRule type="cellIs" dxfId="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2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14"/>
  <sheetViews>
    <sheetView zoomScaleNormal="100" zoomScaleSheetLayoutView="115" workbookViewId="0">
      <selection activeCell="A7" sqref="A7"/>
    </sheetView>
  </sheetViews>
  <sheetFormatPr defaultRowHeight="12.75" x14ac:dyDescent="0.2"/>
  <cols>
    <col min="1" max="16384" width="9.140625" style="14"/>
  </cols>
  <sheetData>
    <row r="1" spans="1:1" x14ac:dyDescent="0.2">
      <c r="A1" s="109" t="s">
        <v>239</v>
      </c>
    </row>
    <row r="2" spans="1:1" x14ac:dyDescent="0.2">
      <c r="A2" s="110" t="s">
        <v>240</v>
      </c>
    </row>
    <row r="4" spans="1:1" x14ac:dyDescent="0.2">
      <c r="A4" s="15" t="s">
        <v>183</v>
      </c>
    </row>
    <row r="7" spans="1:1" x14ac:dyDescent="0.2">
      <c r="A7" s="14" t="s">
        <v>101</v>
      </c>
    </row>
    <row r="8" spans="1:1" x14ac:dyDescent="0.2">
      <c r="A8" s="267" t="s">
        <v>247</v>
      </c>
    </row>
    <row r="10" spans="1:1" x14ac:dyDescent="0.2">
      <c r="A10" s="14" t="s">
        <v>102</v>
      </c>
    </row>
    <row r="12" spans="1:1" x14ac:dyDescent="0.2">
      <c r="A12" s="14" t="s">
        <v>103</v>
      </c>
    </row>
    <row r="14" spans="1:1" x14ac:dyDescent="0.2">
      <c r="A14" s="14" t="s">
        <v>104</v>
      </c>
    </row>
  </sheetData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E27"/>
  <sheetViews>
    <sheetView tabSelected="1" view="pageBreakPreview" zoomScale="130" zoomScaleNormal="100" zoomScaleSheetLayoutView="130" workbookViewId="0">
      <selection activeCell="A26" sqref="A26"/>
    </sheetView>
  </sheetViews>
  <sheetFormatPr defaultRowHeight="12.75" x14ac:dyDescent="0.2"/>
  <cols>
    <col min="1" max="1" width="29.28515625" style="14" customWidth="1"/>
    <col min="2" max="2" width="18.42578125" style="14" customWidth="1"/>
    <col min="3" max="5" width="17" style="14" customWidth="1"/>
    <col min="6" max="16384" width="9.140625" style="14"/>
  </cols>
  <sheetData>
    <row r="1" spans="1:1" x14ac:dyDescent="0.2">
      <c r="A1" s="109" t="s">
        <v>239</v>
      </c>
    </row>
    <row r="2" spans="1:1" x14ac:dyDescent="0.2">
      <c r="A2" s="110" t="s">
        <v>240</v>
      </c>
    </row>
    <row r="3" spans="1:1" x14ac:dyDescent="0.2">
      <c r="A3" s="2"/>
    </row>
    <row r="4" spans="1:1" x14ac:dyDescent="0.2">
      <c r="A4" s="112" t="s">
        <v>180</v>
      </c>
    </row>
    <row r="6" spans="1:1" x14ac:dyDescent="0.2">
      <c r="A6" s="196" t="s">
        <v>97</v>
      </c>
    </row>
    <row r="8" spans="1:1" x14ac:dyDescent="0.2">
      <c r="A8" s="14" t="s">
        <v>98</v>
      </c>
    </row>
    <row r="10" spans="1:1" x14ac:dyDescent="0.2">
      <c r="A10" s="196" t="s">
        <v>99</v>
      </c>
    </row>
    <row r="12" spans="1:1" x14ac:dyDescent="0.2">
      <c r="A12" s="14" t="s">
        <v>192</v>
      </c>
    </row>
    <row r="14" spans="1:1" x14ac:dyDescent="0.2">
      <c r="A14" s="14" t="s">
        <v>100</v>
      </c>
    </row>
    <row r="17" spans="1:5" ht="13.5" thickBot="1" x14ac:dyDescent="0.25"/>
    <row r="18" spans="1:5" ht="21.75" customHeight="1" x14ac:dyDescent="0.2">
      <c r="A18" s="317" t="s">
        <v>162</v>
      </c>
      <c r="B18" s="319" t="s">
        <v>256</v>
      </c>
      <c r="C18" s="319" t="s">
        <v>253</v>
      </c>
      <c r="D18" s="315" t="s">
        <v>163</v>
      </c>
      <c r="E18" s="316"/>
    </row>
    <row r="19" spans="1:5" ht="21.75" customHeight="1" thickBot="1" x14ac:dyDescent="0.25">
      <c r="A19" s="318"/>
      <c r="B19" s="320"/>
      <c r="C19" s="320"/>
      <c r="D19" s="89" t="s">
        <v>164</v>
      </c>
      <c r="E19" s="90" t="s">
        <v>165</v>
      </c>
    </row>
    <row r="20" spans="1:5" ht="64.5" thickBot="1" x14ac:dyDescent="0.25">
      <c r="A20" s="283" t="s">
        <v>255</v>
      </c>
      <c r="B20" s="284"/>
      <c r="C20" s="285">
        <v>1</v>
      </c>
      <c r="D20" s="286">
        <f>B20*C20*21</f>
        <v>0</v>
      </c>
      <c r="E20" s="287">
        <f>D20*10.5</f>
        <v>0</v>
      </c>
    </row>
    <row r="21" spans="1:5" ht="13.5" thickBot="1" x14ac:dyDescent="0.25">
      <c r="A21" s="91" t="s">
        <v>166</v>
      </c>
      <c r="B21" s="288" t="s">
        <v>254</v>
      </c>
      <c r="C21" s="285" t="s">
        <v>254</v>
      </c>
      <c r="D21" s="289">
        <f>SUM(D20:D20)</f>
        <v>0</v>
      </c>
      <c r="E21" s="290">
        <f>SUM(E20:E20)</f>
        <v>0</v>
      </c>
    </row>
    <row r="23" spans="1:5" x14ac:dyDescent="0.2">
      <c r="A23" s="14" t="s">
        <v>210</v>
      </c>
    </row>
    <row r="24" spans="1:5" x14ac:dyDescent="0.2">
      <c r="A24" s="14" t="s">
        <v>257</v>
      </c>
    </row>
    <row r="25" spans="1:5" x14ac:dyDescent="0.2">
      <c r="A25" s="14" t="s">
        <v>258</v>
      </c>
    </row>
    <row r="27" spans="1:5" x14ac:dyDescent="0.2">
      <c r="A27" s="158"/>
      <c r="B27" s="24" t="s">
        <v>205</v>
      </c>
    </row>
  </sheetData>
  <mergeCells count="4">
    <mergeCell ref="D18:E18"/>
    <mergeCell ref="A18:A19"/>
    <mergeCell ref="B18:B19"/>
    <mergeCell ref="C18:C19"/>
  </mergeCells>
  <pageMargins left="0.7" right="0.7" top="0.78740157499999996" bottom="0.78740157499999996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5.42578125" style="1" customWidth="1"/>
    <col min="2" max="2" width="86.42578125" style="1" customWidth="1"/>
    <col min="3" max="3" width="12.7109375" style="152" customWidth="1"/>
    <col min="4" max="8" width="12.7109375" style="1" customWidth="1"/>
    <col min="9" max="16384" width="9.140625" style="1"/>
  </cols>
  <sheetData>
    <row r="1" spans="1:8" ht="23.25" customHeight="1" x14ac:dyDescent="0.2">
      <c r="A1" s="109" t="s">
        <v>239</v>
      </c>
      <c r="C1" s="122"/>
    </row>
    <row r="2" spans="1:8" ht="23.25" customHeight="1" x14ac:dyDescent="0.2">
      <c r="A2" s="110" t="s">
        <v>240</v>
      </c>
      <c r="C2" s="122"/>
    </row>
    <row r="3" spans="1:8" ht="23.25" customHeight="1" x14ac:dyDescent="0.2">
      <c r="A3" s="2"/>
      <c r="C3" s="122"/>
    </row>
    <row r="4" spans="1:8" ht="23.25" customHeight="1" x14ac:dyDescent="0.2">
      <c r="A4" s="112" t="s">
        <v>142</v>
      </c>
      <c r="C4" s="122"/>
    </row>
    <row r="5" spans="1:8" ht="23.25" customHeight="1" thickBot="1" x14ac:dyDescent="0.25">
      <c r="B5" s="123"/>
      <c r="C5" s="123"/>
    </row>
    <row r="6" spans="1:8" s="130" customFormat="1" ht="51.75" customHeight="1" thickBot="1" x14ac:dyDescent="0.25">
      <c r="A6" s="321" t="s">
        <v>121</v>
      </c>
      <c r="B6" s="322"/>
      <c r="C6" s="124" t="s">
        <v>106</v>
      </c>
      <c r="D6" s="125" t="s">
        <v>107</v>
      </c>
      <c r="E6" s="126" t="s">
        <v>105</v>
      </c>
      <c r="F6" s="127" t="s">
        <v>143</v>
      </c>
      <c r="G6" s="128" t="s">
        <v>144</v>
      </c>
      <c r="H6" s="129" t="s">
        <v>145</v>
      </c>
    </row>
    <row r="7" spans="1:8" s="136" customFormat="1" ht="127.5" x14ac:dyDescent="0.2">
      <c r="A7" s="131" t="s">
        <v>146</v>
      </c>
      <c r="B7" s="5" t="s">
        <v>187</v>
      </c>
      <c r="C7" s="132">
        <v>16</v>
      </c>
      <c r="D7" s="6">
        <f>IF(C7=0," ",C7*12)</f>
        <v>192</v>
      </c>
      <c r="E7" s="7" t="s">
        <v>108</v>
      </c>
      <c r="F7" s="133"/>
      <c r="G7" s="134"/>
      <c r="H7" s="135"/>
    </row>
    <row r="8" spans="1:8" ht="63.75" x14ac:dyDescent="0.2">
      <c r="A8" s="137" t="s">
        <v>147</v>
      </c>
      <c r="B8" s="8" t="s">
        <v>188</v>
      </c>
      <c r="C8" s="138">
        <v>9</v>
      </c>
      <c r="D8" s="9">
        <f t="shared" ref="D8:D22" si="0">IF(C8=0," ",C8*12)</f>
        <v>108</v>
      </c>
      <c r="E8" s="4" t="s">
        <v>109</v>
      </c>
      <c r="F8" s="139"/>
      <c r="G8" s="140"/>
      <c r="H8" s="141"/>
    </row>
    <row r="9" spans="1:8" ht="51" x14ac:dyDescent="0.2">
      <c r="A9" s="137" t="s">
        <v>148</v>
      </c>
      <c r="B9" s="8" t="s">
        <v>189</v>
      </c>
      <c r="C9" s="138">
        <v>14000</v>
      </c>
      <c r="D9" s="9">
        <f t="shared" si="0"/>
        <v>168000</v>
      </c>
      <c r="E9" s="4" t="s">
        <v>252</v>
      </c>
      <c r="F9" s="139"/>
      <c r="G9" s="140"/>
      <c r="H9" s="141"/>
    </row>
    <row r="10" spans="1:8" ht="25.5" x14ac:dyDescent="0.2">
      <c r="A10" s="137" t="s">
        <v>149</v>
      </c>
      <c r="B10" s="8" t="s">
        <v>190</v>
      </c>
      <c r="C10" s="138">
        <v>4</v>
      </c>
      <c r="D10" s="9">
        <f t="shared" si="0"/>
        <v>48</v>
      </c>
      <c r="E10" s="4" t="s">
        <v>110</v>
      </c>
      <c r="F10" s="139"/>
      <c r="G10" s="140"/>
      <c r="H10" s="141"/>
    </row>
    <row r="11" spans="1:8" ht="23.25" customHeight="1" x14ac:dyDescent="0.2">
      <c r="A11" s="323" t="s">
        <v>182</v>
      </c>
      <c r="B11" s="324"/>
      <c r="C11" s="142"/>
      <c r="D11" s="143"/>
      <c r="E11" s="143"/>
      <c r="F11" s="144"/>
      <c r="G11" s="143"/>
      <c r="H11" s="145"/>
    </row>
    <row r="12" spans="1:8" ht="23.25" customHeight="1" x14ac:dyDescent="0.2">
      <c r="A12" s="137" t="s">
        <v>150</v>
      </c>
      <c r="B12" s="12" t="s">
        <v>193</v>
      </c>
      <c r="C12" s="138" t="s">
        <v>161</v>
      </c>
      <c r="D12" s="9" t="s">
        <v>161</v>
      </c>
      <c r="E12" s="4" t="s">
        <v>109</v>
      </c>
      <c r="F12" s="139"/>
      <c r="G12" s="140"/>
      <c r="H12" s="141"/>
    </row>
    <row r="13" spans="1:8" ht="36.75" customHeight="1" x14ac:dyDescent="0.2">
      <c r="A13" s="137" t="s">
        <v>151</v>
      </c>
      <c r="B13" s="12" t="s">
        <v>194</v>
      </c>
      <c r="C13" s="138" t="s">
        <v>161</v>
      </c>
      <c r="D13" s="9" t="s">
        <v>161</v>
      </c>
      <c r="E13" s="4" t="s">
        <v>109</v>
      </c>
      <c r="F13" s="139"/>
      <c r="G13" s="140"/>
      <c r="H13" s="141"/>
    </row>
    <row r="14" spans="1:8" ht="23.25" customHeight="1" x14ac:dyDescent="0.2">
      <c r="A14" s="137" t="s">
        <v>152</v>
      </c>
      <c r="B14" s="12" t="s">
        <v>195</v>
      </c>
      <c r="C14" s="138" t="s">
        <v>161</v>
      </c>
      <c r="D14" s="9" t="s">
        <v>161</v>
      </c>
      <c r="E14" s="4" t="s">
        <v>109</v>
      </c>
      <c r="F14" s="139"/>
      <c r="G14" s="140"/>
      <c r="H14" s="141"/>
    </row>
    <row r="15" spans="1:8" ht="23.25" customHeight="1" x14ac:dyDescent="0.2">
      <c r="A15" s="137" t="s">
        <v>153</v>
      </c>
      <c r="B15" s="12" t="s">
        <v>196</v>
      </c>
      <c r="C15" s="138" t="s">
        <v>161</v>
      </c>
      <c r="D15" s="9" t="s">
        <v>161</v>
      </c>
      <c r="E15" s="4" t="s">
        <v>109</v>
      </c>
      <c r="F15" s="139"/>
      <c r="G15" s="140"/>
      <c r="H15" s="141"/>
    </row>
    <row r="16" spans="1:8" ht="23.25" customHeight="1" x14ac:dyDescent="0.2">
      <c r="A16" s="137" t="s">
        <v>154</v>
      </c>
      <c r="B16" s="12" t="s">
        <v>197</v>
      </c>
      <c r="C16" s="138" t="s">
        <v>161</v>
      </c>
      <c r="D16" s="9" t="s">
        <v>161</v>
      </c>
      <c r="E16" s="4" t="s">
        <v>109</v>
      </c>
      <c r="F16" s="139"/>
      <c r="G16" s="140"/>
      <c r="H16" s="141"/>
    </row>
    <row r="17" spans="1:8" ht="23.25" customHeight="1" x14ac:dyDescent="0.2">
      <c r="A17" s="137" t="s">
        <v>155</v>
      </c>
      <c r="B17" s="146" t="s">
        <v>198</v>
      </c>
      <c r="C17" s="138" t="s">
        <v>161</v>
      </c>
      <c r="D17" s="9" t="s">
        <v>161</v>
      </c>
      <c r="E17" s="4" t="s">
        <v>109</v>
      </c>
      <c r="F17" s="139"/>
      <c r="G17" s="140"/>
      <c r="H17" s="141"/>
    </row>
    <row r="18" spans="1:8" ht="23.25" customHeight="1" x14ac:dyDescent="0.2">
      <c r="A18" s="137" t="s">
        <v>156</v>
      </c>
      <c r="B18" s="146" t="s">
        <v>199</v>
      </c>
      <c r="C18" s="138" t="s">
        <v>161</v>
      </c>
      <c r="D18" s="9" t="s">
        <v>161</v>
      </c>
      <c r="E18" s="4" t="s">
        <v>109</v>
      </c>
      <c r="F18" s="139"/>
      <c r="G18" s="140"/>
      <c r="H18" s="141"/>
    </row>
    <row r="19" spans="1:8" ht="33" customHeight="1" x14ac:dyDescent="0.2">
      <c r="A19" s="137" t="s">
        <v>157</v>
      </c>
      <c r="B19" s="146" t="s">
        <v>200</v>
      </c>
      <c r="C19" s="138" t="s">
        <v>161</v>
      </c>
      <c r="D19" s="9" t="s">
        <v>161</v>
      </c>
      <c r="E19" s="4" t="s">
        <v>109</v>
      </c>
      <c r="F19" s="139"/>
      <c r="G19" s="140"/>
      <c r="H19" s="141"/>
    </row>
    <row r="20" spans="1:8" ht="23.25" customHeight="1" x14ac:dyDescent="0.2">
      <c r="A20" s="137" t="s">
        <v>158</v>
      </c>
      <c r="B20" s="146" t="s">
        <v>201</v>
      </c>
      <c r="C20" s="138">
        <v>40</v>
      </c>
      <c r="D20" s="9">
        <f t="shared" si="0"/>
        <v>480</v>
      </c>
      <c r="E20" s="4" t="s">
        <v>109</v>
      </c>
      <c r="F20" s="139"/>
      <c r="G20" s="140"/>
      <c r="H20" s="141"/>
    </row>
    <row r="21" spans="1:8" ht="48" customHeight="1" x14ac:dyDescent="0.2">
      <c r="A21" s="137" t="s">
        <v>159</v>
      </c>
      <c r="B21" s="12" t="s">
        <v>223</v>
      </c>
      <c r="C21" s="138">
        <v>140</v>
      </c>
      <c r="D21" s="9">
        <f t="shared" si="0"/>
        <v>1680</v>
      </c>
      <c r="E21" s="4" t="s">
        <v>109</v>
      </c>
      <c r="F21" s="139"/>
      <c r="G21" s="140"/>
      <c r="H21" s="141"/>
    </row>
    <row r="22" spans="1:8" ht="23.25" customHeight="1" thickBot="1" x14ac:dyDescent="0.25">
      <c r="A22" s="147" t="s">
        <v>160</v>
      </c>
      <c r="B22" s="13" t="s">
        <v>224</v>
      </c>
      <c r="C22" s="148">
        <v>300</v>
      </c>
      <c r="D22" s="10">
        <f t="shared" si="0"/>
        <v>3600</v>
      </c>
      <c r="E22" s="11" t="s">
        <v>109</v>
      </c>
      <c r="F22" s="149"/>
      <c r="G22" s="150"/>
      <c r="H22" s="151"/>
    </row>
    <row r="23" spans="1:8" ht="23.25" customHeight="1" thickBot="1" x14ac:dyDescent="0.25">
      <c r="F23" s="153" t="s">
        <v>141</v>
      </c>
      <c r="G23" s="154"/>
      <c r="H23" s="155"/>
    </row>
    <row r="25" spans="1:8" ht="23.25" customHeight="1" x14ac:dyDescent="0.2">
      <c r="A25" s="158"/>
      <c r="B25" s="24" t="s">
        <v>205</v>
      </c>
    </row>
  </sheetData>
  <mergeCells count="2">
    <mergeCell ref="A6:B6"/>
    <mergeCell ref="A11:B11"/>
  </mergeCells>
  <pageMargins left="0.7" right="0.7" top="0.78740157499999996" bottom="0.78740157499999996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3285-4679-4D9C-AF19-82F87839D2FB}">
  <sheetPr>
    <tabColor rgb="FF92D050"/>
  </sheetPr>
  <dimension ref="A1:J29"/>
  <sheetViews>
    <sheetView zoomScale="115" zoomScaleNormal="115" workbookViewId="0">
      <pane ySplit="7" topLeftCell="A17" activePane="bottomLeft" state="frozen"/>
      <selection pane="bottomLeft" activeCell="A24" sqref="A24"/>
    </sheetView>
  </sheetViews>
  <sheetFormatPr defaultRowHeight="12" x14ac:dyDescent="0.2"/>
  <cols>
    <col min="1" max="1" width="6.28515625" style="254" customWidth="1"/>
    <col min="2" max="2" width="62" style="209" customWidth="1"/>
    <col min="3" max="4" width="19.140625" style="259" customWidth="1"/>
    <col min="5" max="5" width="8.5703125" style="209" customWidth="1"/>
    <col min="6" max="10" width="16.42578125" style="209" customWidth="1"/>
    <col min="11" max="16384" width="9.140625" style="209"/>
  </cols>
  <sheetData>
    <row r="1" spans="1:10" ht="12.75" x14ac:dyDescent="0.2">
      <c r="A1" s="109" t="s">
        <v>239</v>
      </c>
      <c r="B1" s="207"/>
      <c r="C1" s="257"/>
      <c r="D1" s="257"/>
      <c r="E1" s="208"/>
      <c r="F1" s="208"/>
      <c r="G1" s="208"/>
      <c r="H1" s="208"/>
      <c r="I1" s="208"/>
      <c r="J1" s="208"/>
    </row>
    <row r="2" spans="1:10" ht="12.75" x14ac:dyDescent="0.2">
      <c r="A2" s="110" t="s">
        <v>240</v>
      </c>
      <c r="B2" s="207"/>
      <c r="C2" s="257"/>
      <c r="D2" s="257"/>
      <c r="E2" s="208"/>
      <c r="F2" s="208"/>
      <c r="G2" s="208"/>
      <c r="H2" s="208"/>
      <c r="I2" s="208"/>
      <c r="J2" s="208"/>
    </row>
    <row r="3" spans="1:10" x14ac:dyDescent="0.2">
      <c r="A3" s="210"/>
      <c r="B3" s="207"/>
      <c r="C3" s="257"/>
      <c r="D3" s="257"/>
      <c r="E3" s="208"/>
      <c r="F3" s="208"/>
      <c r="G3" s="208"/>
      <c r="H3" s="208"/>
      <c r="I3" s="208"/>
      <c r="J3" s="208"/>
    </row>
    <row r="4" spans="1:10" x14ac:dyDescent="0.2">
      <c r="A4" s="211" t="s">
        <v>120</v>
      </c>
      <c r="B4" s="207"/>
      <c r="C4" s="257"/>
      <c r="D4" s="257"/>
      <c r="E4" s="208"/>
      <c r="F4" s="208"/>
      <c r="G4" s="208"/>
      <c r="H4" s="208"/>
      <c r="I4" s="208"/>
      <c r="J4" s="208"/>
    </row>
    <row r="5" spans="1:10" x14ac:dyDescent="0.2">
      <c r="A5" s="210" t="s">
        <v>250</v>
      </c>
      <c r="B5" s="208"/>
      <c r="C5" s="243"/>
      <c r="D5" s="243"/>
      <c r="E5" s="208"/>
      <c r="F5" s="208"/>
      <c r="G5" s="208"/>
      <c r="H5" s="208"/>
      <c r="I5" s="208"/>
      <c r="J5" s="208"/>
    </row>
    <row r="6" spans="1:10" ht="12.75" thickBot="1" x14ac:dyDescent="0.25">
      <c r="A6" s="208"/>
      <c r="B6" s="212"/>
      <c r="C6" s="258"/>
      <c r="D6" s="258"/>
      <c r="E6" s="208"/>
      <c r="F6" s="208"/>
      <c r="G6" s="208"/>
      <c r="H6" s="208"/>
      <c r="I6" s="208"/>
      <c r="J6" s="208"/>
    </row>
    <row r="7" spans="1:10" ht="57.75" customHeight="1" thickBot="1" x14ac:dyDescent="0.25">
      <c r="A7" s="213"/>
      <c r="B7" s="214" t="s">
        <v>121</v>
      </c>
      <c r="C7" s="215" t="s">
        <v>202</v>
      </c>
      <c r="D7" s="216" t="s">
        <v>203</v>
      </c>
      <c r="E7" s="217" t="s">
        <v>181</v>
      </c>
      <c r="F7" s="215" t="s">
        <v>122</v>
      </c>
      <c r="G7" s="218" t="s">
        <v>123</v>
      </c>
      <c r="H7" s="219" t="s">
        <v>124</v>
      </c>
      <c r="I7" s="216" t="s">
        <v>125</v>
      </c>
      <c r="J7" s="220" t="s">
        <v>126</v>
      </c>
    </row>
    <row r="8" spans="1:10" x14ac:dyDescent="0.2">
      <c r="A8" s="221" t="s">
        <v>206</v>
      </c>
      <c r="B8" s="222" t="s">
        <v>207</v>
      </c>
      <c r="C8" s="224"/>
      <c r="D8" s="224"/>
      <c r="E8" s="224"/>
      <c r="F8" s="223"/>
      <c r="G8" s="223"/>
      <c r="H8" s="223"/>
      <c r="I8" s="223"/>
      <c r="J8" s="225"/>
    </row>
    <row r="9" spans="1:10" ht="12.75" x14ac:dyDescent="0.2">
      <c r="A9" s="226" t="s">
        <v>127</v>
      </c>
      <c r="B9" s="197" t="s">
        <v>225</v>
      </c>
      <c r="C9" s="96">
        <v>400</v>
      </c>
      <c r="D9" s="97">
        <f>C9*0.2</f>
        <v>80</v>
      </c>
      <c r="E9" s="227" t="s">
        <v>248</v>
      </c>
      <c r="F9" s="228"/>
      <c r="G9" s="229"/>
      <c r="H9" s="230">
        <f>C9*F9</f>
        <v>0</v>
      </c>
      <c r="I9" s="231">
        <f>D9*G9</f>
        <v>0</v>
      </c>
      <c r="J9" s="232">
        <f>SUM(H9:I9)</f>
        <v>0</v>
      </c>
    </row>
    <row r="10" spans="1:10" ht="24" x14ac:dyDescent="0.2">
      <c r="A10" s="233" t="s">
        <v>128</v>
      </c>
      <c r="B10" s="198" t="s">
        <v>226</v>
      </c>
      <c r="C10" s="94">
        <v>200</v>
      </c>
      <c r="D10" s="3">
        <f t="shared" ref="D10" si="0">C10*0.2</f>
        <v>40</v>
      </c>
      <c r="E10" s="234" t="s">
        <v>248</v>
      </c>
      <c r="F10" s="235"/>
      <c r="G10" s="236"/>
      <c r="H10" s="230">
        <f t="shared" ref="H10:I21" si="1">C10*F10</f>
        <v>0</v>
      </c>
      <c r="I10" s="231">
        <f t="shared" si="1"/>
        <v>0</v>
      </c>
      <c r="J10" s="232">
        <f t="shared" ref="J10:J21" si="2">SUM(H10:I10)</f>
        <v>0</v>
      </c>
    </row>
    <row r="11" spans="1:10" ht="48" x14ac:dyDescent="0.2">
      <c r="A11" s="233" t="s">
        <v>129</v>
      </c>
      <c r="B11" s="200" t="s">
        <v>227</v>
      </c>
      <c r="C11" s="255">
        <v>750</v>
      </c>
      <c r="D11" s="256">
        <f t="shared" ref="D11:D20" si="3">C11*0.2</f>
        <v>150</v>
      </c>
      <c r="E11" s="234" t="s">
        <v>249</v>
      </c>
      <c r="F11" s="235"/>
      <c r="G11" s="236"/>
      <c r="H11" s="230">
        <f t="shared" si="1"/>
        <v>0</v>
      </c>
      <c r="I11" s="231">
        <f t="shared" si="1"/>
        <v>0</v>
      </c>
      <c r="J11" s="232">
        <f t="shared" si="2"/>
        <v>0</v>
      </c>
    </row>
    <row r="12" spans="1:10" ht="60" x14ac:dyDescent="0.2">
      <c r="A12" s="233" t="s">
        <v>130</v>
      </c>
      <c r="B12" s="200" t="s">
        <v>228</v>
      </c>
      <c r="C12" s="255">
        <v>0</v>
      </c>
      <c r="D12" s="256">
        <f t="shared" si="3"/>
        <v>0</v>
      </c>
      <c r="E12" s="234" t="s">
        <v>249</v>
      </c>
      <c r="F12" s="235"/>
      <c r="G12" s="236"/>
      <c r="H12" s="230">
        <f t="shared" si="1"/>
        <v>0</v>
      </c>
      <c r="I12" s="231">
        <f t="shared" si="1"/>
        <v>0</v>
      </c>
      <c r="J12" s="232">
        <f t="shared" si="2"/>
        <v>0</v>
      </c>
    </row>
    <row r="13" spans="1:10" ht="38.25" x14ac:dyDescent="0.2">
      <c r="A13" s="233" t="s">
        <v>131</v>
      </c>
      <c r="B13" s="201" t="s">
        <v>229</v>
      </c>
      <c r="C13" s="95">
        <v>0</v>
      </c>
      <c r="D13" s="4">
        <f t="shared" si="3"/>
        <v>0</v>
      </c>
      <c r="E13" s="234" t="s">
        <v>249</v>
      </c>
      <c r="F13" s="235"/>
      <c r="G13" s="236"/>
      <c r="H13" s="230">
        <f t="shared" si="1"/>
        <v>0</v>
      </c>
      <c r="I13" s="231">
        <f t="shared" si="1"/>
        <v>0</v>
      </c>
      <c r="J13" s="232">
        <f t="shared" si="2"/>
        <v>0</v>
      </c>
    </row>
    <row r="14" spans="1:10" ht="38.25" x14ac:dyDescent="0.2">
      <c r="A14" s="233" t="s">
        <v>132</v>
      </c>
      <c r="B14" s="199" t="s">
        <v>230</v>
      </c>
      <c r="C14" s="95">
        <v>30</v>
      </c>
      <c r="D14" s="4">
        <f t="shared" si="3"/>
        <v>6</v>
      </c>
      <c r="E14" s="234" t="s">
        <v>249</v>
      </c>
      <c r="F14" s="235"/>
      <c r="G14" s="236"/>
      <c r="H14" s="230">
        <f t="shared" si="1"/>
        <v>0</v>
      </c>
      <c r="I14" s="231">
        <f t="shared" si="1"/>
        <v>0</v>
      </c>
      <c r="J14" s="232">
        <f t="shared" si="2"/>
        <v>0</v>
      </c>
    </row>
    <row r="15" spans="1:10" ht="14.25" x14ac:dyDescent="0.2">
      <c r="A15" s="233" t="s">
        <v>133</v>
      </c>
      <c r="B15" s="202" t="s">
        <v>231</v>
      </c>
      <c r="C15" s="95">
        <v>50</v>
      </c>
      <c r="D15" s="4">
        <f t="shared" si="3"/>
        <v>10</v>
      </c>
      <c r="E15" s="234" t="s">
        <v>249</v>
      </c>
      <c r="F15" s="235"/>
      <c r="G15" s="236"/>
      <c r="H15" s="230">
        <f t="shared" si="1"/>
        <v>0</v>
      </c>
      <c r="I15" s="231">
        <f t="shared" si="1"/>
        <v>0</v>
      </c>
      <c r="J15" s="232">
        <f t="shared" si="2"/>
        <v>0</v>
      </c>
    </row>
    <row r="16" spans="1:10" ht="24" x14ac:dyDescent="0.2">
      <c r="A16" s="233" t="s">
        <v>134</v>
      </c>
      <c r="B16" s="202" t="s">
        <v>232</v>
      </c>
      <c r="C16" s="95">
        <v>0</v>
      </c>
      <c r="D16" s="4">
        <f t="shared" si="3"/>
        <v>0</v>
      </c>
      <c r="E16" s="234" t="s">
        <v>249</v>
      </c>
      <c r="F16" s="235"/>
      <c r="G16" s="236"/>
      <c r="H16" s="230">
        <f t="shared" si="1"/>
        <v>0</v>
      </c>
      <c r="I16" s="231">
        <f t="shared" si="1"/>
        <v>0</v>
      </c>
      <c r="J16" s="232">
        <f t="shared" si="2"/>
        <v>0</v>
      </c>
    </row>
    <row r="17" spans="1:10" ht="24" x14ac:dyDescent="0.2">
      <c r="A17" s="233" t="s">
        <v>135</v>
      </c>
      <c r="B17" s="203" t="s">
        <v>233</v>
      </c>
      <c r="C17" s="95">
        <v>0</v>
      </c>
      <c r="D17" s="4">
        <f t="shared" si="3"/>
        <v>0</v>
      </c>
      <c r="E17" s="234" t="s">
        <v>249</v>
      </c>
      <c r="F17" s="235"/>
      <c r="G17" s="236"/>
      <c r="H17" s="230">
        <f t="shared" si="1"/>
        <v>0</v>
      </c>
      <c r="I17" s="231">
        <f t="shared" si="1"/>
        <v>0</v>
      </c>
      <c r="J17" s="232">
        <f t="shared" si="2"/>
        <v>0</v>
      </c>
    </row>
    <row r="18" spans="1:10" ht="24" x14ac:dyDescent="0.2">
      <c r="A18" s="233" t="s">
        <v>136</v>
      </c>
      <c r="B18" s="204" t="s">
        <v>234</v>
      </c>
      <c r="C18" s="95">
        <v>70</v>
      </c>
      <c r="D18" s="4">
        <f t="shared" si="3"/>
        <v>14</v>
      </c>
      <c r="E18" s="234" t="s">
        <v>109</v>
      </c>
      <c r="F18" s="235"/>
      <c r="G18" s="236"/>
      <c r="H18" s="230">
        <f t="shared" si="1"/>
        <v>0</v>
      </c>
      <c r="I18" s="231">
        <f t="shared" si="1"/>
        <v>0</v>
      </c>
      <c r="J18" s="232">
        <f t="shared" si="2"/>
        <v>0</v>
      </c>
    </row>
    <row r="19" spans="1:10" ht="14.25" x14ac:dyDescent="0.2">
      <c r="A19" s="233" t="s">
        <v>137</v>
      </c>
      <c r="B19" s="203" t="s">
        <v>235</v>
      </c>
      <c r="C19" s="95">
        <v>20</v>
      </c>
      <c r="D19" s="4">
        <f t="shared" si="3"/>
        <v>4</v>
      </c>
      <c r="E19" s="234" t="s">
        <v>249</v>
      </c>
      <c r="F19" s="235"/>
      <c r="G19" s="236"/>
      <c r="H19" s="230">
        <f t="shared" si="1"/>
        <v>0</v>
      </c>
      <c r="I19" s="231">
        <f t="shared" si="1"/>
        <v>0</v>
      </c>
      <c r="J19" s="232">
        <f t="shared" si="2"/>
        <v>0</v>
      </c>
    </row>
    <row r="20" spans="1:10" ht="24" x14ac:dyDescent="0.2">
      <c r="A20" s="233" t="s">
        <v>138</v>
      </c>
      <c r="B20" s="202" t="s">
        <v>236</v>
      </c>
      <c r="C20" s="95">
        <v>80</v>
      </c>
      <c r="D20" s="165">
        <f t="shared" si="3"/>
        <v>16</v>
      </c>
      <c r="E20" s="234" t="s">
        <v>109</v>
      </c>
      <c r="F20" s="235"/>
      <c r="G20" s="238"/>
      <c r="H20" s="238">
        <f t="shared" si="1"/>
        <v>0</v>
      </c>
      <c r="I20" s="239">
        <f t="shared" si="1"/>
        <v>0</v>
      </c>
      <c r="J20" s="240">
        <f t="shared" si="2"/>
        <v>0</v>
      </c>
    </row>
    <row r="21" spans="1:10" ht="36" x14ac:dyDescent="0.2">
      <c r="A21" s="233" t="s">
        <v>139</v>
      </c>
      <c r="B21" s="205" t="s">
        <v>237</v>
      </c>
      <c r="C21" s="278">
        <v>8</v>
      </c>
      <c r="D21" s="279">
        <v>6</v>
      </c>
      <c r="E21" s="237" t="s">
        <v>248</v>
      </c>
      <c r="F21" s="235"/>
      <c r="G21" s="238"/>
      <c r="H21" s="238">
        <f t="shared" si="1"/>
        <v>0</v>
      </c>
      <c r="I21" s="239">
        <f t="shared" si="1"/>
        <v>0</v>
      </c>
      <c r="J21" s="240">
        <f t="shared" si="2"/>
        <v>0</v>
      </c>
    </row>
    <row r="22" spans="1:10" x14ac:dyDescent="0.2">
      <c r="A22" s="241" t="s">
        <v>208</v>
      </c>
      <c r="B22" s="242" t="s">
        <v>209</v>
      </c>
      <c r="C22" s="280"/>
      <c r="D22" s="280"/>
      <c r="E22" s="243"/>
      <c r="F22" s="244"/>
      <c r="G22" s="244"/>
      <c r="H22" s="273"/>
      <c r="I22" s="273"/>
      <c r="J22" s="245"/>
    </row>
    <row r="23" spans="1:10" s="250" customFormat="1" ht="24.75" thickBot="1" x14ac:dyDescent="0.25">
      <c r="A23" s="246" t="s">
        <v>140</v>
      </c>
      <c r="B23" s="206" t="s">
        <v>238</v>
      </c>
      <c r="C23" s="281">
        <v>8</v>
      </c>
      <c r="D23" s="282">
        <v>6</v>
      </c>
      <c r="E23" s="247" t="s">
        <v>248</v>
      </c>
      <c r="F23" s="248"/>
      <c r="G23" s="249"/>
      <c r="H23" s="274">
        <f>C23*F23</f>
        <v>0</v>
      </c>
      <c r="I23" s="275">
        <f>D23*G23</f>
        <v>0</v>
      </c>
      <c r="J23" s="276">
        <f>SUM(H23:I23)</f>
        <v>0</v>
      </c>
    </row>
    <row r="24" spans="1:10" ht="27" customHeight="1" thickBot="1" x14ac:dyDescent="0.25">
      <c r="A24" s="208"/>
      <c r="B24" s="207"/>
      <c r="C24" s="257"/>
      <c r="D24" s="257"/>
      <c r="E24" s="208"/>
      <c r="F24" s="208"/>
      <c r="G24" s="208"/>
      <c r="H24" s="208"/>
      <c r="I24" s="251" t="s">
        <v>141</v>
      </c>
      <c r="J24" s="252">
        <f>SUM(J9:J23)</f>
        <v>0</v>
      </c>
    </row>
    <row r="25" spans="1:10" x14ac:dyDescent="0.2">
      <c r="A25" s="208"/>
      <c r="B25" s="207"/>
      <c r="C25" s="257"/>
      <c r="D25" s="257"/>
      <c r="E25" s="208"/>
      <c r="F25" s="208"/>
      <c r="G25" s="208"/>
      <c r="H25" s="208"/>
      <c r="I25" s="208"/>
      <c r="J25" s="208"/>
    </row>
    <row r="26" spans="1:10" x14ac:dyDescent="0.2">
      <c r="A26" s="208"/>
      <c r="B26" s="207"/>
      <c r="C26" s="257"/>
      <c r="D26" s="257"/>
      <c r="E26" s="208"/>
      <c r="F26" s="208"/>
      <c r="G26" s="208"/>
      <c r="H26" s="208"/>
      <c r="I26" s="208"/>
      <c r="J26" s="208"/>
    </row>
    <row r="27" spans="1:10" x14ac:dyDescent="0.2">
      <c r="A27" s="253"/>
      <c r="B27" s="209" t="s">
        <v>205</v>
      </c>
      <c r="E27" s="208"/>
      <c r="F27" s="208"/>
      <c r="G27" s="208"/>
      <c r="H27" s="208"/>
      <c r="I27" s="208"/>
      <c r="J27" s="208"/>
    </row>
    <row r="28" spans="1:10" x14ac:dyDescent="0.2">
      <c r="A28" s="208"/>
      <c r="B28" s="207"/>
      <c r="C28" s="257"/>
      <c r="D28" s="257"/>
      <c r="E28" s="208"/>
      <c r="F28" s="208"/>
      <c r="G28" s="208"/>
      <c r="H28" s="208"/>
      <c r="I28" s="208"/>
      <c r="J28" s="208"/>
    </row>
    <row r="29" spans="1:10" x14ac:dyDescent="0.2">
      <c r="A29" s="208"/>
      <c r="B29" s="207"/>
      <c r="C29" s="257"/>
      <c r="D29" s="257"/>
      <c r="E29" s="208"/>
      <c r="F29" s="208"/>
      <c r="G29" s="208"/>
      <c r="H29" s="208"/>
      <c r="I29" s="208"/>
      <c r="J29" s="208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zoomScale="115" zoomScaleNormal="115" zoomScaleSheetLayoutView="115" workbookViewId="0">
      <selection activeCell="F16" sqref="F16"/>
    </sheetView>
  </sheetViews>
  <sheetFormatPr defaultRowHeight="12.75" x14ac:dyDescent="0.2"/>
  <cols>
    <col min="1" max="1" width="13" style="98" customWidth="1"/>
    <col min="2" max="2" width="43.42578125" style="98" customWidth="1"/>
    <col min="3" max="4" width="19" style="98" customWidth="1"/>
    <col min="5" max="5" width="15.7109375" style="98" customWidth="1"/>
    <col min="6" max="6" width="15.42578125" style="98" customWidth="1"/>
    <col min="7" max="7" width="14.7109375" style="98" customWidth="1"/>
    <col min="8" max="8" width="16" style="98" customWidth="1"/>
    <col min="9" max="16384" width="9.140625" style="98"/>
  </cols>
  <sheetData>
    <row r="1" spans="1:5" x14ac:dyDescent="0.2">
      <c r="A1" s="109" t="s">
        <v>239</v>
      </c>
    </row>
    <row r="2" spans="1:5" x14ac:dyDescent="0.2">
      <c r="A2" s="110" t="s">
        <v>240</v>
      </c>
    </row>
    <row r="4" spans="1:5" x14ac:dyDescent="0.2">
      <c r="A4" s="111" t="s">
        <v>167</v>
      </c>
    </row>
    <row r="5" spans="1:5" ht="13.5" thickBot="1" x14ac:dyDescent="0.25">
      <c r="E5" s="112"/>
    </row>
    <row r="6" spans="1:5" s="99" customFormat="1" ht="20.25" customHeight="1" x14ac:dyDescent="0.2">
      <c r="A6" s="327" t="s">
        <v>168</v>
      </c>
      <c r="B6" s="329" t="s">
        <v>162</v>
      </c>
      <c r="C6" s="315" t="s">
        <v>163</v>
      </c>
      <c r="D6" s="316"/>
    </row>
    <row r="7" spans="1:5" s="99" customFormat="1" ht="20.25" customHeight="1" thickBot="1" x14ac:dyDescent="0.25">
      <c r="A7" s="328"/>
      <c r="B7" s="330"/>
      <c r="C7" s="89" t="s">
        <v>164</v>
      </c>
      <c r="D7" s="90" t="s">
        <v>165</v>
      </c>
    </row>
    <row r="8" spans="1:5" s="99" customFormat="1" ht="20.25" customHeight="1" x14ac:dyDescent="0.2">
      <c r="A8" s="331" t="s">
        <v>169</v>
      </c>
      <c r="B8" s="100" t="s">
        <v>170</v>
      </c>
      <c r="C8" s="260">
        <f>SUM(C9:C12)</f>
        <v>0</v>
      </c>
      <c r="D8" s="261">
        <f>SUM(D9:D12)</f>
        <v>0</v>
      </c>
    </row>
    <row r="9" spans="1:5" s="99" customFormat="1" ht="20.25" customHeight="1" x14ac:dyDescent="0.2">
      <c r="A9" s="332"/>
      <c r="B9" s="101" t="s">
        <v>171</v>
      </c>
      <c r="C9" s="159">
        <f>'A-1.NP'!AY52</f>
        <v>0</v>
      </c>
      <c r="D9" s="160">
        <f>'A-1.NP'!AZ52</f>
        <v>0</v>
      </c>
    </row>
    <row r="10" spans="1:5" s="99" customFormat="1" ht="20.25" customHeight="1" x14ac:dyDescent="0.2">
      <c r="A10" s="332"/>
      <c r="B10" s="101" t="s">
        <v>172</v>
      </c>
      <c r="C10" s="159">
        <f>'A-2.NP'!AZ54</f>
        <v>0</v>
      </c>
      <c r="D10" s="160">
        <f>'A-2.NP'!BA54</f>
        <v>0</v>
      </c>
    </row>
    <row r="11" spans="1:5" s="99" customFormat="1" ht="20.25" customHeight="1" x14ac:dyDescent="0.2">
      <c r="A11" s="332"/>
      <c r="B11" s="101" t="s">
        <v>173</v>
      </c>
      <c r="C11" s="159">
        <f>'A-3.NP'!AY38</f>
        <v>0</v>
      </c>
      <c r="D11" s="160">
        <f>'A-3.NP'!AZ38</f>
        <v>0</v>
      </c>
    </row>
    <row r="12" spans="1:5" s="99" customFormat="1" ht="20.25" customHeight="1" thickBot="1" x14ac:dyDescent="0.25">
      <c r="A12" s="332"/>
      <c r="B12" s="102" t="s">
        <v>179</v>
      </c>
      <c r="C12" s="161">
        <f>'A-4.NP'!AY30</f>
        <v>0</v>
      </c>
      <c r="D12" s="162">
        <f>'A-4.NP'!AZ30</f>
        <v>0</v>
      </c>
    </row>
    <row r="13" spans="1:5" s="99" customFormat="1" ht="20.25" customHeight="1" thickBot="1" x14ac:dyDescent="0.25">
      <c r="A13" s="332"/>
      <c r="B13" s="91" t="s">
        <v>166</v>
      </c>
      <c r="C13" s="92">
        <f>'B - Stálá úklidová služba'!D21</f>
        <v>0</v>
      </c>
      <c r="D13" s="93">
        <f>'B - Stálá úklidová služba'!E21</f>
        <v>0</v>
      </c>
    </row>
    <row r="14" spans="1:5" s="99" customFormat="1" ht="20.25" customHeight="1" thickBot="1" x14ac:dyDescent="0.25">
      <c r="A14" s="332"/>
      <c r="B14" s="91" t="s">
        <v>174</v>
      </c>
      <c r="C14" s="92">
        <f>'C - Hygienický materiál'!G23</f>
        <v>0</v>
      </c>
      <c r="D14" s="93">
        <f>'C - Hygienický materiál'!H23</f>
        <v>0</v>
      </c>
    </row>
    <row r="15" spans="1:5" s="99" customFormat="1" ht="20.25" customHeight="1" thickBot="1" x14ac:dyDescent="0.25">
      <c r="A15" s="333"/>
      <c r="B15" s="103" t="s">
        <v>175</v>
      </c>
      <c r="C15" s="163">
        <f>C8+C13+C14</f>
        <v>0</v>
      </c>
      <c r="D15" s="164">
        <f>D8+D13+D14</f>
        <v>0</v>
      </c>
    </row>
    <row r="16" spans="1:5" ht="36" customHeight="1" thickBot="1" x14ac:dyDescent="0.25">
      <c r="A16" s="104"/>
    </row>
    <row r="17" spans="1:4" ht="36" customHeight="1" thickBot="1" x14ac:dyDescent="0.25">
      <c r="A17" s="106" t="s">
        <v>168</v>
      </c>
      <c r="B17" s="334" t="s">
        <v>162</v>
      </c>
      <c r="C17" s="335"/>
      <c r="D17" s="107" t="s">
        <v>176</v>
      </c>
    </row>
    <row r="18" spans="1:4" ht="24.75" customHeight="1" thickBot="1" x14ac:dyDescent="0.25">
      <c r="A18" s="108" t="s">
        <v>177</v>
      </c>
      <c r="B18" s="325" t="s">
        <v>178</v>
      </c>
      <c r="C18" s="326"/>
      <c r="D18" s="277">
        <f>'D - Mimořádný úklid'!J24</f>
        <v>0</v>
      </c>
    </row>
    <row r="19" spans="1:4" ht="36" customHeight="1" x14ac:dyDescent="0.2">
      <c r="A19" s="105"/>
      <c r="B19" s="105"/>
      <c r="C19" s="104"/>
      <c r="D19" s="104"/>
    </row>
    <row r="20" spans="1:4" ht="36" customHeight="1" x14ac:dyDescent="0.2">
      <c r="A20" s="105"/>
      <c r="B20" s="105"/>
      <c r="C20" s="104"/>
      <c r="D20" s="104"/>
    </row>
    <row r="21" spans="1:4" x14ac:dyDescent="0.2">
      <c r="A21" s="158"/>
      <c r="B21" s="24" t="s">
        <v>205</v>
      </c>
    </row>
  </sheetData>
  <mergeCells count="6">
    <mergeCell ref="B18:C18"/>
    <mergeCell ref="A6:A7"/>
    <mergeCell ref="B6:B7"/>
    <mergeCell ref="C6:D6"/>
    <mergeCell ref="A8:A15"/>
    <mergeCell ref="B17:C17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46EC3-16EC-4FB9-B64D-8E37A2D5C531}">
  <ds:schemaRefs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b7ef1d4a-389e-4718-bb23-625d30ff9e3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A - Pravidelný úklid - obsazení</vt:lpstr>
      <vt:lpstr>A-1.NP</vt:lpstr>
      <vt:lpstr>A-2.NP</vt:lpstr>
      <vt:lpstr>A-3.NP</vt:lpstr>
      <vt:lpstr>A-4.NP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  <vt:lpstr>'A - Pravidelný úklid - obsazení'!_Hlk31277667</vt:lpstr>
      <vt:lpstr>'A-2.NP'!Oblast_tisku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2020-03-03T16:31:52Z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