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929"/>
  <workbookPr/>
  <bookViews>
    <workbookView xWindow="38716" yWindow="63946" windowWidth="35295" windowHeight="15210" activeTab="0"/>
  </bookViews>
  <sheets>
    <sheet name="Úklidové služby_cenová nabídka" sheetId="1" r:id="rId1"/>
    <sheet name="Přehled spotřeby materiálu" sheetId="2" r:id="rId2"/>
  </sheets>
  <definedNames>
    <definedName name="_xlnm._FilterDatabase" localSheetId="0" hidden="1">'Úklidové služby_cenová nabídka'!$B$13:$O$583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<sst xmlns="http://schemas.openxmlformats.org/spreadsheetml/2006/main" count="2504" uniqueCount="287">
  <si>
    <t>Lokalita</t>
  </si>
  <si>
    <t>Číslo místnosti</t>
  </si>
  <si>
    <t>Oddělení</t>
  </si>
  <si>
    <t>Účel / užívání místnosti</t>
  </si>
  <si>
    <t>Povrch</t>
  </si>
  <si>
    <t>Cena/měs. bez DPH</t>
  </si>
  <si>
    <t>Farmaceutická fakulta UK v Hradci Králové - budova Sever</t>
  </si>
  <si>
    <t>RIL</t>
  </si>
  <si>
    <t>LABORATOŘ</t>
  </si>
  <si>
    <t>PVC</t>
  </si>
  <si>
    <t>SKLAD RA</t>
  </si>
  <si>
    <t>DENNÍ MÍSTNOST</t>
  </si>
  <si>
    <t xml:space="preserve">KANCELÁŘ </t>
  </si>
  <si>
    <t>KANCELÁŘ</t>
  </si>
  <si>
    <t>UMÝVÁRNA SKLA</t>
  </si>
  <si>
    <t>WC + UMÝVÁRNA</t>
  </si>
  <si>
    <t>DLAŽBA</t>
  </si>
  <si>
    <t>CHODBA ZADNÍ</t>
  </si>
  <si>
    <t>SCHODIŠTĚ RIL + CHODBA</t>
  </si>
  <si>
    <t>WC Ž + M</t>
  </si>
  <si>
    <t>CHODBA U VÝTAHU</t>
  </si>
  <si>
    <t>SCHODIŠTĚ + CHODBA</t>
  </si>
  <si>
    <t>CHODBA</t>
  </si>
  <si>
    <t xml:space="preserve">SKLAD </t>
  </si>
  <si>
    <t>KOBEREC</t>
  </si>
  <si>
    <t>ZASEDACÍ MÍSTNOST</t>
  </si>
  <si>
    <t>PŘÍPRAVNA</t>
  </si>
  <si>
    <t>DLAŽBA + PVC</t>
  </si>
  <si>
    <t>POSLUCHÁRNA A</t>
  </si>
  <si>
    <t>WC M + Ž</t>
  </si>
  <si>
    <t>120-KAOCH</t>
  </si>
  <si>
    <t xml:space="preserve">LABORATOŘ </t>
  </si>
  <si>
    <t>SKLAD</t>
  </si>
  <si>
    <t>170-KFT</t>
  </si>
  <si>
    <t>WC</t>
  </si>
  <si>
    <t>KNIHOVNA</t>
  </si>
  <si>
    <t>VÁHOVNA</t>
  </si>
  <si>
    <t>LABORATOŘ + KANCELÁŘ</t>
  </si>
  <si>
    <t>190-KFKL</t>
  </si>
  <si>
    <t xml:space="preserve">PŘÍPRAVNA </t>
  </si>
  <si>
    <t>SEMINÁRNÍ MÍSTNOST</t>
  </si>
  <si>
    <t>AUTOKLÁVOVNA</t>
  </si>
  <si>
    <t>POČÍTAČOVÁ UČEBNA</t>
  </si>
  <si>
    <t>160-KBV</t>
  </si>
  <si>
    <t>2305 + 2306</t>
  </si>
  <si>
    <t>2312 + 2314</t>
  </si>
  <si>
    <t>110-KFCH</t>
  </si>
  <si>
    <t>2360 + 2361</t>
  </si>
  <si>
    <t>PODATELNA</t>
  </si>
  <si>
    <t xml:space="preserve">CHODBA </t>
  </si>
  <si>
    <t>2406 + 2407</t>
  </si>
  <si>
    <t>Farmaceutická fakulta UK v Hradci Králové - budova Jih</t>
  </si>
  <si>
    <t>CHODBA U VSTUPU</t>
  </si>
  <si>
    <t>ŠATNA</t>
  </si>
  <si>
    <t>SCHODIŠTĚ + HALA</t>
  </si>
  <si>
    <t>VESTIBUL</t>
  </si>
  <si>
    <t>RECEPCE</t>
  </si>
  <si>
    <t>SCHODIŠTĚ PŘED POSLUCHÁRNOU</t>
  </si>
  <si>
    <t>CIT</t>
  </si>
  <si>
    <t>POSLUCHÁRNA N</t>
  </si>
  <si>
    <t>SVKI</t>
  </si>
  <si>
    <t>221-B</t>
  </si>
  <si>
    <t>DĚKANÁT</t>
  </si>
  <si>
    <t>KACH</t>
  </si>
  <si>
    <t>KUCHYŇKA</t>
  </si>
  <si>
    <t>UMÝVÁRNA + WC</t>
  </si>
  <si>
    <t>KFG</t>
  </si>
  <si>
    <t>629 + 630</t>
  </si>
  <si>
    <t>720-A</t>
  </si>
  <si>
    <t>720-B</t>
  </si>
  <si>
    <t>KBE</t>
  </si>
  <si>
    <t>ŠATNA + WC</t>
  </si>
  <si>
    <t>KSKF</t>
  </si>
  <si>
    <t>Typ</t>
  </si>
  <si>
    <t xml:space="preserve">REŽIM P: Prázdninový režim </t>
  </si>
  <si>
    <t>REŽIM A: Akademický režim</t>
  </si>
  <si>
    <t>REŽIM P</t>
  </si>
  <si>
    <t>Kalkulace celkové nabídkové ceny za 1 rok dle zadávacích podmínek:</t>
  </si>
  <si>
    <t>ano</t>
  </si>
  <si>
    <t xml:space="preserve">SCHODIŠTĚ + CHODBA </t>
  </si>
  <si>
    <t>VÝTAH 4</t>
  </si>
  <si>
    <t>VÝTAH 5</t>
  </si>
  <si>
    <t>WC Ž+M</t>
  </si>
  <si>
    <t>WC pisoáry - 1ks</t>
  </si>
  <si>
    <t>WC mísy - 3ks + 1ks výlevek</t>
  </si>
  <si>
    <t>WC mýdelník - 3ks</t>
  </si>
  <si>
    <t>WC držák toal.pap. 3ks</t>
  </si>
  <si>
    <t>WC - ŽENY</t>
  </si>
  <si>
    <t>WC mýdelník - 2ks</t>
  </si>
  <si>
    <t>WC držák toal. pap. - 3ks</t>
  </si>
  <si>
    <t>WC - MUŽI</t>
  </si>
  <si>
    <t xml:space="preserve">WC mísy - 3ks </t>
  </si>
  <si>
    <t>WC pisoár - 2ks</t>
  </si>
  <si>
    <t>KORIDOR</t>
  </si>
  <si>
    <t>29.50</t>
  </si>
  <si>
    <t>VÝTAH 3</t>
  </si>
  <si>
    <t>VÝTAH 1</t>
  </si>
  <si>
    <t>VÝTAH 2</t>
  </si>
  <si>
    <t>WC mísy - 6ks + 1ks výlevek</t>
  </si>
  <si>
    <t>WC mýdelník - 5ks</t>
  </si>
  <si>
    <t>WC držák toal. pap - 6ks</t>
  </si>
  <si>
    <t>POSLUCHÁRNA B</t>
  </si>
  <si>
    <t>WC mísy 6 + 1ks výlevek</t>
  </si>
  <si>
    <t>WC držák toal. pap. - 6ks</t>
  </si>
  <si>
    <t>WC mýdelník - 1ks</t>
  </si>
  <si>
    <t>WC umyvadlo - 1ks</t>
  </si>
  <si>
    <t>WC umyvadlo - 5ks</t>
  </si>
  <si>
    <t>WC mísy - 1ks + 1ks umyvadla</t>
  </si>
  <si>
    <t>WC držák toal. pap. - 1ks</t>
  </si>
  <si>
    <t>WC umyvadla - 5ks</t>
  </si>
  <si>
    <t>WC mísy 1ks + 1s umyvadla</t>
  </si>
  <si>
    <t>WC držák toal. pap - 1ks</t>
  </si>
  <si>
    <t>WC umyvadla - 1ks</t>
  </si>
  <si>
    <t>WC mísy - 2ks + 1ks umyvadla</t>
  </si>
  <si>
    <t>WC mísy -  + 1ks umyvadla</t>
  </si>
  <si>
    <t>WC umyvadla - 3ks</t>
  </si>
  <si>
    <t>WC umyvadla - 2ks</t>
  </si>
  <si>
    <t>WC mísy - 1ks</t>
  </si>
  <si>
    <t>WC mísy - 1ks + 1ks výlevek</t>
  </si>
  <si>
    <t>měsíce: 01, 02, 03, 04, 05, 06, 10, 11, 12</t>
  </si>
  <si>
    <t>měsíce: 07, 08, 09 (50% rozsah z akademického režimu)</t>
  </si>
  <si>
    <t xml:space="preserve">REŽIM P:
Prázdninový režim </t>
  </si>
  <si>
    <t>WC pisoáry - 3ks</t>
  </si>
  <si>
    <t>WC držák toal.pap. - 6ks</t>
  </si>
  <si>
    <t>WC držák toal.pap. - 1ks</t>
  </si>
  <si>
    <t>-</t>
  </si>
  <si>
    <t>ne</t>
  </si>
  <si>
    <t>Počet košů
(ks)</t>
  </si>
  <si>
    <t>Cena/měs. bez DPH (Kč)</t>
  </si>
  <si>
    <t>Cena/rok bez DPH
(Kč)</t>
  </si>
  <si>
    <t>Celková plocha oken včetně rámů (oboustranné mytí):</t>
  </si>
  <si>
    <t>Celková prosklená plocha - venkovní mytí (výškové práce):</t>
  </si>
  <si>
    <t xml:space="preserve">WC mísy - 2ks </t>
  </si>
  <si>
    <t>WC držák toal.pap. - 2ks</t>
  </si>
  <si>
    <t>Typ místnosti</t>
  </si>
  <si>
    <t>KUFRÁRNA</t>
  </si>
  <si>
    <t>Struktura ploch k úklidu - cenová nabídka</t>
  </si>
  <si>
    <t>Cena bez DPH za pravidelný úklid za 1 rok:</t>
  </si>
  <si>
    <t>Celková nabídková cena bez DPH za 1 rok:</t>
  </si>
  <si>
    <t>Cena bez DPH za mytí oken a žaluzií za 1 rok:</t>
  </si>
  <si>
    <t>Cena bez DPH za denní servis za 1 hodinu:</t>
  </si>
  <si>
    <t>Cena bez DPH za hygienický spotřební materiál za 1 rok:</t>
  </si>
  <si>
    <t>ZVLÁŠTNÍ REŽIM - osoba provádějící úklid musí být proškolena odpovědným pracovníkem objednavatele!</t>
  </si>
  <si>
    <t>101a</t>
  </si>
  <si>
    <t>101c</t>
  </si>
  <si>
    <t>101d</t>
  </si>
  <si>
    <t>221-A</t>
  </si>
  <si>
    <t>521a</t>
  </si>
  <si>
    <t>623 + 623a</t>
  </si>
  <si>
    <t>621a</t>
  </si>
  <si>
    <t>STUDENTSKÁ MÍSTNOST</t>
  </si>
  <si>
    <t>201a</t>
  </si>
  <si>
    <t>201b</t>
  </si>
  <si>
    <t>2055a</t>
  </si>
  <si>
    <t>2101a</t>
  </si>
  <si>
    <t>2213a</t>
  </si>
  <si>
    <t>2201a</t>
  </si>
  <si>
    <t>2301a</t>
  </si>
  <si>
    <t>2343a</t>
  </si>
  <si>
    <t>2343b</t>
  </si>
  <si>
    <t>KBLV+KFLT</t>
  </si>
  <si>
    <t>KFCHKL</t>
  </si>
  <si>
    <t>KFLT+KBV</t>
  </si>
  <si>
    <t>KFLT</t>
  </si>
  <si>
    <t>KFLT+KBLV</t>
  </si>
  <si>
    <t>KBV</t>
  </si>
  <si>
    <t>2401a</t>
  </si>
  <si>
    <t>2459a</t>
  </si>
  <si>
    <t>Poznámka</t>
  </si>
  <si>
    <t>ve sterilním boxu vytírat čistou vodou</t>
  </si>
  <si>
    <t>vytírat čistou vodou</t>
  </si>
  <si>
    <t>vytírat čistou vodou s dezinfekcí</t>
  </si>
  <si>
    <t>2316A</t>
  </si>
  <si>
    <t>2316B</t>
  </si>
  <si>
    <t>SB přízemí</t>
  </si>
  <si>
    <t>SB 1. patro</t>
  </si>
  <si>
    <t>SB 2. patro</t>
  </si>
  <si>
    <t>SB 3. patro</t>
  </si>
  <si>
    <t>SB 4. patro</t>
  </si>
  <si>
    <t>JB 1. patro</t>
  </si>
  <si>
    <t>JB 2. patro</t>
  </si>
  <si>
    <t>JB 3. patro</t>
  </si>
  <si>
    <t>JB 4. patro</t>
  </si>
  <si>
    <t>JB 5. patro</t>
  </si>
  <si>
    <t>JB 6. patro</t>
  </si>
  <si>
    <t>JB 7. patro</t>
  </si>
  <si>
    <t>JB 8. patro</t>
  </si>
  <si>
    <t>419a</t>
  </si>
  <si>
    <t>419b</t>
  </si>
  <si>
    <t>MARMOLEUM</t>
  </si>
  <si>
    <t>1 x ročně marmoleum napustit olejem</t>
  </si>
  <si>
    <t>1 x ročně marmoleum napustit olejem, nerezové dřezy mytí vždy po praktiku</t>
  </si>
  <si>
    <t>ZÁDVEŘÍ</t>
  </si>
  <si>
    <t>Prostředek, pomůcka</t>
  </si>
  <si>
    <t>Počet ks/rok</t>
  </si>
  <si>
    <t>Mikroutěrka</t>
  </si>
  <si>
    <t>WC čistič</t>
  </si>
  <si>
    <t>Tekuté mýdlo s pumpičkou 300 ml</t>
  </si>
  <si>
    <t>Tekuté mýdlo s pumpičkou 1 l</t>
  </si>
  <si>
    <t>Mýdlo kostka 100 g</t>
  </si>
  <si>
    <t>Mýdlo 5 l</t>
  </si>
  <si>
    <t>Prostředek na vodní kámen</t>
  </si>
  <si>
    <t>Savo original</t>
  </si>
  <si>
    <t>Sapon na podlahu</t>
  </si>
  <si>
    <t>Ubrousek vlhčený na nábytek</t>
  </si>
  <si>
    <t>Cif 500 ml</t>
  </si>
  <si>
    <t>Cif 250 ml</t>
  </si>
  <si>
    <t>WC spray vůně</t>
  </si>
  <si>
    <t>Papírová utěrka (role)</t>
  </si>
  <si>
    <t>Ručník do ,,Z,,</t>
  </si>
  <si>
    <t>Leštěnka na nábytek</t>
  </si>
  <si>
    <t>Houbičky na úklid</t>
  </si>
  <si>
    <t xml:space="preserve">Jar 1 l </t>
  </si>
  <si>
    <t>Jar 0,5 l</t>
  </si>
  <si>
    <t>Hadr na podlahu</t>
  </si>
  <si>
    <t>Pronto na prach</t>
  </si>
  <si>
    <t>Čistič oken</t>
  </si>
  <si>
    <t>Clin na sklo</t>
  </si>
  <si>
    <t>Fixinela</t>
  </si>
  <si>
    <t>Lopatka a smetáček</t>
  </si>
  <si>
    <t>Smeták uklidový</t>
  </si>
  <si>
    <t xml:space="preserve">WC štětka </t>
  </si>
  <si>
    <t>Úklidové rukavice</t>
  </si>
  <si>
    <t>DPH 21%</t>
  </si>
  <si>
    <t>Celková nabídková cena s DPH za 1 rok:</t>
  </si>
  <si>
    <t>Celková plocha horizontálních žaluzií (vnitřní a vnější strana):</t>
  </si>
  <si>
    <t>Cif spray tekutý</t>
  </si>
  <si>
    <t>WC papír malá rolička lux-2vrstvý ks</t>
  </si>
  <si>
    <t>WC papír 2vrstvý JUMBO 200, 100%  ks</t>
  </si>
  <si>
    <t>Pytle do košů velké na tříděný odpad</t>
  </si>
  <si>
    <t>IPTO</t>
  </si>
  <si>
    <t>WC IMOBILNÍ</t>
  </si>
  <si>
    <t>Fafík</t>
  </si>
  <si>
    <t xml:space="preserve"> </t>
  </si>
  <si>
    <t>121A</t>
  </si>
  <si>
    <t>LOŽNICE</t>
  </si>
  <si>
    <t>DĚTSKÁ HERNA</t>
  </si>
  <si>
    <t>WC - SPRCHA</t>
  </si>
  <si>
    <t>JÍDELNA S KUCH. LINKOU</t>
  </si>
  <si>
    <t>WC DĚTI</t>
  </si>
  <si>
    <t>Dodavatel:</t>
  </si>
  <si>
    <r>
      <t>Plocha
(m</t>
    </r>
    <r>
      <rPr>
        <b/>
        <vertAlign val="super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>)</t>
    </r>
  </si>
  <si>
    <r>
      <t>Plocha obkladová
(m</t>
    </r>
    <r>
      <rPr>
        <b/>
        <vertAlign val="super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>)</t>
    </r>
  </si>
  <si>
    <r>
      <t>m</t>
    </r>
    <r>
      <rPr>
        <vertAlign val="superscript"/>
        <sz val="10"/>
        <color theme="1"/>
        <rFont val="Times New Roman"/>
        <family val="1"/>
      </rPr>
      <t>2</t>
    </r>
  </si>
  <si>
    <r>
      <t>m</t>
    </r>
    <r>
      <rPr>
        <vertAlign val="superscript"/>
        <sz val="10"/>
        <color theme="1"/>
        <rFont val="Times New Roman"/>
        <family val="1"/>
      </rPr>
      <t>2</t>
    </r>
  </si>
  <si>
    <t>Instrukce zadavatele:</t>
  </si>
  <si>
    <t>Cenu uvádějte v Kč bez DPH s přesností na dvě desetinná místa včetně nezbytného pracovního a spotřebního materiálu (toaletní papíry, mýdlo, sáčky, mycí prostředky…). Odhadovaný přehled spotřeby pracovního a spotřebního materiálu je uveden na druhém listu tohoto dokumentu). Dodavatel je povinen ocenit všechny položky uvedené ve sloupci L tohoto listu (vyjma buněk, které jsou z důvodu vzorců uzamčeny).</t>
  </si>
  <si>
    <t>Celkem budova Sever přízemí</t>
  </si>
  <si>
    <t>Celkem budova Sever 1. patro</t>
  </si>
  <si>
    <t>Celkem budova Sever 2. patro</t>
  </si>
  <si>
    <t>Celkem budova Sever 3. patro</t>
  </si>
  <si>
    <t>Celkem budova Sever 4. patro</t>
  </si>
  <si>
    <t>Celkem budova Sever</t>
  </si>
  <si>
    <t>Celkem budova Jih 1. patro</t>
  </si>
  <si>
    <t>Celkem budova Jih 0. patro</t>
  </si>
  <si>
    <t>JB 0. patro</t>
  </si>
  <si>
    <t>Celkem budova Jih 2. patro</t>
  </si>
  <si>
    <t>Celkem budova Jih 3. patro</t>
  </si>
  <si>
    <t>Celkem budova Jih 4. patro</t>
  </si>
  <si>
    <t>Celkem budova Jih 5. patro</t>
  </si>
  <si>
    <t>Celkem budova Jih 6. patro</t>
  </si>
  <si>
    <t>Celkem budova Jih 7. patro</t>
  </si>
  <si>
    <t>Celkem budova Jih 8. patro</t>
  </si>
  <si>
    <t>Celkem budova Jih</t>
  </si>
  <si>
    <t>Farmaceutická fakulta UK v Hradci Králové - Dětská skupina Fafík</t>
  </si>
  <si>
    <t>Celkem Dětská skupina Fafík</t>
  </si>
  <si>
    <t>Celková plocha uklízených místností (budova Jih):</t>
  </si>
  <si>
    <t>Celková plocha uklízených místností (budova Sever):</t>
  </si>
  <si>
    <r>
      <t>m</t>
    </r>
    <r>
      <rPr>
        <b/>
        <vertAlign val="superscript"/>
        <sz val="10"/>
        <color theme="1"/>
        <rFont val="Times New Roman"/>
        <family val="1"/>
      </rPr>
      <t>2</t>
    </r>
  </si>
  <si>
    <t>Celková obkladová plocha uklízených místností (budova Sever):</t>
  </si>
  <si>
    <t>Celková obkladová plocha uklízených místností (budova Jih):</t>
  </si>
  <si>
    <t>Celková obkladová plocha uklízených místností (Dětská skupina Fafík):</t>
  </si>
  <si>
    <t>Celková plocha uklízených místností (Dětská skupina Fafík):</t>
  </si>
  <si>
    <t>doplní dodavatel</t>
  </si>
  <si>
    <t>Orientační přehled roční spotřeby pracovního a spotřebního materiálu</t>
  </si>
  <si>
    <t>V případě, že zadavatel při určení předmětu zakázky uvedl požadavky nebo odkazy na obchodní firmy, názvy, specifická označení zboží, které platí pro určitou osobu, popřípadě její organizační složku za příznačné, jedná se o vymezení předpokládaného standardu řešení a zadavatel v tomto případě umožňuje dodavateli pro plnění zakázky použití i jiných, kvalitativně a technicky obdobných řešení. Zadavatel upozorňuje, že se jedná pouze o orientační přehled spotřeby za 1 rok. Dodavatel je povinen do cenové nabídky započítat spotřebu pracovního a spotřebního materiálu dle vlastních zkušeností při respektování požadavků zadavatele na četnost a rozsah úklidu.</t>
  </si>
  <si>
    <t>Spotřeba mikrotenových sáčků do košů je závislá na počtu košů uvedených v listu "Úklidové služby_cenová nabídka" ve sloupci I.</t>
  </si>
  <si>
    <t>Cena bez DPH za denní servis za 1 rok (1. 9. 2018 - 31. 8. 2019), tj. celkem 1 748 hodin servisu:</t>
  </si>
  <si>
    <t>V ceně za denní servis za 1 rok je zohledněn prázdninový režim úklidu v měsících červenec - září.</t>
  </si>
  <si>
    <t>122A</t>
  </si>
  <si>
    <t>Závěs do WC (Bref)</t>
  </si>
  <si>
    <t>Celkem plocha (budova Sever + Budova Jih + Fafík):</t>
  </si>
  <si>
    <t>Celkem obkladová plocha (budova Sever + Budova Jih + Fafík):</t>
  </si>
  <si>
    <t>327A + 327B</t>
  </si>
  <si>
    <t xml:space="preserve">Příloha č. 1 Smlouvy o dílo č. </t>
  </si>
  <si>
    <t>150 krabic</t>
  </si>
  <si>
    <t>VZ: FaF UK - Úklidové služby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</si>
</sst>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  <numFmt numFmtId="165" formatCode="[$-10405]0.00"/>
    <numFmt numFmtId="166" formatCode="#,##0.00\ &quot;Kč&quot;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8"/>
      <name val="Times New Roman"/>
      <family val="1"/>
    </font>
    <font>
      <sz val="18"/>
      <color theme="1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11"/>
      <name val="Times New Roman"/>
      <family val="1"/>
    </font>
    <font>
      <sz val="10"/>
      <color theme="2"/>
      <name val="Times New Roman"/>
      <family val="1"/>
    </font>
    <font>
      <b/>
      <sz val="10"/>
      <color rgb="FFFF0000"/>
      <name val="Times New Roman"/>
      <family val="1"/>
    </font>
    <font>
      <vertAlign val="superscript"/>
      <sz val="10"/>
      <color theme="1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sz val="16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6"/>
      <color theme="1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/>
      <bottom style="dotted"/>
    </border>
    <border>
      <left/>
      <right/>
      <top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74">
    <xf numFmtId="0" fontId="0" fillId="0" borderId="0" xfId="0"/>
    <xf numFmtId="0" fontId="2" fillId="0" borderId="0" xfId="0" applyFont="1" applyProtection="1">
      <protection/>
    </xf>
    <xf numFmtId="0" fontId="2" fillId="0" borderId="0" xfId="0" applyFont="1" applyFill="1" applyProtection="1">
      <protection/>
    </xf>
    <xf numFmtId="0" fontId="2" fillId="0" borderId="0" xfId="0" applyFont="1" applyAlignment="1" applyProtection="1">
      <alignment horizontal="center" vertical="center"/>
      <protection/>
    </xf>
    <xf numFmtId="164" fontId="2" fillId="0" borderId="0" xfId="20" applyNumberFormat="1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2" borderId="1" xfId="0" applyFont="1" applyFill="1" applyBorder="1" applyAlignment="1" applyProtection="1">
      <alignment horizontal="center" vertical="center" wrapText="1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2" fillId="0" borderId="2" xfId="0" applyFont="1" applyFill="1" applyBorder="1" applyProtection="1">
      <protection/>
    </xf>
    <xf numFmtId="0" fontId="15" fillId="0" borderId="2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5" fillId="0" borderId="2" xfId="0" applyFont="1" applyFill="1" applyBorder="1" applyAlignment="1" applyProtection="1">
      <alignment horizontal="center" wrapText="1" readingOrder="1"/>
      <protection/>
    </xf>
    <xf numFmtId="165" fontId="15" fillId="0" borderId="2" xfId="0" applyNumberFormat="1" applyFont="1" applyFill="1" applyBorder="1" applyAlignment="1" applyProtection="1">
      <alignment horizontal="center" vertical="center" wrapText="1"/>
      <protection/>
    </xf>
    <xf numFmtId="1" fontId="15" fillId="0" borderId="2" xfId="0" applyNumberFormat="1" applyFont="1" applyFill="1" applyBorder="1" applyAlignment="1" applyProtection="1">
      <alignment horizontal="center" vertical="center" wrapText="1"/>
      <protection/>
    </xf>
    <xf numFmtId="166" fontId="2" fillId="3" borderId="2" xfId="0" applyNumberFormat="1" applyFont="1" applyFill="1" applyBorder="1" applyAlignment="1" applyProtection="1">
      <alignment horizontal="right" vertical="center"/>
      <protection/>
    </xf>
    <xf numFmtId="166" fontId="2" fillId="0" borderId="2" xfId="20" applyNumberFormat="1" applyFont="1" applyFill="1" applyBorder="1" applyAlignment="1" applyProtection="1">
      <alignment horizontal="right" vertical="center"/>
      <protection/>
    </xf>
    <xf numFmtId="0" fontId="15" fillId="0" borderId="2" xfId="0" applyFont="1" applyFill="1" applyBorder="1" applyAlignment="1" applyProtection="1">
      <alignment horizontal="center" vertical="center" wrapText="1" readingOrder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/>
    </xf>
    <xf numFmtId="166" fontId="2" fillId="4" borderId="2" xfId="0" applyNumberFormat="1" applyFont="1" applyFill="1" applyBorder="1" applyAlignment="1" applyProtection="1">
      <alignment horizontal="right" vertical="center"/>
      <protection/>
    </xf>
    <xf numFmtId="0" fontId="15" fillId="0" borderId="1" xfId="0" applyFont="1" applyFill="1" applyBorder="1" applyAlignment="1" applyProtection="1">
      <alignment horizontal="center" vertical="center" wrapText="1"/>
      <protection/>
    </xf>
    <xf numFmtId="0" fontId="13" fillId="0" borderId="1" xfId="0" applyFont="1" applyFill="1" applyBorder="1" applyAlignment="1" applyProtection="1">
      <alignment horizontal="center" vertical="center" wrapText="1"/>
      <protection/>
    </xf>
    <xf numFmtId="165" fontId="15" fillId="0" borderId="1" xfId="0" applyNumberFormat="1" applyFont="1" applyFill="1" applyBorder="1" applyAlignment="1" applyProtection="1">
      <alignment horizontal="center" vertical="center" wrapText="1"/>
      <protection/>
    </xf>
    <xf numFmtId="1" fontId="15" fillId="0" borderId="1" xfId="0" applyNumberFormat="1" applyFont="1" applyFill="1" applyBorder="1" applyAlignment="1" applyProtection="1">
      <alignment horizontal="center" vertical="center" wrapText="1"/>
      <protection/>
    </xf>
    <xf numFmtId="166" fontId="2" fillId="0" borderId="1" xfId="20" applyNumberFormat="1" applyFont="1" applyFill="1" applyBorder="1" applyAlignment="1" applyProtection="1">
      <alignment horizontal="right" vertical="center"/>
      <protection/>
    </xf>
    <xf numFmtId="166" fontId="2" fillId="0" borderId="2" xfId="0" applyNumberFormat="1" applyFont="1" applyFill="1" applyBorder="1" applyAlignment="1" applyProtection="1">
      <alignment horizontal="right" vertical="center"/>
      <protection/>
    </xf>
    <xf numFmtId="0" fontId="16" fillId="0" borderId="2" xfId="0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11" fillId="0" borderId="2" xfId="0" applyFont="1" applyFill="1" applyBorder="1" applyAlignment="1" applyProtection="1">
      <alignment horizontal="center" vertical="center" wrapText="1"/>
      <protection/>
    </xf>
    <xf numFmtId="0" fontId="2" fillId="0" borderId="2" xfId="0" applyFont="1" applyFill="1" applyBorder="1" applyAlignment="1" applyProtection="1">
      <alignment/>
      <protection/>
    </xf>
    <xf numFmtId="0" fontId="16" fillId="0" borderId="1" xfId="0" applyFont="1" applyFill="1" applyBorder="1" applyAlignment="1" applyProtection="1">
      <alignment horizontal="center" vertical="center"/>
      <protection/>
    </xf>
    <xf numFmtId="166" fontId="16" fillId="0" borderId="2" xfId="0" applyNumberFormat="1" applyFont="1" applyFill="1" applyBorder="1" applyAlignment="1" applyProtection="1">
      <alignment horizontal="right" vertical="center"/>
      <protection/>
    </xf>
    <xf numFmtId="0" fontId="16" fillId="0" borderId="2" xfId="0" applyFont="1" applyFill="1" applyBorder="1" applyProtection="1">
      <protection/>
    </xf>
    <xf numFmtId="0" fontId="16" fillId="0" borderId="0" xfId="0" applyFont="1" applyFill="1" applyProtection="1">
      <protection/>
    </xf>
    <xf numFmtId="166" fontId="8" fillId="5" borderId="3" xfId="0" applyNumberFormat="1" applyFont="1" applyFill="1" applyBorder="1" applyAlignment="1" applyProtection="1">
      <alignment horizontal="right" vertical="center"/>
      <protection/>
    </xf>
    <xf numFmtId="166" fontId="8" fillId="5" borderId="2" xfId="2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Protection="1">
      <protection/>
    </xf>
    <xf numFmtId="0" fontId="11" fillId="0" borderId="2" xfId="0" applyFont="1" applyFill="1" applyBorder="1" applyProtection="1">
      <protection/>
    </xf>
    <xf numFmtId="166" fontId="11" fillId="0" borderId="2" xfId="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Fill="1" applyProtection="1">
      <protection/>
    </xf>
    <xf numFmtId="0" fontId="2" fillId="0" borderId="2" xfId="0" applyFont="1" applyFill="1" applyBorder="1" applyAlignment="1" applyProtection="1">
      <alignment horizontal="center" vertical="center" wrapText="1"/>
      <protection/>
    </xf>
    <xf numFmtId="0" fontId="9" fillId="0" borderId="2" xfId="0" applyFont="1" applyFill="1" applyBorder="1" applyAlignment="1" applyProtection="1">
      <alignment horizontal="center" vertical="center" wrapText="1"/>
      <protection/>
    </xf>
    <xf numFmtId="165" fontId="2" fillId="0" borderId="2" xfId="0" applyNumberFormat="1" applyFont="1" applyFill="1" applyBorder="1" applyAlignment="1" applyProtection="1">
      <alignment horizontal="center" vertical="center" wrapText="1"/>
      <protection/>
    </xf>
    <xf numFmtId="1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2" xfId="0" applyFont="1" applyFill="1" applyBorder="1" applyProtection="1">
      <protection/>
    </xf>
    <xf numFmtId="0" fontId="19" fillId="0" borderId="0" xfId="0" applyFont="1" applyFill="1" applyProtection="1">
      <protection/>
    </xf>
    <xf numFmtId="0" fontId="19" fillId="0" borderId="2" xfId="0" applyFont="1" applyFill="1" applyBorder="1" applyProtection="1">
      <protection/>
    </xf>
    <xf numFmtId="166" fontId="11" fillId="4" borderId="2" xfId="0" applyNumberFormat="1" applyFont="1" applyFill="1" applyBorder="1" applyAlignment="1" applyProtection="1">
      <alignment horizontal="right" vertical="center"/>
      <protection/>
    </xf>
    <xf numFmtId="0" fontId="16" fillId="0" borderId="2" xfId="0" applyFont="1" applyFill="1" applyBorder="1" applyAlignment="1" applyProtection="1">
      <alignment horizontal="center" vertical="center" wrapText="1"/>
      <protection/>
    </xf>
    <xf numFmtId="165" fontId="11" fillId="0" borderId="2" xfId="0" applyNumberFormat="1" applyFont="1" applyFill="1" applyBorder="1" applyAlignment="1" applyProtection="1">
      <alignment horizontal="center" vertical="center" wrapText="1"/>
      <protection/>
    </xf>
    <xf numFmtId="166" fontId="11" fillId="0" borderId="2" xfId="20" applyNumberFormat="1" applyFont="1" applyFill="1" applyBorder="1" applyAlignment="1" applyProtection="1">
      <alignment horizontal="right" vertical="center"/>
      <protection/>
    </xf>
    <xf numFmtId="0" fontId="16" fillId="0" borderId="2" xfId="0" applyFont="1" applyFill="1" applyBorder="1" applyAlignment="1" applyProtection="1">
      <alignment horizontal="center"/>
      <protection/>
    </xf>
    <xf numFmtId="0" fontId="9" fillId="6" borderId="1" xfId="0" applyFont="1" applyFill="1" applyBorder="1" applyAlignment="1" applyProtection="1">
      <alignment horizontal="center" vertical="center" wrapText="1"/>
      <protection/>
    </xf>
    <xf numFmtId="0" fontId="10" fillId="6" borderId="2" xfId="0" applyFont="1" applyFill="1" applyBorder="1" applyAlignment="1" applyProtection="1">
      <alignment horizontal="center" vertical="center" wrapText="1"/>
      <protection/>
    </xf>
    <xf numFmtId="2" fontId="15" fillId="0" borderId="2" xfId="0" applyNumberFormat="1" applyFont="1" applyFill="1" applyBorder="1" applyAlignment="1" applyProtection="1">
      <alignment horizontal="center" vertical="center" wrapText="1"/>
      <protection/>
    </xf>
    <xf numFmtId="0" fontId="11" fillId="6" borderId="3" xfId="0" applyFont="1" applyFill="1" applyBorder="1" applyAlignment="1" applyProtection="1">
      <alignment horizontal="center" vertical="center" wrapText="1"/>
      <protection/>
    </xf>
    <xf numFmtId="165" fontId="15" fillId="0" borderId="2" xfId="0" applyNumberFormat="1" applyFont="1" applyFill="1" applyBorder="1" applyAlignment="1" applyProtection="1">
      <alignment horizontal="center" wrapText="1"/>
      <protection/>
    </xf>
    <xf numFmtId="0" fontId="11" fillId="0" borderId="2" xfId="0" applyFont="1" applyFill="1" applyBorder="1" applyAlignment="1" applyProtection="1">
      <alignment horizontal="center" vertical="center"/>
      <protection/>
    </xf>
    <xf numFmtId="4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Protection="1">
      <protection/>
    </xf>
    <xf numFmtId="0" fontId="11" fillId="0" borderId="0" xfId="0" applyFont="1" applyProtection="1">
      <protection/>
    </xf>
    <xf numFmtId="0" fontId="15" fillId="0" borderId="2" xfId="0" applyFont="1" applyFill="1" applyBorder="1" applyAlignment="1">
      <alignment horizontal="center" vertical="center"/>
    </xf>
    <xf numFmtId="0" fontId="10" fillId="0" borderId="2" xfId="0" applyFont="1" applyBorder="1" applyAlignment="1" applyProtection="1">
      <alignment horizontal="center" vertical="center"/>
      <protection/>
    </xf>
    <xf numFmtId="0" fontId="11" fillId="0" borderId="2" xfId="0" applyFont="1" applyFill="1" applyBorder="1" applyAlignment="1">
      <alignment horizontal="center"/>
    </xf>
    <xf numFmtId="2" fontId="15" fillId="0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/>
    </xf>
    <xf numFmtId="2" fontId="11" fillId="0" borderId="2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/>
      <protection/>
    </xf>
    <xf numFmtId="166" fontId="9" fillId="0" borderId="0" xfId="0" applyNumberFormat="1" applyFont="1" applyFill="1" applyBorder="1" applyAlignment="1" applyProtection="1">
      <alignment horizontal="right" vertical="center"/>
      <protection/>
    </xf>
    <xf numFmtId="166" fontId="9" fillId="0" borderId="0" xfId="20" applyNumberFormat="1" applyFont="1" applyFill="1" applyBorder="1" applyAlignment="1" applyProtection="1">
      <alignment horizontal="right" vertical="center"/>
      <protection/>
    </xf>
    <xf numFmtId="4" fontId="11" fillId="0" borderId="2" xfId="0" applyNumberFormat="1" applyFont="1" applyBorder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center" vertical="center"/>
      <protection/>
    </xf>
    <xf numFmtId="164" fontId="11" fillId="0" borderId="0" xfId="20" applyNumberFormat="1" applyFont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4" fontId="11" fillId="0" borderId="0" xfId="0" applyNumberFormat="1" applyFont="1" applyProtection="1">
      <protection/>
    </xf>
    <xf numFmtId="4" fontId="11" fillId="0" borderId="2" xfId="0" applyNumberFormat="1" applyFont="1" applyBorder="1" applyAlignment="1" applyProtection="1">
      <alignment vertical="center"/>
      <protection/>
    </xf>
    <xf numFmtId="2" fontId="11" fillId="0" borderId="2" xfId="0" applyNumberFormat="1" applyFont="1" applyBorder="1" applyAlignment="1" applyProtection="1">
      <alignment vertical="center"/>
      <protection/>
    </xf>
    <xf numFmtId="166" fontId="10" fillId="0" borderId="2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166" fontId="10" fillId="7" borderId="2" xfId="0" applyNumberFormat="1" applyFont="1" applyFill="1" applyBorder="1" applyAlignment="1" applyProtection="1">
      <alignment horizontal="right" vertical="center"/>
      <protection/>
    </xf>
    <xf numFmtId="0" fontId="10" fillId="7" borderId="4" xfId="0" applyFont="1" applyFill="1" applyBorder="1" applyAlignment="1" applyProtection="1">
      <alignment horizontal="left" vertical="center"/>
      <protection/>
    </xf>
    <xf numFmtId="0" fontId="11" fillId="7" borderId="5" xfId="0" applyFont="1" applyFill="1" applyBorder="1" applyAlignment="1" applyProtection="1">
      <alignment horizontal="center" vertical="center"/>
      <protection/>
    </xf>
    <xf numFmtId="0" fontId="11" fillId="7" borderId="3" xfId="0" applyFont="1" applyFill="1" applyBorder="1" applyAlignment="1" applyProtection="1">
      <alignment horizontal="center" vertical="center"/>
      <protection/>
    </xf>
    <xf numFmtId="166" fontId="10" fillId="7" borderId="2" xfId="0" applyNumberFormat="1" applyFont="1" applyFill="1" applyBorder="1" applyProtection="1">
      <protection/>
    </xf>
    <xf numFmtId="0" fontId="10" fillId="0" borderId="6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166" fontId="11" fillId="0" borderId="0" xfId="0" applyNumberFormat="1" applyFont="1" applyProtection="1">
      <protection/>
    </xf>
    <xf numFmtId="0" fontId="10" fillId="0" borderId="0" xfId="0" applyFont="1" applyAlignment="1" applyProtection="1">
      <alignment horizontal="center" vertical="center"/>
      <protection/>
    </xf>
    <xf numFmtId="0" fontId="6" fillId="0" borderId="0" xfId="0" applyFont="1" applyProtection="1">
      <protection/>
    </xf>
    <xf numFmtId="0" fontId="6" fillId="0" borderId="0" xfId="0" applyFont="1" applyFill="1" applyProtection="1">
      <protection/>
    </xf>
    <xf numFmtId="0" fontId="6" fillId="0" borderId="0" xfId="0" applyFont="1" applyAlignment="1" applyProtection="1">
      <alignment horizontal="center" vertical="center"/>
      <protection/>
    </xf>
    <xf numFmtId="164" fontId="6" fillId="0" borderId="0" xfId="20" applyNumberFormat="1" applyFont="1" applyAlignment="1" applyProtection="1">
      <alignment horizontal="center" vertical="center"/>
      <protection/>
    </xf>
    <xf numFmtId="0" fontId="23" fillId="0" borderId="0" xfId="0" applyFont="1" applyProtection="1">
      <protection/>
    </xf>
    <xf numFmtId="0" fontId="6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/>
      <protection/>
    </xf>
    <xf numFmtId="0" fontId="26" fillId="0" borderId="0" xfId="0" applyFont="1" applyFill="1" applyProtection="1">
      <protection/>
    </xf>
    <xf numFmtId="0" fontId="26" fillId="0" borderId="2" xfId="0" applyFont="1" applyFill="1" applyBorder="1" applyProtection="1">
      <protection/>
    </xf>
    <xf numFmtId="0" fontId="11" fillId="0" borderId="7" xfId="0" applyFont="1" applyFill="1" applyBorder="1" applyAlignment="1" applyProtection="1">
      <alignment horizontal="center" vertical="center" wrapText="1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166" fontId="2" fillId="2" borderId="2" xfId="0" applyNumberFormat="1" applyFont="1" applyFill="1" applyBorder="1" applyAlignment="1" applyProtection="1">
      <alignment horizontal="right" vertical="center"/>
      <protection locked="0"/>
    </xf>
    <xf numFmtId="166" fontId="2" fillId="2" borderId="1" xfId="0" applyNumberFormat="1" applyFont="1" applyFill="1" applyBorder="1" applyAlignment="1" applyProtection="1">
      <alignment horizontal="right" vertical="center"/>
      <protection locked="0"/>
    </xf>
    <xf numFmtId="166" fontId="11" fillId="2" borderId="2" xfId="0" applyNumberFormat="1" applyFont="1" applyFill="1" applyBorder="1" applyAlignment="1" applyProtection="1">
      <alignment horizontal="right" vertical="center"/>
      <protection locked="0"/>
    </xf>
    <xf numFmtId="166" fontId="5" fillId="2" borderId="2" xfId="0" applyNumberFormat="1" applyFont="1" applyFill="1" applyBorder="1" applyAlignment="1" applyProtection="1">
      <alignment horizontal="right" vertical="center"/>
      <protection locked="0"/>
    </xf>
    <xf numFmtId="4" fontId="11" fillId="0" borderId="9" xfId="0" applyNumberFormat="1" applyFont="1" applyBorder="1" applyAlignment="1" applyProtection="1">
      <alignment horizontal="right" vertical="center"/>
      <protection/>
    </xf>
    <xf numFmtId="0" fontId="11" fillId="0" borderId="10" xfId="0" applyFont="1" applyBorder="1" applyAlignment="1" applyProtection="1">
      <alignment horizontal="left" vertical="center"/>
      <protection/>
    </xf>
    <xf numFmtId="0" fontId="11" fillId="0" borderId="11" xfId="0" applyFont="1" applyBorder="1" applyAlignment="1" applyProtection="1">
      <alignment horizontal="left" vertical="center"/>
      <protection/>
    </xf>
    <xf numFmtId="4" fontId="9" fillId="5" borderId="12" xfId="0" applyNumberFormat="1" applyFont="1" applyFill="1" applyBorder="1" applyAlignment="1" applyProtection="1">
      <alignment horizontal="right" vertical="center"/>
      <protection/>
    </xf>
    <xf numFmtId="0" fontId="10" fillId="5" borderId="13" xfId="0" applyFont="1" applyFill="1" applyBorder="1" applyAlignment="1" applyProtection="1">
      <alignment horizontal="left" vertical="center"/>
      <protection/>
    </xf>
    <xf numFmtId="4" fontId="11" fillId="0" borderId="9" xfId="0" applyNumberFormat="1" applyFont="1" applyBorder="1" applyAlignment="1" applyProtection="1">
      <alignment vertical="center"/>
      <protection/>
    </xf>
    <xf numFmtId="4" fontId="11" fillId="0" borderId="12" xfId="0" applyNumberFormat="1" applyFont="1" applyBorder="1" applyAlignment="1" applyProtection="1">
      <alignment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166" fontId="10" fillId="2" borderId="2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/>
    <xf numFmtId="0" fontId="10" fillId="6" borderId="2" xfId="0" applyFont="1" applyFill="1" applyBorder="1" applyProtection="1">
      <protection/>
    </xf>
    <xf numFmtId="0" fontId="11" fillId="0" borderId="2" xfId="0" applyFont="1" applyBorder="1" applyAlignment="1" applyProtection="1">
      <alignment vertical="center"/>
      <protection/>
    </xf>
    <xf numFmtId="0" fontId="11" fillId="0" borderId="2" xfId="0" applyFont="1" applyBorder="1" applyProtection="1">
      <protection/>
    </xf>
    <xf numFmtId="0" fontId="11" fillId="0" borderId="2" xfId="0" applyFont="1" applyBorder="1" applyAlignment="1" applyProtection="1">
      <alignment horizontal="right"/>
      <protection/>
    </xf>
    <xf numFmtId="0" fontId="5" fillId="0" borderId="0" xfId="0" applyFont="1" applyAlignment="1">
      <alignment wrapText="1"/>
    </xf>
    <xf numFmtId="1" fontId="15" fillId="0" borderId="2" xfId="0" applyNumberFormat="1" applyFont="1" applyFill="1" applyBorder="1" applyAlignment="1" applyProtection="1">
      <alignment horizontal="center" vertical="center" wrapText="1"/>
      <protection/>
    </xf>
    <xf numFmtId="165" fontId="15" fillId="0" borderId="2" xfId="0" applyNumberFormat="1" applyFont="1" applyFill="1" applyBorder="1" applyAlignment="1" applyProtection="1">
      <alignment horizontal="center" vertical="center" wrapText="1"/>
      <protection/>
    </xf>
    <xf numFmtId="166" fontId="2" fillId="0" borderId="2" xfId="20" applyNumberFormat="1" applyFont="1" applyFill="1" applyBorder="1" applyAlignment="1" applyProtection="1">
      <alignment horizontal="right" vertical="center"/>
      <protection/>
    </xf>
    <xf numFmtId="0" fontId="15" fillId="0" borderId="2" xfId="0" applyFont="1" applyFill="1" applyBorder="1" applyAlignment="1" applyProtection="1">
      <alignment horizontal="center" vertical="center" wrapText="1"/>
      <protection/>
    </xf>
    <xf numFmtId="166" fontId="11" fillId="2" borderId="2" xfId="0" applyNumberFormat="1" applyFont="1" applyFill="1" applyBorder="1" applyAlignment="1" applyProtection="1">
      <alignment horizontal="right" vertical="center"/>
      <protection locked="0"/>
    </xf>
    <xf numFmtId="165" fontId="15" fillId="0" borderId="2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Font="1" applyFill="1" applyBorder="1" applyAlignment="1" applyProtection="1">
      <alignment horizontal="center" vertical="center" wrapText="1"/>
      <protection/>
    </xf>
    <xf numFmtId="1" fontId="15" fillId="0" borderId="2" xfId="0" applyNumberFormat="1" applyFont="1" applyFill="1" applyBorder="1" applyAlignment="1" applyProtection="1">
      <alignment horizontal="center" vertical="center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5" fillId="0" borderId="2" xfId="0" applyFont="1" applyFill="1" applyBorder="1" applyAlignment="1" applyProtection="1">
      <alignment horizontal="center" vertical="center" wrapText="1"/>
      <protection/>
    </xf>
    <xf numFmtId="0" fontId="9" fillId="2" borderId="1" xfId="0" applyFont="1" applyFill="1" applyBorder="1" applyAlignment="1" applyProtection="1">
      <alignment horizontal="center" vertical="center" wrapText="1"/>
      <protection/>
    </xf>
    <xf numFmtId="0" fontId="11" fillId="2" borderId="8" xfId="0" applyFont="1" applyFill="1" applyBorder="1" applyAlignment="1" applyProtection="1">
      <alignment horizontal="center" vertical="center" wrapText="1"/>
      <protection/>
    </xf>
    <xf numFmtId="0" fontId="9" fillId="3" borderId="1" xfId="0" applyFont="1" applyFill="1" applyBorder="1" applyAlignment="1" applyProtection="1">
      <alignment horizontal="center" vertical="center" wrapText="1"/>
      <protection/>
    </xf>
    <xf numFmtId="0" fontId="9" fillId="3" borderId="8" xfId="0" applyFont="1" applyFill="1" applyBorder="1" applyAlignment="1" applyProtection="1">
      <alignment horizontal="center" vertical="center" wrapText="1"/>
      <protection/>
    </xf>
    <xf numFmtId="0" fontId="14" fillId="3" borderId="4" xfId="0" applyFont="1" applyFill="1" applyBorder="1" applyAlignment="1" applyProtection="1">
      <alignment horizontal="center" vertical="center"/>
      <protection/>
    </xf>
    <xf numFmtId="0" fontId="14" fillId="3" borderId="5" xfId="0" applyFont="1" applyFill="1" applyBorder="1" applyAlignment="1" applyProtection="1">
      <alignment horizontal="center" vertical="center"/>
      <protection/>
    </xf>
    <xf numFmtId="0" fontId="14" fillId="3" borderId="3" xfId="0" applyFont="1" applyFill="1" applyBorder="1" applyAlignment="1" applyProtection="1">
      <alignment horizontal="center" vertical="center"/>
      <protection/>
    </xf>
    <xf numFmtId="0" fontId="10" fillId="0" borderId="1" xfId="0" applyFont="1" applyFill="1" applyBorder="1" applyAlignment="1" applyProtection="1">
      <alignment horizontal="center" vertical="top"/>
      <protection/>
    </xf>
    <xf numFmtId="0" fontId="10" fillId="0" borderId="7" xfId="0" applyFont="1" applyFill="1" applyBorder="1" applyAlignment="1" applyProtection="1">
      <alignment horizontal="center" vertical="top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8" fillId="5" borderId="3" xfId="0" applyFont="1" applyFill="1" applyBorder="1" applyAlignment="1" applyProtection="1">
      <alignment horizontal="center" vertical="center"/>
      <protection/>
    </xf>
    <xf numFmtId="0" fontId="10" fillId="8" borderId="1" xfId="0" applyFont="1" applyFill="1" applyBorder="1" applyAlignment="1" applyProtection="1">
      <alignment horizontal="center" vertical="center" wrapText="1"/>
      <protection/>
    </xf>
    <xf numFmtId="0" fontId="5" fillId="8" borderId="8" xfId="0" applyFont="1" applyFill="1" applyBorder="1" applyAlignment="1" applyProtection="1">
      <alignment horizontal="center" vertical="center" wrapText="1"/>
      <protection/>
    </xf>
    <xf numFmtId="0" fontId="10" fillId="7" borderId="2" xfId="0" applyFont="1" applyFill="1" applyBorder="1" applyAlignment="1" applyProtection="1">
      <alignment horizontal="left" vertical="center"/>
      <protection/>
    </xf>
    <xf numFmtId="0" fontId="5" fillId="7" borderId="2" xfId="0" applyFont="1" applyFill="1" applyBorder="1" applyAlignment="1" applyProtection="1">
      <alignment horizontal="left" vertical="center"/>
      <protection/>
    </xf>
    <xf numFmtId="0" fontId="9" fillId="9" borderId="1" xfId="0" applyFont="1" applyFill="1" applyBorder="1" applyAlignment="1" applyProtection="1">
      <alignment horizontal="center" vertical="center" wrapText="1"/>
      <protection/>
    </xf>
    <xf numFmtId="0" fontId="11" fillId="0" borderId="8" xfId="0" applyFont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>
      <alignment vertical="center"/>
    </xf>
    <xf numFmtId="0" fontId="10" fillId="0" borderId="4" xfId="0" applyFont="1" applyFill="1" applyBorder="1" applyAlignment="1" applyProtection="1">
      <alignment horizontal="left" vertical="center"/>
      <protection/>
    </xf>
    <xf numFmtId="0" fontId="5" fillId="0" borderId="5" xfId="0" applyFont="1" applyFill="1" applyBorder="1" applyAlignment="1" applyProtection="1">
      <alignment horizontal="left" vertical="center"/>
      <protection/>
    </xf>
    <xf numFmtId="0" fontId="5" fillId="0" borderId="3" xfId="0" applyFont="1" applyFill="1" applyBorder="1" applyAlignment="1" applyProtection="1">
      <alignment horizontal="left" vertical="center"/>
      <protection/>
    </xf>
    <xf numFmtId="0" fontId="28" fillId="0" borderId="6" xfId="0" applyFont="1" applyFill="1" applyBorder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165" fontId="15" fillId="0" borderId="2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Font="1" applyFill="1" applyBorder="1" applyAlignment="1" applyProtection="1">
      <alignment horizontal="center" vertical="center" wrapText="1"/>
      <protection/>
    </xf>
    <xf numFmtId="0" fontId="14" fillId="6" borderId="4" xfId="0" applyFont="1" applyFill="1" applyBorder="1" applyAlignment="1" applyProtection="1">
      <alignment horizontal="center" vertical="center"/>
      <protection/>
    </xf>
    <xf numFmtId="0" fontId="14" fillId="6" borderId="5" xfId="0" applyFont="1" applyFill="1" applyBorder="1" applyAlignment="1" applyProtection="1">
      <alignment horizontal="center" vertical="center"/>
      <protection/>
    </xf>
    <xf numFmtId="0" fontId="14" fillId="6" borderId="3" xfId="0" applyFont="1" applyFill="1" applyBorder="1" applyAlignment="1" applyProtection="1">
      <alignment horizontal="center" vertical="center"/>
      <protection/>
    </xf>
    <xf numFmtId="0" fontId="9" fillId="6" borderId="1" xfId="0" applyFont="1" applyFill="1" applyBorder="1" applyAlignment="1" applyProtection="1">
      <alignment horizontal="center" vertical="center" wrapText="1"/>
      <protection/>
    </xf>
    <xf numFmtId="0" fontId="10" fillId="6" borderId="8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2" xfId="0" applyFont="1" applyBorder="1" applyAlignment="1" applyProtection="1">
      <alignment horizontal="left" vertical="center"/>
      <protection/>
    </xf>
    <xf numFmtId="0" fontId="15" fillId="0" borderId="1" xfId="0" applyFont="1" applyFill="1" applyBorder="1" applyAlignment="1" applyProtection="1">
      <alignment horizontal="center" vertical="center" wrapText="1"/>
      <protection/>
    </xf>
    <xf numFmtId="0" fontId="5" fillId="0" borderId="7" xfId="0" applyFont="1" applyFill="1" applyBorder="1" applyAlignment="1" applyProtection="1">
      <alignment horizontal="center" vertical="center" wrapText="1"/>
      <protection/>
    </xf>
    <xf numFmtId="0" fontId="5" fillId="0" borderId="8" xfId="0" applyFont="1" applyFill="1" applyBorder="1" applyAlignment="1" applyProtection="1">
      <alignment horizontal="center" vertical="center" wrapText="1"/>
      <protection/>
    </xf>
    <xf numFmtId="0" fontId="11" fillId="6" borderId="8" xfId="0" applyFont="1" applyFill="1" applyBorder="1" applyAlignment="1" applyProtection="1">
      <alignment horizontal="center" vertical="center" wrapText="1"/>
      <protection/>
    </xf>
    <xf numFmtId="166" fontId="2" fillId="0" borderId="1" xfId="20" applyNumberFormat="1" applyFont="1" applyFill="1" applyBorder="1" applyAlignment="1" applyProtection="1">
      <alignment horizontal="right" vertical="center"/>
      <protection/>
    </xf>
    <xf numFmtId="166" fontId="5" fillId="0" borderId="7" xfId="0" applyNumberFormat="1" applyFont="1" applyFill="1" applyBorder="1" applyAlignment="1" applyProtection="1">
      <alignment horizontal="right" vertical="center"/>
      <protection/>
    </xf>
    <xf numFmtId="166" fontId="5" fillId="0" borderId="8" xfId="0" applyNumberFormat="1" applyFont="1" applyFill="1" applyBorder="1" applyAlignment="1" applyProtection="1">
      <alignment horizontal="right" vertical="center"/>
      <protection/>
    </xf>
    <xf numFmtId="165" fontId="15" fillId="0" borderId="1" xfId="0" applyNumberFormat="1" applyFont="1" applyFill="1" applyBorder="1" applyAlignment="1" applyProtection="1">
      <alignment horizontal="center" vertical="center" wrapText="1"/>
      <protection/>
    </xf>
    <xf numFmtId="1" fontId="15" fillId="0" borderId="1" xfId="0" applyNumberFormat="1" applyFont="1" applyFill="1" applyBorder="1" applyAlignment="1" applyProtection="1">
      <alignment horizontal="center" vertical="center" wrapText="1"/>
      <protection/>
    </xf>
    <xf numFmtId="1" fontId="5" fillId="0" borderId="7" xfId="0" applyNumberFormat="1" applyFont="1" applyFill="1" applyBorder="1" applyAlignment="1" applyProtection="1">
      <alignment horizontal="center" vertical="center" wrapText="1"/>
      <protection/>
    </xf>
    <xf numFmtId="1" fontId="5" fillId="0" borderId="8" xfId="0" applyNumberFormat="1" applyFont="1" applyFill="1" applyBorder="1" applyAlignment="1" applyProtection="1">
      <alignment horizontal="center" vertical="center" wrapText="1"/>
      <protection/>
    </xf>
    <xf numFmtId="166" fontId="11" fillId="2" borderId="1" xfId="0" applyNumberFormat="1" applyFont="1" applyFill="1" applyBorder="1" applyAlignment="1" applyProtection="1">
      <alignment horizontal="right" vertical="center"/>
      <protection locked="0"/>
    </xf>
    <xf numFmtId="166" fontId="5" fillId="2" borderId="7" xfId="0" applyNumberFormat="1" applyFont="1" applyFill="1" applyBorder="1" applyAlignment="1" applyProtection="1">
      <alignment horizontal="right" vertical="center"/>
      <protection locked="0"/>
    </xf>
    <xf numFmtId="166" fontId="5" fillId="2" borderId="8" xfId="0" applyNumberFormat="1" applyFont="1" applyFill="1" applyBorder="1" applyAlignment="1" applyProtection="1">
      <alignment horizontal="right" vertical="center"/>
      <protection locked="0"/>
    </xf>
    <xf numFmtId="166" fontId="2" fillId="0" borderId="7" xfId="20" applyNumberFormat="1" applyFont="1" applyFill="1" applyBorder="1" applyAlignment="1" applyProtection="1">
      <alignment horizontal="right" vertical="center"/>
      <protection/>
    </xf>
    <xf numFmtId="166" fontId="2" fillId="0" borderId="8" xfId="20" applyNumberFormat="1" applyFont="1" applyFill="1" applyBorder="1" applyAlignment="1" applyProtection="1">
      <alignment horizontal="right" vertical="center"/>
      <protection/>
    </xf>
    <xf numFmtId="1" fontId="15" fillId="0" borderId="2" xfId="0" applyNumberFormat="1" applyFont="1" applyFill="1" applyBorder="1" applyAlignment="1" applyProtection="1">
      <alignment horizontal="center" vertical="center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9" borderId="8" xfId="0" applyFont="1" applyFill="1" applyBorder="1" applyAlignment="1" applyProtection="1">
      <alignment horizontal="center" vertical="center" wrapText="1"/>
      <protection/>
    </xf>
    <xf numFmtId="0" fontId="15" fillId="0" borderId="7" xfId="0" applyFont="1" applyFill="1" applyBorder="1" applyAlignment="1" applyProtection="1">
      <alignment horizontal="center" vertical="center" wrapText="1"/>
      <protection/>
    </xf>
    <xf numFmtId="0" fontId="15" fillId="0" borderId="8" xfId="0" applyFont="1" applyFill="1" applyBorder="1" applyAlignment="1" applyProtection="1">
      <alignment horizontal="center" vertical="center" wrapText="1"/>
      <protection/>
    </xf>
    <xf numFmtId="165" fontId="15" fillId="0" borderId="7" xfId="0" applyNumberFormat="1" applyFont="1" applyFill="1" applyBorder="1" applyAlignment="1" applyProtection="1">
      <alignment horizontal="center" vertical="center" wrapText="1"/>
      <protection/>
    </xf>
    <xf numFmtId="165" fontId="15" fillId="0" borderId="8" xfId="0" applyNumberFormat="1" applyFont="1" applyFill="1" applyBorder="1" applyAlignment="1" applyProtection="1">
      <alignment horizontal="center" vertical="center" wrapText="1"/>
      <protection/>
    </xf>
    <xf numFmtId="1" fontId="1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2" borderId="7" xfId="0" applyFont="1" applyFill="1" applyBorder="1" applyAlignment="1" applyProtection="1">
      <alignment horizontal="right" vertical="center"/>
      <protection locked="0"/>
    </xf>
    <xf numFmtId="0" fontId="5" fillId="2" borderId="8" xfId="0" applyFont="1" applyFill="1" applyBorder="1" applyAlignment="1" applyProtection="1">
      <alignment horizontal="right" vertical="center"/>
      <protection locked="0"/>
    </xf>
    <xf numFmtId="166" fontId="2" fillId="0" borderId="2" xfId="20" applyNumberFormat="1" applyFont="1" applyFill="1" applyBorder="1" applyAlignment="1" applyProtection="1">
      <alignment horizontal="right" vertical="center"/>
      <protection/>
    </xf>
    <xf numFmtId="166" fontId="5" fillId="0" borderId="2" xfId="0" applyNumberFormat="1" applyFont="1" applyFill="1" applyBorder="1" applyAlignment="1" applyProtection="1">
      <alignment horizontal="right" vertical="center"/>
      <protection/>
    </xf>
    <xf numFmtId="0" fontId="5" fillId="0" borderId="7" xfId="0" applyFont="1" applyFill="1" applyBorder="1" applyAlignment="1" applyProtection="1">
      <alignment horizontal="right" vertical="center"/>
      <protection/>
    </xf>
    <xf numFmtId="0" fontId="5" fillId="0" borderId="8" xfId="0" applyFont="1" applyFill="1" applyBorder="1" applyAlignment="1" applyProtection="1">
      <alignment horizontal="right" vertical="center"/>
      <protection/>
    </xf>
    <xf numFmtId="0" fontId="9" fillId="0" borderId="1" xfId="0" applyFont="1" applyFill="1" applyBorder="1" applyAlignment="1" applyProtection="1">
      <alignment horizontal="center" vertical="top" wrapText="1"/>
      <protection/>
    </xf>
    <xf numFmtId="0" fontId="5" fillId="0" borderId="7" xfId="0" applyFont="1" applyFill="1" applyBorder="1" applyAlignment="1" applyProtection="1">
      <alignment horizontal="center" vertical="top" wrapText="1"/>
      <protection/>
    </xf>
    <xf numFmtId="0" fontId="5" fillId="0" borderId="8" xfId="0" applyFont="1" applyFill="1" applyBorder="1" applyAlignment="1" applyProtection="1">
      <alignment horizontal="center" vertical="top" wrapText="1"/>
      <protection/>
    </xf>
    <xf numFmtId="0" fontId="5" fillId="0" borderId="7" xfId="0" applyFont="1" applyBorder="1" applyAlignment="1" applyProtection="1">
      <alignment horizontal="center" vertical="center" wrapText="1"/>
      <protection/>
    </xf>
    <xf numFmtId="0" fontId="5" fillId="0" borderId="8" xfId="0" applyFont="1" applyBorder="1" applyAlignment="1" applyProtection="1">
      <alignment horizontal="center" vertical="center" wrapText="1"/>
      <protection/>
    </xf>
    <xf numFmtId="0" fontId="10" fillId="0" borderId="8" xfId="0" applyFont="1" applyBorder="1" applyAlignment="1" applyProtection="1">
      <alignment horizontal="center" vertical="center" wrapText="1"/>
      <protection/>
    </xf>
    <xf numFmtId="0" fontId="14" fillId="9" borderId="4" xfId="0" applyFont="1" applyFill="1" applyBorder="1" applyAlignment="1" applyProtection="1">
      <alignment horizontal="center" vertical="center"/>
      <protection/>
    </xf>
    <xf numFmtId="0" fontId="14" fillId="9" borderId="5" xfId="0" applyFont="1" applyFill="1" applyBorder="1" applyAlignment="1" applyProtection="1">
      <alignment horizontal="center" vertical="center"/>
      <protection/>
    </xf>
    <xf numFmtId="0" fontId="14" fillId="9" borderId="3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166" fontId="11" fillId="2" borderId="2" xfId="0" applyNumberFormat="1" applyFont="1" applyFill="1" applyBorder="1" applyAlignment="1" applyProtection="1">
      <alignment horizontal="right" vertical="center"/>
      <protection locked="0"/>
    </xf>
    <xf numFmtId="166" fontId="5" fillId="2" borderId="2" xfId="0" applyNumberFormat="1" applyFont="1" applyFill="1" applyBorder="1" applyAlignment="1" applyProtection="1">
      <alignment horizontal="right" vertical="center"/>
      <protection locked="0"/>
    </xf>
    <xf numFmtId="1" fontId="15" fillId="0" borderId="7" xfId="0" applyNumberFormat="1" applyFont="1" applyFill="1" applyBorder="1" applyAlignment="1" applyProtection="1">
      <alignment horizontal="center" vertical="center" wrapText="1"/>
      <protection/>
    </xf>
    <xf numFmtId="166" fontId="11" fillId="2" borderId="7" xfId="0" applyNumberFormat="1" applyFont="1" applyFill="1" applyBorder="1" applyAlignment="1" applyProtection="1">
      <alignment horizontal="right" vertical="center"/>
      <protection locked="0"/>
    </xf>
    <xf numFmtId="166" fontId="11" fillId="2" borderId="8" xfId="0" applyNumberFormat="1" applyFont="1" applyFill="1" applyBorder="1" applyAlignment="1" applyProtection="1">
      <alignment horizontal="right" vertical="center"/>
      <protection locked="0"/>
    </xf>
    <xf numFmtId="0" fontId="15" fillId="0" borderId="2" xfId="0" applyFont="1" applyFill="1" applyBorder="1" applyAlignment="1" applyProtection="1">
      <alignment horizontal="center" vertical="center" wrapText="1"/>
      <protection/>
    </xf>
    <xf numFmtId="1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8" xfId="0" applyFont="1" applyFill="1" applyBorder="1" applyAlignment="1" applyProtection="1">
      <alignment horizontal="center" vertical="top"/>
      <protection/>
    </xf>
    <xf numFmtId="0" fontId="13" fillId="0" borderId="1" xfId="0" applyFont="1" applyFill="1" applyBorder="1" applyAlignment="1" applyProtection="1">
      <alignment horizontal="center" vertical="center" wrapText="1"/>
      <protection/>
    </xf>
    <xf numFmtId="2" fontId="15" fillId="0" borderId="1" xfId="0" applyNumberFormat="1" applyFont="1" applyFill="1" applyBorder="1" applyAlignment="1" applyProtection="1">
      <alignment horizontal="center" vertical="center" wrapText="1"/>
      <protection/>
    </xf>
    <xf numFmtId="2" fontId="5" fillId="0" borderId="7" xfId="0" applyNumberFormat="1" applyFont="1" applyFill="1" applyBorder="1" applyAlignment="1" applyProtection="1">
      <alignment horizontal="center" vertical="center" wrapText="1"/>
      <protection/>
    </xf>
    <xf numFmtId="2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Font="1" applyFill="1" applyBorder="1" applyAlignment="1" applyProtection="1">
      <alignment horizontal="center" vertical="top"/>
      <protection/>
    </xf>
    <xf numFmtId="0" fontId="9" fillId="0" borderId="7" xfId="0" applyFont="1" applyFill="1" applyBorder="1" applyAlignment="1" applyProtection="1">
      <alignment horizontal="center" vertical="top"/>
      <protection/>
    </xf>
    <xf numFmtId="0" fontId="9" fillId="0" borderId="8" xfId="0" applyFont="1" applyFill="1" applyBorder="1" applyAlignment="1" applyProtection="1">
      <alignment horizontal="center" vertical="top"/>
      <protection/>
    </xf>
    <xf numFmtId="0" fontId="9" fillId="2" borderId="8" xfId="0" applyFont="1" applyFill="1" applyBorder="1" applyAlignment="1" applyProtection="1">
      <alignment horizontal="center" vertical="center" wrapText="1"/>
      <protection/>
    </xf>
    <xf numFmtId="0" fontId="6" fillId="10" borderId="0" xfId="0" applyFont="1" applyFill="1" applyAlignment="1" applyProtection="1">
      <alignment horizontal="left" vertical="center"/>
      <protection/>
    </xf>
    <xf numFmtId="0" fontId="7" fillId="10" borderId="0" xfId="0" applyFont="1" applyFill="1" applyAlignment="1" applyProtection="1">
      <alignment/>
      <protection/>
    </xf>
    <xf numFmtId="0" fontId="15" fillId="0" borderId="1" xfId="0" applyFont="1" applyFill="1" applyBorder="1" applyAlignment="1" applyProtection="1">
      <alignment horizontal="center" vertical="center" wrapText="1" readingOrder="1"/>
      <protection/>
    </xf>
    <xf numFmtId="0" fontId="15" fillId="0" borderId="7" xfId="0" applyFont="1" applyFill="1" applyBorder="1" applyAlignment="1" applyProtection="1">
      <alignment horizontal="center" vertical="center" wrapText="1" readingOrder="1"/>
      <protection/>
    </xf>
    <xf numFmtId="0" fontId="15" fillId="0" borderId="8" xfId="0" applyFont="1" applyFill="1" applyBorder="1" applyAlignment="1" applyProtection="1">
      <alignment horizontal="center" vertical="center" wrapText="1" readingOrder="1"/>
      <protection/>
    </xf>
    <xf numFmtId="166" fontId="2" fillId="2" borderId="1" xfId="0" applyNumberFormat="1" applyFont="1" applyFill="1" applyBorder="1" applyAlignment="1" applyProtection="1">
      <alignment horizontal="right" vertical="center"/>
      <protection locked="0"/>
    </xf>
    <xf numFmtId="166" fontId="2" fillId="2" borderId="7" xfId="0" applyNumberFormat="1" applyFont="1" applyFill="1" applyBorder="1" applyAlignment="1" applyProtection="1">
      <alignment horizontal="right" vertical="center"/>
      <protection locked="0"/>
    </xf>
    <xf numFmtId="166" fontId="2" fillId="2" borderId="8" xfId="0" applyNumberFormat="1" applyFont="1" applyFill="1" applyBorder="1" applyAlignment="1" applyProtection="1">
      <alignment horizontal="right" vertic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7" xfId="0" applyFont="1" applyFill="1" applyBorder="1" applyAlignment="1" applyProtection="1">
      <alignment horizontal="center" vertical="center" wrapText="1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165" fontId="2" fillId="0" borderId="1" xfId="0" applyNumberFormat="1" applyFont="1" applyFill="1" applyBorder="1" applyAlignment="1" applyProtection="1">
      <alignment horizontal="center" vertical="center" wrapText="1"/>
      <protection/>
    </xf>
    <xf numFmtId="165" fontId="2" fillId="0" borderId="7" xfId="0" applyNumberFormat="1" applyFont="1" applyFill="1" applyBorder="1" applyAlignment="1" applyProtection="1">
      <alignment horizontal="center" vertical="center" wrapText="1"/>
      <protection/>
    </xf>
    <xf numFmtId="165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5" fillId="0" borderId="7" xfId="0" applyFont="1" applyFill="1" applyBorder="1" applyAlignment="1" applyProtection="1">
      <alignment horizontal="center" vertical="top"/>
      <protection/>
    </xf>
    <xf numFmtId="0" fontId="5" fillId="0" borderId="8" xfId="0" applyFont="1" applyFill="1" applyBorder="1" applyAlignment="1" applyProtection="1">
      <alignment horizontal="center" vertical="top"/>
      <protection/>
    </xf>
    <xf numFmtId="0" fontId="23" fillId="5" borderId="17" xfId="0" applyFont="1" applyFill="1" applyBorder="1" applyAlignment="1" applyProtection="1">
      <alignment horizontal="left" vertical="center"/>
      <protection/>
    </xf>
    <xf numFmtId="0" fontId="23" fillId="5" borderId="18" xfId="0" applyFont="1" applyFill="1" applyBorder="1" applyAlignment="1" applyProtection="1">
      <alignment horizontal="left" vertical="center"/>
      <protection/>
    </xf>
    <xf numFmtId="0" fontId="10" fillId="0" borderId="2" xfId="0" applyFont="1" applyFill="1" applyBorder="1" applyAlignment="1" applyProtection="1">
      <alignment horizontal="left" vertical="center"/>
      <protection/>
    </xf>
    <xf numFmtId="0" fontId="5" fillId="0" borderId="2" xfId="0" applyFont="1" applyFill="1" applyBorder="1" applyAlignment="1" applyProtection="1">
      <alignment horizontal="left" vertical="center"/>
      <protection/>
    </xf>
    <xf numFmtId="0" fontId="18" fillId="0" borderId="7" xfId="0" applyFont="1" applyFill="1" applyBorder="1" applyAlignment="1" applyProtection="1">
      <alignment horizontal="center" vertical="top"/>
      <protection/>
    </xf>
    <xf numFmtId="0" fontId="18" fillId="0" borderId="8" xfId="0" applyFont="1" applyFill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0" fillId="10" borderId="1" xfId="0" applyFont="1" applyFill="1" applyBorder="1" applyAlignment="1" applyProtection="1">
      <alignment horizontal="center" vertical="center" wrapText="1"/>
      <protection/>
    </xf>
    <xf numFmtId="0" fontId="10" fillId="10" borderId="8" xfId="0" applyFont="1" applyFill="1" applyBorder="1" applyAlignment="1" applyProtection="1">
      <alignment horizontal="center" vertical="center" wrapText="1"/>
      <protection/>
    </xf>
    <xf numFmtId="0" fontId="13" fillId="0" borderId="7" xfId="0" applyFont="1" applyFill="1" applyBorder="1" applyAlignment="1" applyProtection="1">
      <alignment horizontal="center" vertical="center" wrapText="1"/>
      <protection/>
    </xf>
    <xf numFmtId="0" fontId="13" fillId="0" borderId="8" xfId="0" applyFont="1" applyFill="1" applyBorder="1" applyAlignment="1" applyProtection="1">
      <alignment horizontal="center" vertical="center" wrapText="1"/>
      <protection/>
    </xf>
    <xf numFmtId="0" fontId="5" fillId="10" borderId="8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/>
      <protection/>
    </xf>
    <xf numFmtId="0" fontId="29" fillId="0" borderId="20" xfId="0" applyFont="1" applyBorder="1" applyAlignment="1" applyProtection="1">
      <alignment horizontal="left" vertical="center"/>
      <protection/>
    </xf>
    <xf numFmtId="0" fontId="26" fillId="0" borderId="20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7" xfId="0" applyFont="1" applyFill="1" applyBorder="1" applyAlignment="1" applyProtection="1">
      <alignment horizontal="center" vertical="center"/>
      <protection/>
    </xf>
    <xf numFmtId="0" fontId="2" fillId="0" borderId="8" xfId="0" applyFont="1" applyFill="1" applyBorder="1" applyAlignment="1" applyProtection="1">
      <alignment horizontal="center" vertical="center"/>
      <protection/>
    </xf>
    <xf numFmtId="0" fontId="23" fillId="2" borderId="0" xfId="0" applyFont="1" applyFill="1" applyAlignment="1" applyProtection="1">
      <alignment horizontal="left" vertical="center" wrapText="1"/>
      <protection/>
    </xf>
    <xf numFmtId="0" fontId="10" fillId="7" borderId="20" xfId="0" applyFont="1" applyFill="1" applyBorder="1" applyAlignment="1" applyProtection="1">
      <alignment horizontal="center"/>
      <protection/>
    </xf>
    <xf numFmtId="0" fontId="24" fillId="3" borderId="21" xfId="0" applyFont="1" applyFill="1" applyBorder="1" applyAlignment="1">
      <alignment horizontal="left" wrapText="1"/>
    </xf>
    <xf numFmtId="0" fontId="24" fillId="3" borderId="0" xfId="0" applyFont="1" applyFill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12"/>
  <sheetViews>
    <sheetView tabSelected="1" zoomScale="80" zoomScaleNormal="80" workbookViewId="0" topLeftCell="A583">
      <selection activeCell="F610" sqref="F610"/>
    </sheetView>
  </sheetViews>
  <sheetFormatPr defaultColWidth="9.140625" defaultRowHeight="15" customHeight="1"/>
  <cols>
    <col min="1" max="1" width="3.7109375" style="60" customWidth="1"/>
    <col min="2" max="2" width="14.57421875" style="89" bestFit="1" customWidth="1"/>
    <col min="3" max="3" width="22.140625" style="72" bestFit="1" customWidth="1"/>
    <col min="4" max="4" width="17.8515625" style="72" bestFit="1" customWidth="1"/>
    <col min="5" max="5" width="32.421875" style="72" customWidth="1"/>
    <col min="6" max="6" width="15.00390625" style="60" bestFit="1" customWidth="1"/>
    <col min="7" max="7" width="13.421875" style="72" bestFit="1" customWidth="1"/>
    <col min="8" max="8" width="22.00390625" style="72" customWidth="1"/>
    <col min="9" max="9" width="18.00390625" style="72" bestFit="1" customWidth="1"/>
    <col min="10" max="10" width="22.00390625" style="72" customWidth="1"/>
    <col min="11" max="11" width="16.7109375" style="72" customWidth="1"/>
    <col min="12" max="12" width="25.421875" style="72" customWidth="1"/>
    <col min="13" max="13" width="23.8515625" style="72" hidden="1" customWidth="1"/>
    <col min="14" max="14" width="21.00390625" style="73" customWidth="1"/>
    <col min="15" max="15" width="91.421875" style="35" customWidth="1"/>
    <col min="16" max="258" width="9.140625" style="35" customWidth="1"/>
    <col min="259" max="259" width="2.7109375" style="35" customWidth="1"/>
    <col min="260" max="260" width="14.28125" style="35" customWidth="1"/>
    <col min="261" max="261" width="10.00390625" style="35" customWidth="1"/>
    <col min="262" max="262" width="11.421875" style="35" customWidth="1"/>
    <col min="263" max="263" width="25.7109375" style="35" customWidth="1"/>
    <col min="264" max="264" width="18.28125" style="35" customWidth="1"/>
    <col min="265" max="265" width="8.8515625" style="35" customWidth="1"/>
    <col min="266" max="266" width="26.421875" style="35" customWidth="1"/>
    <col min="267" max="267" width="30.7109375" style="35" bestFit="1" customWidth="1"/>
    <col min="268" max="268" width="14.28125" style="35" customWidth="1"/>
    <col min="269" max="514" width="9.140625" style="35" customWidth="1"/>
    <col min="515" max="515" width="2.7109375" style="35" customWidth="1"/>
    <col min="516" max="516" width="14.28125" style="35" customWidth="1"/>
    <col min="517" max="517" width="10.00390625" style="35" customWidth="1"/>
    <col min="518" max="518" width="11.421875" style="35" customWidth="1"/>
    <col min="519" max="519" width="25.7109375" style="35" customWidth="1"/>
    <col min="520" max="520" width="18.28125" style="35" customWidth="1"/>
    <col min="521" max="521" width="8.8515625" style="35" customWidth="1"/>
    <col min="522" max="522" width="26.421875" style="35" customWidth="1"/>
    <col min="523" max="523" width="30.7109375" style="35" bestFit="1" customWidth="1"/>
    <col min="524" max="524" width="14.28125" style="35" customWidth="1"/>
    <col min="525" max="770" width="9.140625" style="35" customWidth="1"/>
    <col min="771" max="771" width="2.7109375" style="35" customWidth="1"/>
    <col min="772" max="772" width="14.28125" style="35" customWidth="1"/>
    <col min="773" max="773" width="10.00390625" style="35" customWidth="1"/>
    <col min="774" max="774" width="11.421875" style="35" customWidth="1"/>
    <col min="775" max="775" width="25.7109375" style="35" customWidth="1"/>
    <col min="776" max="776" width="18.28125" style="35" customWidth="1"/>
    <col min="777" max="777" width="8.8515625" style="35" customWidth="1"/>
    <col min="778" max="778" width="26.421875" style="35" customWidth="1"/>
    <col min="779" max="779" width="30.7109375" style="35" bestFit="1" customWidth="1"/>
    <col min="780" max="780" width="14.28125" style="35" customWidth="1"/>
    <col min="781" max="1026" width="9.140625" style="35" customWidth="1"/>
    <col min="1027" max="1027" width="2.7109375" style="35" customWidth="1"/>
    <col min="1028" max="1028" width="14.28125" style="35" customWidth="1"/>
    <col min="1029" max="1029" width="10.00390625" style="35" customWidth="1"/>
    <col min="1030" max="1030" width="11.421875" style="35" customWidth="1"/>
    <col min="1031" max="1031" width="25.7109375" style="35" customWidth="1"/>
    <col min="1032" max="1032" width="18.28125" style="35" customWidth="1"/>
    <col min="1033" max="1033" width="8.8515625" style="35" customWidth="1"/>
    <col min="1034" max="1034" width="26.421875" style="35" customWidth="1"/>
    <col min="1035" max="1035" width="30.7109375" style="35" bestFit="1" customWidth="1"/>
    <col min="1036" max="1036" width="14.28125" style="35" customWidth="1"/>
    <col min="1037" max="1282" width="9.140625" style="35" customWidth="1"/>
    <col min="1283" max="1283" width="2.7109375" style="35" customWidth="1"/>
    <col min="1284" max="1284" width="14.28125" style="35" customWidth="1"/>
    <col min="1285" max="1285" width="10.00390625" style="35" customWidth="1"/>
    <col min="1286" max="1286" width="11.421875" style="35" customWidth="1"/>
    <col min="1287" max="1287" width="25.7109375" style="35" customWidth="1"/>
    <col min="1288" max="1288" width="18.28125" style="35" customWidth="1"/>
    <col min="1289" max="1289" width="8.8515625" style="35" customWidth="1"/>
    <col min="1290" max="1290" width="26.421875" style="35" customWidth="1"/>
    <col min="1291" max="1291" width="30.7109375" style="35" bestFit="1" customWidth="1"/>
    <col min="1292" max="1292" width="14.28125" style="35" customWidth="1"/>
    <col min="1293" max="1538" width="9.140625" style="35" customWidth="1"/>
    <col min="1539" max="1539" width="2.7109375" style="35" customWidth="1"/>
    <col min="1540" max="1540" width="14.28125" style="35" customWidth="1"/>
    <col min="1541" max="1541" width="10.00390625" style="35" customWidth="1"/>
    <col min="1542" max="1542" width="11.421875" style="35" customWidth="1"/>
    <col min="1543" max="1543" width="25.7109375" style="35" customWidth="1"/>
    <col min="1544" max="1544" width="18.28125" style="35" customWidth="1"/>
    <col min="1545" max="1545" width="8.8515625" style="35" customWidth="1"/>
    <col min="1546" max="1546" width="26.421875" style="35" customWidth="1"/>
    <col min="1547" max="1547" width="30.7109375" style="35" bestFit="1" customWidth="1"/>
    <col min="1548" max="1548" width="14.28125" style="35" customWidth="1"/>
    <col min="1549" max="1794" width="9.140625" style="35" customWidth="1"/>
    <col min="1795" max="1795" width="2.7109375" style="35" customWidth="1"/>
    <col min="1796" max="1796" width="14.28125" style="35" customWidth="1"/>
    <col min="1797" max="1797" width="10.00390625" style="35" customWidth="1"/>
    <col min="1798" max="1798" width="11.421875" style="35" customWidth="1"/>
    <col min="1799" max="1799" width="25.7109375" style="35" customWidth="1"/>
    <col min="1800" max="1800" width="18.28125" style="35" customWidth="1"/>
    <col min="1801" max="1801" width="8.8515625" style="35" customWidth="1"/>
    <col min="1802" max="1802" width="26.421875" style="35" customWidth="1"/>
    <col min="1803" max="1803" width="30.7109375" style="35" bestFit="1" customWidth="1"/>
    <col min="1804" max="1804" width="14.28125" style="35" customWidth="1"/>
    <col min="1805" max="2050" width="9.140625" style="35" customWidth="1"/>
    <col min="2051" max="2051" width="2.7109375" style="35" customWidth="1"/>
    <col min="2052" max="2052" width="14.28125" style="35" customWidth="1"/>
    <col min="2053" max="2053" width="10.00390625" style="35" customWidth="1"/>
    <col min="2054" max="2054" width="11.421875" style="35" customWidth="1"/>
    <col min="2055" max="2055" width="25.7109375" style="35" customWidth="1"/>
    <col min="2056" max="2056" width="18.28125" style="35" customWidth="1"/>
    <col min="2057" max="2057" width="8.8515625" style="35" customWidth="1"/>
    <col min="2058" max="2058" width="26.421875" style="35" customWidth="1"/>
    <col min="2059" max="2059" width="30.7109375" style="35" bestFit="1" customWidth="1"/>
    <col min="2060" max="2060" width="14.28125" style="35" customWidth="1"/>
    <col min="2061" max="2306" width="9.140625" style="35" customWidth="1"/>
    <col min="2307" max="2307" width="2.7109375" style="35" customWidth="1"/>
    <col min="2308" max="2308" width="14.28125" style="35" customWidth="1"/>
    <col min="2309" max="2309" width="10.00390625" style="35" customWidth="1"/>
    <col min="2310" max="2310" width="11.421875" style="35" customWidth="1"/>
    <col min="2311" max="2311" width="25.7109375" style="35" customWidth="1"/>
    <col min="2312" max="2312" width="18.28125" style="35" customWidth="1"/>
    <col min="2313" max="2313" width="8.8515625" style="35" customWidth="1"/>
    <col min="2314" max="2314" width="26.421875" style="35" customWidth="1"/>
    <col min="2315" max="2315" width="30.7109375" style="35" bestFit="1" customWidth="1"/>
    <col min="2316" max="2316" width="14.28125" style="35" customWidth="1"/>
    <col min="2317" max="2562" width="9.140625" style="35" customWidth="1"/>
    <col min="2563" max="2563" width="2.7109375" style="35" customWidth="1"/>
    <col min="2564" max="2564" width="14.28125" style="35" customWidth="1"/>
    <col min="2565" max="2565" width="10.00390625" style="35" customWidth="1"/>
    <col min="2566" max="2566" width="11.421875" style="35" customWidth="1"/>
    <col min="2567" max="2567" width="25.7109375" style="35" customWidth="1"/>
    <col min="2568" max="2568" width="18.28125" style="35" customWidth="1"/>
    <col min="2569" max="2569" width="8.8515625" style="35" customWidth="1"/>
    <col min="2570" max="2570" width="26.421875" style="35" customWidth="1"/>
    <col min="2571" max="2571" width="30.7109375" style="35" bestFit="1" customWidth="1"/>
    <col min="2572" max="2572" width="14.28125" style="35" customWidth="1"/>
    <col min="2573" max="2818" width="9.140625" style="35" customWidth="1"/>
    <col min="2819" max="2819" width="2.7109375" style="35" customWidth="1"/>
    <col min="2820" max="2820" width="14.28125" style="35" customWidth="1"/>
    <col min="2821" max="2821" width="10.00390625" style="35" customWidth="1"/>
    <col min="2822" max="2822" width="11.421875" style="35" customWidth="1"/>
    <col min="2823" max="2823" width="25.7109375" style="35" customWidth="1"/>
    <col min="2824" max="2824" width="18.28125" style="35" customWidth="1"/>
    <col min="2825" max="2825" width="8.8515625" style="35" customWidth="1"/>
    <col min="2826" max="2826" width="26.421875" style="35" customWidth="1"/>
    <col min="2827" max="2827" width="30.7109375" style="35" bestFit="1" customWidth="1"/>
    <col min="2828" max="2828" width="14.28125" style="35" customWidth="1"/>
    <col min="2829" max="3074" width="9.140625" style="35" customWidth="1"/>
    <col min="3075" max="3075" width="2.7109375" style="35" customWidth="1"/>
    <col min="3076" max="3076" width="14.28125" style="35" customWidth="1"/>
    <col min="3077" max="3077" width="10.00390625" style="35" customWidth="1"/>
    <col min="3078" max="3078" width="11.421875" style="35" customWidth="1"/>
    <col min="3079" max="3079" width="25.7109375" style="35" customWidth="1"/>
    <col min="3080" max="3080" width="18.28125" style="35" customWidth="1"/>
    <col min="3081" max="3081" width="8.8515625" style="35" customWidth="1"/>
    <col min="3082" max="3082" width="26.421875" style="35" customWidth="1"/>
    <col min="3083" max="3083" width="30.7109375" style="35" bestFit="1" customWidth="1"/>
    <col min="3084" max="3084" width="14.28125" style="35" customWidth="1"/>
    <col min="3085" max="3330" width="9.140625" style="35" customWidth="1"/>
    <col min="3331" max="3331" width="2.7109375" style="35" customWidth="1"/>
    <col min="3332" max="3332" width="14.28125" style="35" customWidth="1"/>
    <col min="3333" max="3333" width="10.00390625" style="35" customWidth="1"/>
    <col min="3334" max="3334" width="11.421875" style="35" customWidth="1"/>
    <col min="3335" max="3335" width="25.7109375" style="35" customWidth="1"/>
    <col min="3336" max="3336" width="18.28125" style="35" customWidth="1"/>
    <col min="3337" max="3337" width="8.8515625" style="35" customWidth="1"/>
    <col min="3338" max="3338" width="26.421875" style="35" customWidth="1"/>
    <col min="3339" max="3339" width="30.7109375" style="35" bestFit="1" customWidth="1"/>
    <col min="3340" max="3340" width="14.28125" style="35" customWidth="1"/>
    <col min="3341" max="3586" width="9.140625" style="35" customWidth="1"/>
    <col min="3587" max="3587" width="2.7109375" style="35" customWidth="1"/>
    <col min="3588" max="3588" width="14.28125" style="35" customWidth="1"/>
    <col min="3589" max="3589" width="10.00390625" style="35" customWidth="1"/>
    <col min="3590" max="3590" width="11.421875" style="35" customWidth="1"/>
    <col min="3591" max="3591" width="25.7109375" style="35" customWidth="1"/>
    <col min="3592" max="3592" width="18.28125" style="35" customWidth="1"/>
    <col min="3593" max="3593" width="8.8515625" style="35" customWidth="1"/>
    <col min="3594" max="3594" width="26.421875" style="35" customWidth="1"/>
    <col min="3595" max="3595" width="30.7109375" style="35" bestFit="1" customWidth="1"/>
    <col min="3596" max="3596" width="14.28125" style="35" customWidth="1"/>
    <col min="3597" max="3842" width="9.140625" style="35" customWidth="1"/>
    <col min="3843" max="3843" width="2.7109375" style="35" customWidth="1"/>
    <col min="3844" max="3844" width="14.28125" style="35" customWidth="1"/>
    <col min="3845" max="3845" width="10.00390625" style="35" customWidth="1"/>
    <col min="3846" max="3846" width="11.421875" style="35" customWidth="1"/>
    <col min="3847" max="3847" width="25.7109375" style="35" customWidth="1"/>
    <col min="3848" max="3848" width="18.28125" style="35" customWidth="1"/>
    <col min="3849" max="3849" width="8.8515625" style="35" customWidth="1"/>
    <col min="3850" max="3850" width="26.421875" style="35" customWidth="1"/>
    <col min="3851" max="3851" width="30.7109375" style="35" bestFit="1" customWidth="1"/>
    <col min="3852" max="3852" width="14.28125" style="35" customWidth="1"/>
    <col min="3853" max="4098" width="9.140625" style="35" customWidth="1"/>
    <col min="4099" max="4099" width="2.7109375" style="35" customWidth="1"/>
    <col min="4100" max="4100" width="14.28125" style="35" customWidth="1"/>
    <col min="4101" max="4101" width="10.00390625" style="35" customWidth="1"/>
    <col min="4102" max="4102" width="11.421875" style="35" customWidth="1"/>
    <col min="4103" max="4103" width="25.7109375" style="35" customWidth="1"/>
    <col min="4104" max="4104" width="18.28125" style="35" customWidth="1"/>
    <col min="4105" max="4105" width="8.8515625" style="35" customWidth="1"/>
    <col min="4106" max="4106" width="26.421875" style="35" customWidth="1"/>
    <col min="4107" max="4107" width="30.7109375" style="35" bestFit="1" customWidth="1"/>
    <col min="4108" max="4108" width="14.28125" style="35" customWidth="1"/>
    <col min="4109" max="4354" width="9.140625" style="35" customWidth="1"/>
    <col min="4355" max="4355" width="2.7109375" style="35" customWidth="1"/>
    <col min="4356" max="4356" width="14.28125" style="35" customWidth="1"/>
    <col min="4357" max="4357" width="10.00390625" style="35" customWidth="1"/>
    <col min="4358" max="4358" width="11.421875" style="35" customWidth="1"/>
    <col min="4359" max="4359" width="25.7109375" style="35" customWidth="1"/>
    <col min="4360" max="4360" width="18.28125" style="35" customWidth="1"/>
    <col min="4361" max="4361" width="8.8515625" style="35" customWidth="1"/>
    <col min="4362" max="4362" width="26.421875" style="35" customWidth="1"/>
    <col min="4363" max="4363" width="30.7109375" style="35" bestFit="1" customWidth="1"/>
    <col min="4364" max="4364" width="14.28125" style="35" customWidth="1"/>
    <col min="4365" max="4610" width="9.140625" style="35" customWidth="1"/>
    <col min="4611" max="4611" width="2.7109375" style="35" customWidth="1"/>
    <col min="4612" max="4612" width="14.28125" style="35" customWidth="1"/>
    <col min="4613" max="4613" width="10.00390625" style="35" customWidth="1"/>
    <col min="4614" max="4614" width="11.421875" style="35" customWidth="1"/>
    <col min="4615" max="4615" width="25.7109375" style="35" customWidth="1"/>
    <col min="4616" max="4616" width="18.28125" style="35" customWidth="1"/>
    <col min="4617" max="4617" width="8.8515625" style="35" customWidth="1"/>
    <col min="4618" max="4618" width="26.421875" style="35" customWidth="1"/>
    <col min="4619" max="4619" width="30.7109375" style="35" bestFit="1" customWidth="1"/>
    <col min="4620" max="4620" width="14.28125" style="35" customWidth="1"/>
    <col min="4621" max="4866" width="9.140625" style="35" customWidth="1"/>
    <col min="4867" max="4867" width="2.7109375" style="35" customWidth="1"/>
    <col min="4868" max="4868" width="14.28125" style="35" customWidth="1"/>
    <col min="4869" max="4869" width="10.00390625" style="35" customWidth="1"/>
    <col min="4870" max="4870" width="11.421875" style="35" customWidth="1"/>
    <col min="4871" max="4871" width="25.7109375" style="35" customWidth="1"/>
    <col min="4872" max="4872" width="18.28125" style="35" customWidth="1"/>
    <col min="4873" max="4873" width="8.8515625" style="35" customWidth="1"/>
    <col min="4874" max="4874" width="26.421875" style="35" customWidth="1"/>
    <col min="4875" max="4875" width="30.7109375" style="35" bestFit="1" customWidth="1"/>
    <col min="4876" max="4876" width="14.28125" style="35" customWidth="1"/>
    <col min="4877" max="5122" width="9.140625" style="35" customWidth="1"/>
    <col min="5123" max="5123" width="2.7109375" style="35" customWidth="1"/>
    <col min="5124" max="5124" width="14.28125" style="35" customWidth="1"/>
    <col min="5125" max="5125" width="10.00390625" style="35" customWidth="1"/>
    <col min="5126" max="5126" width="11.421875" style="35" customWidth="1"/>
    <col min="5127" max="5127" width="25.7109375" style="35" customWidth="1"/>
    <col min="5128" max="5128" width="18.28125" style="35" customWidth="1"/>
    <col min="5129" max="5129" width="8.8515625" style="35" customWidth="1"/>
    <col min="5130" max="5130" width="26.421875" style="35" customWidth="1"/>
    <col min="5131" max="5131" width="30.7109375" style="35" bestFit="1" customWidth="1"/>
    <col min="5132" max="5132" width="14.28125" style="35" customWidth="1"/>
    <col min="5133" max="5378" width="9.140625" style="35" customWidth="1"/>
    <col min="5379" max="5379" width="2.7109375" style="35" customWidth="1"/>
    <col min="5380" max="5380" width="14.28125" style="35" customWidth="1"/>
    <col min="5381" max="5381" width="10.00390625" style="35" customWidth="1"/>
    <col min="5382" max="5382" width="11.421875" style="35" customWidth="1"/>
    <col min="5383" max="5383" width="25.7109375" style="35" customWidth="1"/>
    <col min="5384" max="5384" width="18.28125" style="35" customWidth="1"/>
    <col min="5385" max="5385" width="8.8515625" style="35" customWidth="1"/>
    <col min="5386" max="5386" width="26.421875" style="35" customWidth="1"/>
    <col min="5387" max="5387" width="30.7109375" style="35" bestFit="1" customWidth="1"/>
    <col min="5388" max="5388" width="14.28125" style="35" customWidth="1"/>
    <col min="5389" max="5634" width="9.140625" style="35" customWidth="1"/>
    <col min="5635" max="5635" width="2.7109375" style="35" customWidth="1"/>
    <col min="5636" max="5636" width="14.28125" style="35" customWidth="1"/>
    <col min="5637" max="5637" width="10.00390625" style="35" customWidth="1"/>
    <col min="5638" max="5638" width="11.421875" style="35" customWidth="1"/>
    <col min="5639" max="5639" width="25.7109375" style="35" customWidth="1"/>
    <col min="5640" max="5640" width="18.28125" style="35" customWidth="1"/>
    <col min="5641" max="5641" width="8.8515625" style="35" customWidth="1"/>
    <col min="5642" max="5642" width="26.421875" style="35" customWidth="1"/>
    <col min="5643" max="5643" width="30.7109375" style="35" bestFit="1" customWidth="1"/>
    <col min="5644" max="5644" width="14.28125" style="35" customWidth="1"/>
    <col min="5645" max="5890" width="9.140625" style="35" customWidth="1"/>
    <col min="5891" max="5891" width="2.7109375" style="35" customWidth="1"/>
    <col min="5892" max="5892" width="14.28125" style="35" customWidth="1"/>
    <col min="5893" max="5893" width="10.00390625" style="35" customWidth="1"/>
    <col min="5894" max="5894" width="11.421875" style="35" customWidth="1"/>
    <col min="5895" max="5895" width="25.7109375" style="35" customWidth="1"/>
    <col min="5896" max="5896" width="18.28125" style="35" customWidth="1"/>
    <col min="5897" max="5897" width="8.8515625" style="35" customWidth="1"/>
    <col min="5898" max="5898" width="26.421875" style="35" customWidth="1"/>
    <col min="5899" max="5899" width="30.7109375" style="35" bestFit="1" customWidth="1"/>
    <col min="5900" max="5900" width="14.28125" style="35" customWidth="1"/>
    <col min="5901" max="6146" width="9.140625" style="35" customWidth="1"/>
    <col min="6147" max="6147" width="2.7109375" style="35" customWidth="1"/>
    <col min="6148" max="6148" width="14.28125" style="35" customWidth="1"/>
    <col min="6149" max="6149" width="10.00390625" style="35" customWidth="1"/>
    <col min="6150" max="6150" width="11.421875" style="35" customWidth="1"/>
    <col min="6151" max="6151" width="25.7109375" style="35" customWidth="1"/>
    <col min="6152" max="6152" width="18.28125" style="35" customWidth="1"/>
    <col min="6153" max="6153" width="8.8515625" style="35" customWidth="1"/>
    <col min="6154" max="6154" width="26.421875" style="35" customWidth="1"/>
    <col min="6155" max="6155" width="30.7109375" style="35" bestFit="1" customWidth="1"/>
    <col min="6156" max="6156" width="14.28125" style="35" customWidth="1"/>
    <col min="6157" max="6402" width="9.140625" style="35" customWidth="1"/>
    <col min="6403" max="6403" width="2.7109375" style="35" customWidth="1"/>
    <col min="6404" max="6404" width="14.28125" style="35" customWidth="1"/>
    <col min="6405" max="6405" width="10.00390625" style="35" customWidth="1"/>
    <col min="6406" max="6406" width="11.421875" style="35" customWidth="1"/>
    <col min="6407" max="6407" width="25.7109375" style="35" customWidth="1"/>
    <col min="6408" max="6408" width="18.28125" style="35" customWidth="1"/>
    <col min="6409" max="6409" width="8.8515625" style="35" customWidth="1"/>
    <col min="6410" max="6410" width="26.421875" style="35" customWidth="1"/>
    <col min="6411" max="6411" width="30.7109375" style="35" bestFit="1" customWidth="1"/>
    <col min="6412" max="6412" width="14.28125" style="35" customWidth="1"/>
    <col min="6413" max="6658" width="9.140625" style="35" customWidth="1"/>
    <col min="6659" max="6659" width="2.7109375" style="35" customWidth="1"/>
    <col min="6660" max="6660" width="14.28125" style="35" customWidth="1"/>
    <col min="6661" max="6661" width="10.00390625" style="35" customWidth="1"/>
    <col min="6662" max="6662" width="11.421875" style="35" customWidth="1"/>
    <col min="6663" max="6663" width="25.7109375" style="35" customWidth="1"/>
    <col min="6664" max="6664" width="18.28125" style="35" customWidth="1"/>
    <col min="6665" max="6665" width="8.8515625" style="35" customWidth="1"/>
    <col min="6666" max="6666" width="26.421875" style="35" customWidth="1"/>
    <col min="6667" max="6667" width="30.7109375" style="35" bestFit="1" customWidth="1"/>
    <col min="6668" max="6668" width="14.28125" style="35" customWidth="1"/>
    <col min="6669" max="6914" width="9.140625" style="35" customWidth="1"/>
    <col min="6915" max="6915" width="2.7109375" style="35" customWidth="1"/>
    <col min="6916" max="6916" width="14.28125" style="35" customWidth="1"/>
    <col min="6917" max="6917" width="10.00390625" style="35" customWidth="1"/>
    <col min="6918" max="6918" width="11.421875" style="35" customWidth="1"/>
    <col min="6919" max="6919" width="25.7109375" style="35" customWidth="1"/>
    <col min="6920" max="6920" width="18.28125" style="35" customWidth="1"/>
    <col min="6921" max="6921" width="8.8515625" style="35" customWidth="1"/>
    <col min="6922" max="6922" width="26.421875" style="35" customWidth="1"/>
    <col min="6923" max="6923" width="30.7109375" style="35" bestFit="1" customWidth="1"/>
    <col min="6924" max="6924" width="14.28125" style="35" customWidth="1"/>
    <col min="6925" max="7170" width="9.140625" style="35" customWidth="1"/>
    <col min="7171" max="7171" width="2.7109375" style="35" customWidth="1"/>
    <col min="7172" max="7172" width="14.28125" style="35" customWidth="1"/>
    <col min="7173" max="7173" width="10.00390625" style="35" customWidth="1"/>
    <col min="7174" max="7174" width="11.421875" style="35" customWidth="1"/>
    <col min="7175" max="7175" width="25.7109375" style="35" customWidth="1"/>
    <col min="7176" max="7176" width="18.28125" style="35" customWidth="1"/>
    <col min="7177" max="7177" width="8.8515625" style="35" customWidth="1"/>
    <col min="7178" max="7178" width="26.421875" style="35" customWidth="1"/>
    <col min="7179" max="7179" width="30.7109375" style="35" bestFit="1" customWidth="1"/>
    <col min="7180" max="7180" width="14.28125" style="35" customWidth="1"/>
    <col min="7181" max="7426" width="9.140625" style="35" customWidth="1"/>
    <col min="7427" max="7427" width="2.7109375" style="35" customWidth="1"/>
    <col min="7428" max="7428" width="14.28125" style="35" customWidth="1"/>
    <col min="7429" max="7429" width="10.00390625" style="35" customWidth="1"/>
    <col min="7430" max="7430" width="11.421875" style="35" customWidth="1"/>
    <col min="7431" max="7431" width="25.7109375" style="35" customWidth="1"/>
    <col min="7432" max="7432" width="18.28125" style="35" customWidth="1"/>
    <col min="7433" max="7433" width="8.8515625" style="35" customWidth="1"/>
    <col min="7434" max="7434" width="26.421875" style="35" customWidth="1"/>
    <col min="7435" max="7435" width="30.7109375" style="35" bestFit="1" customWidth="1"/>
    <col min="7436" max="7436" width="14.28125" style="35" customWidth="1"/>
    <col min="7437" max="7682" width="9.140625" style="35" customWidth="1"/>
    <col min="7683" max="7683" width="2.7109375" style="35" customWidth="1"/>
    <col min="7684" max="7684" width="14.28125" style="35" customWidth="1"/>
    <col min="7685" max="7685" width="10.00390625" style="35" customWidth="1"/>
    <col min="7686" max="7686" width="11.421875" style="35" customWidth="1"/>
    <col min="7687" max="7687" width="25.7109375" style="35" customWidth="1"/>
    <col min="7688" max="7688" width="18.28125" style="35" customWidth="1"/>
    <col min="7689" max="7689" width="8.8515625" style="35" customWidth="1"/>
    <col min="7690" max="7690" width="26.421875" style="35" customWidth="1"/>
    <col min="7691" max="7691" width="30.7109375" style="35" bestFit="1" customWidth="1"/>
    <col min="7692" max="7692" width="14.28125" style="35" customWidth="1"/>
    <col min="7693" max="7938" width="9.140625" style="35" customWidth="1"/>
    <col min="7939" max="7939" width="2.7109375" style="35" customWidth="1"/>
    <col min="7940" max="7940" width="14.28125" style="35" customWidth="1"/>
    <col min="7941" max="7941" width="10.00390625" style="35" customWidth="1"/>
    <col min="7942" max="7942" width="11.421875" style="35" customWidth="1"/>
    <col min="7943" max="7943" width="25.7109375" style="35" customWidth="1"/>
    <col min="7944" max="7944" width="18.28125" style="35" customWidth="1"/>
    <col min="7945" max="7945" width="8.8515625" style="35" customWidth="1"/>
    <col min="7946" max="7946" width="26.421875" style="35" customWidth="1"/>
    <col min="7947" max="7947" width="30.7109375" style="35" bestFit="1" customWidth="1"/>
    <col min="7948" max="7948" width="14.28125" style="35" customWidth="1"/>
    <col min="7949" max="8194" width="9.140625" style="35" customWidth="1"/>
    <col min="8195" max="8195" width="2.7109375" style="35" customWidth="1"/>
    <col min="8196" max="8196" width="14.28125" style="35" customWidth="1"/>
    <col min="8197" max="8197" width="10.00390625" style="35" customWidth="1"/>
    <col min="8198" max="8198" width="11.421875" style="35" customWidth="1"/>
    <col min="8199" max="8199" width="25.7109375" style="35" customWidth="1"/>
    <col min="8200" max="8200" width="18.28125" style="35" customWidth="1"/>
    <col min="8201" max="8201" width="8.8515625" style="35" customWidth="1"/>
    <col min="8202" max="8202" width="26.421875" style="35" customWidth="1"/>
    <col min="8203" max="8203" width="30.7109375" style="35" bestFit="1" customWidth="1"/>
    <col min="8204" max="8204" width="14.28125" style="35" customWidth="1"/>
    <col min="8205" max="8450" width="9.140625" style="35" customWidth="1"/>
    <col min="8451" max="8451" width="2.7109375" style="35" customWidth="1"/>
    <col min="8452" max="8452" width="14.28125" style="35" customWidth="1"/>
    <col min="8453" max="8453" width="10.00390625" style="35" customWidth="1"/>
    <col min="8454" max="8454" width="11.421875" style="35" customWidth="1"/>
    <col min="8455" max="8455" width="25.7109375" style="35" customWidth="1"/>
    <col min="8456" max="8456" width="18.28125" style="35" customWidth="1"/>
    <col min="8457" max="8457" width="8.8515625" style="35" customWidth="1"/>
    <col min="8458" max="8458" width="26.421875" style="35" customWidth="1"/>
    <col min="8459" max="8459" width="30.7109375" style="35" bestFit="1" customWidth="1"/>
    <col min="8460" max="8460" width="14.28125" style="35" customWidth="1"/>
    <col min="8461" max="8706" width="9.140625" style="35" customWidth="1"/>
    <col min="8707" max="8707" width="2.7109375" style="35" customWidth="1"/>
    <col min="8708" max="8708" width="14.28125" style="35" customWidth="1"/>
    <col min="8709" max="8709" width="10.00390625" style="35" customWidth="1"/>
    <col min="8710" max="8710" width="11.421875" style="35" customWidth="1"/>
    <col min="8711" max="8711" width="25.7109375" style="35" customWidth="1"/>
    <col min="8712" max="8712" width="18.28125" style="35" customWidth="1"/>
    <col min="8713" max="8713" width="8.8515625" style="35" customWidth="1"/>
    <col min="8714" max="8714" width="26.421875" style="35" customWidth="1"/>
    <col min="8715" max="8715" width="30.7109375" style="35" bestFit="1" customWidth="1"/>
    <col min="8716" max="8716" width="14.28125" style="35" customWidth="1"/>
    <col min="8717" max="8962" width="9.140625" style="35" customWidth="1"/>
    <col min="8963" max="8963" width="2.7109375" style="35" customWidth="1"/>
    <col min="8964" max="8964" width="14.28125" style="35" customWidth="1"/>
    <col min="8965" max="8965" width="10.00390625" style="35" customWidth="1"/>
    <col min="8966" max="8966" width="11.421875" style="35" customWidth="1"/>
    <col min="8967" max="8967" width="25.7109375" style="35" customWidth="1"/>
    <col min="8968" max="8968" width="18.28125" style="35" customWidth="1"/>
    <col min="8969" max="8969" width="8.8515625" style="35" customWidth="1"/>
    <col min="8970" max="8970" width="26.421875" style="35" customWidth="1"/>
    <col min="8971" max="8971" width="30.7109375" style="35" bestFit="1" customWidth="1"/>
    <col min="8972" max="8972" width="14.28125" style="35" customWidth="1"/>
    <col min="8973" max="9218" width="9.140625" style="35" customWidth="1"/>
    <col min="9219" max="9219" width="2.7109375" style="35" customWidth="1"/>
    <col min="9220" max="9220" width="14.28125" style="35" customWidth="1"/>
    <col min="9221" max="9221" width="10.00390625" style="35" customWidth="1"/>
    <col min="9222" max="9222" width="11.421875" style="35" customWidth="1"/>
    <col min="9223" max="9223" width="25.7109375" style="35" customWidth="1"/>
    <col min="9224" max="9224" width="18.28125" style="35" customWidth="1"/>
    <col min="9225" max="9225" width="8.8515625" style="35" customWidth="1"/>
    <col min="9226" max="9226" width="26.421875" style="35" customWidth="1"/>
    <col min="9227" max="9227" width="30.7109375" style="35" bestFit="1" customWidth="1"/>
    <col min="9228" max="9228" width="14.28125" style="35" customWidth="1"/>
    <col min="9229" max="9474" width="9.140625" style="35" customWidth="1"/>
    <col min="9475" max="9475" width="2.7109375" style="35" customWidth="1"/>
    <col min="9476" max="9476" width="14.28125" style="35" customWidth="1"/>
    <col min="9477" max="9477" width="10.00390625" style="35" customWidth="1"/>
    <col min="9478" max="9478" width="11.421875" style="35" customWidth="1"/>
    <col min="9479" max="9479" width="25.7109375" style="35" customWidth="1"/>
    <col min="9480" max="9480" width="18.28125" style="35" customWidth="1"/>
    <col min="9481" max="9481" width="8.8515625" style="35" customWidth="1"/>
    <col min="9482" max="9482" width="26.421875" style="35" customWidth="1"/>
    <col min="9483" max="9483" width="30.7109375" style="35" bestFit="1" customWidth="1"/>
    <col min="9484" max="9484" width="14.28125" style="35" customWidth="1"/>
    <col min="9485" max="9730" width="9.140625" style="35" customWidth="1"/>
    <col min="9731" max="9731" width="2.7109375" style="35" customWidth="1"/>
    <col min="9732" max="9732" width="14.28125" style="35" customWidth="1"/>
    <col min="9733" max="9733" width="10.00390625" style="35" customWidth="1"/>
    <col min="9734" max="9734" width="11.421875" style="35" customWidth="1"/>
    <col min="9735" max="9735" width="25.7109375" style="35" customWidth="1"/>
    <col min="9736" max="9736" width="18.28125" style="35" customWidth="1"/>
    <col min="9737" max="9737" width="8.8515625" style="35" customWidth="1"/>
    <col min="9738" max="9738" width="26.421875" style="35" customWidth="1"/>
    <col min="9739" max="9739" width="30.7109375" style="35" bestFit="1" customWidth="1"/>
    <col min="9740" max="9740" width="14.28125" style="35" customWidth="1"/>
    <col min="9741" max="9986" width="9.140625" style="35" customWidth="1"/>
    <col min="9987" max="9987" width="2.7109375" style="35" customWidth="1"/>
    <col min="9988" max="9988" width="14.28125" style="35" customWidth="1"/>
    <col min="9989" max="9989" width="10.00390625" style="35" customWidth="1"/>
    <col min="9990" max="9990" width="11.421875" style="35" customWidth="1"/>
    <col min="9991" max="9991" width="25.7109375" style="35" customWidth="1"/>
    <col min="9992" max="9992" width="18.28125" style="35" customWidth="1"/>
    <col min="9993" max="9993" width="8.8515625" style="35" customWidth="1"/>
    <col min="9994" max="9994" width="26.421875" style="35" customWidth="1"/>
    <col min="9995" max="9995" width="30.7109375" style="35" bestFit="1" customWidth="1"/>
    <col min="9996" max="9996" width="14.28125" style="35" customWidth="1"/>
    <col min="9997" max="10242" width="9.140625" style="35" customWidth="1"/>
    <col min="10243" max="10243" width="2.7109375" style="35" customWidth="1"/>
    <col min="10244" max="10244" width="14.28125" style="35" customWidth="1"/>
    <col min="10245" max="10245" width="10.00390625" style="35" customWidth="1"/>
    <col min="10246" max="10246" width="11.421875" style="35" customWidth="1"/>
    <col min="10247" max="10247" width="25.7109375" style="35" customWidth="1"/>
    <col min="10248" max="10248" width="18.28125" style="35" customWidth="1"/>
    <col min="10249" max="10249" width="8.8515625" style="35" customWidth="1"/>
    <col min="10250" max="10250" width="26.421875" style="35" customWidth="1"/>
    <col min="10251" max="10251" width="30.7109375" style="35" bestFit="1" customWidth="1"/>
    <col min="10252" max="10252" width="14.28125" style="35" customWidth="1"/>
    <col min="10253" max="10498" width="9.140625" style="35" customWidth="1"/>
    <col min="10499" max="10499" width="2.7109375" style="35" customWidth="1"/>
    <col min="10500" max="10500" width="14.28125" style="35" customWidth="1"/>
    <col min="10501" max="10501" width="10.00390625" style="35" customWidth="1"/>
    <col min="10502" max="10502" width="11.421875" style="35" customWidth="1"/>
    <col min="10503" max="10503" width="25.7109375" style="35" customWidth="1"/>
    <col min="10504" max="10504" width="18.28125" style="35" customWidth="1"/>
    <col min="10505" max="10505" width="8.8515625" style="35" customWidth="1"/>
    <col min="10506" max="10506" width="26.421875" style="35" customWidth="1"/>
    <col min="10507" max="10507" width="30.7109375" style="35" bestFit="1" customWidth="1"/>
    <col min="10508" max="10508" width="14.28125" style="35" customWidth="1"/>
    <col min="10509" max="10754" width="9.140625" style="35" customWidth="1"/>
    <col min="10755" max="10755" width="2.7109375" style="35" customWidth="1"/>
    <col min="10756" max="10756" width="14.28125" style="35" customWidth="1"/>
    <col min="10757" max="10757" width="10.00390625" style="35" customWidth="1"/>
    <col min="10758" max="10758" width="11.421875" style="35" customWidth="1"/>
    <col min="10759" max="10759" width="25.7109375" style="35" customWidth="1"/>
    <col min="10760" max="10760" width="18.28125" style="35" customWidth="1"/>
    <col min="10761" max="10761" width="8.8515625" style="35" customWidth="1"/>
    <col min="10762" max="10762" width="26.421875" style="35" customWidth="1"/>
    <col min="10763" max="10763" width="30.7109375" style="35" bestFit="1" customWidth="1"/>
    <col min="10764" max="10764" width="14.28125" style="35" customWidth="1"/>
    <col min="10765" max="11010" width="9.140625" style="35" customWidth="1"/>
    <col min="11011" max="11011" width="2.7109375" style="35" customWidth="1"/>
    <col min="11012" max="11012" width="14.28125" style="35" customWidth="1"/>
    <col min="11013" max="11013" width="10.00390625" style="35" customWidth="1"/>
    <col min="11014" max="11014" width="11.421875" style="35" customWidth="1"/>
    <col min="11015" max="11015" width="25.7109375" style="35" customWidth="1"/>
    <col min="11016" max="11016" width="18.28125" style="35" customWidth="1"/>
    <col min="11017" max="11017" width="8.8515625" style="35" customWidth="1"/>
    <col min="11018" max="11018" width="26.421875" style="35" customWidth="1"/>
    <col min="11019" max="11019" width="30.7109375" style="35" bestFit="1" customWidth="1"/>
    <col min="11020" max="11020" width="14.28125" style="35" customWidth="1"/>
    <col min="11021" max="11266" width="9.140625" style="35" customWidth="1"/>
    <col min="11267" max="11267" width="2.7109375" style="35" customWidth="1"/>
    <col min="11268" max="11268" width="14.28125" style="35" customWidth="1"/>
    <col min="11269" max="11269" width="10.00390625" style="35" customWidth="1"/>
    <col min="11270" max="11270" width="11.421875" style="35" customWidth="1"/>
    <col min="11271" max="11271" width="25.7109375" style="35" customWidth="1"/>
    <col min="11272" max="11272" width="18.28125" style="35" customWidth="1"/>
    <col min="11273" max="11273" width="8.8515625" style="35" customWidth="1"/>
    <col min="11274" max="11274" width="26.421875" style="35" customWidth="1"/>
    <col min="11275" max="11275" width="30.7109375" style="35" bestFit="1" customWidth="1"/>
    <col min="11276" max="11276" width="14.28125" style="35" customWidth="1"/>
    <col min="11277" max="11522" width="9.140625" style="35" customWidth="1"/>
    <col min="11523" max="11523" width="2.7109375" style="35" customWidth="1"/>
    <col min="11524" max="11524" width="14.28125" style="35" customWidth="1"/>
    <col min="11525" max="11525" width="10.00390625" style="35" customWidth="1"/>
    <col min="11526" max="11526" width="11.421875" style="35" customWidth="1"/>
    <col min="11527" max="11527" width="25.7109375" style="35" customWidth="1"/>
    <col min="11528" max="11528" width="18.28125" style="35" customWidth="1"/>
    <col min="11529" max="11529" width="8.8515625" style="35" customWidth="1"/>
    <col min="11530" max="11530" width="26.421875" style="35" customWidth="1"/>
    <col min="11531" max="11531" width="30.7109375" style="35" bestFit="1" customWidth="1"/>
    <col min="11532" max="11532" width="14.28125" style="35" customWidth="1"/>
    <col min="11533" max="11778" width="9.140625" style="35" customWidth="1"/>
    <col min="11779" max="11779" width="2.7109375" style="35" customWidth="1"/>
    <col min="11780" max="11780" width="14.28125" style="35" customWidth="1"/>
    <col min="11781" max="11781" width="10.00390625" style="35" customWidth="1"/>
    <col min="11782" max="11782" width="11.421875" style="35" customWidth="1"/>
    <col min="11783" max="11783" width="25.7109375" style="35" customWidth="1"/>
    <col min="11784" max="11784" width="18.28125" style="35" customWidth="1"/>
    <col min="11785" max="11785" width="8.8515625" style="35" customWidth="1"/>
    <col min="11786" max="11786" width="26.421875" style="35" customWidth="1"/>
    <col min="11787" max="11787" width="30.7109375" style="35" bestFit="1" customWidth="1"/>
    <col min="11788" max="11788" width="14.28125" style="35" customWidth="1"/>
    <col min="11789" max="12034" width="9.140625" style="35" customWidth="1"/>
    <col min="12035" max="12035" width="2.7109375" style="35" customWidth="1"/>
    <col min="12036" max="12036" width="14.28125" style="35" customWidth="1"/>
    <col min="12037" max="12037" width="10.00390625" style="35" customWidth="1"/>
    <col min="12038" max="12038" width="11.421875" style="35" customWidth="1"/>
    <col min="12039" max="12039" width="25.7109375" style="35" customWidth="1"/>
    <col min="12040" max="12040" width="18.28125" style="35" customWidth="1"/>
    <col min="12041" max="12041" width="8.8515625" style="35" customWidth="1"/>
    <col min="12042" max="12042" width="26.421875" style="35" customWidth="1"/>
    <col min="12043" max="12043" width="30.7109375" style="35" bestFit="1" customWidth="1"/>
    <col min="12044" max="12044" width="14.28125" style="35" customWidth="1"/>
    <col min="12045" max="12290" width="9.140625" style="35" customWidth="1"/>
    <col min="12291" max="12291" width="2.7109375" style="35" customWidth="1"/>
    <col min="12292" max="12292" width="14.28125" style="35" customWidth="1"/>
    <col min="12293" max="12293" width="10.00390625" style="35" customWidth="1"/>
    <col min="12294" max="12294" width="11.421875" style="35" customWidth="1"/>
    <col min="12295" max="12295" width="25.7109375" style="35" customWidth="1"/>
    <col min="12296" max="12296" width="18.28125" style="35" customWidth="1"/>
    <col min="12297" max="12297" width="8.8515625" style="35" customWidth="1"/>
    <col min="12298" max="12298" width="26.421875" style="35" customWidth="1"/>
    <col min="12299" max="12299" width="30.7109375" style="35" bestFit="1" customWidth="1"/>
    <col min="12300" max="12300" width="14.28125" style="35" customWidth="1"/>
    <col min="12301" max="12546" width="9.140625" style="35" customWidth="1"/>
    <col min="12547" max="12547" width="2.7109375" style="35" customWidth="1"/>
    <col min="12548" max="12548" width="14.28125" style="35" customWidth="1"/>
    <col min="12549" max="12549" width="10.00390625" style="35" customWidth="1"/>
    <col min="12550" max="12550" width="11.421875" style="35" customWidth="1"/>
    <col min="12551" max="12551" width="25.7109375" style="35" customWidth="1"/>
    <col min="12552" max="12552" width="18.28125" style="35" customWidth="1"/>
    <col min="12553" max="12553" width="8.8515625" style="35" customWidth="1"/>
    <col min="12554" max="12554" width="26.421875" style="35" customWidth="1"/>
    <col min="12555" max="12555" width="30.7109375" style="35" bestFit="1" customWidth="1"/>
    <col min="12556" max="12556" width="14.28125" style="35" customWidth="1"/>
    <col min="12557" max="12802" width="9.140625" style="35" customWidth="1"/>
    <col min="12803" max="12803" width="2.7109375" style="35" customWidth="1"/>
    <col min="12804" max="12804" width="14.28125" style="35" customWidth="1"/>
    <col min="12805" max="12805" width="10.00390625" style="35" customWidth="1"/>
    <col min="12806" max="12806" width="11.421875" style="35" customWidth="1"/>
    <col min="12807" max="12807" width="25.7109375" style="35" customWidth="1"/>
    <col min="12808" max="12808" width="18.28125" style="35" customWidth="1"/>
    <col min="12809" max="12809" width="8.8515625" style="35" customWidth="1"/>
    <col min="12810" max="12810" width="26.421875" style="35" customWidth="1"/>
    <col min="12811" max="12811" width="30.7109375" style="35" bestFit="1" customWidth="1"/>
    <col min="12812" max="12812" width="14.28125" style="35" customWidth="1"/>
    <col min="12813" max="13058" width="9.140625" style="35" customWidth="1"/>
    <col min="13059" max="13059" width="2.7109375" style="35" customWidth="1"/>
    <col min="13060" max="13060" width="14.28125" style="35" customWidth="1"/>
    <col min="13061" max="13061" width="10.00390625" style="35" customWidth="1"/>
    <col min="13062" max="13062" width="11.421875" style="35" customWidth="1"/>
    <col min="13063" max="13063" width="25.7109375" style="35" customWidth="1"/>
    <col min="13064" max="13064" width="18.28125" style="35" customWidth="1"/>
    <col min="13065" max="13065" width="8.8515625" style="35" customWidth="1"/>
    <col min="13066" max="13066" width="26.421875" style="35" customWidth="1"/>
    <col min="13067" max="13067" width="30.7109375" style="35" bestFit="1" customWidth="1"/>
    <col min="13068" max="13068" width="14.28125" style="35" customWidth="1"/>
    <col min="13069" max="13314" width="9.140625" style="35" customWidth="1"/>
    <col min="13315" max="13315" width="2.7109375" style="35" customWidth="1"/>
    <col min="13316" max="13316" width="14.28125" style="35" customWidth="1"/>
    <col min="13317" max="13317" width="10.00390625" style="35" customWidth="1"/>
    <col min="13318" max="13318" width="11.421875" style="35" customWidth="1"/>
    <col min="13319" max="13319" width="25.7109375" style="35" customWidth="1"/>
    <col min="13320" max="13320" width="18.28125" style="35" customWidth="1"/>
    <col min="13321" max="13321" width="8.8515625" style="35" customWidth="1"/>
    <col min="13322" max="13322" width="26.421875" style="35" customWidth="1"/>
    <col min="13323" max="13323" width="30.7109375" style="35" bestFit="1" customWidth="1"/>
    <col min="13324" max="13324" width="14.28125" style="35" customWidth="1"/>
    <col min="13325" max="13570" width="9.140625" style="35" customWidth="1"/>
    <col min="13571" max="13571" width="2.7109375" style="35" customWidth="1"/>
    <col min="13572" max="13572" width="14.28125" style="35" customWidth="1"/>
    <col min="13573" max="13573" width="10.00390625" style="35" customWidth="1"/>
    <col min="13574" max="13574" width="11.421875" style="35" customWidth="1"/>
    <col min="13575" max="13575" width="25.7109375" style="35" customWidth="1"/>
    <col min="13576" max="13576" width="18.28125" style="35" customWidth="1"/>
    <col min="13577" max="13577" width="8.8515625" style="35" customWidth="1"/>
    <col min="13578" max="13578" width="26.421875" style="35" customWidth="1"/>
    <col min="13579" max="13579" width="30.7109375" style="35" bestFit="1" customWidth="1"/>
    <col min="13580" max="13580" width="14.28125" style="35" customWidth="1"/>
    <col min="13581" max="13826" width="9.140625" style="35" customWidth="1"/>
    <col min="13827" max="13827" width="2.7109375" style="35" customWidth="1"/>
    <col min="13828" max="13828" width="14.28125" style="35" customWidth="1"/>
    <col min="13829" max="13829" width="10.00390625" style="35" customWidth="1"/>
    <col min="13830" max="13830" width="11.421875" style="35" customWidth="1"/>
    <col min="13831" max="13831" width="25.7109375" style="35" customWidth="1"/>
    <col min="13832" max="13832" width="18.28125" style="35" customWidth="1"/>
    <col min="13833" max="13833" width="8.8515625" style="35" customWidth="1"/>
    <col min="13834" max="13834" width="26.421875" style="35" customWidth="1"/>
    <col min="13835" max="13835" width="30.7109375" style="35" bestFit="1" customWidth="1"/>
    <col min="13836" max="13836" width="14.28125" style="35" customWidth="1"/>
    <col min="13837" max="14082" width="9.140625" style="35" customWidth="1"/>
    <col min="14083" max="14083" width="2.7109375" style="35" customWidth="1"/>
    <col min="14084" max="14084" width="14.28125" style="35" customWidth="1"/>
    <col min="14085" max="14085" width="10.00390625" style="35" customWidth="1"/>
    <col min="14086" max="14086" width="11.421875" style="35" customWidth="1"/>
    <col min="14087" max="14087" width="25.7109375" style="35" customWidth="1"/>
    <col min="14088" max="14088" width="18.28125" style="35" customWidth="1"/>
    <col min="14089" max="14089" width="8.8515625" style="35" customWidth="1"/>
    <col min="14090" max="14090" width="26.421875" style="35" customWidth="1"/>
    <col min="14091" max="14091" width="30.7109375" style="35" bestFit="1" customWidth="1"/>
    <col min="14092" max="14092" width="14.28125" style="35" customWidth="1"/>
    <col min="14093" max="14338" width="9.140625" style="35" customWidth="1"/>
    <col min="14339" max="14339" width="2.7109375" style="35" customWidth="1"/>
    <col min="14340" max="14340" width="14.28125" style="35" customWidth="1"/>
    <col min="14341" max="14341" width="10.00390625" style="35" customWidth="1"/>
    <col min="14342" max="14342" width="11.421875" style="35" customWidth="1"/>
    <col min="14343" max="14343" width="25.7109375" style="35" customWidth="1"/>
    <col min="14344" max="14344" width="18.28125" style="35" customWidth="1"/>
    <col min="14345" max="14345" width="8.8515625" style="35" customWidth="1"/>
    <col min="14346" max="14346" width="26.421875" style="35" customWidth="1"/>
    <col min="14347" max="14347" width="30.7109375" style="35" bestFit="1" customWidth="1"/>
    <col min="14348" max="14348" width="14.28125" style="35" customWidth="1"/>
    <col min="14349" max="14594" width="9.140625" style="35" customWidth="1"/>
    <col min="14595" max="14595" width="2.7109375" style="35" customWidth="1"/>
    <col min="14596" max="14596" width="14.28125" style="35" customWidth="1"/>
    <col min="14597" max="14597" width="10.00390625" style="35" customWidth="1"/>
    <col min="14598" max="14598" width="11.421875" style="35" customWidth="1"/>
    <col min="14599" max="14599" width="25.7109375" style="35" customWidth="1"/>
    <col min="14600" max="14600" width="18.28125" style="35" customWidth="1"/>
    <col min="14601" max="14601" width="8.8515625" style="35" customWidth="1"/>
    <col min="14602" max="14602" width="26.421875" style="35" customWidth="1"/>
    <col min="14603" max="14603" width="30.7109375" style="35" bestFit="1" customWidth="1"/>
    <col min="14604" max="14604" width="14.28125" style="35" customWidth="1"/>
    <col min="14605" max="14850" width="9.140625" style="35" customWidth="1"/>
    <col min="14851" max="14851" width="2.7109375" style="35" customWidth="1"/>
    <col min="14852" max="14852" width="14.28125" style="35" customWidth="1"/>
    <col min="14853" max="14853" width="10.00390625" style="35" customWidth="1"/>
    <col min="14854" max="14854" width="11.421875" style="35" customWidth="1"/>
    <col min="14855" max="14855" width="25.7109375" style="35" customWidth="1"/>
    <col min="14856" max="14856" width="18.28125" style="35" customWidth="1"/>
    <col min="14857" max="14857" width="8.8515625" style="35" customWidth="1"/>
    <col min="14858" max="14858" width="26.421875" style="35" customWidth="1"/>
    <col min="14859" max="14859" width="30.7109375" style="35" bestFit="1" customWidth="1"/>
    <col min="14860" max="14860" width="14.28125" style="35" customWidth="1"/>
    <col min="14861" max="15106" width="9.140625" style="35" customWidth="1"/>
    <col min="15107" max="15107" width="2.7109375" style="35" customWidth="1"/>
    <col min="15108" max="15108" width="14.28125" style="35" customWidth="1"/>
    <col min="15109" max="15109" width="10.00390625" style="35" customWidth="1"/>
    <col min="15110" max="15110" width="11.421875" style="35" customWidth="1"/>
    <col min="15111" max="15111" width="25.7109375" style="35" customWidth="1"/>
    <col min="15112" max="15112" width="18.28125" style="35" customWidth="1"/>
    <col min="15113" max="15113" width="8.8515625" style="35" customWidth="1"/>
    <col min="15114" max="15114" width="26.421875" style="35" customWidth="1"/>
    <col min="15115" max="15115" width="30.7109375" style="35" bestFit="1" customWidth="1"/>
    <col min="15116" max="15116" width="14.28125" style="35" customWidth="1"/>
    <col min="15117" max="15362" width="9.140625" style="35" customWidth="1"/>
    <col min="15363" max="15363" width="2.7109375" style="35" customWidth="1"/>
    <col min="15364" max="15364" width="14.28125" style="35" customWidth="1"/>
    <col min="15365" max="15365" width="10.00390625" style="35" customWidth="1"/>
    <col min="15366" max="15366" width="11.421875" style="35" customWidth="1"/>
    <col min="15367" max="15367" width="25.7109375" style="35" customWidth="1"/>
    <col min="15368" max="15368" width="18.28125" style="35" customWidth="1"/>
    <col min="15369" max="15369" width="8.8515625" style="35" customWidth="1"/>
    <col min="15370" max="15370" width="26.421875" style="35" customWidth="1"/>
    <col min="15371" max="15371" width="30.7109375" style="35" bestFit="1" customWidth="1"/>
    <col min="15372" max="15372" width="14.28125" style="35" customWidth="1"/>
    <col min="15373" max="15618" width="9.140625" style="35" customWidth="1"/>
    <col min="15619" max="15619" width="2.7109375" style="35" customWidth="1"/>
    <col min="15620" max="15620" width="14.28125" style="35" customWidth="1"/>
    <col min="15621" max="15621" width="10.00390625" style="35" customWidth="1"/>
    <col min="15622" max="15622" width="11.421875" style="35" customWidth="1"/>
    <col min="15623" max="15623" width="25.7109375" style="35" customWidth="1"/>
    <col min="15624" max="15624" width="18.28125" style="35" customWidth="1"/>
    <col min="15625" max="15625" width="8.8515625" style="35" customWidth="1"/>
    <col min="15626" max="15626" width="26.421875" style="35" customWidth="1"/>
    <col min="15627" max="15627" width="30.7109375" style="35" bestFit="1" customWidth="1"/>
    <col min="15628" max="15628" width="14.28125" style="35" customWidth="1"/>
    <col min="15629" max="15874" width="9.140625" style="35" customWidth="1"/>
    <col min="15875" max="15875" width="2.7109375" style="35" customWidth="1"/>
    <col min="15876" max="15876" width="14.28125" style="35" customWidth="1"/>
    <col min="15877" max="15877" width="10.00390625" style="35" customWidth="1"/>
    <col min="15878" max="15878" width="11.421875" style="35" customWidth="1"/>
    <col min="15879" max="15879" width="25.7109375" style="35" customWidth="1"/>
    <col min="15880" max="15880" width="18.28125" style="35" customWidth="1"/>
    <col min="15881" max="15881" width="8.8515625" style="35" customWidth="1"/>
    <col min="15882" max="15882" width="26.421875" style="35" customWidth="1"/>
    <col min="15883" max="15883" width="30.7109375" style="35" bestFit="1" customWidth="1"/>
    <col min="15884" max="15884" width="14.28125" style="35" customWidth="1"/>
    <col min="15885" max="16130" width="9.140625" style="35" customWidth="1"/>
    <col min="16131" max="16131" width="2.7109375" style="35" customWidth="1"/>
    <col min="16132" max="16132" width="14.28125" style="35" customWidth="1"/>
    <col min="16133" max="16133" width="10.00390625" style="35" customWidth="1"/>
    <col min="16134" max="16134" width="11.421875" style="35" customWidth="1"/>
    <col min="16135" max="16135" width="25.7109375" style="35" customWidth="1"/>
    <col min="16136" max="16136" width="18.28125" style="35" customWidth="1"/>
    <col min="16137" max="16137" width="8.8515625" style="35" customWidth="1"/>
    <col min="16138" max="16138" width="26.421875" style="35" customWidth="1"/>
    <col min="16139" max="16139" width="30.7109375" style="35" bestFit="1" customWidth="1"/>
    <col min="16140" max="16140" width="14.28125" style="35" customWidth="1"/>
    <col min="16141" max="16384" width="9.140625" style="35" customWidth="1"/>
  </cols>
  <sheetData>
    <row r="1" spans="1:14" s="2" customFormat="1" ht="24.75" customHeight="1">
      <c r="A1" s="1"/>
      <c r="B1" s="249" t="s">
        <v>136</v>
      </c>
      <c r="C1" s="250"/>
      <c r="D1" s="250"/>
      <c r="E1" s="250"/>
      <c r="F1" s="250"/>
      <c r="G1" s="251"/>
      <c r="H1" s="251"/>
      <c r="I1" s="251"/>
      <c r="J1" s="251"/>
      <c r="K1" s="251"/>
      <c r="L1" s="251"/>
      <c r="M1" s="251"/>
      <c r="N1" s="251"/>
    </row>
    <row r="2" spans="1:14" s="91" customFormat="1" ht="24.75" customHeight="1">
      <c r="A2" s="90"/>
      <c r="B2" s="263" t="s">
        <v>286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</row>
    <row r="3" spans="1:14" s="91" customFormat="1" ht="24.75" customHeight="1">
      <c r="A3" s="90"/>
      <c r="B3" s="265" t="s">
        <v>284</v>
      </c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</row>
    <row r="4" spans="1:14" s="91" customFormat="1" ht="15" customHeight="1">
      <c r="A4" s="90"/>
      <c r="B4" s="90"/>
      <c r="C4" s="90"/>
      <c r="D4" s="90"/>
      <c r="E4" s="92"/>
      <c r="F4" s="90"/>
      <c r="G4" s="92"/>
      <c r="H4" s="92"/>
      <c r="I4" s="92"/>
      <c r="J4" s="92"/>
      <c r="K4" s="92"/>
      <c r="L4" s="92"/>
      <c r="M4" s="92"/>
      <c r="N4" s="93"/>
    </row>
    <row r="5" spans="1:14" s="91" customFormat="1" ht="15" customHeight="1">
      <c r="A5" s="90"/>
      <c r="B5" s="257" t="s">
        <v>240</v>
      </c>
      <c r="C5" s="258"/>
      <c r="D5" s="259"/>
      <c r="E5" s="260"/>
      <c r="F5" s="260"/>
      <c r="G5" s="92"/>
      <c r="H5" s="92"/>
      <c r="I5" s="92"/>
      <c r="J5" s="92"/>
      <c r="K5" s="92"/>
      <c r="L5" s="92"/>
      <c r="M5" s="92"/>
      <c r="N5" s="93"/>
    </row>
    <row r="6" spans="1:14" s="91" customFormat="1" ht="15" customHeight="1">
      <c r="A6" s="90"/>
      <c r="B6" s="90"/>
      <c r="C6" s="92"/>
      <c r="D6" s="92"/>
      <c r="E6" s="92"/>
      <c r="F6" s="90"/>
      <c r="G6" s="92"/>
      <c r="H6" s="92"/>
      <c r="I6" s="92"/>
      <c r="J6" s="92"/>
      <c r="K6" s="92"/>
      <c r="L6" s="92"/>
      <c r="M6" s="92"/>
      <c r="N6" s="93"/>
    </row>
    <row r="7" spans="1:14" s="91" customFormat="1" ht="15" customHeight="1">
      <c r="A7" s="90"/>
      <c r="B7" s="94" t="s">
        <v>245</v>
      </c>
      <c r="C7" s="92"/>
      <c r="D7" s="92"/>
      <c r="E7" s="92"/>
      <c r="F7" s="90"/>
      <c r="G7" s="92"/>
      <c r="H7" s="92"/>
      <c r="I7" s="92"/>
      <c r="J7" s="92"/>
      <c r="K7" s="92"/>
      <c r="L7" s="92"/>
      <c r="M7" s="92"/>
      <c r="N7" s="93"/>
    </row>
    <row r="8" spans="1:14" s="91" customFormat="1" ht="45.75" customHeight="1">
      <c r="A8" s="90"/>
      <c r="B8" s="270" t="s">
        <v>246</v>
      </c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</row>
    <row r="9" spans="1:14" s="91" customFormat="1" ht="15" customHeight="1">
      <c r="A9" s="90"/>
      <c r="B9" s="95"/>
      <c r="C9" s="92"/>
      <c r="D9" s="92"/>
      <c r="E9" s="92"/>
      <c r="F9" s="90"/>
      <c r="G9" s="92"/>
      <c r="H9" s="92"/>
      <c r="I9" s="92"/>
      <c r="J9" s="92"/>
      <c r="K9" s="92"/>
      <c r="L9" s="92"/>
      <c r="M9" s="92"/>
      <c r="N9" s="93"/>
    </row>
    <row r="10" spans="1:14" s="91" customFormat="1" ht="15" customHeight="1">
      <c r="A10" s="90"/>
      <c r="B10" s="221" t="s">
        <v>75</v>
      </c>
      <c r="C10" s="222"/>
      <c r="D10" s="221" t="s">
        <v>119</v>
      </c>
      <c r="E10" s="222"/>
      <c r="F10" s="96"/>
      <c r="G10" s="92"/>
      <c r="H10" s="92"/>
      <c r="I10" s="92"/>
      <c r="J10" s="92"/>
      <c r="K10" s="92"/>
      <c r="L10" s="92"/>
      <c r="M10" s="92"/>
      <c r="N10" s="93"/>
    </row>
    <row r="11" spans="1:14" s="91" customFormat="1" ht="15" customHeight="1">
      <c r="A11" s="90"/>
      <c r="B11" s="221" t="s">
        <v>74</v>
      </c>
      <c r="C11" s="221"/>
      <c r="D11" s="221" t="s">
        <v>120</v>
      </c>
      <c r="E11" s="222"/>
      <c r="F11" s="96"/>
      <c r="G11" s="92"/>
      <c r="H11" s="92"/>
      <c r="I11" s="92"/>
      <c r="J11" s="92"/>
      <c r="K11" s="92"/>
      <c r="L11" s="92"/>
      <c r="M11" s="92"/>
      <c r="N11" s="93"/>
    </row>
    <row r="12" spans="1:14" s="2" customFormat="1" ht="26.25" customHeight="1">
      <c r="A12" s="1"/>
      <c r="B12" s="5"/>
      <c r="C12" s="3"/>
      <c r="D12" s="3"/>
      <c r="E12" s="3"/>
      <c r="F12" s="1"/>
      <c r="G12" s="3"/>
      <c r="H12" s="3"/>
      <c r="I12" s="3"/>
      <c r="J12" s="3"/>
      <c r="K12" s="3"/>
      <c r="L12" s="3"/>
      <c r="M12" s="3"/>
      <c r="N12" s="4"/>
    </row>
    <row r="13" spans="1:15" s="2" customFormat="1" ht="30" customHeight="1">
      <c r="A13" s="1"/>
      <c r="B13" s="146" t="s">
        <v>0</v>
      </c>
      <c r="C13" s="146" t="s">
        <v>1</v>
      </c>
      <c r="D13" s="146" t="s">
        <v>2</v>
      </c>
      <c r="E13" s="146" t="s">
        <v>3</v>
      </c>
      <c r="F13" s="146" t="s">
        <v>4</v>
      </c>
      <c r="G13" s="146" t="s">
        <v>241</v>
      </c>
      <c r="H13" s="146" t="s">
        <v>242</v>
      </c>
      <c r="I13" s="146" t="s">
        <v>127</v>
      </c>
      <c r="J13" s="252" t="s">
        <v>121</v>
      </c>
      <c r="K13" s="146" t="s">
        <v>134</v>
      </c>
      <c r="L13" s="130" t="s">
        <v>128</v>
      </c>
      <c r="M13" s="6" t="s">
        <v>5</v>
      </c>
      <c r="N13" s="146" t="s">
        <v>129</v>
      </c>
      <c r="O13" s="146" t="s">
        <v>168</v>
      </c>
    </row>
    <row r="14" spans="1:15" s="2" customFormat="1" ht="30" customHeight="1">
      <c r="A14" s="1"/>
      <c r="B14" s="200"/>
      <c r="C14" s="147"/>
      <c r="D14" s="147"/>
      <c r="E14" s="147"/>
      <c r="F14" s="147"/>
      <c r="G14" s="147"/>
      <c r="H14" s="147"/>
      <c r="I14" s="147"/>
      <c r="J14" s="256"/>
      <c r="K14" s="147"/>
      <c r="L14" s="147"/>
      <c r="M14" s="7" t="s">
        <v>76</v>
      </c>
      <c r="N14" s="147"/>
      <c r="O14" s="147"/>
    </row>
    <row r="15" spans="1:15" s="2" customFormat="1" ht="39.75" customHeight="1">
      <c r="A15" s="1"/>
      <c r="B15" s="201" t="s">
        <v>6</v>
      </c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3"/>
      <c r="O15" s="8"/>
    </row>
    <row r="16" spans="2:15" s="2" customFormat="1" ht="15" customHeight="1">
      <c r="B16" s="217" t="s">
        <v>174</v>
      </c>
      <c r="C16" s="9">
        <v>2014</v>
      </c>
      <c r="D16" s="10" t="s">
        <v>7</v>
      </c>
      <c r="E16" s="172" t="s">
        <v>8</v>
      </c>
      <c r="F16" s="11" t="s">
        <v>9</v>
      </c>
      <c r="G16" s="12">
        <v>15</v>
      </c>
      <c r="H16" s="12" t="s">
        <v>125</v>
      </c>
      <c r="I16" s="12">
        <v>1</v>
      </c>
      <c r="J16" s="12" t="s">
        <v>126</v>
      </c>
      <c r="K16" s="13">
        <v>6</v>
      </c>
      <c r="L16" s="101"/>
      <c r="M16" s="14"/>
      <c r="N16" s="15">
        <f>IF(J16="ano",L16*9+L16*3/2,L16*12)</f>
        <v>0</v>
      </c>
      <c r="O16" s="267" t="s">
        <v>142</v>
      </c>
    </row>
    <row r="17" spans="2:15" s="2" customFormat="1" ht="15" customHeight="1">
      <c r="B17" s="218"/>
      <c r="C17" s="9">
        <v>2015</v>
      </c>
      <c r="D17" s="10" t="s">
        <v>7</v>
      </c>
      <c r="E17" s="186" t="s">
        <v>8</v>
      </c>
      <c r="F17" s="16" t="s">
        <v>9</v>
      </c>
      <c r="G17" s="12">
        <v>15</v>
      </c>
      <c r="H17" s="12" t="s">
        <v>125</v>
      </c>
      <c r="I17" s="12">
        <v>1</v>
      </c>
      <c r="J17" s="12" t="s">
        <v>126</v>
      </c>
      <c r="K17" s="17">
        <v>6</v>
      </c>
      <c r="L17" s="101"/>
      <c r="M17" s="18"/>
      <c r="N17" s="15">
        <f aca="true" t="shared" si="0" ref="N17:N73">IF(J17="ano",L17*9+L17*3/2,L17*12)</f>
        <v>0</v>
      </c>
      <c r="O17" s="268"/>
    </row>
    <row r="18" spans="2:15" s="2" customFormat="1" ht="15" customHeight="1">
      <c r="B18" s="218"/>
      <c r="C18" s="9">
        <v>2016</v>
      </c>
      <c r="D18" s="10" t="s">
        <v>7</v>
      </c>
      <c r="E18" s="186" t="s">
        <v>8</v>
      </c>
      <c r="F18" s="16" t="s">
        <v>9</v>
      </c>
      <c r="G18" s="12">
        <v>15</v>
      </c>
      <c r="H18" s="12" t="s">
        <v>125</v>
      </c>
      <c r="I18" s="12">
        <v>1</v>
      </c>
      <c r="J18" s="12" t="s">
        <v>126</v>
      </c>
      <c r="K18" s="17">
        <v>6</v>
      </c>
      <c r="L18" s="101"/>
      <c r="M18" s="18"/>
      <c r="N18" s="15">
        <f t="shared" si="0"/>
        <v>0</v>
      </c>
      <c r="O18" s="268"/>
    </row>
    <row r="19" spans="2:15" s="2" customFormat="1" ht="15" customHeight="1">
      <c r="B19" s="218"/>
      <c r="C19" s="9">
        <v>2020</v>
      </c>
      <c r="D19" s="10" t="s">
        <v>7</v>
      </c>
      <c r="E19" s="187" t="s">
        <v>8</v>
      </c>
      <c r="F19" s="16" t="s">
        <v>9</v>
      </c>
      <c r="G19" s="12">
        <v>15</v>
      </c>
      <c r="H19" s="12" t="s">
        <v>125</v>
      </c>
      <c r="I19" s="12">
        <v>1</v>
      </c>
      <c r="J19" s="12" t="s">
        <v>126</v>
      </c>
      <c r="K19" s="17">
        <v>6</v>
      </c>
      <c r="L19" s="101"/>
      <c r="M19" s="18"/>
      <c r="N19" s="15">
        <f t="shared" si="0"/>
        <v>0</v>
      </c>
      <c r="O19" s="268"/>
    </row>
    <row r="20" spans="2:15" s="2" customFormat="1" ht="15" customHeight="1">
      <c r="B20" s="218"/>
      <c r="C20" s="9">
        <v>2017</v>
      </c>
      <c r="D20" s="10" t="s">
        <v>7</v>
      </c>
      <c r="E20" s="9" t="s">
        <v>10</v>
      </c>
      <c r="F20" s="16" t="s">
        <v>9</v>
      </c>
      <c r="G20" s="12">
        <v>17.1</v>
      </c>
      <c r="H20" s="12" t="s">
        <v>125</v>
      </c>
      <c r="I20" s="12" t="s">
        <v>125</v>
      </c>
      <c r="J20" s="12" t="s">
        <v>126</v>
      </c>
      <c r="K20" s="13">
        <v>9</v>
      </c>
      <c r="L20" s="101"/>
      <c r="M20" s="18"/>
      <c r="N20" s="15">
        <f t="shared" si="0"/>
        <v>0</v>
      </c>
      <c r="O20" s="268"/>
    </row>
    <row r="21" spans="2:15" s="2" customFormat="1" ht="15" customHeight="1">
      <c r="B21" s="218"/>
      <c r="C21" s="9">
        <v>2032</v>
      </c>
      <c r="D21" s="10" t="s">
        <v>7</v>
      </c>
      <c r="E21" s="9" t="s">
        <v>8</v>
      </c>
      <c r="F21" s="16" t="s">
        <v>9</v>
      </c>
      <c r="G21" s="12">
        <v>27.5</v>
      </c>
      <c r="H21" s="12" t="s">
        <v>125</v>
      </c>
      <c r="I21" s="12">
        <v>2</v>
      </c>
      <c r="J21" s="12" t="s">
        <v>126</v>
      </c>
      <c r="K21" s="13">
        <v>6</v>
      </c>
      <c r="L21" s="101"/>
      <c r="M21" s="18"/>
      <c r="N21" s="15">
        <f t="shared" si="0"/>
        <v>0</v>
      </c>
      <c r="O21" s="268"/>
    </row>
    <row r="22" spans="2:15" s="2" customFormat="1" ht="15" customHeight="1">
      <c r="B22" s="218"/>
      <c r="C22" s="9">
        <v>2030</v>
      </c>
      <c r="D22" s="10" t="s">
        <v>7</v>
      </c>
      <c r="E22" s="9" t="s">
        <v>11</v>
      </c>
      <c r="F22" s="16" t="s">
        <v>9</v>
      </c>
      <c r="G22" s="12">
        <v>10.6</v>
      </c>
      <c r="H22" s="12" t="s">
        <v>125</v>
      </c>
      <c r="I22" s="12">
        <v>1</v>
      </c>
      <c r="J22" s="12" t="s">
        <v>126</v>
      </c>
      <c r="K22" s="13">
        <v>5</v>
      </c>
      <c r="L22" s="101"/>
      <c r="M22" s="18"/>
      <c r="N22" s="15">
        <f t="shared" si="0"/>
        <v>0</v>
      </c>
      <c r="O22" s="268"/>
    </row>
    <row r="23" spans="2:15" s="2" customFormat="1" ht="15" customHeight="1">
      <c r="B23" s="218"/>
      <c r="C23" s="9">
        <v>2031</v>
      </c>
      <c r="D23" s="10" t="s">
        <v>7</v>
      </c>
      <c r="E23" s="172" t="s">
        <v>12</v>
      </c>
      <c r="F23" s="16" t="s">
        <v>9</v>
      </c>
      <c r="G23" s="12">
        <v>5.7</v>
      </c>
      <c r="H23" s="12" t="s">
        <v>125</v>
      </c>
      <c r="I23" s="12">
        <v>1</v>
      </c>
      <c r="J23" s="12" t="s">
        <v>126</v>
      </c>
      <c r="K23" s="13">
        <v>5</v>
      </c>
      <c r="L23" s="101"/>
      <c r="M23" s="18"/>
      <c r="N23" s="15">
        <f t="shared" si="0"/>
        <v>0</v>
      </c>
      <c r="O23" s="268"/>
    </row>
    <row r="24" spans="2:15" s="2" customFormat="1" ht="15" customHeight="1">
      <c r="B24" s="218"/>
      <c r="C24" s="9">
        <v>2037</v>
      </c>
      <c r="D24" s="10" t="s">
        <v>7</v>
      </c>
      <c r="E24" s="187" t="s">
        <v>13</v>
      </c>
      <c r="F24" s="16" t="s">
        <v>9</v>
      </c>
      <c r="G24" s="12">
        <v>15</v>
      </c>
      <c r="H24" s="12" t="s">
        <v>125</v>
      </c>
      <c r="I24" s="12">
        <v>1</v>
      </c>
      <c r="J24" s="12" t="s">
        <v>126</v>
      </c>
      <c r="K24" s="17">
        <v>5</v>
      </c>
      <c r="L24" s="101"/>
      <c r="M24" s="18"/>
      <c r="N24" s="15">
        <f t="shared" si="0"/>
        <v>0</v>
      </c>
      <c r="O24" s="268"/>
    </row>
    <row r="25" spans="2:15" s="2" customFormat="1" ht="15" customHeight="1">
      <c r="B25" s="218"/>
      <c r="C25" s="9">
        <v>2038</v>
      </c>
      <c r="D25" s="10" t="s">
        <v>7</v>
      </c>
      <c r="E25" s="172" t="s">
        <v>8</v>
      </c>
      <c r="F25" s="16" t="s">
        <v>9</v>
      </c>
      <c r="G25" s="12">
        <v>15</v>
      </c>
      <c r="H25" s="12" t="s">
        <v>125</v>
      </c>
      <c r="I25" s="12">
        <v>1</v>
      </c>
      <c r="J25" s="12" t="s">
        <v>126</v>
      </c>
      <c r="K25" s="13">
        <v>6</v>
      </c>
      <c r="L25" s="101"/>
      <c r="M25" s="18"/>
      <c r="N25" s="15">
        <f t="shared" si="0"/>
        <v>0</v>
      </c>
      <c r="O25" s="268"/>
    </row>
    <row r="26" spans="2:15" s="2" customFormat="1" ht="15" customHeight="1">
      <c r="B26" s="218"/>
      <c r="C26" s="9">
        <v>2039</v>
      </c>
      <c r="D26" s="10" t="s">
        <v>7</v>
      </c>
      <c r="E26" s="186" t="s">
        <v>8</v>
      </c>
      <c r="F26" s="16" t="s">
        <v>9</v>
      </c>
      <c r="G26" s="12">
        <v>15</v>
      </c>
      <c r="H26" s="12" t="s">
        <v>125</v>
      </c>
      <c r="I26" s="12">
        <v>1</v>
      </c>
      <c r="J26" s="12" t="s">
        <v>126</v>
      </c>
      <c r="K26" s="17">
        <v>6</v>
      </c>
      <c r="L26" s="101"/>
      <c r="M26" s="18"/>
      <c r="N26" s="15">
        <f t="shared" si="0"/>
        <v>0</v>
      </c>
      <c r="O26" s="268"/>
    </row>
    <row r="27" spans="2:15" s="2" customFormat="1" ht="15" customHeight="1">
      <c r="B27" s="218"/>
      <c r="C27" s="9">
        <v>2040</v>
      </c>
      <c r="D27" s="10" t="s">
        <v>7</v>
      </c>
      <c r="E27" s="187" t="s">
        <v>8</v>
      </c>
      <c r="F27" s="16" t="s">
        <v>9</v>
      </c>
      <c r="G27" s="12">
        <v>15</v>
      </c>
      <c r="H27" s="12" t="s">
        <v>125</v>
      </c>
      <c r="I27" s="12">
        <v>1</v>
      </c>
      <c r="J27" s="12" t="s">
        <v>126</v>
      </c>
      <c r="K27" s="17">
        <v>6</v>
      </c>
      <c r="L27" s="101"/>
      <c r="M27" s="18"/>
      <c r="N27" s="15">
        <f t="shared" si="0"/>
        <v>0</v>
      </c>
      <c r="O27" s="268"/>
    </row>
    <row r="28" spans="2:15" s="2" customFormat="1" ht="15" customHeight="1">
      <c r="B28" s="218"/>
      <c r="C28" s="9">
        <v>2033</v>
      </c>
      <c r="D28" s="10" t="s">
        <v>7</v>
      </c>
      <c r="E28" s="9" t="s">
        <v>14</v>
      </c>
      <c r="F28" s="16" t="s">
        <v>9</v>
      </c>
      <c r="G28" s="12">
        <v>9.9</v>
      </c>
      <c r="H28" s="12" t="s">
        <v>125</v>
      </c>
      <c r="I28" s="12">
        <v>1</v>
      </c>
      <c r="J28" s="12" t="s">
        <v>126</v>
      </c>
      <c r="K28" s="13">
        <v>1</v>
      </c>
      <c r="L28" s="101"/>
      <c r="M28" s="18"/>
      <c r="N28" s="15">
        <f t="shared" si="0"/>
        <v>0</v>
      </c>
      <c r="O28" s="268"/>
    </row>
    <row r="29" spans="2:15" s="2" customFormat="1" ht="15" customHeight="1">
      <c r="B29" s="218"/>
      <c r="C29" s="19">
        <v>20</v>
      </c>
      <c r="D29" s="20" t="s">
        <v>7</v>
      </c>
      <c r="E29" s="19" t="s">
        <v>15</v>
      </c>
      <c r="F29" s="19" t="s">
        <v>16</v>
      </c>
      <c r="G29" s="21">
        <v>9</v>
      </c>
      <c r="H29" s="21" t="s">
        <v>125</v>
      </c>
      <c r="I29" s="21">
        <v>1</v>
      </c>
      <c r="J29" s="21" t="s">
        <v>126</v>
      </c>
      <c r="K29" s="22">
        <v>1</v>
      </c>
      <c r="L29" s="102"/>
      <c r="M29" s="18"/>
      <c r="N29" s="23">
        <f t="shared" si="0"/>
        <v>0</v>
      </c>
      <c r="O29" s="268"/>
    </row>
    <row r="30" spans="2:15" s="2" customFormat="1" ht="15" customHeight="1">
      <c r="B30" s="218"/>
      <c r="C30" s="9">
        <v>20</v>
      </c>
      <c r="D30" s="10" t="s">
        <v>7</v>
      </c>
      <c r="E30" s="9" t="s">
        <v>17</v>
      </c>
      <c r="F30" s="16" t="s">
        <v>9</v>
      </c>
      <c r="G30" s="12">
        <v>25.4</v>
      </c>
      <c r="H30" s="12" t="s">
        <v>125</v>
      </c>
      <c r="I30" s="12" t="s">
        <v>125</v>
      </c>
      <c r="J30" s="12" t="s">
        <v>126</v>
      </c>
      <c r="K30" s="17">
        <v>2</v>
      </c>
      <c r="L30" s="101"/>
      <c r="M30" s="24"/>
      <c r="N30" s="15">
        <f t="shared" si="0"/>
        <v>0</v>
      </c>
      <c r="O30" s="268"/>
    </row>
    <row r="31" spans="2:15" s="2" customFormat="1" ht="15" customHeight="1">
      <c r="B31" s="218"/>
      <c r="C31" s="9" t="s">
        <v>125</v>
      </c>
      <c r="D31" s="10" t="s">
        <v>125</v>
      </c>
      <c r="E31" s="9" t="s">
        <v>95</v>
      </c>
      <c r="F31" s="16" t="s">
        <v>9</v>
      </c>
      <c r="G31" s="12">
        <v>1</v>
      </c>
      <c r="H31" s="12">
        <v>9</v>
      </c>
      <c r="I31" s="12" t="s">
        <v>125</v>
      </c>
      <c r="J31" s="12" t="s">
        <v>126</v>
      </c>
      <c r="K31" s="17">
        <v>7</v>
      </c>
      <c r="L31" s="101"/>
      <c r="M31" s="24"/>
      <c r="N31" s="15">
        <f t="shared" si="0"/>
        <v>0</v>
      </c>
      <c r="O31" s="268"/>
    </row>
    <row r="32" spans="2:15" s="2" customFormat="1" ht="15" customHeight="1">
      <c r="B32" s="218"/>
      <c r="C32" s="9">
        <v>20</v>
      </c>
      <c r="D32" s="10" t="s">
        <v>7</v>
      </c>
      <c r="E32" s="9" t="s">
        <v>18</v>
      </c>
      <c r="F32" s="16" t="s">
        <v>16</v>
      </c>
      <c r="G32" s="12">
        <v>23.7</v>
      </c>
      <c r="H32" s="12" t="s">
        <v>125</v>
      </c>
      <c r="I32" s="12" t="s">
        <v>125</v>
      </c>
      <c r="J32" s="12" t="s">
        <v>126</v>
      </c>
      <c r="K32" s="13">
        <v>2</v>
      </c>
      <c r="L32" s="101"/>
      <c r="M32" s="24"/>
      <c r="N32" s="15">
        <f t="shared" si="0"/>
        <v>0</v>
      </c>
      <c r="O32" s="268"/>
    </row>
    <row r="33" spans="2:15" s="2" customFormat="1" ht="15" customHeight="1">
      <c r="B33" s="218"/>
      <c r="C33" s="9">
        <v>2062</v>
      </c>
      <c r="D33" s="10" t="s">
        <v>7</v>
      </c>
      <c r="E33" s="172" t="s">
        <v>8</v>
      </c>
      <c r="F33" s="16" t="s">
        <v>16</v>
      </c>
      <c r="G33" s="12">
        <v>40.6</v>
      </c>
      <c r="H33" s="12" t="s">
        <v>125</v>
      </c>
      <c r="I33" s="12">
        <v>1</v>
      </c>
      <c r="J33" s="172" t="s">
        <v>126</v>
      </c>
      <c r="K33" s="173">
        <v>6</v>
      </c>
      <c r="L33" s="101"/>
      <c r="M33" s="18"/>
      <c r="N33" s="15">
        <f t="shared" si="0"/>
        <v>0</v>
      </c>
      <c r="O33" s="268"/>
    </row>
    <row r="34" spans="2:15" s="2" customFormat="1" ht="15" customHeight="1">
      <c r="B34" s="218"/>
      <c r="C34" s="9">
        <v>2058</v>
      </c>
      <c r="D34" s="10" t="s">
        <v>7</v>
      </c>
      <c r="E34" s="187" t="s">
        <v>8</v>
      </c>
      <c r="F34" s="16" t="s">
        <v>16</v>
      </c>
      <c r="G34" s="12">
        <v>20.3</v>
      </c>
      <c r="H34" s="12" t="s">
        <v>125</v>
      </c>
      <c r="I34" s="12">
        <v>1</v>
      </c>
      <c r="J34" s="187"/>
      <c r="K34" s="188"/>
      <c r="L34" s="101"/>
      <c r="M34" s="18"/>
      <c r="N34" s="15">
        <f t="shared" si="0"/>
        <v>0</v>
      </c>
      <c r="O34" s="269"/>
    </row>
    <row r="35" spans="2:15" s="2" customFormat="1" ht="15" customHeight="1">
      <c r="B35" s="218"/>
      <c r="C35" s="165">
        <v>20</v>
      </c>
      <c r="D35" s="213" t="s">
        <v>19</v>
      </c>
      <c r="E35" s="25" t="s">
        <v>98</v>
      </c>
      <c r="F35" s="223" t="s">
        <v>16</v>
      </c>
      <c r="G35" s="172">
        <v>37.2</v>
      </c>
      <c r="H35" s="172" t="s">
        <v>125</v>
      </c>
      <c r="I35" s="172">
        <v>4</v>
      </c>
      <c r="J35" s="172" t="s">
        <v>126</v>
      </c>
      <c r="K35" s="173">
        <v>1</v>
      </c>
      <c r="L35" s="226"/>
      <c r="M35" s="24"/>
      <c r="N35" s="169">
        <f t="shared" si="0"/>
        <v>0</v>
      </c>
      <c r="O35" s="8"/>
    </row>
    <row r="36" spans="2:15" s="2" customFormat="1" ht="15" customHeight="1">
      <c r="B36" s="218"/>
      <c r="C36" s="184"/>
      <c r="D36" s="254"/>
      <c r="E36" s="25" t="s">
        <v>122</v>
      </c>
      <c r="F36" s="224"/>
      <c r="G36" s="186"/>
      <c r="H36" s="186"/>
      <c r="I36" s="186"/>
      <c r="J36" s="186"/>
      <c r="K36" s="207"/>
      <c r="L36" s="227"/>
      <c r="M36" s="24"/>
      <c r="N36" s="179">
        <f t="shared" si="0"/>
        <v>0</v>
      </c>
      <c r="O36" s="8"/>
    </row>
    <row r="37" spans="2:15" s="2" customFormat="1" ht="15" customHeight="1">
      <c r="B37" s="218"/>
      <c r="C37" s="184"/>
      <c r="D37" s="254"/>
      <c r="E37" s="25" t="s">
        <v>99</v>
      </c>
      <c r="F37" s="224"/>
      <c r="G37" s="186"/>
      <c r="H37" s="186"/>
      <c r="I37" s="186"/>
      <c r="J37" s="186"/>
      <c r="K37" s="207"/>
      <c r="L37" s="227"/>
      <c r="M37" s="24"/>
      <c r="N37" s="179">
        <f t="shared" si="0"/>
        <v>0</v>
      </c>
      <c r="O37" s="8"/>
    </row>
    <row r="38" spans="2:15" s="2" customFormat="1" ht="15" customHeight="1">
      <c r="B38" s="218"/>
      <c r="C38" s="184"/>
      <c r="D38" s="254"/>
      <c r="E38" s="25" t="s">
        <v>123</v>
      </c>
      <c r="F38" s="224"/>
      <c r="G38" s="186"/>
      <c r="H38" s="186"/>
      <c r="I38" s="186"/>
      <c r="J38" s="186"/>
      <c r="K38" s="207"/>
      <c r="L38" s="227"/>
      <c r="M38" s="24"/>
      <c r="N38" s="179">
        <f t="shared" si="0"/>
        <v>0</v>
      </c>
      <c r="O38" s="8"/>
    </row>
    <row r="39" spans="2:15" s="2" customFormat="1" ht="15" customHeight="1">
      <c r="B39" s="218"/>
      <c r="C39" s="185"/>
      <c r="D39" s="255"/>
      <c r="E39" s="25" t="s">
        <v>106</v>
      </c>
      <c r="F39" s="225"/>
      <c r="G39" s="187"/>
      <c r="H39" s="187"/>
      <c r="I39" s="187"/>
      <c r="J39" s="187"/>
      <c r="K39" s="188"/>
      <c r="L39" s="228"/>
      <c r="M39" s="24"/>
      <c r="N39" s="180">
        <f t="shared" si="0"/>
        <v>0</v>
      </c>
      <c r="O39" s="8"/>
    </row>
    <row r="40" spans="2:15" s="2" customFormat="1" ht="15" customHeight="1">
      <c r="B40" s="218"/>
      <c r="C40" s="9" t="s">
        <v>125</v>
      </c>
      <c r="D40" s="10" t="s">
        <v>125</v>
      </c>
      <c r="E40" s="26" t="s">
        <v>96</v>
      </c>
      <c r="F40" s="16" t="s">
        <v>9</v>
      </c>
      <c r="G40" s="12">
        <v>1.5</v>
      </c>
      <c r="H40" s="12">
        <v>10.5</v>
      </c>
      <c r="I40" s="12" t="s">
        <v>125</v>
      </c>
      <c r="J40" s="12" t="s">
        <v>126</v>
      </c>
      <c r="K40" s="13">
        <v>7</v>
      </c>
      <c r="L40" s="101"/>
      <c r="M40" s="24"/>
      <c r="N40" s="15">
        <f t="shared" si="0"/>
        <v>0</v>
      </c>
      <c r="O40" s="8"/>
    </row>
    <row r="41" spans="2:15" s="2" customFormat="1" ht="15" customHeight="1">
      <c r="B41" s="218"/>
      <c r="C41" s="9" t="s">
        <v>125</v>
      </c>
      <c r="D41" s="10" t="s">
        <v>125</v>
      </c>
      <c r="E41" s="26" t="s">
        <v>97</v>
      </c>
      <c r="F41" s="16" t="s">
        <v>9</v>
      </c>
      <c r="G41" s="12">
        <v>2</v>
      </c>
      <c r="H41" s="12">
        <v>13.5</v>
      </c>
      <c r="I41" s="12" t="s">
        <v>125</v>
      </c>
      <c r="J41" s="12" t="s">
        <v>126</v>
      </c>
      <c r="K41" s="13">
        <v>7</v>
      </c>
      <c r="L41" s="101"/>
      <c r="M41" s="24"/>
      <c r="N41" s="15">
        <f t="shared" si="0"/>
        <v>0</v>
      </c>
      <c r="O41" s="8"/>
    </row>
    <row r="42" spans="2:15" s="2" customFormat="1" ht="15" customHeight="1">
      <c r="B42" s="218"/>
      <c r="C42" s="9" t="s">
        <v>151</v>
      </c>
      <c r="D42" s="10" t="s">
        <v>125</v>
      </c>
      <c r="E42" s="9" t="s">
        <v>20</v>
      </c>
      <c r="F42" s="16" t="s">
        <v>16</v>
      </c>
      <c r="G42" s="12">
        <v>42.1</v>
      </c>
      <c r="H42" s="12" t="s">
        <v>125</v>
      </c>
      <c r="I42" s="12" t="s">
        <v>125</v>
      </c>
      <c r="J42" s="12" t="s">
        <v>126</v>
      </c>
      <c r="K42" s="13">
        <v>2</v>
      </c>
      <c r="L42" s="101"/>
      <c r="M42" s="24"/>
      <c r="N42" s="15">
        <f t="shared" si="0"/>
        <v>0</v>
      </c>
      <c r="O42" s="8"/>
    </row>
    <row r="43" spans="2:15" s="2" customFormat="1" ht="15" customHeight="1">
      <c r="B43" s="218"/>
      <c r="C43" s="9">
        <v>202</v>
      </c>
      <c r="D43" s="10" t="s">
        <v>125</v>
      </c>
      <c r="E43" s="9" t="s">
        <v>21</v>
      </c>
      <c r="F43" s="16" t="s">
        <v>16</v>
      </c>
      <c r="G43" s="12">
        <v>26.1</v>
      </c>
      <c r="H43" s="12" t="s">
        <v>125</v>
      </c>
      <c r="I43" s="12" t="s">
        <v>125</v>
      </c>
      <c r="J43" s="12" t="s">
        <v>126</v>
      </c>
      <c r="K43" s="13">
        <v>2</v>
      </c>
      <c r="L43" s="101"/>
      <c r="M43" s="24"/>
      <c r="N43" s="15">
        <f t="shared" si="0"/>
        <v>0</v>
      </c>
      <c r="O43" s="8"/>
    </row>
    <row r="44" spans="2:15" s="2" customFormat="1" ht="15" customHeight="1">
      <c r="B44" s="218"/>
      <c r="C44" s="9" t="s">
        <v>152</v>
      </c>
      <c r="D44" s="10">
        <v>210</v>
      </c>
      <c r="E44" s="9" t="s">
        <v>22</v>
      </c>
      <c r="F44" s="16" t="s">
        <v>16</v>
      </c>
      <c r="G44" s="12">
        <v>195.5</v>
      </c>
      <c r="H44" s="12">
        <v>200</v>
      </c>
      <c r="I44" s="12" t="s">
        <v>125</v>
      </c>
      <c r="J44" s="12" t="s">
        <v>126</v>
      </c>
      <c r="K44" s="13">
        <v>2</v>
      </c>
      <c r="L44" s="101"/>
      <c r="M44" s="24"/>
      <c r="N44" s="15">
        <f t="shared" si="0"/>
        <v>0</v>
      </c>
      <c r="O44" s="8"/>
    </row>
    <row r="45" spans="2:15" s="2" customFormat="1" ht="15" customHeight="1">
      <c r="B45" s="218"/>
      <c r="C45" s="9">
        <v>2004</v>
      </c>
      <c r="D45" s="10">
        <v>210</v>
      </c>
      <c r="E45" s="172" t="s">
        <v>8</v>
      </c>
      <c r="F45" s="16" t="s">
        <v>16</v>
      </c>
      <c r="G45" s="12">
        <v>81.2</v>
      </c>
      <c r="H45" s="12" t="s">
        <v>125</v>
      </c>
      <c r="I45" s="12">
        <v>2</v>
      </c>
      <c r="J45" s="12" t="s">
        <v>78</v>
      </c>
      <c r="K45" s="13">
        <v>3</v>
      </c>
      <c r="L45" s="101"/>
      <c r="M45" s="24"/>
      <c r="N45" s="15">
        <f>IF(J45="ano",L45*9+L45*3/2,L45*12)</f>
        <v>0</v>
      </c>
      <c r="O45" s="8"/>
    </row>
    <row r="46" spans="2:15" s="2" customFormat="1" ht="15" customHeight="1">
      <c r="B46" s="218"/>
      <c r="C46" s="9">
        <v>2085</v>
      </c>
      <c r="D46" s="10">
        <v>210</v>
      </c>
      <c r="E46" s="186" t="s">
        <v>8</v>
      </c>
      <c r="F46" s="16" t="s">
        <v>9</v>
      </c>
      <c r="G46" s="12">
        <v>40.6</v>
      </c>
      <c r="H46" s="12" t="s">
        <v>125</v>
      </c>
      <c r="I46" s="12">
        <v>2</v>
      </c>
      <c r="J46" s="27" t="s">
        <v>78</v>
      </c>
      <c r="K46" s="17">
        <v>3</v>
      </c>
      <c r="L46" s="101"/>
      <c r="M46" s="24"/>
      <c r="N46" s="15">
        <f>IF(J46="ano",L46*9+L46*3/2,L46*12)</f>
        <v>0</v>
      </c>
      <c r="O46" s="8"/>
    </row>
    <row r="47" spans="2:15" s="2" customFormat="1" ht="15" customHeight="1">
      <c r="B47" s="218"/>
      <c r="C47" s="9">
        <v>2005</v>
      </c>
      <c r="D47" s="10">
        <v>210</v>
      </c>
      <c r="E47" s="187" t="s">
        <v>8</v>
      </c>
      <c r="F47" s="16" t="s">
        <v>189</v>
      </c>
      <c r="G47" s="12">
        <v>60.9</v>
      </c>
      <c r="H47" s="12" t="s">
        <v>125</v>
      </c>
      <c r="I47" s="12">
        <v>2</v>
      </c>
      <c r="J47" s="27" t="s">
        <v>78</v>
      </c>
      <c r="K47" s="17">
        <v>3</v>
      </c>
      <c r="L47" s="101"/>
      <c r="M47" s="24"/>
      <c r="N47" s="15">
        <f t="shared" si="0"/>
        <v>0</v>
      </c>
      <c r="O47" s="28" t="s">
        <v>191</v>
      </c>
    </row>
    <row r="48" spans="2:15" s="2" customFormat="1" ht="15" customHeight="1">
      <c r="B48" s="218"/>
      <c r="C48" s="9">
        <v>2006</v>
      </c>
      <c r="D48" s="10">
        <v>210</v>
      </c>
      <c r="E48" s="9" t="s">
        <v>23</v>
      </c>
      <c r="F48" s="16" t="s">
        <v>16</v>
      </c>
      <c r="G48" s="12">
        <v>20.3</v>
      </c>
      <c r="H48" s="12" t="s">
        <v>125</v>
      </c>
      <c r="I48" s="12" t="s">
        <v>125</v>
      </c>
      <c r="J48" s="12" t="s">
        <v>126</v>
      </c>
      <c r="K48" s="13">
        <v>9</v>
      </c>
      <c r="L48" s="101"/>
      <c r="M48" s="24"/>
      <c r="N48" s="15">
        <f t="shared" si="0"/>
        <v>0</v>
      </c>
      <c r="O48" s="8"/>
    </row>
    <row r="49" spans="2:15" s="2" customFormat="1" ht="15" customHeight="1">
      <c r="B49" s="218"/>
      <c r="C49" s="9">
        <v>2007</v>
      </c>
      <c r="D49" s="10">
        <v>210</v>
      </c>
      <c r="E49" s="172" t="s">
        <v>8</v>
      </c>
      <c r="F49" s="16" t="s">
        <v>16</v>
      </c>
      <c r="G49" s="12">
        <v>40.6</v>
      </c>
      <c r="H49" s="12" t="s">
        <v>125</v>
      </c>
      <c r="I49" s="12">
        <v>2</v>
      </c>
      <c r="J49" s="12" t="s">
        <v>126</v>
      </c>
      <c r="K49" s="13">
        <v>6</v>
      </c>
      <c r="L49" s="101"/>
      <c r="M49" s="24"/>
      <c r="N49" s="15">
        <f t="shared" si="0"/>
        <v>0</v>
      </c>
      <c r="O49" s="8"/>
    </row>
    <row r="50" spans="2:15" s="2" customFormat="1" ht="15" customHeight="1">
      <c r="B50" s="218"/>
      <c r="C50" s="9">
        <v>2008</v>
      </c>
      <c r="D50" s="10">
        <v>210</v>
      </c>
      <c r="E50" s="187" t="s">
        <v>8</v>
      </c>
      <c r="F50" s="16" t="s">
        <v>9</v>
      </c>
      <c r="G50" s="12">
        <v>20.3</v>
      </c>
      <c r="H50" s="12" t="s">
        <v>125</v>
      </c>
      <c r="I50" s="12">
        <v>1</v>
      </c>
      <c r="J50" s="12" t="s">
        <v>126</v>
      </c>
      <c r="K50" s="17">
        <v>6</v>
      </c>
      <c r="L50" s="101"/>
      <c r="M50" s="24"/>
      <c r="N50" s="15">
        <f t="shared" si="0"/>
        <v>0</v>
      </c>
      <c r="O50" s="8"/>
    </row>
    <row r="51" spans="2:15" s="2" customFormat="1" ht="15" customHeight="1">
      <c r="B51" s="218"/>
      <c r="C51" s="9">
        <v>2009</v>
      </c>
      <c r="D51" s="10">
        <v>210</v>
      </c>
      <c r="E51" s="21" t="s">
        <v>13</v>
      </c>
      <c r="F51" s="16" t="s">
        <v>24</v>
      </c>
      <c r="G51" s="12">
        <v>20.3</v>
      </c>
      <c r="H51" s="12" t="s">
        <v>125</v>
      </c>
      <c r="I51" s="12">
        <v>1</v>
      </c>
      <c r="J51" s="12" t="s">
        <v>126</v>
      </c>
      <c r="K51" s="13">
        <v>5</v>
      </c>
      <c r="L51" s="101"/>
      <c r="M51" s="24"/>
      <c r="N51" s="15">
        <f t="shared" si="0"/>
        <v>0</v>
      </c>
      <c r="O51" s="8"/>
    </row>
    <row r="52" spans="2:15" s="2" customFormat="1" ht="15" customHeight="1">
      <c r="B52" s="218"/>
      <c r="C52" s="9">
        <v>2010</v>
      </c>
      <c r="D52" s="10">
        <v>210</v>
      </c>
      <c r="E52" s="99" t="s">
        <v>13</v>
      </c>
      <c r="F52" s="16" t="s">
        <v>24</v>
      </c>
      <c r="G52" s="12">
        <v>20.3</v>
      </c>
      <c r="H52" s="12" t="s">
        <v>125</v>
      </c>
      <c r="I52" s="12">
        <v>1</v>
      </c>
      <c r="J52" s="12" t="s">
        <v>126</v>
      </c>
      <c r="K52" s="17">
        <v>5</v>
      </c>
      <c r="L52" s="101"/>
      <c r="M52" s="24"/>
      <c r="N52" s="15">
        <f t="shared" si="0"/>
        <v>0</v>
      </c>
      <c r="O52" s="8"/>
    </row>
    <row r="53" spans="2:15" s="2" customFormat="1" ht="15" customHeight="1">
      <c r="B53" s="218"/>
      <c r="C53" s="9">
        <v>2011</v>
      </c>
      <c r="D53" s="10">
        <v>210</v>
      </c>
      <c r="E53" s="99" t="s">
        <v>13</v>
      </c>
      <c r="F53" s="16" t="s">
        <v>24</v>
      </c>
      <c r="G53" s="12">
        <v>20.3</v>
      </c>
      <c r="H53" s="12" t="s">
        <v>125</v>
      </c>
      <c r="I53" s="12">
        <v>1</v>
      </c>
      <c r="J53" s="12" t="s">
        <v>126</v>
      </c>
      <c r="K53" s="17">
        <v>5</v>
      </c>
      <c r="L53" s="101"/>
      <c r="M53" s="24"/>
      <c r="N53" s="15">
        <f t="shared" si="0"/>
        <v>0</v>
      </c>
      <c r="O53" s="8"/>
    </row>
    <row r="54" spans="2:15" s="2" customFormat="1" ht="15" customHeight="1">
      <c r="B54" s="218"/>
      <c r="C54" s="9">
        <v>2012</v>
      </c>
      <c r="D54" s="10">
        <v>210</v>
      </c>
      <c r="E54" s="99" t="s">
        <v>13</v>
      </c>
      <c r="F54" s="16" t="s">
        <v>24</v>
      </c>
      <c r="G54" s="12">
        <v>20.3</v>
      </c>
      <c r="H54" s="12" t="s">
        <v>125</v>
      </c>
      <c r="I54" s="12">
        <v>1</v>
      </c>
      <c r="J54" s="12" t="s">
        <v>126</v>
      </c>
      <c r="K54" s="17">
        <v>5</v>
      </c>
      <c r="L54" s="101"/>
      <c r="M54" s="24"/>
      <c r="N54" s="15">
        <f t="shared" si="0"/>
        <v>0</v>
      </c>
      <c r="O54" s="8"/>
    </row>
    <row r="55" spans="2:15" s="2" customFormat="1" ht="15" customHeight="1">
      <c r="B55" s="218"/>
      <c r="C55" s="9">
        <v>2013</v>
      </c>
      <c r="D55" s="10">
        <v>210</v>
      </c>
      <c r="E55" s="100" t="s">
        <v>13</v>
      </c>
      <c r="F55" s="16" t="s">
        <v>24</v>
      </c>
      <c r="G55" s="12">
        <v>20.3</v>
      </c>
      <c r="H55" s="12" t="s">
        <v>125</v>
      </c>
      <c r="I55" s="12">
        <v>1</v>
      </c>
      <c r="J55" s="12" t="s">
        <v>126</v>
      </c>
      <c r="K55" s="17">
        <v>5</v>
      </c>
      <c r="L55" s="101"/>
      <c r="M55" s="24"/>
      <c r="N55" s="15">
        <f t="shared" si="0"/>
        <v>0</v>
      </c>
      <c r="O55" s="8"/>
    </row>
    <row r="56" spans="2:15" s="2" customFormat="1" ht="15" customHeight="1">
      <c r="B56" s="218"/>
      <c r="C56" s="165">
        <v>2041</v>
      </c>
      <c r="D56" s="213" t="s">
        <v>15</v>
      </c>
      <c r="E56" s="25" t="s">
        <v>118</v>
      </c>
      <c r="F56" s="223" t="s">
        <v>16</v>
      </c>
      <c r="G56" s="172">
        <v>6</v>
      </c>
      <c r="H56" s="172" t="s">
        <v>125</v>
      </c>
      <c r="I56" s="172">
        <v>1</v>
      </c>
      <c r="J56" s="172" t="s">
        <v>126</v>
      </c>
      <c r="K56" s="173">
        <v>1</v>
      </c>
      <c r="L56" s="226"/>
      <c r="M56" s="24"/>
      <c r="N56" s="169">
        <f t="shared" si="0"/>
        <v>0</v>
      </c>
      <c r="O56" s="8"/>
    </row>
    <row r="57" spans="2:15" s="2" customFormat="1" ht="15" customHeight="1">
      <c r="B57" s="218"/>
      <c r="C57" s="184"/>
      <c r="D57" s="254"/>
      <c r="E57" s="25" t="s">
        <v>104</v>
      </c>
      <c r="F57" s="224"/>
      <c r="G57" s="186"/>
      <c r="H57" s="186"/>
      <c r="I57" s="186"/>
      <c r="J57" s="186"/>
      <c r="K57" s="207"/>
      <c r="L57" s="227"/>
      <c r="M57" s="24"/>
      <c r="N57" s="179">
        <f t="shared" si="0"/>
        <v>0</v>
      </c>
      <c r="O57" s="8"/>
    </row>
    <row r="58" spans="2:15" s="2" customFormat="1" ht="15" customHeight="1">
      <c r="B58" s="218"/>
      <c r="C58" s="184"/>
      <c r="D58" s="254"/>
      <c r="E58" s="25" t="s">
        <v>124</v>
      </c>
      <c r="F58" s="224"/>
      <c r="G58" s="186"/>
      <c r="H58" s="186"/>
      <c r="I58" s="186"/>
      <c r="J58" s="186"/>
      <c r="K58" s="207"/>
      <c r="L58" s="227"/>
      <c r="M58" s="24"/>
      <c r="N58" s="179">
        <f t="shared" si="0"/>
        <v>0</v>
      </c>
      <c r="O58" s="8"/>
    </row>
    <row r="59" spans="2:15" s="32" customFormat="1" ht="15" customHeight="1">
      <c r="B59" s="218"/>
      <c r="C59" s="185"/>
      <c r="D59" s="255"/>
      <c r="E59" s="29" t="s">
        <v>105</v>
      </c>
      <c r="F59" s="225"/>
      <c r="G59" s="187"/>
      <c r="H59" s="187"/>
      <c r="I59" s="187"/>
      <c r="J59" s="187"/>
      <c r="K59" s="188"/>
      <c r="L59" s="228"/>
      <c r="M59" s="30"/>
      <c r="N59" s="180">
        <f t="shared" si="0"/>
        <v>0</v>
      </c>
      <c r="O59" s="31"/>
    </row>
    <row r="60" spans="2:15" s="2" customFormat="1" ht="15" customHeight="1">
      <c r="B60" s="218"/>
      <c r="C60" s="9">
        <v>2044</v>
      </c>
      <c r="D60" s="10">
        <v>210</v>
      </c>
      <c r="E60" s="172" t="s">
        <v>13</v>
      </c>
      <c r="F60" s="16" t="s">
        <v>9</v>
      </c>
      <c r="G60" s="12">
        <v>20.3</v>
      </c>
      <c r="H60" s="12" t="s">
        <v>125</v>
      </c>
      <c r="I60" s="12">
        <v>1</v>
      </c>
      <c r="J60" s="12" t="s">
        <v>126</v>
      </c>
      <c r="K60" s="13">
        <v>5</v>
      </c>
      <c r="L60" s="101"/>
      <c r="M60" s="24"/>
      <c r="N60" s="15">
        <f t="shared" si="0"/>
        <v>0</v>
      </c>
      <c r="O60" s="8"/>
    </row>
    <row r="61" spans="2:15" s="2" customFormat="1" ht="15" customHeight="1">
      <c r="B61" s="218"/>
      <c r="C61" s="9">
        <v>2045</v>
      </c>
      <c r="D61" s="10">
        <v>210</v>
      </c>
      <c r="E61" s="187" t="s">
        <v>13</v>
      </c>
      <c r="F61" s="16" t="s">
        <v>24</v>
      </c>
      <c r="G61" s="12">
        <v>20.3</v>
      </c>
      <c r="H61" s="12" t="s">
        <v>125</v>
      </c>
      <c r="I61" s="12">
        <v>1</v>
      </c>
      <c r="J61" s="12" t="s">
        <v>126</v>
      </c>
      <c r="K61" s="17">
        <v>5</v>
      </c>
      <c r="L61" s="101"/>
      <c r="M61" s="24"/>
      <c r="N61" s="15">
        <f t="shared" si="0"/>
        <v>0</v>
      </c>
      <c r="O61" s="8"/>
    </row>
    <row r="62" spans="2:15" s="2" customFormat="1" ht="15" customHeight="1">
      <c r="B62" s="218"/>
      <c r="C62" s="9">
        <v>2046</v>
      </c>
      <c r="D62" s="10">
        <v>210</v>
      </c>
      <c r="E62" s="9" t="s">
        <v>25</v>
      </c>
      <c r="F62" s="16" t="s">
        <v>24</v>
      </c>
      <c r="G62" s="12">
        <v>40.6</v>
      </c>
      <c r="H62" s="12" t="s">
        <v>125</v>
      </c>
      <c r="I62" s="12">
        <v>1</v>
      </c>
      <c r="J62" s="12" t="s">
        <v>126</v>
      </c>
      <c r="K62" s="13">
        <v>3</v>
      </c>
      <c r="L62" s="101"/>
      <c r="M62" s="24"/>
      <c r="N62" s="15">
        <f t="shared" si="0"/>
        <v>0</v>
      </c>
      <c r="O62" s="8"/>
    </row>
    <row r="63" spans="2:15" s="2" customFormat="1" ht="15" customHeight="1">
      <c r="B63" s="218"/>
      <c r="C63" s="9">
        <v>2047</v>
      </c>
      <c r="D63" s="10">
        <v>210</v>
      </c>
      <c r="E63" s="172" t="s">
        <v>13</v>
      </c>
      <c r="F63" s="16" t="s">
        <v>24</v>
      </c>
      <c r="G63" s="12">
        <v>20.3</v>
      </c>
      <c r="H63" s="12" t="s">
        <v>125</v>
      </c>
      <c r="I63" s="12">
        <v>1</v>
      </c>
      <c r="J63" s="12" t="s">
        <v>126</v>
      </c>
      <c r="K63" s="13">
        <v>5</v>
      </c>
      <c r="L63" s="101"/>
      <c r="M63" s="24"/>
      <c r="N63" s="15">
        <f t="shared" si="0"/>
        <v>0</v>
      </c>
      <c r="O63" s="8"/>
    </row>
    <row r="64" spans="2:15" s="2" customFormat="1" ht="15" customHeight="1">
      <c r="B64" s="218"/>
      <c r="C64" s="9">
        <v>2048</v>
      </c>
      <c r="D64" s="10">
        <v>210</v>
      </c>
      <c r="E64" s="186" t="s">
        <v>13</v>
      </c>
      <c r="F64" s="16" t="s">
        <v>9</v>
      </c>
      <c r="G64" s="12">
        <v>20.3</v>
      </c>
      <c r="H64" s="12" t="s">
        <v>125</v>
      </c>
      <c r="I64" s="12">
        <v>1</v>
      </c>
      <c r="J64" s="12" t="s">
        <v>126</v>
      </c>
      <c r="K64" s="17">
        <v>5</v>
      </c>
      <c r="L64" s="101"/>
      <c r="M64" s="24"/>
      <c r="N64" s="15">
        <f t="shared" si="0"/>
        <v>0</v>
      </c>
      <c r="O64" s="8"/>
    </row>
    <row r="65" spans="2:15" s="2" customFormat="1" ht="15" customHeight="1">
      <c r="B65" s="218"/>
      <c r="C65" s="9">
        <v>2049</v>
      </c>
      <c r="D65" s="10">
        <v>210</v>
      </c>
      <c r="E65" s="187" t="s">
        <v>13</v>
      </c>
      <c r="F65" s="16" t="s">
        <v>24</v>
      </c>
      <c r="G65" s="12">
        <v>20.3</v>
      </c>
      <c r="H65" s="12" t="s">
        <v>125</v>
      </c>
      <c r="I65" s="12">
        <v>1</v>
      </c>
      <c r="J65" s="12" t="s">
        <v>126</v>
      </c>
      <c r="K65" s="17">
        <v>5</v>
      </c>
      <c r="L65" s="101"/>
      <c r="M65" s="24"/>
      <c r="N65" s="15">
        <f t="shared" si="0"/>
        <v>0</v>
      </c>
      <c r="O65" s="8"/>
    </row>
    <row r="66" spans="2:15" s="2" customFormat="1" ht="15" customHeight="1">
      <c r="B66" s="218"/>
      <c r="C66" s="9">
        <v>2050</v>
      </c>
      <c r="D66" s="10">
        <v>210</v>
      </c>
      <c r="E66" s="9" t="s">
        <v>8</v>
      </c>
      <c r="F66" s="16" t="s">
        <v>189</v>
      </c>
      <c r="G66" s="12">
        <v>60.9</v>
      </c>
      <c r="H66" s="12" t="s">
        <v>125</v>
      </c>
      <c r="I66" s="12">
        <v>2</v>
      </c>
      <c r="J66" s="12" t="s">
        <v>78</v>
      </c>
      <c r="K66" s="13">
        <v>3</v>
      </c>
      <c r="L66" s="101"/>
      <c r="M66" s="24"/>
      <c r="N66" s="15">
        <f t="shared" si="0"/>
        <v>0</v>
      </c>
      <c r="O66" s="28" t="s">
        <v>191</v>
      </c>
    </row>
    <row r="67" spans="2:15" s="2" customFormat="1" ht="15" customHeight="1">
      <c r="B67" s="218"/>
      <c r="C67" s="9">
        <v>2051</v>
      </c>
      <c r="D67" s="10">
        <v>210</v>
      </c>
      <c r="E67" s="9" t="s">
        <v>14</v>
      </c>
      <c r="F67" s="16" t="s">
        <v>16</v>
      </c>
      <c r="G67" s="12">
        <v>20.3</v>
      </c>
      <c r="H67" s="12" t="s">
        <v>125</v>
      </c>
      <c r="I67" s="12">
        <v>1</v>
      </c>
      <c r="J67" s="12" t="s">
        <v>126</v>
      </c>
      <c r="K67" s="13">
        <v>1</v>
      </c>
      <c r="L67" s="101"/>
      <c r="M67" s="24"/>
      <c r="N67" s="15">
        <f t="shared" si="0"/>
        <v>0</v>
      </c>
      <c r="O67" s="8"/>
    </row>
    <row r="68" spans="2:15" s="2" customFormat="1" ht="15" customHeight="1">
      <c r="B68" s="218"/>
      <c r="C68" s="9">
        <v>2052</v>
      </c>
      <c r="D68" s="10">
        <v>210</v>
      </c>
      <c r="E68" s="9" t="s">
        <v>8</v>
      </c>
      <c r="F68" s="16" t="s">
        <v>9</v>
      </c>
      <c r="G68" s="12">
        <v>20.3</v>
      </c>
      <c r="H68" s="12" t="s">
        <v>125</v>
      </c>
      <c r="I68" s="12">
        <v>1</v>
      </c>
      <c r="J68" s="12" t="s">
        <v>126</v>
      </c>
      <c r="K68" s="13">
        <v>6</v>
      </c>
      <c r="L68" s="101"/>
      <c r="M68" s="24"/>
      <c r="N68" s="15">
        <f t="shared" si="0"/>
        <v>0</v>
      </c>
      <c r="O68" s="8"/>
    </row>
    <row r="69" spans="2:15" s="2" customFormat="1" ht="15" customHeight="1">
      <c r="B69" s="218"/>
      <c r="C69" s="9">
        <v>2055</v>
      </c>
      <c r="D69" s="10">
        <v>210</v>
      </c>
      <c r="E69" s="21" t="s">
        <v>26</v>
      </c>
      <c r="F69" s="16" t="s">
        <v>16</v>
      </c>
      <c r="G69" s="12">
        <v>20.3</v>
      </c>
      <c r="H69" s="12" t="s">
        <v>125</v>
      </c>
      <c r="I69" s="12">
        <v>1</v>
      </c>
      <c r="J69" s="12" t="s">
        <v>126</v>
      </c>
      <c r="K69" s="13">
        <v>6</v>
      </c>
      <c r="L69" s="101"/>
      <c r="M69" s="24"/>
      <c r="N69" s="15">
        <f t="shared" si="0"/>
        <v>0</v>
      </c>
      <c r="O69" s="8"/>
    </row>
    <row r="70" spans="2:15" s="2" customFormat="1" ht="15" customHeight="1">
      <c r="B70" s="218"/>
      <c r="C70" s="9" t="s">
        <v>153</v>
      </c>
      <c r="D70" s="10">
        <v>210</v>
      </c>
      <c r="E70" s="100" t="s">
        <v>26</v>
      </c>
      <c r="F70" s="16" t="s">
        <v>27</v>
      </c>
      <c r="G70" s="12">
        <v>20.3</v>
      </c>
      <c r="H70" s="12" t="s">
        <v>125</v>
      </c>
      <c r="I70" s="12">
        <v>1</v>
      </c>
      <c r="J70" s="12" t="s">
        <v>126</v>
      </c>
      <c r="K70" s="17">
        <v>6</v>
      </c>
      <c r="L70" s="101"/>
      <c r="M70" s="24"/>
      <c r="N70" s="15">
        <f t="shared" si="0"/>
        <v>0</v>
      </c>
      <c r="O70" s="8"/>
    </row>
    <row r="71" spans="2:15" s="2" customFormat="1" ht="15" customHeight="1">
      <c r="B71" s="218"/>
      <c r="C71" s="9">
        <v>2094</v>
      </c>
      <c r="D71" s="10">
        <v>210</v>
      </c>
      <c r="E71" s="21" t="s">
        <v>8</v>
      </c>
      <c r="F71" s="16" t="s">
        <v>9</v>
      </c>
      <c r="G71" s="12">
        <v>121.8</v>
      </c>
      <c r="H71" s="12" t="s">
        <v>125</v>
      </c>
      <c r="I71" s="12">
        <v>2</v>
      </c>
      <c r="J71" s="12" t="s">
        <v>126</v>
      </c>
      <c r="K71" s="13">
        <v>3</v>
      </c>
      <c r="L71" s="101"/>
      <c r="M71" s="24"/>
      <c r="N71" s="15">
        <f t="shared" si="0"/>
        <v>0</v>
      </c>
      <c r="O71" s="8"/>
    </row>
    <row r="72" spans="2:15" s="2" customFormat="1" ht="15" customHeight="1">
      <c r="B72" s="218"/>
      <c r="C72" s="9">
        <v>2056</v>
      </c>
      <c r="D72" s="10">
        <v>210</v>
      </c>
      <c r="E72" s="99" t="s">
        <v>8</v>
      </c>
      <c r="F72" s="16" t="s">
        <v>16</v>
      </c>
      <c r="G72" s="12">
        <v>20</v>
      </c>
      <c r="H72" s="12" t="s">
        <v>125</v>
      </c>
      <c r="I72" s="12">
        <v>1</v>
      </c>
      <c r="J72" s="12" t="s">
        <v>126</v>
      </c>
      <c r="K72" s="17">
        <v>3</v>
      </c>
      <c r="L72" s="101"/>
      <c r="M72" s="24"/>
      <c r="N72" s="15">
        <f t="shared" si="0"/>
        <v>0</v>
      </c>
      <c r="O72" s="8"/>
    </row>
    <row r="73" spans="2:15" s="2" customFormat="1" ht="15" customHeight="1">
      <c r="B73" s="219"/>
      <c r="C73" s="9">
        <v>2057</v>
      </c>
      <c r="D73" s="10">
        <v>210</v>
      </c>
      <c r="E73" s="100" t="s">
        <v>8</v>
      </c>
      <c r="F73" s="16" t="s">
        <v>189</v>
      </c>
      <c r="G73" s="12">
        <v>14.3</v>
      </c>
      <c r="H73" s="12" t="s">
        <v>125</v>
      </c>
      <c r="I73" s="12">
        <v>1</v>
      </c>
      <c r="J73" s="12" t="s">
        <v>126</v>
      </c>
      <c r="K73" s="17">
        <v>3</v>
      </c>
      <c r="L73" s="101"/>
      <c r="M73" s="24"/>
      <c r="N73" s="15">
        <f t="shared" si="0"/>
        <v>0</v>
      </c>
      <c r="O73" s="8" t="s">
        <v>190</v>
      </c>
    </row>
    <row r="74" spans="2:15" s="2" customFormat="1" ht="26.25" customHeight="1">
      <c r="B74" s="139" t="s">
        <v>247</v>
      </c>
      <c r="C74" s="140"/>
      <c r="D74" s="140"/>
      <c r="E74" s="140"/>
      <c r="F74" s="140"/>
      <c r="G74" s="140"/>
      <c r="H74" s="140"/>
      <c r="I74" s="140"/>
      <c r="J74" s="140"/>
      <c r="K74" s="141"/>
      <c r="L74" s="33">
        <f>SUM(L16:L73)</f>
        <v>0</v>
      </c>
      <c r="M74" s="33">
        <f>SUM(M16:M73)</f>
        <v>0</v>
      </c>
      <c r="N74" s="34">
        <f>SUM(N16:N73)</f>
        <v>0</v>
      </c>
      <c r="O74" s="8"/>
    </row>
    <row r="75" spans="1:15" ht="30" customHeight="1">
      <c r="A75" s="35"/>
      <c r="B75" s="146" t="s">
        <v>0</v>
      </c>
      <c r="C75" s="146" t="s">
        <v>1</v>
      </c>
      <c r="D75" s="146" t="s">
        <v>2</v>
      </c>
      <c r="E75" s="146" t="s">
        <v>3</v>
      </c>
      <c r="F75" s="146" t="s">
        <v>4</v>
      </c>
      <c r="G75" s="146" t="s">
        <v>241</v>
      </c>
      <c r="H75" s="146" t="s">
        <v>242</v>
      </c>
      <c r="I75" s="146" t="s">
        <v>127</v>
      </c>
      <c r="J75" s="252" t="s">
        <v>121</v>
      </c>
      <c r="K75" s="146" t="s">
        <v>73</v>
      </c>
      <c r="L75" s="130" t="s">
        <v>128</v>
      </c>
      <c r="M75" s="6" t="s">
        <v>5</v>
      </c>
      <c r="N75" s="146" t="s">
        <v>129</v>
      </c>
      <c r="O75" s="146" t="s">
        <v>168</v>
      </c>
    </row>
    <row r="76" spans="1:15" ht="30" customHeight="1">
      <c r="A76" s="35"/>
      <c r="B76" s="183"/>
      <c r="C76" s="183"/>
      <c r="D76" s="183"/>
      <c r="E76" s="183"/>
      <c r="F76" s="183"/>
      <c r="G76" s="183"/>
      <c r="H76" s="183"/>
      <c r="I76" s="183"/>
      <c r="J76" s="253"/>
      <c r="K76" s="183"/>
      <c r="L76" s="220"/>
      <c r="M76" s="7" t="s">
        <v>76</v>
      </c>
      <c r="N76" s="183"/>
      <c r="O76" s="147"/>
    </row>
    <row r="77" spans="1:15" s="2" customFormat="1" ht="39.75" customHeight="1">
      <c r="A77" s="1"/>
      <c r="B77" s="201" t="s">
        <v>6</v>
      </c>
      <c r="C77" s="202"/>
      <c r="D77" s="202"/>
      <c r="E77" s="202"/>
      <c r="F77" s="202"/>
      <c r="G77" s="202"/>
      <c r="H77" s="202"/>
      <c r="I77" s="202"/>
      <c r="J77" s="202"/>
      <c r="K77" s="202"/>
      <c r="L77" s="202"/>
      <c r="M77" s="202"/>
      <c r="N77" s="203"/>
      <c r="O77" s="8"/>
    </row>
    <row r="78" spans="1:15" ht="15" customHeight="1">
      <c r="A78" s="35"/>
      <c r="B78" s="217" t="s">
        <v>175</v>
      </c>
      <c r="C78" s="9">
        <v>2155</v>
      </c>
      <c r="D78" s="10" t="s">
        <v>125</v>
      </c>
      <c r="E78" s="9" t="s">
        <v>40</v>
      </c>
      <c r="F78" s="9" t="s">
        <v>9</v>
      </c>
      <c r="G78" s="12">
        <v>57.4</v>
      </c>
      <c r="H78" s="12" t="s">
        <v>125</v>
      </c>
      <c r="I78" s="12">
        <v>1</v>
      </c>
      <c r="J78" s="12" t="s">
        <v>78</v>
      </c>
      <c r="K78" s="13">
        <v>3</v>
      </c>
      <c r="L78" s="103"/>
      <c r="M78" s="37"/>
      <c r="N78" s="15">
        <f aca="true" t="shared" si="1" ref="N78:N130">IF(J78="ano",L78*9+L78*3/2,L78*12)</f>
        <v>0</v>
      </c>
      <c r="O78" s="36"/>
    </row>
    <row r="79" spans="1:15" ht="15" customHeight="1">
      <c r="A79" s="35"/>
      <c r="B79" s="218"/>
      <c r="C79" s="9" t="s">
        <v>125</v>
      </c>
      <c r="D79" s="10" t="s">
        <v>125</v>
      </c>
      <c r="E79" s="9" t="s">
        <v>28</v>
      </c>
      <c r="F79" s="9" t="s">
        <v>9</v>
      </c>
      <c r="G79" s="12">
        <v>199.8</v>
      </c>
      <c r="H79" s="12" t="s">
        <v>125</v>
      </c>
      <c r="I79" s="12">
        <v>3</v>
      </c>
      <c r="J79" s="12" t="s">
        <v>78</v>
      </c>
      <c r="K79" s="13">
        <v>3</v>
      </c>
      <c r="L79" s="103"/>
      <c r="M79" s="37"/>
      <c r="N79" s="15">
        <f t="shared" si="1"/>
        <v>0</v>
      </c>
      <c r="O79" s="36"/>
    </row>
    <row r="80" spans="1:15" ht="15" customHeight="1">
      <c r="A80" s="35"/>
      <c r="B80" s="218"/>
      <c r="C80" s="165">
        <v>21</v>
      </c>
      <c r="D80" s="213" t="s">
        <v>29</v>
      </c>
      <c r="E80" s="25" t="s">
        <v>98</v>
      </c>
      <c r="F80" s="165" t="s">
        <v>16</v>
      </c>
      <c r="G80" s="172">
        <v>37.2</v>
      </c>
      <c r="H80" s="172" t="s">
        <v>125</v>
      </c>
      <c r="I80" s="172">
        <v>4</v>
      </c>
      <c r="J80" s="172" t="s">
        <v>126</v>
      </c>
      <c r="K80" s="173">
        <v>1</v>
      </c>
      <c r="L80" s="176"/>
      <c r="M80" s="37"/>
      <c r="N80" s="169">
        <f t="shared" si="1"/>
        <v>0</v>
      </c>
      <c r="O80" s="36"/>
    </row>
    <row r="81" spans="1:15" ht="15" customHeight="1">
      <c r="A81" s="35"/>
      <c r="B81" s="218"/>
      <c r="C81" s="184"/>
      <c r="D81" s="254"/>
      <c r="E81" s="25" t="s">
        <v>122</v>
      </c>
      <c r="F81" s="184"/>
      <c r="G81" s="186"/>
      <c r="H81" s="186"/>
      <c r="I81" s="186"/>
      <c r="J81" s="186"/>
      <c r="K81" s="207"/>
      <c r="L81" s="208"/>
      <c r="M81" s="37"/>
      <c r="N81" s="179">
        <f t="shared" si="1"/>
        <v>0</v>
      </c>
      <c r="O81" s="36"/>
    </row>
    <row r="82" spans="1:15" ht="15" customHeight="1">
      <c r="A82" s="35"/>
      <c r="B82" s="218"/>
      <c r="C82" s="184"/>
      <c r="D82" s="254"/>
      <c r="E82" s="25" t="s">
        <v>99</v>
      </c>
      <c r="F82" s="184"/>
      <c r="G82" s="186"/>
      <c r="H82" s="186"/>
      <c r="I82" s="186"/>
      <c r="J82" s="186"/>
      <c r="K82" s="207"/>
      <c r="L82" s="208"/>
      <c r="M82" s="37"/>
      <c r="N82" s="179">
        <f t="shared" si="1"/>
        <v>0</v>
      </c>
      <c r="O82" s="36"/>
    </row>
    <row r="83" spans="1:15" ht="15" customHeight="1">
      <c r="A83" s="35"/>
      <c r="B83" s="218"/>
      <c r="C83" s="184"/>
      <c r="D83" s="254"/>
      <c r="E83" s="25" t="s">
        <v>123</v>
      </c>
      <c r="F83" s="184"/>
      <c r="G83" s="186"/>
      <c r="H83" s="186"/>
      <c r="I83" s="186"/>
      <c r="J83" s="186"/>
      <c r="K83" s="207"/>
      <c r="L83" s="208"/>
      <c r="M83" s="37"/>
      <c r="N83" s="179">
        <f t="shared" si="1"/>
        <v>0</v>
      </c>
      <c r="O83" s="36"/>
    </row>
    <row r="84" spans="1:15" ht="15" customHeight="1">
      <c r="A84" s="35"/>
      <c r="B84" s="218"/>
      <c r="C84" s="185"/>
      <c r="D84" s="255"/>
      <c r="E84" s="25" t="s">
        <v>106</v>
      </c>
      <c r="F84" s="185"/>
      <c r="G84" s="187"/>
      <c r="H84" s="187"/>
      <c r="I84" s="187"/>
      <c r="J84" s="187"/>
      <c r="K84" s="188"/>
      <c r="L84" s="209"/>
      <c r="M84" s="37"/>
      <c r="N84" s="180">
        <f t="shared" si="1"/>
        <v>0</v>
      </c>
      <c r="O84" s="36"/>
    </row>
    <row r="85" spans="1:15" ht="15" customHeight="1">
      <c r="A85" s="35"/>
      <c r="B85" s="218"/>
      <c r="C85" s="9">
        <v>2157</v>
      </c>
      <c r="D85" s="10" t="s">
        <v>125</v>
      </c>
      <c r="E85" s="9" t="s">
        <v>22</v>
      </c>
      <c r="F85" s="9" t="s">
        <v>16</v>
      </c>
      <c r="G85" s="12">
        <v>82.7</v>
      </c>
      <c r="H85" s="12" t="s">
        <v>125</v>
      </c>
      <c r="I85" s="12" t="s">
        <v>125</v>
      </c>
      <c r="J85" s="12" t="s">
        <v>126</v>
      </c>
      <c r="K85" s="13">
        <v>2</v>
      </c>
      <c r="L85" s="103"/>
      <c r="M85" s="37"/>
      <c r="N85" s="15">
        <f t="shared" si="1"/>
        <v>0</v>
      </c>
      <c r="O85" s="36"/>
    </row>
    <row r="86" spans="1:15" ht="15" customHeight="1">
      <c r="A86" s="35"/>
      <c r="B86" s="218"/>
      <c r="C86" s="9">
        <v>2102</v>
      </c>
      <c r="D86" s="10" t="s">
        <v>125</v>
      </c>
      <c r="E86" s="9" t="s">
        <v>21</v>
      </c>
      <c r="F86" s="9" t="s">
        <v>16</v>
      </c>
      <c r="G86" s="12">
        <v>26.1</v>
      </c>
      <c r="H86" s="12" t="s">
        <v>125</v>
      </c>
      <c r="I86" s="12" t="s">
        <v>125</v>
      </c>
      <c r="J86" s="12" t="s">
        <v>126</v>
      </c>
      <c r="K86" s="13">
        <v>2</v>
      </c>
      <c r="L86" s="103"/>
      <c r="M86" s="37"/>
      <c r="N86" s="15">
        <f t="shared" si="1"/>
        <v>0</v>
      </c>
      <c r="O86" s="36"/>
    </row>
    <row r="87" spans="1:15" ht="15" customHeight="1">
      <c r="A87" s="35"/>
      <c r="B87" s="218"/>
      <c r="C87" s="9" t="s">
        <v>154</v>
      </c>
      <c r="D87" s="10" t="s">
        <v>30</v>
      </c>
      <c r="E87" s="9" t="s">
        <v>22</v>
      </c>
      <c r="F87" s="9" t="s">
        <v>16</v>
      </c>
      <c r="G87" s="12">
        <v>266</v>
      </c>
      <c r="H87" s="12">
        <v>250</v>
      </c>
      <c r="I87" s="12" t="s">
        <v>125</v>
      </c>
      <c r="J87" s="12" t="s">
        <v>126</v>
      </c>
      <c r="K87" s="13">
        <v>2</v>
      </c>
      <c r="L87" s="103"/>
      <c r="M87" s="37"/>
      <c r="N87" s="15">
        <f t="shared" si="1"/>
        <v>0</v>
      </c>
      <c r="O87" s="36"/>
    </row>
    <row r="88" spans="1:15" ht="15" customHeight="1">
      <c r="A88" s="35"/>
      <c r="B88" s="218"/>
      <c r="C88" s="9">
        <v>2104</v>
      </c>
      <c r="D88" s="10" t="s">
        <v>30</v>
      </c>
      <c r="E88" s="9" t="s">
        <v>8</v>
      </c>
      <c r="F88" s="9" t="s">
        <v>16</v>
      </c>
      <c r="G88" s="12">
        <v>60.9</v>
      </c>
      <c r="H88" s="12" t="s">
        <v>125</v>
      </c>
      <c r="I88" s="12">
        <v>2</v>
      </c>
      <c r="J88" s="12" t="s">
        <v>78</v>
      </c>
      <c r="K88" s="13">
        <v>3</v>
      </c>
      <c r="L88" s="103"/>
      <c r="M88" s="37"/>
      <c r="N88" s="15">
        <f t="shared" si="1"/>
        <v>0</v>
      </c>
      <c r="O88" s="36"/>
    </row>
    <row r="89" spans="1:15" ht="15" customHeight="1">
      <c r="A89" s="35"/>
      <c r="B89" s="218"/>
      <c r="C89" s="9">
        <v>2105</v>
      </c>
      <c r="D89" s="10" t="s">
        <v>30</v>
      </c>
      <c r="E89" s="9" t="s">
        <v>26</v>
      </c>
      <c r="F89" s="9" t="s">
        <v>16</v>
      </c>
      <c r="G89" s="12">
        <v>20.3</v>
      </c>
      <c r="H89" s="12" t="s">
        <v>125</v>
      </c>
      <c r="I89" s="12">
        <v>1</v>
      </c>
      <c r="J89" s="12" t="s">
        <v>126</v>
      </c>
      <c r="K89" s="13">
        <v>6</v>
      </c>
      <c r="L89" s="103"/>
      <c r="M89" s="37"/>
      <c r="N89" s="15">
        <f t="shared" si="1"/>
        <v>0</v>
      </c>
      <c r="O89" s="36"/>
    </row>
    <row r="90" spans="2:15" s="38" customFormat="1" ht="15" customHeight="1">
      <c r="B90" s="218"/>
      <c r="C90" s="39">
        <v>2106</v>
      </c>
      <c r="D90" s="40" t="s">
        <v>30</v>
      </c>
      <c r="E90" s="232" t="s">
        <v>8</v>
      </c>
      <c r="F90" s="39" t="s">
        <v>16</v>
      </c>
      <c r="G90" s="41">
        <v>40.6</v>
      </c>
      <c r="H90" s="41" t="s">
        <v>125</v>
      </c>
      <c r="I90" s="41">
        <v>2</v>
      </c>
      <c r="J90" s="41" t="s">
        <v>78</v>
      </c>
      <c r="K90" s="42">
        <v>3</v>
      </c>
      <c r="L90" s="101"/>
      <c r="M90" s="18"/>
      <c r="N90" s="15">
        <f t="shared" si="1"/>
        <v>0</v>
      </c>
      <c r="O90" s="43"/>
    </row>
    <row r="91" spans="2:15" s="38" customFormat="1" ht="15" customHeight="1">
      <c r="B91" s="218"/>
      <c r="C91" s="39">
        <v>2107</v>
      </c>
      <c r="D91" s="40" t="s">
        <v>30</v>
      </c>
      <c r="E91" s="233"/>
      <c r="F91" s="39" t="s">
        <v>16</v>
      </c>
      <c r="G91" s="41">
        <v>20.3</v>
      </c>
      <c r="H91" s="41" t="s">
        <v>125</v>
      </c>
      <c r="I91" s="41">
        <v>1</v>
      </c>
      <c r="J91" s="41" t="s">
        <v>126</v>
      </c>
      <c r="K91" s="42">
        <v>6</v>
      </c>
      <c r="L91" s="101"/>
      <c r="M91" s="18"/>
      <c r="N91" s="15">
        <f t="shared" si="1"/>
        <v>0</v>
      </c>
      <c r="O91" s="43"/>
    </row>
    <row r="92" spans="2:15" s="38" customFormat="1" ht="15" customHeight="1">
      <c r="B92" s="218"/>
      <c r="C92" s="39">
        <v>2108</v>
      </c>
      <c r="D92" s="40" t="s">
        <v>30</v>
      </c>
      <c r="E92" s="233"/>
      <c r="F92" s="39" t="s">
        <v>9</v>
      </c>
      <c r="G92" s="41">
        <v>20.3</v>
      </c>
      <c r="H92" s="41" t="s">
        <v>125</v>
      </c>
      <c r="I92" s="41">
        <v>1</v>
      </c>
      <c r="J92" s="41" t="s">
        <v>126</v>
      </c>
      <c r="K92" s="42">
        <v>6</v>
      </c>
      <c r="L92" s="101"/>
      <c r="M92" s="18"/>
      <c r="N92" s="15">
        <f t="shared" si="1"/>
        <v>0</v>
      </c>
      <c r="O92" s="43"/>
    </row>
    <row r="93" spans="2:15" s="38" customFormat="1" ht="15" customHeight="1">
      <c r="B93" s="218"/>
      <c r="C93" s="39">
        <v>2109</v>
      </c>
      <c r="D93" s="40" t="s">
        <v>30</v>
      </c>
      <c r="E93" s="233"/>
      <c r="F93" s="39" t="s">
        <v>9</v>
      </c>
      <c r="G93" s="41">
        <v>20.3</v>
      </c>
      <c r="H93" s="41" t="s">
        <v>125</v>
      </c>
      <c r="I93" s="41">
        <v>1</v>
      </c>
      <c r="J93" s="41" t="s">
        <v>126</v>
      </c>
      <c r="K93" s="42">
        <v>6</v>
      </c>
      <c r="L93" s="101"/>
      <c r="M93" s="18"/>
      <c r="N93" s="15">
        <f t="shared" si="1"/>
        <v>0</v>
      </c>
      <c r="O93" s="43"/>
    </row>
    <row r="94" spans="2:15" s="38" customFormat="1" ht="15" customHeight="1">
      <c r="B94" s="218"/>
      <c r="C94" s="39">
        <v>2110</v>
      </c>
      <c r="D94" s="40" t="s">
        <v>30</v>
      </c>
      <c r="E94" s="233"/>
      <c r="F94" s="39" t="s">
        <v>9</v>
      </c>
      <c r="G94" s="41">
        <v>20.3</v>
      </c>
      <c r="H94" s="41" t="s">
        <v>125</v>
      </c>
      <c r="I94" s="41">
        <v>1</v>
      </c>
      <c r="J94" s="41" t="s">
        <v>126</v>
      </c>
      <c r="K94" s="42">
        <v>6</v>
      </c>
      <c r="L94" s="101"/>
      <c r="M94" s="18"/>
      <c r="N94" s="15">
        <f t="shared" si="1"/>
        <v>0</v>
      </c>
      <c r="O94" s="43"/>
    </row>
    <row r="95" spans="2:15" s="38" customFormat="1" ht="15" customHeight="1">
      <c r="B95" s="218"/>
      <c r="C95" s="39">
        <v>2111</v>
      </c>
      <c r="D95" s="40" t="s">
        <v>30</v>
      </c>
      <c r="E95" s="233"/>
      <c r="F95" s="39" t="s">
        <v>9</v>
      </c>
      <c r="G95" s="41">
        <v>20.3</v>
      </c>
      <c r="H95" s="41" t="s">
        <v>125</v>
      </c>
      <c r="I95" s="41">
        <v>1</v>
      </c>
      <c r="J95" s="41" t="s">
        <v>126</v>
      </c>
      <c r="K95" s="42">
        <v>6</v>
      </c>
      <c r="L95" s="101"/>
      <c r="M95" s="18"/>
      <c r="N95" s="15">
        <f t="shared" si="1"/>
        <v>0</v>
      </c>
      <c r="O95" s="43"/>
    </row>
    <row r="96" spans="2:15" s="38" customFormat="1" ht="15" customHeight="1">
      <c r="B96" s="218"/>
      <c r="C96" s="39">
        <v>2112</v>
      </c>
      <c r="D96" s="40" t="s">
        <v>30</v>
      </c>
      <c r="E96" s="233"/>
      <c r="F96" s="39" t="s">
        <v>9</v>
      </c>
      <c r="G96" s="41">
        <v>20.3</v>
      </c>
      <c r="H96" s="41" t="s">
        <v>125</v>
      </c>
      <c r="I96" s="41">
        <v>1</v>
      </c>
      <c r="J96" s="41" t="s">
        <v>126</v>
      </c>
      <c r="K96" s="42">
        <v>6</v>
      </c>
      <c r="L96" s="101"/>
      <c r="M96" s="18"/>
      <c r="N96" s="15">
        <f t="shared" si="1"/>
        <v>0</v>
      </c>
      <c r="O96" s="43"/>
    </row>
    <row r="97" spans="2:15" s="38" customFormat="1" ht="15" customHeight="1">
      <c r="B97" s="218"/>
      <c r="C97" s="39">
        <v>2113</v>
      </c>
      <c r="D97" s="40" t="s">
        <v>30</v>
      </c>
      <c r="E97" s="234"/>
      <c r="F97" s="39" t="s">
        <v>9</v>
      </c>
      <c r="G97" s="41">
        <v>20.3</v>
      </c>
      <c r="H97" s="41" t="s">
        <v>125</v>
      </c>
      <c r="I97" s="41">
        <v>1</v>
      </c>
      <c r="J97" s="41" t="s">
        <v>126</v>
      </c>
      <c r="K97" s="42">
        <v>6</v>
      </c>
      <c r="L97" s="101"/>
      <c r="M97" s="18"/>
      <c r="N97" s="15">
        <f t="shared" si="1"/>
        <v>0</v>
      </c>
      <c r="O97" s="43"/>
    </row>
    <row r="98" spans="1:15" ht="15" customHeight="1">
      <c r="A98" s="35"/>
      <c r="B98" s="218"/>
      <c r="C98" s="9">
        <v>2114</v>
      </c>
      <c r="D98" s="10" t="s">
        <v>30</v>
      </c>
      <c r="E98" s="229" t="s">
        <v>31</v>
      </c>
      <c r="F98" s="9" t="s">
        <v>9</v>
      </c>
      <c r="G98" s="12">
        <v>11.3</v>
      </c>
      <c r="H98" s="12" t="s">
        <v>125</v>
      </c>
      <c r="I98" s="12">
        <v>1</v>
      </c>
      <c r="J98" s="12" t="s">
        <v>126</v>
      </c>
      <c r="K98" s="17">
        <v>6</v>
      </c>
      <c r="L98" s="103"/>
      <c r="M98" s="37"/>
      <c r="N98" s="15">
        <f t="shared" si="1"/>
        <v>0</v>
      </c>
      <c r="O98" s="36"/>
    </row>
    <row r="99" spans="1:15" ht="15" customHeight="1">
      <c r="A99" s="35"/>
      <c r="B99" s="218"/>
      <c r="C99" s="9">
        <v>2115</v>
      </c>
      <c r="D99" s="10" t="s">
        <v>30</v>
      </c>
      <c r="E99" s="230"/>
      <c r="F99" s="9" t="s">
        <v>9</v>
      </c>
      <c r="G99" s="12">
        <v>9</v>
      </c>
      <c r="H99" s="12" t="s">
        <v>125</v>
      </c>
      <c r="I99" s="12">
        <v>1</v>
      </c>
      <c r="J99" s="12" t="s">
        <v>126</v>
      </c>
      <c r="K99" s="17">
        <v>6</v>
      </c>
      <c r="L99" s="103"/>
      <c r="M99" s="37"/>
      <c r="N99" s="15">
        <f t="shared" si="1"/>
        <v>0</v>
      </c>
      <c r="O99" s="36"/>
    </row>
    <row r="100" spans="1:15" ht="15" customHeight="1">
      <c r="A100" s="35"/>
      <c r="B100" s="218"/>
      <c r="C100" s="9">
        <v>2116</v>
      </c>
      <c r="D100" s="10" t="s">
        <v>30</v>
      </c>
      <c r="E100" s="231"/>
      <c r="F100" s="9" t="s">
        <v>9</v>
      </c>
      <c r="G100" s="12">
        <v>20.3</v>
      </c>
      <c r="H100" s="12" t="s">
        <v>125</v>
      </c>
      <c r="I100" s="12">
        <v>1</v>
      </c>
      <c r="J100" s="12" t="s">
        <v>126</v>
      </c>
      <c r="K100" s="17">
        <v>6</v>
      </c>
      <c r="L100" s="103"/>
      <c r="M100" s="37"/>
      <c r="N100" s="15">
        <f t="shared" si="1"/>
        <v>0</v>
      </c>
      <c r="O100" s="36"/>
    </row>
    <row r="101" spans="1:15" ht="15" customHeight="1">
      <c r="A101" s="35"/>
      <c r="B101" s="218"/>
      <c r="C101" s="9">
        <v>2118</v>
      </c>
      <c r="D101" s="10" t="s">
        <v>30</v>
      </c>
      <c r="E101" s="12" t="s">
        <v>32</v>
      </c>
      <c r="F101" s="9" t="s">
        <v>16</v>
      </c>
      <c r="G101" s="12">
        <v>6</v>
      </c>
      <c r="H101" s="12" t="s">
        <v>125</v>
      </c>
      <c r="I101" s="12" t="s">
        <v>125</v>
      </c>
      <c r="J101" s="12" t="s">
        <v>126</v>
      </c>
      <c r="K101" s="13">
        <v>9</v>
      </c>
      <c r="L101" s="103"/>
      <c r="M101" s="37"/>
      <c r="N101" s="15">
        <f t="shared" si="1"/>
        <v>0</v>
      </c>
      <c r="O101" s="36"/>
    </row>
    <row r="102" spans="2:15" s="44" customFormat="1" ht="15" customHeight="1">
      <c r="B102" s="218"/>
      <c r="C102" s="39">
        <v>2120</v>
      </c>
      <c r="D102" s="40" t="s">
        <v>30</v>
      </c>
      <c r="E102" s="235" t="s">
        <v>32</v>
      </c>
      <c r="F102" s="39" t="s">
        <v>9</v>
      </c>
      <c r="G102" s="41">
        <v>20.3</v>
      </c>
      <c r="H102" s="41" t="s">
        <v>125</v>
      </c>
      <c r="I102" s="41" t="s">
        <v>125</v>
      </c>
      <c r="J102" s="41" t="s">
        <v>126</v>
      </c>
      <c r="K102" s="42">
        <v>9</v>
      </c>
      <c r="L102" s="101"/>
      <c r="M102" s="18"/>
      <c r="N102" s="15">
        <f t="shared" si="1"/>
        <v>0</v>
      </c>
      <c r="O102" s="45"/>
    </row>
    <row r="103" spans="2:15" s="38" customFormat="1" ht="15" customHeight="1">
      <c r="B103" s="218"/>
      <c r="C103" s="39">
        <v>2121</v>
      </c>
      <c r="D103" s="40" t="s">
        <v>30</v>
      </c>
      <c r="E103" s="236"/>
      <c r="F103" s="39" t="s">
        <v>9</v>
      </c>
      <c r="G103" s="41">
        <v>20.3</v>
      </c>
      <c r="H103" s="41" t="s">
        <v>125</v>
      </c>
      <c r="I103" s="41" t="s">
        <v>125</v>
      </c>
      <c r="J103" s="41" t="s">
        <v>126</v>
      </c>
      <c r="K103" s="42">
        <v>9</v>
      </c>
      <c r="L103" s="101"/>
      <c r="M103" s="18"/>
      <c r="N103" s="15">
        <f t="shared" si="1"/>
        <v>0</v>
      </c>
      <c r="O103" s="43"/>
    </row>
    <row r="104" spans="1:15" ht="15" customHeight="1">
      <c r="A104" s="35"/>
      <c r="B104" s="218"/>
      <c r="C104" s="9">
        <v>2125</v>
      </c>
      <c r="D104" s="10" t="s">
        <v>30</v>
      </c>
      <c r="E104" s="12" t="s">
        <v>8</v>
      </c>
      <c r="F104" s="9" t="s">
        <v>9</v>
      </c>
      <c r="G104" s="12">
        <v>11.3</v>
      </c>
      <c r="H104" s="12" t="s">
        <v>125</v>
      </c>
      <c r="I104" s="12">
        <v>1</v>
      </c>
      <c r="J104" s="12" t="s">
        <v>126</v>
      </c>
      <c r="K104" s="13">
        <v>6</v>
      </c>
      <c r="L104" s="103"/>
      <c r="M104" s="37"/>
      <c r="N104" s="15">
        <f t="shared" si="1"/>
        <v>0</v>
      </c>
      <c r="O104" s="36"/>
    </row>
    <row r="105" spans="1:15" ht="15" customHeight="1">
      <c r="A105" s="35"/>
      <c r="B105" s="218"/>
      <c r="C105" s="9">
        <v>2122</v>
      </c>
      <c r="D105" s="10" t="s">
        <v>30</v>
      </c>
      <c r="E105" s="27" t="s">
        <v>8</v>
      </c>
      <c r="F105" s="9" t="s">
        <v>9</v>
      </c>
      <c r="G105" s="12">
        <v>9</v>
      </c>
      <c r="H105" s="12" t="s">
        <v>125</v>
      </c>
      <c r="I105" s="12">
        <v>1</v>
      </c>
      <c r="J105" s="12" t="s">
        <v>126</v>
      </c>
      <c r="K105" s="17">
        <v>6</v>
      </c>
      <c r="L105" s="103"/>
      <c r="M105" s="37"/>
      <c r="N105" s="15">
        <f t="shared" si="1"/>
        <v>0</v>
      </c>
      <c r="O105" s="36"/>
    </row>
    <row r="106" spans="1:15" ht="15" customHeight="1">
      <c r="A106" s="35"/>
      <c r="B106" s="218"/>
      <c r="C106" s="9">
        <v>2123</v>
      </c>
      <c r="D106" s="10" t="s">
        <v>30</v>
      </c>
      <c r="E106" s="27" t="s">
        <v>8</v>
      </c>
      <c r="F106" s="9" t="s">
        <v>9</v>
      </c>
      <c r="G106" s="12">
        <v>16</v>
      </c>
      <c r="H106" s="12" t="s">
        <v>125</v>
      </c>
      <c r="I106" s="12">
        <v>1</v>
      </c>
      <c r="J106" s="12" t="s">
        <v>126</v>
      </c>
      <c r="K106" s="17">
        <v>6</v>
      </c>
      <c r="L106" s="103"/>
      <c r="M106" s="37"/>
      <c r="N106" s="15">
        <f t="shared" si="1"/>
        <v>0</v>
      </c>
      <c r="O106" s="36"/>
    </row>
    <row r="107" spans="1:15" ht="15" customHeight="1">
      <c r="A107" s="35"/>
      <c r="B107" s="218"/>
      <c r="C107" s="9">
        <v>2126</v>
      </c>
      <c r="D107" s="10" t="s">
        <v>30</v>
      </c>
      <c r="E107" s="9" t="s">
        <v>22</v>
      </c>
      <c r="F107" s="9" t="s">
        <v>9</v>
      </c>
      <c r="G107" s="12">
        <v>8</v>
      </c>
      <c r="H107" s="12" t="s">
        <v>125</v>
      </c>
      <c r="I107" s="12" t="s">
        <v>125</v>
      </c>
      <c r="J107" s="12" t="s">
        <v>126</v>
      </c>
      <c r="K107" s="13">
        <v>2</v>
      </c>
      <c r="L107" s="103"/>
      <c r="M107" s="37"/>
      <c r="N107" s="15">
        <f t="shared" si="1"/>
        <v>0</v>
      </c>
      <c r="O107" s="36"/>
    </row>
    <row r="108" spans="1:15" ht="15" customHeight="1">
      <c r="A108" s="35"/>
      <c r="B108" s="218"/>
      <c r="C108" s="9">
        <v>2124</v>
      </c>
      <c r="D108" s="10" t="s">
        <v>33</v>
      </c>
      <c r="E108" s="12" t="s">
        <v>8</v>
      </c>
      <c r="F108" s="9" t="s">
        <v>9</v>
      </c>
      <c r="G108" s="12">
        <v>9</v>
      </c>
      <c r="H108" s="12" t="s">
        <v>125</v>
      </c>
      <c r="I108" s="12">
        <v>1</v>
      </c>
      <c r="J108" s="12" t="s">
        <v>126</v>
      </c>
      <c r="K108" s="13">
        <v>6</v>
      </c>
      <c r="L108" s="103"/>
      <c r="M108" s="46"/>
      <c r="N108" s="15">
        <f t="shared" si="1"/>
        <v>0</v>
      </c>
      <c r="O108" s="36"/>
    </row>
    <row r="109" spans="1:15" ht="15" customHeight="1">
      <c r="A109" s="35"/>
      <c r="B109" s="218"/>
      <c r="C109" s="9">
        <v>2131</v>
      </c>
      <c r="D109" s="10" t="s">
        <v>33</v>
      </c>
      <c r="E109" s="27" t="s">
        <v>8</v>
      </c>
      <c r="F109" s="9" t="s">
        <v>9</v>
      </c>
      <c r="G109" s="12">
        <v>31.1</v>
      </c>
      <c r="H109" s="12" t="s">
        <v>125</v>
      </c>
      <c r="I109" s="12">
        <v>1</v>
      </c>
      <c r="J109" s="12" t="s">
        <v>126</v>
      </c>
      <c r="K109" s="17">
        <v>6</v>
      </c>
      <c r="L109" s="103"/>
      <c r="M109" s="46"/>
      <c r="N109" s="15">
        <f t="shared" si="1"/>
        <v>0</v>
      </c>
      <c r="O109" s="36"/>
    </row>
    <row r="110" spans="1:15" ht="15" customHeight="1">
      <c r="A110" s="35"/>
      <c r="B110" s="218"/>
      <c r="C110" s="9">
        <v>2130</v>
      </c>
      <c r="D110" s="10" t="s">
        <v>33</v>
      </c>
      <c r="E110" s="27" t="s">
        <v>8</v>
      </c>
      <c r="F110" s="9" t="s">
        <v>9</v>
      </c>
      <c r="G110" s="12">
        <v>22.2</v>
      </c>
      <c r="H110" s="12" t="s">
        <v>125</v>
      </c>
      <c r="I110" s="12">
        <v>1</v>
      </c>
      <c r="J110" s="12" t="s">
        <v>126</v>
      </c>
      <c r="K110" s="17">
        <v>6</v>
      </c>
      <c r="L110" s="103"/>
      <c r="M110" s="46"/>
      <c r="N110" s="15">
        <f t="shared" si="1"/>
        <v>0</v>
      </c>
      <c r="O110" s="36"/>
    </row>
    <row r="111" spans="1:15" ht="15" customHeight="1">
      <c r="A111" s="35"/>
      <c r="B111" s="218"/>
      <c r="C111" s="9">
        <v>21</v>
      </c>
      <c r="D111" s="10" t="s">
        <v>125</v>
      </c>
      <c r="E111" s="9" t="s">
        <v>21</v>
      </c>
      <c r="F111" s="9" t="s">
        <v>16</v>
      </c>
      <c r="G111" s="12">
        <v>23.2</v>
      </c>
      <c r="H111" s="12" t="s">
        <v>125</v>
      </c>
      <c r="I111" s="12" t="s">
        <v>125</v>
      </c>
      <c r="J111" s="12" t="s">
        <v>126</v>
      </c>
      <c r="K111" s="13">
        <v>2</v>
      </c>
      <c r="L111" s="103"/>
      <c r="M111" s="37"/>
      <c r="N111" s="15">
        <f t="shared" si="1"/>
        <v>0</v>
      </c>
      <c r="O111" s="36"/>
    </row>
    <row r="112" spans="1:15" ht="15" customHeight="1">
      <c r="A112" s="35"/>
      <c r="B112" s="218"/>
      <c r="C112" s="165">
        <v>21</v>
      </c>
      <c r="D112" s="213" t="s">
        <v>34</v>
      </c>
      <c r="E112" s="47" t="s">
        <v>107</v>
      </c>
      <c r="F112" s="165" t="s">
        <v>16</v>
      </c>
      <c r="G112" s="172">
        <v>16.5</v>
      </c>
      <c r="H112" s="172" t="s">
        <v>125</v>
      </c>
      <c r="I112" s="172">
        <v>1</v>
      </c>
      <c r="J112" s="172" t="s">
        <v>126</v>
      </c>
      <c r="K112" s="173">
        <v>1</v>
      </c>
      <c r="L112" s="176"/>
      <c r="M112" s="37"/>
      <c r="N112" s="169">
        <f t="shared" si="1"/>
        <v>0</v>
      </c>
      <c r="O112" s="36"/>
    </row>
    <row r="113" spans="1:15" ht="15" customHeight="1">
      <c r="A113" s="35"/>
      <c r="B113" s="218"/>
      <c r="C113" s="184"/>
      <c r="D113" s="254"/>
      <c r="E113" s="47" t="s">
        <v>104</v>
      </c>
      <c r="F113" s="184"/>
      <c r="G113" s="186"/>
      <c r="H113" s="186"/>
      <c r="I113" s="186"/>
      <c r="J113" s="186"/>
      <c r="K113" s="207"/>
      <c r="L113" s="208"/>
      <c r="M113" s="37"/>
      <c r="N113" s="179">
        <f t="shared" si="1"/>
        <v>0</v>
      </c>
      <c r="O113" s="36"/>
    </row>
    <row r="114" spans="1:15" ht="15" customHeight="1">
      <c r="A114" s="35"/>
      <c r="B114" s="218"/>
      <c r="C114" s="185"/>
      <c r="D114" s="255"/>
      <c r="E114" s="47" t="s">
        <v>108</v>
      </c>
      <c r="F114" s="185"/>
      <c r="G114" s="187"/>
      <c r="H114" s="187"/>
      <c r="I114" s="187"/>
      <c r="J114" s="187"/>
      <c r="K114" s="188"/>
      <c r="L114" s="209"/>
      <c r="M114" s="37"/>
      <c r="N114" s="180">
        <f t="shared" si="1"/>
        <v>0</v>
      </c>
      <c r="O114" s="36"/>
    </row>
    <row r="115" spans="1:15" ht="15" customHeight="1">
      <c r="A115" s="35"/>
      <c r="B115" s="218"/>
      <c r="C115" s="9">
        <v>2138</v>
      </c>
      <c r="D115" s="10" t="s">
        <v>30</v>
      </c>
      <c r="E115" s="12" t="s">
        <v>13</v>
      </c>
      <c r="F115" s="9" t="s">
        <v>24</v>
      </c>
      <c r="G115" s="12">
        <v>24.9</v>
      </c>
      <c r="H115" s="12" t="s">
        <v>125</v>
      </c>
      <c r="I115" s="12">
        <v>1</v>
      </c>
      <c r="J115" s="12" t="s">
        <v>126</v>
      </c>
      <c r="K115" s="13">
        <v>4</v>
      </c>
      <c r="L115" s="103"/>
      <c r="M115" s="37"/>
      <c r="N115" s="15">
        <f t="shared" si="1"/>
        <v>0</v>
      </c>
      <c r="O115" s="36"/>
    </row>
    <row r="116" spans="1:15" ht="15" customHeight="1">
      <c r="A116" s="35"/>
      <c r="B116" s="218"/>
      <c r="C116" s="9">
        <v>2139</v>
      </c>
      <c r="D116" s="10" t="s">
        <v>30</v>
      </c>
      <c r="E116" s="27" t="s">
        <v>13</v>
      </c>
      <c r="F116" s="9" t="s">
        <v>24</v>
      </c>
      <c r="G116" s="12">
        <v>20.3</v>
      </c>
      <c r="H116" s="12" t="s">
        <v>125</v>
      </c>
      <c r="I116" s="12">
        <v>1</v>
      </c>
      <c r="J116" s="12" t="s">
        <v>126</v>
      </c>
      <c r="K116" s="17">
        <v>4</v>
      </c>
      <c r="L116" s="103"/>
      <c r="M116" s="37"/>
      <c r="N116" s="15">
        <f t="shared" si="1"/>
        <v>0</v>
      </c>
      <c r="O116" s="36"/>
    </row>
    <row r="117" spans="1:15" ht="15" customHeight="1">
      <c r="A117" s="35"/>
      <c r="B117" s="218"/>
      <c r="C117" s="9">
        <v>2140</v>
      </c>
      <c r="D117" s="10" t="s">
        <v>30</v>
      </c>
      <c r="E117" s="27" t="s">
        <v>13</v>
      </c>
      <c r="F117" s="9" t="s">
        <v>24</v>
      </c>
      <c r="G117" s="12">
        <v>20.3</v>
      </c>
      <c r="H117" s="12" t="s">
        <v>125</v>
      </c>
      <c r="I117" s="12">
        <v>1</v>
      </c>
      <c r="J117" s="12" t="s">
        <v>126</v>
      </c>
      <c r="K117" s="17">
        <v>5</v>
      </c>
      <c r="L117" s="103"/>
      <c r="M117" s="37"/>
      <c r="N117" s="15">
        <f t="shared" si="1"/>
        <v>0</v>
      </c>
      <c r="O117" s="36"/>
    </row>
    <row r="118" spans="1:15" ht="15" customHeight="1">
      <c r="A118" s="35"/>
      <c r="B118" s="218"/>
      <c r="C118" s="9">
        <v>2141</v>
      </c>
      <c r="D118" s="10" t="s">
        <v>30</v>
      </c>
      <c r="E118" s="27" t="s">
        <v>35</v>
      </c>
      <c r="F118" s="9" t="s">
        <v>24</v>
      </c>
      <c r="G118" s="12">
        <v>40.6</v>
      </c>
      <c r="H118" s="12" t="s">
        <v>125</v>
      </c>
      <c r="I118" s="12">
        <v>1</v>
      </c>
      <c r="J118" s="27" t="s">
        <v>126</v>
      </c>
      <c r="K118" s="17">
        <v>3</v>
      </c>
      <c r="L118" s="103"/>
      <c r="M118" s="37"/>
      <c r="N118" s="15">
        <f t="shared" si="1"/>
        <v>0</v>
      </c>
      <c r="O118" s="36"/>
    </row>
    <row r="119" spans="1:15" ht="15" customHeight="1">
      <c r="A119" s="35"/>
      <c r="B119" s="218"/>
      <c r="C119" s="9">
        <v>2142</v>
      </c>
      <c r="D119" s="10" t="s">
        <v>30</v>
      </c>
      <c r="E119" s="27" t="s">
        <v>13</v>
      </c>
      <c r="F119" s="9" t="s">
        <v>24</v>
      </c>
      <c r="G119" s="12">
        <v>20.3</v>
      </c>
      <c r="H119" s="12" t="s">
        <v>125</v>
      </c>
      <c r="I119" s="12">
        <v>1</v>
      </c>
      <c r="J119" s="12" t="s">
        <v>126</v>
      </c>
      <c r="K119" s="17">
        <v>5</v>
      </c>
      <c r="L119" s="103"/>
      <c r="M119" s="37"/>
      <c r="N119" s="15">
        <f t="shared" si="1"/>
        <v>0</v>
      </c>
      <c r="O119" s="36"/>
    </row>
    <row r="120" spans="1:15" ht="15" customHeight="1">
      <c r="A120" s="35"/>
      <c r="B120" s="218"/>
      <c r="C120" s="9">
        <v>2143</v>
      </c>
      <c r="D120" s="10" t="s">
        <v>30</v>
      </c>
      <c r="E120" s="12" t="s">
        <v>8</v>
      </c>
      <c r="F120" s="9" t="s">
        <v>9</v>
      </c>
      <c r="G120" s="12">
        <v>20.3</v>
      </c>
      <c r="H120" s="12" t="s">
        <v>125</v>
      </c>
      <c r="I120" s="12">
        <v>1</v>
      </c>
      <c r="J120" s="12" t="s">
        <v>126</v>
      </c>
      <c r="K120" s="13">
        <v>6</v>
      </c>
      <c r="L120" s="103"/>
      <c r="M120" s="37"/>
      <c r="N120" s="15">
        <f t="shared" si="1"/>
        <v>0</v>
      </c>
      <c r="O120" s="36"/>
    </row>
    <row r="121" spans="2:15" s="38" customFormat="1" ht="15" customHeight="1">
      <c r="B121" s="218"/>
      <c r="C121" s="39">
        <v>2144</v>
      </c>
      <c r="D121" s="40" t="s">
        <v>30</v>
      </c>
      <c r="E121" s="39" t="s">
        <v>8</v>
      </c>
      <c r="F121" s="39" t="s">
        <v>9</v>
      </c>
      <c r="G121" s="41">
        <v>40.6</v>
      </c>
      <c r="H121" s="41" t="s">
        <v>125</v>
      </c>
      <c r="I121" s="41">
        <v>1</v>
      </c>
      <c r="J121" s="41" t="s">
        <v>126</v>
      </c>
      <c r="K121" s="42">
        <v>6</v>
      </c>
      <c r="L121" s="101"/>
      <c r="M121" s="18"/>
      <c r="N121" s="15">
        <f t="shared" si="1"/>
        <v>0</v>
      </c>
      <c r="O121" s="43"/>
    </row>
    <row r="122" spans="2:15" s="38" customFormat="1" ht="15" customHeight="1">
      <c r="B122" s="218"/>
      <c r="C122" s="39">
        <v>2145</v>
      </c>
      <c r="D122" s="40" t="s">
        <v>30</v>
      </c>
      <c r="E122" s="39" t="s">
        <v>36</v>
      </c>
      <c r="F122" s="39" t="s">
        <v>9</v>
      </c>
      <c r="G122" s="41">
        <v>20.3</v>
      </c>
      <c r="H122" s="41" t="s">
        <v>125</v>
      </c>
      <c r="I122" s="41">
        <v>1</v>
      </c>
      <c r="J122" s="41" t="s">
        <v>126</v>
      </c>
      <c r="K122" s="42">
        <v>6</v>
      </c>
      <c r="L122" s="101"/>
      <c r="M122" s="18"/>
      <c r="N122" s="15">
        <f t="shared" si="1"/>
        <v>0</v>
      </c>
      <c r="O122" s="43"/>
    </row>
    <row r="123" spans="2:15" s="38" customFormat="1" ht="15" customHeight="1">
      <c r="B123" s="218"/>
      <c r="C123" s="39">
        <v>2146</v>
      </c>
      <c r="D123" s="40" t="s">
        <v>30</v>
      </c>
      <c r="E123" s="39" t="s">
        <v>8</v>
      </c>
      <c r="F123" s="39" t="s">
        <v>9</v>
      </c>
      <c r="G123" s="41">
        <v>20.3</v>
      </c>
      <c r="H123" s="41" t="s">
        <v>125</v>
      </c>
      <c r="I123" s="41" t="s">
        <v>125</v>
      </c>
      <c r="J123" s="41" t="s">
        <v>126</v>
      </c>
      <c r="K123" s="42">
        <v>6</v>
      </c>
      <c r="L123" s="101"/>
      <c r="M123" s="18"/>
      <c r="N123" s="15">
        <f t="shared" si="1"/>
        <v>0</v>
      </c>
      <c r="O123" s="43"/>
    </row>
    <row r="124" spans="1:15" ht="15" customHeight="1">
      <c r="A124" s="35"/>
      <c r="B124" s="218"/>
      <c r="C124" s="9">
        <v>2147</v>
      </c>
      <c r="D124" s="10" t="s">
        <v>30</v>
      </c>
      <c r="E124" s="12" t="s">
        <v>37</v>
      </c>
      <c r="F124" s="9" t="s">
        <v>9</v>
      </c>
      <c r="G124" s="12">
        <v>20.3</v>
      </c>
      <c r="H124" s="12" t="s">
        <v>125</v>
      </c>
      <c r="I124" s="12">
        <v>1</v>
      </c>
      <c r="J124" s="12" t="s">
        <v>126</v>
      </c>
      <c r="K124" s="13">
        <v>6</v>
      </c>
      <c r="L124" s="103"/>
      <c r="M124" s="37"/>
      <c r="N124" s="15">
        <f t="shared" si="1"/>
        <v>0</v>
      </c>
      <c r="O124" s="36"/>
    </row>
    <row r="125" spans="1:15" ht="15" customHeight="1">
      <c r="A125" s="35"/>
      <c r="B125" s="218"/>
      <c r="C125" s="9">
        <v>2148</v>
      </c>
      <c r="D125" s="10" t="s">
        <v>30</v>
      </c>
      <c r="E125" s="27" t="s">
        <v>37</v>
      </c>
      <c r="F125" s="9" t="s">
        <v>9</v>
      </c>
      <c r="G125" s="12">
        <v>20.3</v>
      </c>
      <c r="H125" s="12" t="s">
        <v>125</v>
      </c>
      <c r="I125" s="12">
        <v>1</v>
      </c>
      <c r="J125" s="12" t="s">
        <v>126</v>
      </c>
      <c r="K125" s="17">
        <v>6</v>
      </c>
      <c r="L125" s="103"/>
      <c r="M125" s="37"/>
      <c r="N125" s="15">
        <f t="shared" si="1"/>
        <v>0</v>
      </c>
      <c r="O125" s="36"/>
    </row>
    <row r="126" spans="1:15" ht="15" customHeight="1">
      <c r="A126" s="35"/>
      <c r="B126" s="218"/>
      <c r="C126" s="9">
        <v>2149</v>
      </c>
      <c r="D126" s="10" t="s">
        <v>30</v>
      </c>
      <c r="E126" s="27" t="s">
        <v>37</v>
      </c>
      <c r="F126" s="9" t="s">
        <v>9</v>
      </c>
      <c r="G126" s="12">
        <v>20.3</v>
      </c>
      <c r="H126" s="12" t="s">
        <v>125</v>
      </c>
      <c r="I126" s="12">
        <v>1</v>
      </c>
      <c r="J126" s="12" t="s">
        <v>126</v>
      </c>
      <c r="K126" s="17">
        <v>6</v>
      </c>
      <c r="L126" s="103"/>
      <c r="M126" s="37"/>
      <c r="N126" s="15">
        <f t="shared" si="1"/>
        <v>0</v>
      </c>
      <c r="O126" s="36"/>
    </row>
    <row r="127" spans="1:15" ht="15" customHeight="1">
      <c r="A127" s="35"/>
      <c r="B127" s="218"/>
      <c r="C127" s="9">
        <v>2150</v>
      </c>
      <c r="D127" s="10" t="s">
        <v>30</v>
      </c>
      <c r="E127" s="27" t="s">
        <v>37</v>
      </c>
      <c r="F127" s="9" t="s">
        <v>9</v>
      </c>
      <c r="G127" s="12">
        <v>20.3</v>
      </c>
      <c r="H127" s="12" t="s">
        <v>125</v>
      </c>
      <c r="I127" s="12">
        <v>1</v>
      </c>
      <c r="J127" s="12" t="s">
        <v>126</v>
      </c>
      <c r="K127" s="17">
        <v>6</v>
      </c>
      <c r="L127" s="103"/>
      <c r="M127" s="37"/>
      <c r="N127" s="15">
        <f t="shared" si="1"/>
        <v>0</v>
      </c>
      <c r="O127" s="36"/>
    </row>
    <row r="128" spans="1:15" ht="15" customHeight="1">
      <c r="A128" s="35"/>
      <c r="B128" s="218"/>
      <c r="C128" s="9">
        <v>2152</v>
      </c>
      <c r="D128" s="40" t="s">
        <v>30</v>
      </c>
      <c r="E128" s="27" t="s">
        <v>8</v>
      </c>
      <c r="F128" s="9" t="s">
        <v>16</v>
      </c>
      <c r="G128" s="12">
        <v>40.6</v>
      </c>
      <c r="H128" s="12" t="s">
        <v>125</v>
      </c>
      <c r="I128" s="12">
        <v>2</v>
      </c>
      <c r="J128" s="27" t="s">
        <v>78</v>
      </c>
      <c r="K128" s="17">
        <v>3</v>
      </c>
      <c r="L128" s="103"/>
      <c r="M128" s="37"/>
      <c r="N128" s="15">
        <f t="shared" si="1"/>
        <v>0</v>
      </c>
      <c r="O128" s="36"/>
    </row>
    <row r="129" spans="1:15" ht="15" customHeight="1">
      <c r="A129" s="35"/>
      <c r="B129" s="218"/>
      <c r="C129" s="9">
        <v>2153</v>
      </c>
      <c r="D129" s="40" t="s">
        <v>30</v>
      </c>
      <c r="E129" s="9" t="s">
        <v>13</v>
      </c>
      <c r="F129" s="9" t="s">
        <v>9</v>
      </c>
      <c r="G129" s="12">
        <v>20.3</v>
      </c>
      <c r="H129" s="12" t="s">
        <v>125</v>
      </c>
      <c r="I129" s="12">
        <v>1</v>
      </c>
      <c r="J129" s="12" t="s">
        <v>126</v>
      </c>
      <c r="K129" s="13">
        <v>5</v>
      </c>
      <c r="L129" s="103"/>
      <c r="M129" s="37"/>
      <c r="N129" s="15">
        <f t="shared" si="1"/>
        <v>0</v>
      </c>
      <c r="O129" s="36"/>
    </row>
    <row r="130" spans="1:15" ht="15" customHeight="1">
      <c r="A130" s="35"/>
      <c r="B130" s="219"/>
      <c r="C130" s="9">
        <v>2154</v>
      </c>
      <c r="D130" s="40" t="s">
        <v>30</v>
      </c>
      <c r="E130" s="9" t="s">
        <v>8</v>
      </c>
      <c r="F130" s="9" t="s">
        <v>16</v>
      </c>
      <c r="G130" s="12">
        <v>60.9</v>
      </c>
      <c r="H130" s="12" t="s">
        <v>125</v>
      </c>
      <c r="I130" s="12">
        <v>2</v>
      </c>
      <c r="J130" s="12" t="s">
        <v>78</v>
      </c>
      <c r="K130" s="13">
        <v>3</v>
      </c>
      <c r="L130" s="103"/>
      <c r="M130" s="37"/>
      <c r="N130" s="15">
        <f t="shared" si="1"/>
        <v>0</v>
      </c>
      <c r="O130" s="36"/>
    </row>
    <row r="131" spans="2:15" s="2" customFormat="1" ht="26.25" customHeight="1">
      <c r="B131" s="139" t="s">
        <v>248</v>
      </c>
      <c r="C131" s="140"/>
      <c r="D131" s="140"/>
      <c r="E131" s="140"/>
      <c r="F131" s="140"/>
      <c r="G131" s="140"/>
      <c r="H131" s="140"/>
      <c r="I131" s="140"/>
      <c r="J131" s="140"/>
      <c r="K131" s="141"/>
      <c r="L131" s="33">
        <f>SUM(L78:L130)</f>
        <v>0</v>
      </c>
      <c r="M131" s="33"/>
      <c r="N131" s="34">
        <f>SUM(N78:N130)</f>
        <v>0</v>
      </c>
      <c r="O131" s="8"/>
    </row>
    <row r="132" spans="1:15" ht="30" customHeight="1">
      <c r="A132" s="35"/>
      <c r="B132" s="146" t="s">
        <v>0</v>
      </c>
      <c r="C132" s="146" t="s">
        <v>1</v>
      </c>
      <c r="D132" s="146" t="s">
        <v>2</v>
      </c>
      <c r="E132" s="146" t="s">
        <v>3</v>
      </c>
      <c r="F132" s="146" t="s">
        <v>4</v>
      </c>
      <c r="G132" s="146" t="s">
        <v>241</v>
      </c>
      <c r="H132" s="146" t="s">
        <v>242</v>
      </c>
      <c r="I132" s="146" t="s">
        <v>127</v>
      </c>
      <c r="J132" s="252" t="s">
        <v>121</v>
      </c>
      <c r="K132" s="146" t="s">
        <v>73</v>
      </c>
      <c r="L132" s="130" t="s">
        <v>128</v>
      </c>
      <c r="M132" s="6" t="s">
        <v>5</v>
      </c>
      <c r="N132" s="146" t="s">
        <v>129</v>
      </c>
      <c r="O132" s="146" t="s">
        <v>168</v>
      </c>
    </row>
    <row r="133" spans="1:15" ht="30" customHeight="1">
      <c r="A133" s="35"/>
      <c r="B133" s="200"/>
      <c r="C133" s="147"/>
      <c r="D133" s="147"/>
      <c r="E133" s="147"/>
      <c r="F133" s="147"/>
      <c r="G133" s="147"/>
      <c r="H133" s="147"/>
      <c r="I133" s="147"/>
      <c r="J133" s="256"/>
      <c r="K133" s="147"/>
      <c r="L133" s="147"/>
      <c r="M133" s="7" t="s">
        <v>76</v>
      </c>
      <c r="N133" s="147"/>
      <c r="O133" s="147"/>
    </row>
    <row r="134" spans="1:15" s="2" customFormat="1" ht="39.75" customHeight="1">
      <c r="A134" s="1"/>
      <c r="B134" s="201" t="s">
        <v>6</v>
      </c>
      <c r="C134" s="202"/>
      <c r="D134" s="202"/>
      <c r="E134" s="202"/>
      <c r="F134" s="202"/>
      <c r="G134" s="202"/>
      <c r="H134" s="202"/>
      <c r="I134" s="202"/>
      <c r="J134" s="202"/>
      <c r="K134" s="202"/>
      <c r="L134" s="202"/>
      <c r="M134" s="202"/>
      <c r="N134" s="203"/>
      <c r="O134" s="8"/>
    </row>
    <row r="135" spans="1:15" ht="15" customHeight="1">
      <c r="A135" s="35"/>
      <c r="B135" s="195" t="s">
        <v>176</v>
      </c>
      <c r="C135" s="165">
        <v>22</v>
      </c>
      <c r="D135" s="165" t="s">
        <v>29</v>
      </c>
      <c r="E135" s="47" t="s">
        <v>98</v>
      </c>
      <c r="F135" s="165" t="s">
        <v>16</v>
      </c>
      <c r="G135" s="214">
        <v>37.2</v>
      </c>
      <c r="H135" s="172" t="s">
        <v>125</v>
      </c>
      <c r="I135" s="172">
        <v>4</v>
      </c>
      <c r="J135" s="172" t="s">
        <v>126</v>
      </c>
      <c r="K135" s="173">
        <v>1</v>
      </c>
      <c r="L135" s="176"/>
      <c r="M135" s="37"/>
      <c r="N135" s="169">
        <f aca="true" t="shared" si="2" ref="N135:N184">IF(J135="ano",L135*9+L135*3/2,L135*12)</f>
        <v>0</v>
      </c>
      <c r="O135" s="36"/>
    </row>
    <row r="136" spans="1:15" ht="15" customHeight="1">
      <c r="A136" s="35"/>
      <c r="B136" s="196"/>
      <c r="C136" s="198"/>
      <c r="D136" s="198"/>
      <c r="E136" s="47" t="s">
        <v>122</v>
      </c>
      <c r="F136" s="166"/>
      <c r="G136" s="215"/>
      <c r="H136" s="166"/>
      <c r="I136" s="166"/>
      <c r="J136" s="166"/>
      <c r="K136" s="166"/>
      <c r="L136" s="189"/>
      <c r="M136" s="37"/>
      <c r="N136" s="193">
        <f t="shared" si="2"/>
        <v>0</v>
      </c>
      <c r="O136" s="36"/>
    </row>
    <row r="137" spans="1:15" ht="15" customHeight="1">
      <c r="A137" s="35"/>
      <c r="B137" s="196"/>
      <c r="C137" s="198"/>
      <c r="D137" s="198"/>
      <c r="E137" s="47" t="s">
        <v>99</v>
      </c>
      <c r="F137" s="166"/>
      <c r="G137" s="215"/>
      <c r="H137" s="166"/>
      <c r="I137" s="166"/>
      <c r="J137" s="166"/>
      <c r="K137" s="166"/>
      <c r="L137" s="189"/>
      <c r="M137" s="37"/>
      <c r="N137" s="193">
        <f t="shared" si="2"/>
        <v>0</v>
      </c>
      <c r="O137" s="36"/>
    </row>
    <row r="138" spans="1:15" ht="15" customHeight="1">
      <c r="A138" s="35"/>
      <c r="B138" s="196"/>
      <c r="C138" s="198"/>
      <c r="D138" s="198"/>
      <c r="E138" s="47" t="s">
        <v>100</v>
      </c>
      <c r="F138" s="166"/>
      <c r="G138" s="215"/>
      <c r="H138" s="166"/>
      <c r="I138" s="166"/>
      <c r="J138" s="166"/>
      <c r="K138" s="166"/>
      <c r="L138" s="189"/>
      <c r="M138" s="37"/>
      <c r="N138" s="193">
        <f t="shared" si="2"/>
        <v>0</v>
      </c>
      <c r="O138" s="36"/>
    </row>
    <row r="139" spans="1:15" ht="15" customHeight="1">
      <c r="A139" s="35"/>
      <c r="B139" s="196"/>
      <c r="C139" s="199"/>
      <c r="D139" s="199"/>
      <c r="E139" s="47" t="s">
        <v>109</v>
      </c>
      <c r="F139" s="167"/>
      <c r="G139" s="216"/>
      <c r="H139" s="167"/>
      <c r="I139" s="167"/>
      <c r="J139" s="167"/>
      <c r="K139" s="167"/>
      <c r="L139" s="190"/>
      <c r="M139" s="37"/>
      <c r="N139" s="194">
        <f t="shared" si="2"/>
        <v>0</v>
      </c>
      <c r="O139" s="36"/>
    </row>
    <row r="140" spans="1:15" ht="15" customHeight="1">
      <c r="A140" s="35"/>
      <c r="B140" s="196"/>
      <c r="C140" s="9">
        <v>2253</v>
      </c>
      <c r="D140" s="9" t="s">
        <v>125</v>
      </c>
      <c r="E140" s="9" t="s">
        <v>22</v>
      </c>
      <c r="F140" s="9" t="s">
        <v>16</v>
      </c>
      <c r="G140" s="12">
        <v>42.1</v>
      </c>
      <c r="H140" s="12" t="s">
        <v>125</v>
      </c>
      <c r="I140" s="12" t="s">
        <v>125</v>
      </c>
      <c r="J140" s="12" t="s">
        <v>126</v>
      </c>
      <c r="K140" s="13">
        <v>2</v>
      </c>
      <c r="L140" s="103"/>
      <c r="M140" s="37"/>
      <c r="N140" s="15">
        <f t="shared" si="2"/>
        <v>0</v>
      </c>
      <c r="O140" s="36"/>
    </row>
    <row r="141" spans="1:15" ht="15" customHeight="1">
      <c r="A141" s="35"/>
      <c r="B141" s="196"/>
      <c r="C141" s="9">
        <v>2202</v>
      </c>
      <c r="D141" s="9" t="s">
        <v>125</v>
      </c>
      <c r="E141" s="9" t="s">
        <v>21</v>
      </c>
      <c r="F141" s="9" t="s">
        <v>16</v>
      </c>
      <c r="G141" s="12">
        <v>26.1</v>
      </c>
      <c r="H141" s="12" t="s">
        <v>125</v>
      </c>
      <c r="I141" s="12" t="s">
        <v>125</v>
      </c>
      <c r="J141" s="12" t="s">
        <v>126</v>
      </c>
      <c r="K141" s="13">
        <v>2</v>
      </c>
      <c r="L141" s="103"/>
      <c r="M141" s="37"/>
      <c r="N141" s="15">
        <f t="shared" si="2"/>
        <v>0</v>
      </c>
      <c r="O141" s="36"/>
    </row>
    <row r="142" spans="1:15" ht="15" customHeight="1">
      <c r="A142" s="35"/>
      <c r="B142" s="196"/>
      <c r="C142" s="9">
        <v>2204</v>
      </c>
      <c r="D142" s="9" t="s">
        <v>38</v>
      </c>
      <c r="E142" s="156" t="s">
        <v>8</v>
      </c>
      <c r="F142" s="9" t="s">
        <v>16</v>
      </c>
      <c r="G142" s="12">
        <v>40.6</v>
      </c>
      <c r="H142" s="12" t="s">
        <v>125</v>
      </c>
      <c r="I142" s="12">
        <v>2</v>
      </c>
      <c r="J142" s="156" t="s">
        <v>78</v>
      </c>
      <c r="K142" s="181">
        <v>3</v>
      </c>
      <c r="L142" s="103"/>
      <c r="M142" s="37"/>
      <c r="N142" s="15">
        <f t="shared" si="2"/>
        <v>0</v>
      </c>
      <c r="O142" s="36"/>
    </row>
    <row r="143" spans="1:15" ht="15" customHeight="1">
      <c r="A143" s="35"/>
      <c r="B143" s="196"/>
      <c r="C143" s="9">
        <v>2205</v>
      </c>
      <c r="D143" s="9" t="s">
        <v>38</v>
      </c>
      <c r="E143" s="157" t="s">
        <v>8</v>
      </c>
      <c r="F143" s="9" t="s">
        <v>16</v>
      </c>
      <c r="G143" s="12">
        <v>60.9</v>
      </c>
      <c r="H143" s="12" t="s">
        <v>125</v>
      </c>
      <c r="I143" s="12">
        <v>2</v>
      </c>
      <c r="J143" s="157"/>
      <c r="K143" s="182"/>
      <c r="L143" s="103"/>
      <c r="M143" s="37"/>
      <c r="N143" s="15">
        <f t="shared" si="2"/>
        <v>0</v>
      </c>
      <c r="O143" s="36"/>
    </row>
    <row r="144" spans="1:15" ht="15" customHeight="1">
      <c r="A144" s="35"/>
      <c r="B144" s="196"/>
      <c r="C144" s="9">
        <v>2206</v>
      </c>
      <c r="D144" s="9" t="s">
        <v>38</v>
      </c>
      <c r="E144" s="9" t="s">
        <v>36</v>
      </c>
      <c r="F144" s="9" t="s">
        <v>16</v>
      </c>
      <c r="G144" s="12">
        <v>20.3</v>
      </c>
      <c r="H144" s="12" t="s">
        <v>125</v>
      </c>
      <c r="I144" s="12">
        <v>1</v>
      </c>
      <c r="J144" s="12" t="s">
        <v>126</v>
      </c>
      <c r="K144" s="13">
        <v>6</v>
      </c>
      <c r="L144" s="103"/>
      <c r="M144" s="37"/>
      <c r="N144" s="15">
        <f t="shared" si="2"/>
        <v>0</v>
      </c>
      <c r="O144" s="36"/>
    </row>
    <row r="145" spans="1:15" ht="15" customHeight="1">
      <c r="A145" s="35"/>
      <c r="B145" s="196"/>
      <c r="C145" s="9">
        <v>2207</v>
      </c>
      <c r="D145" s="9" t="s">
        <v>38</v>
      </c>
      <c r="E145" s="9" t="s">
        <v>8</v>
      </c>
      <c r="F145" s="9" t="s">
        <v>16</v>
      </c>
      <c r="G145" s="12">
        <v>40.6</v>
      </c>
      <c r="H145" s="12" t="s">
        <v>125</v>
      </c>
      <c r="I145" s="12">
        <v>2</v>
      </c>
      <c r="J145" s="12" t="s">
        <v>78</v>
      </c>
      <c r="K145" s="13">
        <v>3</v>
      </c>
      <c r="L145" s="103"/>
      <c r="M145" s="37"/>
      <c r="N145" s="15">
        <f t="shared" si="2"/>
        <v>0</v>
      </c>
      <c r="O145" s="36"/>
    </row>
    <row r="146" spans="1:15" ht="15" customHeight="1">
      <c r="A146" s="35"/>
      <c r="B146" s="196"/>
      <c r="C146" s="9">
        <v>2208</v>
      </c>
      <c r="D146" s="9" t="s">
        <v>38</v>
      </c>
      <c r="E146" s="9" t="s">
        <v>39</v>
      </c>
      <c r="F146" s="9" t="s">
        <v>16</v>
      </c>
      <c r="G146" s="12">
        <v>20.3</v>
      </c>
      <c r="H146" s="12" t="s">
        <v>125</v>
      </c>
      <c r="I146" s="12">
        <v>1</v>
      </c>
      <c r="J146" s="12" t="s">
        <v>126</v>
      </c>
      <c r="K146" s="13">
        <v>6</v>
      </c>
      <c r="L146" s="103"/>
      <c r="M146" s="37"/>
      <c r="N146" s="15">
        <f t="shared" si="2"/>
        <v>0</v>
      </c>
      <c r="O146" s="36"/>
    </row>
    <row r="147" spans="1:15" ht="15" customHeight="1">
      <c r="A147" s="35"/>
      <c r="B147" s="196"/>
      <c r="C147" s="9">
        <v>2209</v>
      </c>
      <c r="D147" s="9" t="s">
        <v>38</v>
      </c>
      <c r="E147" s="156" t="s">
        <v>8</v>
      </c>
      <c r="F147" s="9" t="s">
        <v>16</v>
      </c>
      <c r="G147" s="12">
        <v>20.3</v>
      </c>
      <c r="H147" s="12" t="s">
        <v>125</v>
      </c>
      <c r="I147" s="12">
        <v>1</v>
      </c>
      <c r="J147" s="156" t="s">
        <v>126</v>
      </c>
      <c r="K147" s="181">
        <v>6</v>
      </c>
      <c r="L147" s="103"/>
      <c r="M147" s="37"/>
      <c r="N147" s="15">
        <f t="shared" si="2"/>
        <v>0</v>
      </c>
      <c r="O147" s="36"/>
    </row>
    <row r="148" spans="1:15" ht="15" customHeight="1">
      <c r="A148" s="35"/>
      <c r="B148" s="196"/>
      <c r="C148" s="9">
        <v>2210</v>
      </c>
      <c r="D148" s="9" t="s">
        <v>38</v>
      </c>
      <c r="E148" s="157" t="s">
        <v>8</v>
      </c>
      <c r="F148" s="9" t="s">
        <v>9</v>
      </c>
      <c r="G148" s="12">
        <v>20.3</v>
      </c>
      <c r="H148" s="12" t="s">
        <v>125</v>
      </c>
      <c r="I148" s="12">
        <v>1</v>
      </c>
      <c r="J148" s="157"/>
      <c r="K148" s="182"/>
      <c r="L148" s="103"/>
      <c r="M148" s="37"/>
      <c r="N148" s="15">
        <f t="shared" si="2"/>
        <v>0</v>
      </c>
      <c r="O148" s="36"/>
    </row>
    <row r="149" spans="1:15" ht="15" customHeight="1">
      <c r="A149" s="35"/>
      <c r="B149" s="196"/>
      <c r="C149" s="9">
        <v>2211</v>
      </c>
      <c r="D149" s="9" t="s">
        <v>38</v>
      </c>
      <c r="E149" s="157" t="s">
        <v>8</v>
      </c>
      <c r="F149" s="9" t="s">
        <v>9</v>
      </c>
      <c r="G149" s="12">
        <v>20.3</v>
      </c>
      <c r="H149" s="12" t="s">
        <v>125</v>
      </c>
      <c r="I149" s="12">
        <v>1</v>
      </c>
      <c r="J149" s="157"/>
      <c r="K149" s="182"/>
      <c r="L149" s="103"/>
      <c r="M149" s="37"/>
      <c r="N149" s="15">
        <f t="shared" si="2"/>
        <v>0</v>
      </c>
      <c r="O149" s="36"/>
    </row>
    <row r="150" spans="1:15" ht="15" customHeight="1">
      <c r="A150" s="35"/>
      <c r="B150" s="196"/>
      <c r="C150" s="9">
        <v>2212</v>
      </c>
      <c r="D150" s="9" t="s">
        <v>38</v>
      </c>
      <c r="E150" s="157" t="s">
        <v>8</v>
      </c>
      <c r="F150" s="9" t="s">
        <v>9</v>
      </c>
      <c r="G150" s="12">
        <v>40.6</v>
      </c>
      <c r="H150" s="12" t="s">
        <v>125</v>
      </c>
      <c r="I150" s="12">
        <v>2</v>
      </c>
      <c r="J150" s="157"/>
      <c r="K150" s="182"/>
      <c r="L150" s="103"/>
      <c r="M150" s="37"/>
      <c r="N150" s="15">
        <f t="shared" si="2"/>
        <v>0</v>
      </c>
      <c r="O150" s="36"/>
    </row>
    <row r="151" spans="1:15" ht="15" customHeight="1">
      <c r="A151" s="35"/>
      <c r="B151" s="196"/>
      <c r="C151" s="9">
        <v>2213</v>
      </c>
      <c r="D151" s="9" t="s">
        <v>38</v>
      </c>
      <c r="E151" s="157" t="s">
        <v>8</v>
      </c>
      <c r="F151" s="9" t="s">
        <v>9</v>
      </c>
      <c r="G151" s="12">
        <v>20.3</v>
      </c>
      <c r="H151" s="12" t="s">
        <v>125</v>
      </c>
      <c r="I151" s="12">
        <v>1</v>
      </c>
      <c r="J151" s="157"/>
      <c r="K151" s="182"/>
      <c r="L151" s="103"/>
      <c r="M151" s="37"/>
      <c r="N151" s="15">
        <f t="shared" si="2"/>
        <v>0</v>
      </c>
      <c r="O151" s="36"/>
    </row>
    <row r="152" spans="1:15" ht="15" customHeight="1">
      <c r="A152" s="35"/>
      <c r="B152" s="196"/>
      <c r="C152" s="9" t="s">
        <v>155</v>
      </c>
      <c r="D152" s="9" t="s">
        <v>38</v>
      </c>
      <c r="E152" s="157" t="s">
        <v>8</v>
      </c>
      <c r="F152" s="9" t="s">
        <v>9</v>
      </c>
      <c r="G152" s="12">
        <v>20.3</v>
      </c>
      <c r="H152" s="12" t="s">
        <v>125</v>
      </c>
      <c r="I152" s="12">
        <v>1</v>
      </c>
      <c r="J152" s="157"/>
      <c r="K152" s="182"/>
      <c r="L152" s="103"/>
      <c r="M152" s="37"/>
      <c r="N152" s="15">
        <f t="shared" si="2"/>
        <v>0</v>
      </c>
      <c r="O152" s="36"/>
    </row>
    <row r="153" spans="1:15" ht="15" customHeight="1">
      <c r="A153" s="35"/>
      <c r="B153" s="196"/>
      <c r="C153" s="9">
        <v>2214</v>
      </c>
      <c r="D153" s="9" t="s">
        <v>38</v>
      </c>
      <c r="E153" s="157" t="s">
        <v>8</v>
      </c>
      <c r="F153" s="9" t="s">
        <v>9</v>
      </c>
      <c r="G153" s="12">
        <v>40.6</v>
      </c>
      <c r="H153" s="12" t="s">
        <v>125</v>
      </c>
      <c r="I153" s="12">
        <v>2</v>
      </c>
      <c r="J153" s="157"/>
      <c r="K153" s="182"/>
      <c r="L153" s="103"/>
      <c r="M153" s="37"/>
      <c r="N153" s="15">
        <f t="shared" si="2"/>
        <v>0</v>
      </c>
      <c r="O153" s="36"/>
    </row>
    <row r="154" spans="1:15" ht="15" customHeight="1">
      <c r="A154" s="35"/>
      <c r="B154" s="196"/>
      <c r="C154" s="9">
        <v>2215</v>
      </c>
      <c r="D154" s="9" t="s">
        <v>38</v>
      </c>
      <c r="E154" s="157" t="s">
        <v>8</v>
      </c>
      <c r="F154" s="9" t="s">
        <v>9</v>
      </c>
      <c r="G154" s="12">
        <v>20.3</v>
      </c>
      <c r="H154" s="12" t="s">
        <v>125</v>
      </c>
      <c r="I154" s="12">
        <v>1</v>
      </c>
      <c r="J154" s="157"/>
      <c r="K154" s="182"/>
      <c r="L154" s="103"/>
      <c r="M154" s="37"/>
      <c r="N154" s="15">
        <f t="shared" si="2"/>
        <v>0</v>
      </c>
      <c r="O154" s="36"/>
    </row>
    <row r="155" spans="1:15" ht="15" customHeight="1">
      <c r="A155" s="35"/>
      <c r="B155" s="196"/>
      <c r="C155" s="9">
        <v>2216</v>
      </c>
      <c r="D155" s="9" t="s">
        <v>38</v>
      </c>
      <c r="E155" s="9" t="s">
        <v>13</v>
      </c>
      <c r="F155" s="9" t="s">
        <v>9</v>
      </c>
      <c r="G155" s="12">
        <v>20.3</v>
      </c>
      <c r="H155" s="12" t="s">
        <v>125</v>
      </c>
      <c r="I155" s="12">
        <v>1</v>
      </c>
      <c r="J155" s="12" t="s">
        <v>126</v>
      </c>
      <c r="K155" s="13">
        <v>5</v>
      </c>
      <c r="L155" s="103"/>
      <c r="M155" s="37"/>
      <c r="N155" s="15">
        <f t="shared" si="2"/>
        <v>0</v>
      </c>
      <c r="O155" s="36"/>
    </row>
    <row r="156" spans="1:15" ht="15" customHeight="1">
      <c r="A156" s="35"/>
      <c r="B156" s="196"/>
      <c r="C156" s="9">
        <v>2217</v>
      </c>
      <c r="D156" s="9" t="s">
        <v>38</v>
      </c>
      <c r="E156" s="9" t="s">
        <v>8</v>
      </c>
      <c r="F156" s="9" t="s">
        <v>9</v>
      </c>
      <c r="G156" s="12">
        <v>40.6</v>
      </c>
      <c r="H156" s="12" t="s">
        <v>125</v>
      </c>
      <c r="I156" s="12">
        <v>2</v>
      </c>
      <c r="J156" s="12" t="s">
        <v>126</v>
      </c>
      <c r="K156" s="13">
        <v>6</v>
      </c>
      <c r="L156" s="103"/>
      <c r="M156" s="37"/>
      <c r="N156" s="15">
        <f t="shared" si="2"/>
        <v>0</v>
      </c>
      <c r="O156" s="36"/>
    </row>
    <row r="157" spans="1:15" ht="15" customHeight="1">
      <c r="A157" s="35"/>
      <c r="B157" s="196"/>
      <c r="C157" s="9">
        <v>2218</v>
      </c>
      <c r="D157" s="9" t="s">
        <v>38</v>
      </c>
      <c r="E157" s="9" t="s">
        <v>35</v>
      </c>
      <c r="F157" s="9" t="s">
        <v>24</v>
      </c>
      <c r="G157" s="12">
        <v>24.9</v>
      </c>
      <c r="H157" s="12" t="s">
        <v>125</v>
      </c>
      <c r="I157" s="12">
        <v>1</v>
      </c>
      <c r="J157" s="12" t="s">
        <v>126</v>
      </c>
      <c r="K157" s="13">
        <v>3</v>
      </c>
      <c r="L157" s="103"/>
      <c r="M157" s="37"/>
      <c r="N157" s="15">
        <f t="shared" si="2"/>
        <v>0</v>
      </c>
      <c r="O157" s="36"/>
    </row>
    <row r="158" spans="1:15" ht="15" customHeight="1">
      <c r="A158" s="35"/>
      <c r="B158" s="196"/>
      <c r="C158" s="165">
        <v>22</v>
      </c>
      <c r="D158" s="165" t="s">
        <v>34</v>
      </c>
      <c r="E158" s="47" t="s">
        <v>110</v>
      </c>
      <c r="F158" s="165" t="s">
        <v>16</v>
      </c>
      <c r="G158" s="172">
        <v>16.5</v>
      </c>
      <c r="H158" s="172" t="s">
        <v>125</v>
      </c>
      <c r="I158" s="172">
        <v>1</v>
      </c>
      <c r="J158" s="172" t="s">
        <v>126</v>
      </c>
      <c r="K158" s="173">
        <v>1</v>
      </c>
      <c r="L158" s="176"/>
      <c r="M158" s="37"/>
      <c r="N158" s="169">
        <f t="shared" si="2"/>
        <v>0</v>
      </c>
      <c r="O158" s="36"/>
    </row>
    <row r="159" spans="1:15" ht="15" customHeight="1">
      <c r="A159" s="35"/>
      <c r="B159" s="196"/>
      <c r="C159" s="198"/>
      <c r="D159" s="198"/>
      <c r="E159" s="47" t="s">
        <v>104</v>
      </c>
      <c r="F159" s="166"/>
      <c r="G159" s="166"/>
      <c r="H159" s="166"/>
      <c r="I159" s="166"/>
      <c r="J159" s="166"/>
      <c r="K159" s="166"/>
      <c r="L159" s="189"/>
      <c r="M159" s="37"/>
      <c r="N159" s="193">
        <f t="shared" si="2"/>
        <v>0</v>
      </c>
      <c r="O159" s="36"/>
    </row>
    <row r="160" spans="1:15" ht="15" customHeight="1">
      <c r="A160" s="35"/>
      <c r="B160" s="196"/>
      <c r="C160" s="199"/>
      <c r="D160" s="199"/>
      <c r="E160" s="47" t="s">
        <v>108</v>
      </c>
      <c r="F160" s="167"/>
      <c r="G160" s="167"/>
      <c r="H160" s="167"/>
      <c r="I160" s="167"/>
      <c r="J160" s="167"/>
      <c r="K160" s="167"/>
      <c r="L160" s="190"/>
      <c r="M160" s="37"/>
      <c r="N160" s="194">
        <f t="shared" si="2"/>
        <v>0</v>
      </c>
      <c r="O160" s="36"/>
    </row>
    <row r="161" spans="1:15" ht="15" customHeight="1">
      <c r="A161" s="35"/>
      <c r="B161" s="196"/>
      <c r="C161" s="9" t="s">
        <v>156</v>
      </c>
      <c r="D161" s="9" t="s">
        <v>38</v>
      </c>
      <c r="E161" s="9" t="s">
        <v>22</v>
      </c>
      <c r="F161" s="9" t="s">
        <v>16</v>
      </c>
      <c r="G161" s="12">
        <v>266</v>
      </c>
      <c r="H161" s="12">
        <v>250</v>
      </c>
      <c r="I161" s="12" t="s">
        <v>125</v>
      </c>
      <c r="J161" s="12" t="s">
        <v>126</v>
      </c>
      <c r="K161" s="13">
        <v>2</v>
      </c>
      <c r="L161" s="103"/>
      <c r="M161" s="37"/>
      <c r="N161" s="15">
        <f t="shared" si="2"/>
        <v>0</v>
      </c>
      <c r="O161" s="36"/>
    </row>
    <row r="162" spans="1:15" ht="15" customHeight="1">
      <c r="A162" s="35"/>
      <c r="B162" s="196"/>
      <c r="C162" s="9">
        <v>2225</v>
      </c>
      <c r="D162" s="9" t="s">
        <v>38</v>
      </c>
      <c r="E162" s="9" t="s">
        <v>21</v>
      </c>
      <c r="F162" s="9" t="s">
        <v>16</v>
      </c>
      <c r="G162" s="12">
        <v>23</v>
      </c>
      <c r="H162" s="12" t="s">
        <v>125</v>
      </c>
      <c r="I162" s="12" t="s">
        <v>125</v>
      </c>
      <c r="J162" s="12" t="s">
        <v>126</v>
      </c>
      <c r="K162" s="13">
        <v>2</v>
      </c>
      <c r="L162" s="103"/>
      <c r="M162" s="37"/>
      <c r="N162" s="15">
        <f t="shared" si="2"/>
        <v>0</v>
      </c>
      <c r="O162" s="36"/>
    </row>
    <row r="163" spans="1:15" ht="15" customHeight="1">
      <c r="A163" s="35"/>
      <c r="B163" s="196"/>
      <c r="C163" s="165">
        <v>22</v>
      </c>
      <c r="D163" s="165" t="s">
        <v>34</v>
      </c>
      <c r="E163" s="25" t="s">
        <v>132</v>
      </c>
      <c r="F163" s="165" t="s">
        <v>16</v>
      </c>
      <c r="G163" s="172">
        <v>16.5</v>
      </c>
      <c r="H163" s="172" t="s">
        <v>125</v>
      </c>
      <c r="I163" s="172">
        <v>1</v>
      </c>
      <c r="J163" s="172" t="s">
        <v>126</v>
      </c>
      <c r="K163" s="173">
        <v>1</v>
      </c>
      <c r="L163" s="176"/>
      <c r="M163" s="37"/>
      <c r="N163" s="169">
        <f t="shared" si="2"/>
        <v>0</v>
      </c>
      <c r="O163" s="36"/>
    </row>
    <row r="164" spans="1:15" ht="15" customHeight="1">
      <c r="A164" s="35"/>
      <c r="B164" s="196"/>
      <c r="C164" s="198"/>
      <c r="D164" s="198"/>
      <c r="E164" s="25" t="s">
        <v>104</v>
      </c>
      <c r="F164" s="166"/>
      <c r="G164" s="166"/>
      <c r="H164" s="166"/>
      <c r="I164" s="166"/>
      <c r="J164" s="166"/>
      <c r="K164" s="166"/>
      <c r="L164" s="189"/>
      <c r="M164" s="37"/>
      <c r="N164" s="193">
        <f t="shared" si="2"/>
        <v>0</v>
      </c>
      <c r="O164" s="36"/>
    </row>
    <row r="165" spans="1:15" ht="15" customHeight="1">
      <c r="A165" s="35"/>
      <c r="B165" s="196"/>
      <c r="C165" s="198"/>
      <c r="D165" s="198"/>
      <c r="E165" s="25" t="s">
        <v>133</v>
      </c>
      <c r="F165" s="166"/>
      <c r="G165" s="166"/>
      <c r="H165" s="166"/>
      <c r="I165" s="166"/>
      <c r="J165" s="166"/>
      <c r="K165" s="166"/>
      <c r="L165" s="189"/>
      <c r="M165" s="37"/>
      <c r="N165" s="193">
        <f t="shared" si="2"/>
        <v>0</v>
      </c>
      <c r="O165" s="36"/>
    </row>
    <row r="166" spans="2:15" s="32" customFormat="1" ht="15" customHeight="1">
      <c r="B166" s="196"/>
      <c r="C166" s="199"/>
      <c r="D166" s="199"/>
      <c r="E166" s="25" t="s">
        <v>112</v>
      </c>
      <c r="F166" s="167"/>
      <c r="G166" s="167"/>
      <c r="H166" s="167"/>
      <c r="I166" s="167"/>
      <c r="J166" s="167"/>
      <c r="K166" s="167"/>
      <c r="L166" s="190"/>
      <c r="M166" s="30"/>
      <c r="N166" s="194">
        <f t="shared" si="2"/>
        <v>0</v>
      </c>
      <c r="O166" s="31"/>
    </row>
    <row r="167" spans="1:15" ht="15" customHeight="1">
      <c r="A167" s="35"/>
      <c r="B167" s="196"/>
      <c r="C167" s="9">
        <v>2232</v>
      </c>
      <c r="D167" s="9" t="s">
        <v>38</v>
      </c>
      <c r="E167" s="12" t="s">
        <v>13</v>
      </c>
      <c r="F167" s="9" t="s">
        <v>24</v>
      </c>
      <c r="G167" s="12">
        <v>24.9</v>
      </c>
      <c r="H167" s="12" t="s">
        <v>125</v>
      </c>
      <c r="I167" s="12">
        <v>1</v>
      </c>
      <c r="J167" s="12" t="s">
        <v>126</v>
      </c>
      <c r="K167" s="181">
        <v>4</v>
      </c>
      <c r="L167" s="103"/>
      <c r="M167" s="37"/>
      <c r="N167" s="15">
        <f t="shared" si="2"/>
        <v>0</v>
      </c>
      <c r="O167" s="36"/>
    </row>
    <row r="168" spans="1:15" ht="15" customHeight="1">
      <c r="A168" s="35"/>
      <c r="B168" s="196"/>
      <c r="C168" s="9">
        <v>2233</v>
      </c>
      <c r="D168" s="9" t="s">
        <v>38</v>
      </c>
      <c r="E168" s="27" t="s">
        <v>13</v>
      </c>
      <c r="F168" s="9" t="s">
        <v>24</v>
      </c>
      <c r="G168" s="12">
        <v>20.3</v>
      </c>
      <c r="H168" s="12" t="s">
        <v>125</v>
      </c>
      <c r="I168" s="12">
        <v>1</v>
      </c>
      <c r="J168" s="12" t="s">
        <v>126</v>
      </c>
      <c r="K168" s="182"/>
      <c r="L168" s="103"/>
      <c r="M168" s="37"/>
      <c r="N168" s="15">
        <f t="shared" si="2"/>
        <v>0</v>
      </c>
      <c r="O168" s="36"/>
    </row>
    <row r="169" spans="1:15" ht="15" customHeight="1">
      <c r="A169" s="35"/>
      <c r="B169" s="196"/>
      <c r="C169" s="9">
        <v>2234</v>
      </c>
      <c r="D169" s="9" t="s">
        <v>38</v>
      </c>
      <c r="E169" s="9" t="s">
        <v>31</v>
      </c>
      <c r="F169" s="9" t="s">
        <v>9</v>
      </c>
      <c r="G169" s="12">
        <v>40.6</v>
      </c>
      <c r="H169" s="12" t="s">
        <v>125</v>
      </c>
      <c r="I169" s="12">
        <v>2</v>
      </c>
      <c r="J169" s="12" t="s">
        <v>126</v>
      </c>
      <c r="K169" s="13">
        <v>6</v>
      </c>
      <c r="L169" s="103"/>
      <c r="M169" s="37"/>
      <c r="N169" s="15">
        <f t="shared" si="2"/>
        <v>0</v>
      </c>
      <c r="O169" s="36"/>
    </row>
    <row r="170" spans="1:15" ht="15" customHeight="1">
      <c r="A170" s="35"/>
      <c r="B170" s="196"/>
      <c r="C170" s="9">
        <v>2235</v>
      </c>
      <c r="D170" s="9" t="s">
        <v>38</v>
      </c>
      <c r="E170" s="9" t="s">
        <v>13</v>
      </c>
      <c r="F170" s="9" t="s">
        <v>9</v>
      </c>
      <c r="G170" s="12">
        <v>20.3</v>
      </c>
      <c r="H170" s="12" t="s">
        <v>125</v>
      </c>
      <c r="I170" s="12">
        <v>1</v>
      </c>
      <c r="J170" s="12" t="s">
        <v>126</v>
      </c>
      <c r="K170" s="13">
        <v>5</v>
      </c>
      <c r="L170" s="103"/>
      <c r="M170" s="37"/>
      <c r="N170" s="15">
        <f t="shared" si="2"/>
        <v>0</v>
      </c>
      <c r="O170" s="36"/>
    </row>
    <row r="171" spans="1:15" ht="15" customHeight="1">
      <c r="A171" s="35"/>
      <c r="B171" s="196"/>
      <c r="C171" s="9">
        <v>2236</v>
      </c>
      <c r="D171" s="9" t="s">
        <v>38</v>
      </c>
      <c r="E171" s="156" t="s">
        <v>31</v>
      </c>
      <c r="F171" s="9" t="s">
        <v>9</v>
      </c>
      <c r="G171" s="12">
        <v>20.3</v>
      </c>
      <c r="H171" s="12" t="s">
        <v>125</v>
      </c>
      <c r="I171" s="12">
        <v>1</v>
      </c>
      <c r="J171" s="12" t="s">
        <v>126</v>
      </c>
      <c r="K171" s="181">
        <v>6</v>
      </c>
      <c r="L171" s="103"/>
      <c r="M171" s="37"/>
      <c r="N171" s="15">
        <f t="shared" si="2"/>
        <v>0</v>
      </c>
      <c r="O171" s="36"/>
    </row>
    <row r="172" spans="1:15" ht="15" customHeight="1">
      <c r="A172" s="35"/>
      <c r="B172" s="196"/>
      <c r="C172" s="9">
        <v>2237</v>
      </c>
      <c r="D172" s="9" t="s">
        <v>38</v>
      </c>
      <c r="E172" s="157" t="s">
        <v>31</v>
      </c>
      <c r="F172" s="9" t="s">
        <v>9</v>
      </c>
      <c r="G172" s="12">
        <v>20.3</v>
      </c>
      <c r="H172" s="12" t="s">
        <v>125</v>
      </c>
      <c r="I172" s="12">
        <v>1</v>
      </c>
      <c r="J172" s="12" t="s">
        <v>126</v>
      </c>
      <c r="K172" s="182"/>
      <c r="L172" s="103"/>
      <c r="M172" s="37"/>
      <c r="N172" s="15">
        <f t="shared" si="2"/>
        <v>0</v>
      </c>
      <c r="O172" s="36"/>
    </row>
    <row r="173" spans="1:15" ht="15" customHeight="1">
      <c r="A173" s="35"/>
      <c r="B173" s="196"/>
      <c r="C173" s="9">
        <v>2238</v>
      </c>
      <c r="D173" s="9" t="s">
        <v>38</v>
      </c>
      <c r="E173" s="157" t="s">
        <v>8</v>
      </c>
      <c r="F173" s="9" t="s">
        <v>9</v>
      </c>
      <c r="G173" s="12">
        <v>20.3</v>
      </c>
      <c r="H173" s="12" t="s">
        <v>125</v>
      </c>
      <c r="I173" s="12">
        <v>1</v>
      </c>
      <c r="J173" s="12" t="s">
        <v>126</v>
      </c>
      <c r="K173" s="182"/>
      <c r="L173" s="103"/>
      <c r="M173" s="37"/>
      <c r="N173" s="15">
        <f t="shared" si="2"/>
        <v>0</v>
      </c>
      <c r="O173" s="36"/>
    </row>
    <row r="174" spans="1:15" ht="15" customHeight="1">
      <c r="A174" s="35"/>
      <c r="B174" s="196"/>
      <c r="C174" s="9">
        <v>2239</v>
      </c>
      <c r="D174" s="9" t="s">
        <v>38</v>
      </c>
      <c r="E174" s="157" t="s">
        <v>8</v>
      </c>
      <c r="F174" s="9" t="s">
        <v>9</v>
      </c>
      <c r="G174" s="12">
        <v>20.3</v>
      </c>
      <c r="H174" s="12" t="s">
        <v>125</v>
      </c>
      <c r="I174" s="12">
        <v>1</v>
      </c>
      <c r="J174" s="12" t="s">
        <v>126</v>
      </c>
      <c r="K174" s="182"/>
      <c r="L174" s="103"/>
      <c r="M174" s="37"/>
      <c r="N174" s="15">
        <f t="shared" si="2"/>
        <v>0</v>
      </c>
      <c r="O174" s="36"/>
    </row>
    <row r="175" spans="1:15" ht="15" customHeight="1">
      <c r="A175" s="35"/>
      <c r="B175" s="196"/>
      <c r="C175" s="9">
        <v>2240</v>
      </c>
      <c r="D175" s="9" t="s">
        <v>38</v>
      </c>
      <c r="E175" s="157" t="s">
        <v>8</v>
      </c>
      <c r="F175" s="9" t="s">
        <v>9</v>
      </c>
      <c r="G175" s="12">
        <v>20.3</v>
      </c>
      <c r="H175" s="12" t="s">
        <v>125</v>
      </c>
      <c r="I175" s="12">
        <v>1</v>
      </c>
      <c r="J175" s="12" t="s">
        <v>126</v>
      </c>
      <c r="K175" s="182"/>
      <c r="L175" s="103"/>
      <c r="M175" s="37"/>
      <c r="N175" s="15">
        <f t="shared" si="2"/>
        <v>0</v>
      </c>
      <c r="O175" s="36"/>
    </row>
    <row r="176" spans="1:15" ht="15" customHeight="1">
      <c r="A176" s="35"/>
      <c r="B176" s="196"/>
      <c r="C176" s="9">
        <v>2241</v>
      </c>
      <c r="D176" s="9" t="s">
        <v>38</v>
      </c>
      <c r="E176" s="9" t="s">
        <v>11</v>
      </c>
      <c r="F176" s="9" t="s">
        <v>9</v>
      </c>
      <c r="G176" s="12">
        <v>20.3</v>
      </c>
      <c r="H176" s="12" t="s">
        <v>125</v>
      </c>
      <c r="I176" s="12">
        <v>1</v>
      </c>
      <c r="J176" s="12" t="s">
        <v>126</v>
      </c>
      <c r="K176" s="13">
        <v>5</v>
      </c>
      <c r="L176" s="103"/>
      <c r="M176" s="37"/>
      <c r="N176" s="15">
        <f t="shared" si="2"/>
        <v>0</v>
      </c>
      <c r="O176" s="36"/>
    </row>
    <row r="177" spans="1:15" ht="15" customHeight="1">
      <c r="A177" s="35"/>
      <c r="B177" s="196"/>
      <c r="C177" s="9">
        <v>2243</v>
      </c>
      <c r="D177" s="9" t="s">
        <v>38</v>
      </c>
      <c r="E177" s="9" t="s">
        <v>40</v>
      </c>
      <c r="F177" s="9" t="s">
        <v>9</v>
      </c>
      <c r="G177" s="12">
        <v>40.6</v>
      </c>
      <c r="H177" s="12" t="s">
        <v>125</v>
      </c>
      <c r="I177" s="12">
        <v>1</v>
      </c>
      <c r="J177" s="12" t="s">
        <v>78</v>
      </c>
      <c r="K177" s="13">
        <v>3</v>
      </c>
      <c r="L177" s="103"/>
      <c r="M177" s="37"/>
      <c r="N177" s="15">
        <f t="shared" si="2"/>
        <v>0</v>
      </c>
      <c r="O177" s="36"/>
    </row>
    <row r="178" spans="1:15" ht="15" customHeight="1">
      <c r="A178" s="35"/>
      <c r="B178" s="196"/>
      <c r="C178" s="9">
        <v>2244</v>
      </c>
      <c r="D178" s="9" t="s">
        <v>38</v>
      </c>
      <c r="E178" s="9" t="s">
        <v>41</v>
      </c>
      <c r="F178" s="9" t="s">
        <v>16</v>
      </c>
      <c r="G178" s="12">
        <v>20.3</v>
      </c>
      <c r="H178" s="12" t="s">
        <v>125</v>
      </c>
      <c r="I178" s="12" t="s">
        <v>125</v>
      </c>
      <c r="J178" s="12" t="s">
        <v>126</v>
      </c>
      <c r="K178" s="13">
        <v>6</v>
      </c>
      <c r="L178" s="103"/>
      <c r="M178" s="37"/>
      <c r="N178" s="15">
        <f t="shared" si="2"/>
        <v>0</v>
      </c>
      <c r="O178" s="36"/>
    </row>
    <row r="179" spans="1:15" ht="15" customHeight="1">
      <c r="A179" s="35"/>
      <c r="B179" s="196"/>
      <c r="C179" s="9">
        <v>2245</v>
      </c>
      <c r="D179" s="9" t="s">
        <v>38</v>
      </c>
      <c r="E179" s="9" t="s">
        <v>14</v>
      </c>
      <c r="F179" s="9" t="s">
        <v>9</v>
      </c>
      <c r="G179" s="12">
        <v>20.3</v>
      </c>
      <c r="H179" s="12" t="s">
        <v>125</v>
      </c>
      <c r="I179" s="12">
        <v>1</v>
      </c>
      <c r="J179" s="12" t="s">
        <v>126</v>
      </c>
      <c r="K179" s="13">
        <v>1</v>
      </c>
      <c r="L179" s="103"/>
      <c r="M179" s="37"/>
      <c r="N179" s="15">
        <f t="shared" si="2"/>
        <v>0</v>
      </c>
      <c r="O179" s="36"/>
    </row>
    <row r="180" spans="1:15" ht="15" customHeight="1">
      <c r="A180" s="35"/>
      <c r="B180" s="196"/>
      <c r="C180" s="9">
        <v>2246</v>
      </c>
      <c r="D180" s="9" t="s">
        <v>38</v>
      </c>
      <c r="E180" s="9" t="s">
        <v>32</v>
      </c>
      <c r="F180" s="9" t="s">
        <v>16</v>
      </c>
      <c r="G180" s="12">
        <v>20.3</v>
      </c>
      <c r="H180" s="12" t="s">
        <v>125</v>
      </c>
      <c r="I180" s="12" t="s">
        <v>125</v>
      </c>
      <c r="J180" s="12" t="s">
        <v>126</v>
      </c>
      <c r="K180" s="13">
        <v>9</v>
      </c>
      <c r="L180" s="103"/>
      <c r="M180" s="37"/>
      <c r="N180" s="15">
        <f t="shared" si="2"/>
        <v>0</v>
      </c>
      <c r="O180" s="36"/>
    </row>
    <row r="181" spans="1:15" ht="15" customHeight="1">
      <c r="A181" s="35"/>
      <c r="B181" s="196"/>
      <c r="C181" s="9">
        <v>2247</v>
      </c>
      <c r="D181" s="9" t="s">
        <v>38</v>
      </c>
      <c r="E181" s="9" t="s">
        <v>13</v>
      </c>
      <c r="F181" s="9" t="s">
        <v>16</v>
      </c>
      <c r="G181" s="12">
        <v>20.3</v>
      </c>
      <c r="H181" s="12" t="s">
        <v>125</v>
      </c>
      <c r="I181" s="12">
        <v>1</v>
      </c>
      <c r="J181" s="12" t="s">
        <v>126</v>
      </c>
      <c r="K181" s="13">
        <v>5</v>
      </c>
      <c r="L181" s="103"/>
      <c r="M181" s="37"/>
      <c r="N181" s="15">
        <f t="shared" si="2"/>
        <v>0</v>
      </c>
      <c r="O181" s="36"/>
    </row>
    <row r="182" spans="1:15" ht="15" customHeight="1">
      <c r="A182" s="35"/>
      <c r="B182" s="196"/>
      <c r="C182" s="9">
        <v>2248</v>
      </c>
      <c r="D182" s="9" t="s">
        <v>38</v>
      </c>
      <c r="E182" s="156" t="s">
        <v>8</v>
      </c>
      <c r="F182" s="9" t="s">
        <v>16</v>
      </c>
      <c r="G182" s="12">
        <v>60.9</v>
      </c>
      <c r="H182" s="12" t="s">
        <v>125</v>
      </c>
      <c r="I182" s="12">
        <v>2</v>
      </c>
      <c r="J182" s="156" t="s">
        <v>78</v>
      </c>
      <c r="K182" s="181">
        <v>3</v>
      </c>
      <c r="L182" s="103"/>
      <c r="M182" s="37"/>
      <c r="N182" s="15">
        <f t="shared" si="2"/>
        <v>0</v>
      </c>
      <c r="O182" s="36"/>
    </row>
    <row r="183" spans="1:15" ht="15" customHeight="1">
      <c r="A183" s="35"/>
      <c r="B183" s="196"/>
      <c r="C183" s="9">
        <v>2249</v>
      </c>
      <c r="D183" s="9" t="s">
        <v>38</v>
      </c>
      <c r="E183" s="157" t="s">
        <v>8</v>
      </c>
      <c r="F183" s="9" t="s">
        <v>16</v>
      </c>
      <c r="G183" s="12">
        <v>40.6</v>
      </c>
      <c r="H183" s="12" t="s">
        <v>125</v>
      </c>
      <c r="I183" s="12">
        <v>2</v>
      </c>
      <c r="J183" s="157"/>
      <c r="K183" s="182"/>
      <c r="L183" s="103"/>
      <c r="M183" s="37"/>
      <c r="N183" s="15">
        <f t="shared" si="2"/>
        <v>0</v>
      </c>
      <c r="O183" s="36"/>
    </row>
    <row r="184" spans="1:15" ht="15" customHeight="1">
      <c r="A184" s="35"/>
      <c r="B184" s="197"/>
      <c r="C184" s="9">
        <v>2250</v>
      </c>
      <c r="D184" s="9" t="s">
        <v>125</v>
      </c>
      <c r="E184" s="9" t="s">
        <v>42</v>
      </c>
      <c r="F184" s="9" t="s">
        <v>9</v>
      </c>
      <c r="G184" s="12">
        <v>88.4</v>
      </c>
      <c r="H184" s="12" t="s">
        <v>125</v>
      </c>
      <c r="I184" s="12">
        <v>1</v>
      </c>
      <c r="J184" s="12" t="s">
        <v>78</v>
      </c>
      <c r="K184" s="13">
        <v>3</v>
      </c>
      <c r="L184" s="103"/>
      <c r="M184" s="37"/>
      <c r="N184" s="15">
        <f t="shared" si="2"/>
        <v>0</v>
      </c>
      <c r="O184" s="36"/>
    </row>
    <row r="185" spans="2:15" s="2" customFormat="1" ht="26.25" customHeight="1">
      <c r="B185" s="139" t="s">
        <v>249</v>
      </c>
      <c r="C185" s="140"/>
      <c r="D185" s="140"/>
      <c r="E185" s="140"/>
      <c r="F185" s="140"/>
      <c r="G185" s="140"/>
      <c r="H185" s="140"/>
      <c r="I185" s="140"/>
      <c r="J185" s="140"/>
      <c r="K185" s="141"/>
      <c r="L185" s="33">
        <f>SUM(L135:L184)</f>
        <v>0</v>
      </c>
      <c r="M185" s="33"/>
      <c r="N185" s="34">
        <f>SUM(N135:N184)</f>
        <v>0</v>
      </c>
      <c r="O185" s="8"/>
    </row>
    <row r="186" spans="1:15" ht="30" customHeight="1">
      <c r="A186" s="35"/>
      <c r="B186" s="146" t="s">
        <v>0</v>
      </c>
      <c r="C186" s="146" t="s">
        <v>1</v>
      </c>
      <c r="D186" s="146" t="s">
        <v>2</v>
      </c>
      <c r="E186" s="146" t="s">
        <v>3</v>
      </c>
      <c r="F186" s="146" t="s">
        <v>4</v>
      </c>
      <c r="G186" s="146" t="s">
        <v>241</v>
      </c>
      <c r="H186" s="146" t="s">
        <v>242</v>
      </c>
      <c r="I186" s="146" t="s">
        <v>127</v>
      </c>
      <c r="J186" s="142" t="s">
        <v>121</v>
      </c>
      <c r="K186" s="146" t="s">
        <v>73</v>
      </c>
      <c r="L186" s="130" t="s">
        <v>128</v>
      </c>
      <c r="M186" s="6" t="s">
        <v>5</v>
      </c>
      <c r="N186" s="146" t="s">
        <v>129</v>
      </c>
      <c r="O186" s="146" t="s">
        <v>168</v>
      </c>
    </row>
    <row r="187" spans="1:15" ht="30" customHeight="1">
      <c r="A187" s="35"/>
      <c r="B187" s="200"/>
      <c r="C187" s="147"/>
      <c r="D187" s="147"/>
      <c r="E187" s="147"/>
      <c r="F187" s="147"/>
      <c r="G187" s="147"/>
      <c r="H187" s="147"/>
      <c r="I187" s="147"/>
      <c r="J187" s="143"/>
      <c r="K187" s="147"/>
      <c r="L187" s="147"/>
      <c r="M187" s="7" t="s">
        <v>76</v>
      </c>
      <c r="N187" s="147"/>
      <c r="O187" s="147"/>
    </row>
    <row r="188" spans="1:15" s="2" customFormat="1" ht="39.75" customHeight="1">
      <c r="A188" s="1"/>
      <c r="B188" s="201" t="s">
        <v>6</v>
      </c>
      <c r="C188" s="202"/>
      <c r="D188" s="202"/>
      <c r="E188" s="202"/>
      <c r="F188" s="202"/>
      <c r="G188" s="202"/>
      <c r="H188" s="202"/>
      <c r="I188" s="202"/>
      <c r="J188" s="202"/>
      <c r="K188" s="202"/>
      <c r="L188" s="202"/>
      <c r="M188" s="202"/>
      <c r="N188" s="203"/>
      <c r="O188" s="8"/>
    </row>
    <row r="189" spans="1:15" ht="15" customHeight="1">
      <c r="A189" s="35"/>
      <c r="B189" s="195" t="s">
        <v>177</v>
      </c>
      <c r="C189" s="9">
        <v>2367</v>
      </c>
      <c r="D189" s="9" t="s">
        <v>125</v>
      </c>
      <c r="E189" s="9" t="s">
        <v>22</v>
      </c>
      <c r="F189" s="9" t="s">
        <v>16</v>
      </c>
      <c r="G189" s="12">
        <v>42.1</v>
      </c>
      <c r="H189" s="12" t="s">
        <v>125</v>
      </c>
      <c r="I189" s="12" t="s">
        <v>125</v>
      </c>
      <c r="J189" s="12" t="s">
        <v>126</v>
      </c>
      <c r="K189" s="13">
        <v>2</v>
      </c>
      <c r="L189" s="103"/>
      <c r="M189" s="37"/>
      <c r="N189" s="15">
        <f aca="true" t="shared" si="3" ref="N189:N250">IF(J189="ano",L189*9+L189*3/2,L189*12)</f>
        <v>0</v>
      </c>
      <c r="O189" s="36"/>
    </row>
    <row r="190" spans="1:15" ht="15" customHeight="1">
      <c r="A190" s="35"/>
      <c r="B190" s="196"/>
      <c r="C190" s="9" t="s">
        <v>125</v>
      </c>
      <c r="D190" s="9" t="s">
        <v>125</v>
      </c>
      <c r="E190" s="9" t="s">
        <v>101</v>
      </c>
      <c r="F190" s="9" t="s">
        <v>9</v>
      </c>
      <c r="G190" s="12">
        <v>199.8</v>
      </c>
      <c r="H190" s="12" t="s">
        <v>125</v>
      </c>
      <c r="I190" s="12">
        <v>2</v>
      </c>
      <c r="J190" s="12" t="s">
        <v>78</v>
      </c>
      <c r="K190" s="13">
        <v>3</v>
      </c>
      <c r="L190" s="103"/>
      <c r="M190" s="37"/>
      <c r="N190" s="15">
        <f t="shared" si="3"/>
        <v>0</v>
      </c>
      <c r="O190" s="36"/>
    </row>
    <row r="191" spans="1:15" ht="15" customHeight="1">
      <c r="A191" s="35"/>
      <c r="B191" s="196"/>
      <c r="C191" s="165">
        <v>23</v>
      </c>
      <c r="D191" s="165" t="s">
        <v>29</v>
      </c>
      <c r="E191" s="47" t="s">
        <v>102</v>
      </c>
      <c r="F191" s="210" t="s">
        <v>16</v>
      </c>
      <c r="G191" s="156">
        <v>37.2</v>
      </c>
      <c r="H191" s="156" t="s">
        <v>125</v>
      </c>
      <c r="I191" s="156">
        <v>4</v>
      </c>
      <c r="J191" s="156" t="s">
        <v>126</v>
      </c>
      <c r="K191" s="181">
        <v>1</v>
      </c>
      <c r="L191" s="205"/>
      <c r="M191" s="37"/>
      <c r="N191" s="191">
        <f t="shared" si="3"/>
        <v>0</v>
      </c>
      <c r="O191" s="36"/>
    </row>
    <row r="192" spans="1:15" ht="15" customHeight="1">
      <c r="A192" s="35"/>
      <c r="B192" s="196"/>
      <c r="C192" s="198"/>
      <c r="D192" s="198"/>
      <c r="E192" s="47" t="s">
        <v>122</v>
      </c>
      <c r="F192" s="204"/>
      <c r="G192" s="204"/>
      <c r="H192" s="204"/>
      <c r="I192" s="204"/>
      <c r="J192" s="204"/>
      <c r="K192" s="204"/>
      <c r="L192" s="206"/>
      <c r="M192" s="37"/>
      <c r="N192" s="192">
        <f t="shared" si="3"/>
        <v>0</v>
      </c>
      <c r="O192" s="36"/>
    </row>
    <row r="193" spans="1:15" ht="15" customHeight="1">
      <c r="A193" s="35"/>
      <c r="B193" s="196"/>
      <c r="C193" s="198"/>
      <c r="D193" s="198"/>
      <c r="E193" s="47" t="s">
        <v>99</v>
      </c>
      <c r="F193" s="204"/>
      <c r="G193" s="204"/>
      <c r="H193" s="204"/>
      <c r="I193" s="204"/>
      <c r="J193" s="204"/>
      <c r="K193" s="204"/>
      <c r="L193" s="206"/>
      <c r="M193" s="37"/>
      <c r="N193" s="192">
        <f t="shared" si="3"/>
        <v>0</v>
      </c>
      <c r="O193" s="36"/>
    </row>
    <row r="194" spans="1:15" ht="15" customHeight="1">
      <c r="A194" s="35"/>
      <c r="B194" s="196"/>
      <c r="C194" s="198"/>
      <c r="D194" s="198"/>
      <c r="E194" s="47" t="s">
        <v>103</v>
      </c>
      <c r="F194" s="204"/>
      <c r="G194" s="204"/>
      <c r="H194" s="204"/>
      <c r="I194" s="204"/>
      <c r="J194" s="204"/>
      <c r="K194" s="204"/>
      <c r="L194" s="206"/>
      <c r="M194" s="37"/>
      <c r="N194" s="192">
        <f t="shared" si="3"/>
        <v>0</v>
      </c>
      <c r="O194" s="36"/>
    </row>
    <row r="195" spans="1:15" ht="15" customHeight="1">
      <c r="A195" s="35"/>
      <c r="B195" s="196"/>
      <c r="C195" s="199"/>
      <c r="D195" s="199"/>
      <c r="E195" s="47" t="s">
        <v>109</v>
      </c>
      <c r="F195" s="204"/>
      <c r="G195" s="204"/>
      <c r="H195" s="204"/>
      <c r="I195" s="204"/>
      <c r="J195" s="204"/>
      <c r="K195" s="204"/>
      <c r="L195" s="206"/>
      <c r="M195" s="37"/>
      <c r="N195" s="192">
        <f t="shared" si="3"/>
        <v>0</v>
      </c>
      <c r="O195" s="36"/>
    </row>
    <row r="196" spans="1:15" ht="15" customHeight="1">
      <c r="A196" s="35"/>
      <c r="B196" s="196"/>
      <c r="C196" s="9">
        <v>2302</v>
      </c>
      <c r="D196" s="9" t="s">
        <v>125</v>
      </c>
      <c r="E196" s="9" t="s">
        <v>21</v>
      </c>
      <c r="F196" s="9" t="s">
        <v>16</v>
      </c>
      <c r="G196" s="12">
        <v>26.1</v>
      </c>
      <c r="H196" s="12" t="s">
        <v>125</v>
      </c>
      <c r="I196" s="12" t="s">
        <v>125</v>
      </c>
      <c r="J196" s="12" t="s">
        <v>126</v>
      </c>
      <c r="K196" s="13">
        <v>2</v>
      </c>
      <c r="L196" s="103"/>
      <c r="M196" s="37"/>
      <c r="N196" s="15">
        <f t="shared" si="3"/>
        <v>0</v>
      </c>
      <c r="O196" s="36"/>
    </row>
    <row r="197" spans="1:15" ht="15" customHeight="1">
      <c r="A197" s="35"/>
      <c r="B197" s="196"/>
      <c r="C197" s="9">
        <v>2304</v>
      </c>
      <c r="D197" s="9" t="s">
        <v>43</v>
      </c>
      <c r="E197" s="9" t="s">
        <v>8</v>
      </c>
      <c r="F197" s="9" t="s">
        <v>9</v>
      </c>
      <c r="G197" s="12">
        <v>40.6</v>
      </c>
      <c r="H197" s="12" t="s">
        <v>125</v>
      </c>
      <c r="I197" s="12">
        <v>1</v>
      </c>
      <c r="J197" s="12" t="s">
        <v>78</v>
      </c>
      <c r="K197" s="13">
        <v>6</v>
      </c>
      <c r="L197" s="103"/>
      <c r="M197" s="37"/>
      <c r="N197" s="15">
        <f t="shared" si="3"/>
        <v>0</v>
      </c>
      <c r="O197" s="36"/>
    </row>
    <row r="198" spans="1:15" ht="15" customHeight="1">
      <c r="A198" s="35"/>
      <c r="B198" s="196"/>
      <c r="C198" s="9" t="s">
        <v>44</v>
      </c>
      <c r="D198" s="9" t="s">
        <v>43</v>
      </c>
      <c r="E198" s="156" t="s">
        <v>8</v>
      </c>
      <c r="F198" s="9" t="s">
        <v>9</v>
      </c>
      <c r="G198" s="12">
        <v>87.3</v>
      </c>
      <c r="H198" s="12" t="s">
        <v>125</v>
      </c>
      <c r="I198" s="12">
        <v>2</v>
      </c>
      <c r="J198" s="21" t="s">
        <v>78</v>
      </c>
      <c r="K198" s="13">
        <v>3</v>
      </c>
      <c r="L198" s="103"/>
      <c r="M198" s="37"/>
      <c r="N198" s="15">
        <f t="shared" si="3"/>
        <v>0</v>
      </c>
      <c r="O198" s="36"/>
    </row>
    <row r="199" spans="1:15" ht="15" customHeight="1">
      <c r="A199" s="35"/>
      <c r="B199" s="196"/>
      <c r="C199" s="9">
        <v>2307</v>
      </c>
      <c r="D199" s="9" t="s">
        <v>43</v>
      </c>
      <c r="E199" s="157" t="s">
        <v>8</v>
      </c>
      <c r="F199" s="9" t="s">
        <v>9</v>
      </c>
      <c r="G199" s="12">
        <v>20.3</v>
      </c>
      <c r="H199" s="12" t="s">
        <v>125</v>
      </c>
      <c r="I199" s="12">
        <v>2</v>
      </c>
      <c r="J199" s="12" t="s">
        <v>126</v>
      </c>
      <c r="K199" s="17">
        <v>6</v>
      </c>
      <c r="L199" s="103"/>
      <c r="M199" s="37"/>
      <c r="N199" s="15">
        <f t="shared" si="3"/>
        <v>0</v>
      </c>
      <c r="O199" s="36"/>
    </row>
    <row r="200" spans="1:15" ht="15" customHeight="1">
      <c r="A200" s="35"/>
      <c r="B200" s="196"/>
      <c r="C200" s="9">
        <v>2308</v>
      </c>
      <c r="D200" s="9" t="s">
        <v>43</v>
      </c>
      <c r="E200" s="9" t="s">
        <v>14</v>
      </c>
      <c r="F200" s="9" t="s">
        <v>16</v>
      </c>
      <c r="G200" s="12">
        <v>20.3</v>
      </c>
      <c r="H200" s="12" t="s">
        <v>125</v>
      </c>
      <c r="I200" s="12">
        <v>1</v>
      </c>
      <c r="J200" s="12" t="s">
        <v>126</v>
      </c>
      <c r="K200" s="13">
        <v>1</v>
      </c>
      <c r="L200" s="103"/>
      <c r="M200" s="37"/>
      <c r="N200" s="15">
        <f t="shared" si="3"/>
        <v>0</v>
      </c>
      <c r="O200" s="36"/>
    </row>
    <row r="201" spans="1:15" ht="15" customHeight="1">
      <c r="A201" s="35"/>
      <c r="B201" s="196"/>
      <c r="C201" s="9">
        <v>2309</v>
      </c>
      <c r="D201" s="9" t="s">
        <v>43</v>
      </c>
      <c r="E201" s="156" t="s">
        <v>8</v>
      </c>
      <c r="F201" s="9" t="s">
        <v>9</v>
      </c>
      <c r="G201" s="12">
        <v>20.3</v>
      </c>
      <c r="H201" s="12" t="s">
        <v>125</v>
      </c>
      <c r="I201" s="12">
        <v>1</v>
      </c>
      <c r="J201" s="12" t="s">
        <v>126</v>
      </c>
      <c r="K201" s="13">
        <v>6</v>
      </c>
      <c r="L201" s="103"/>
      <c r="M201" s="37"/>
      <c r="N201" s="15">
        <f t="shared" si="3"/>
        <v>0</v>
      </c>
      <c r="O201" s="36"/>
    </row>
    <row r="202" spans="1:15" ht="15" customHeight="1">
      <c r="A202" s="35"/>
      <c r="B202" s="196"/>
      <c r="C202" s="9">
        <v>2310</v>
      </c>
      <c r="D202" s="9" t="s">
        <v>43</v>
      </c>
      <c r="E202" s="157" t="s">
        <v>8</v>
      </c>
      <c r="F202" s="9" t="s">
        <v>9</v>
      </c>
      <c r="G202" s="12">
        <v>20.3</v>
      </c>
      <c r="H202" s="12" t="s">
        <v>125</v>
      </c>
      <c r="I202" s="12">
        <v>1</v>
      </c>
      <c r="J202" s="12" t="s">
        <v>126</v>
      </c>
      <c r="K202" s="17">
        <v>6</v>
      </c>
      <c r="L202" s="103"/>
      <c r="M202" s="37"/>
      <c r="N202" s="15">
        <f t="shared" si="3"/>
        <v>0</v>
      </c>
      <c r="O202" s="36"/>
    </row>
    <row r="203" spans="1:15" ht="15" customHeight="1">
      <c r="A203" s="35"/>
      <c r="B203" s="196"/>
      <c r="C203" s="9">
        <v>2311</v>
      </c>
      <c r="D203" s="9" t="s">
        <v>43</v>
      </c>
      <c r="E203" s="9" t="s">
        <v>13</v>
      </c>
      <c r="F203" s="9" t="s">
        <v>9</v>
      </c>
      <c r="G203" s="12">
        <v>12.3</v>
      </c>
      <c r="H203" s="12" t="s">
        <v>125</v>
      </c>
      <c r="I203" s="12">
        <v>1</v>
      </c>
      <c r="J203" s="12" t="s">
        <v>126</v>
      </c>
      <c r="K203" s="13">
        <v>5</v>
      </c>
      <c r="L203" s="103"/>
      <c r="M203" s="37"/>
      <c r="N203" s="15">
        <f t="shared" si="3"/>
        <v>0</v>
      </c>
      <c r="O203" s="36"/>
    </row>
    <row r="204" spans="1:15" ht="15" customHeight="1">
      <c r="A204" s="35"/>
      <c r="B204" s="196"/>
      <c r="C204" s="9" t="s">
        <v>45</v>
      </c>
      <c r="D204" s="9" t="s">
        <v>43</v>
      </c>
      <c r="E204" s="12" t="s">
        <v>8</v>
      </c>
      <c r="F204" s="9" t="s">
        <v>9</v>
      </c>
      <c r="G204" s="12">
        <v>16</v>
      </c>
      <c r="H204" s="12" t="s">
        <v>125</v>
      </c>
      <c r="I204" s="12">
        <v>1</v>
      </c>
      <c r="J204" s="21" t="s">
        <v>126</v>
      </c>
      <c r="K204" s="13">
        <v>6</v>
      </c>
      <c r="L204" s="103"/>
      <c r="M204" s="37"/>
      <c r="N204" s="15">
        <f t="shared" si="3"/>
        <v>0</v>
      </c>
      <c r="O204" s="36"/>
    </row>
    <row r="205" spans="1:15" ht="15" customHeight="1">
      <c r="A205" s="35"/>
      <c r="B205" s="196"/>
      <c r="C205" s="9">
        <v>2313</v>
      </c>
      <c r="D205" s="9" t="s">
        <v>43</v>
      </c>
      <c r="E205" s="27" t="s">
        <v>13</v>
      </c>
      <c r="F205" s="9" t="s">
        <v>24</v>
      </c>
      <c r="G205" s="12">
        <v>12.3</v>
      </c>
      <c r="H205" s="12" t="s">
        <v>125</v>
      </c>
      <c r="I205" s="12">
        <v>1</v>
      </c>
      <c r="J205" s="12" t="s">
        <v>126</v>
      </c>
      <c r="K205" s="13">
        <v>5</v>
      </c>
      <c r="L205" s="103"/>
      <c r="M205" s="37"/>
      <c r="N205" s="15">
        <f t="shared" si="3"/>
        <v>0</v>
      </c>
      <c r="O205" s="36"/>
    </row>
    <row r="206" spans="1:15" ht="15" customHeight="1">
      <c r="A206" s="35"/>
      <c r="B206" s="196"/>
      <c r="C206" s="9">
        <v>2315</v>
      </c>
      <c r="D206" s="9" t="s">
        <v>43</v>
      </c>
      <c r="E206" s="27" t="s">
        <v>8</v>
      </c>
      <c r="F206" s="9" t="s">
        <v>9</v>
      </c>
      <c r="G206" s="12">
        <v>20.3</v>
      </c>
      <c r="H206" s="12" t="s">
        <v>125</v>
      </c>
      <c r="I206" s="12">
        <v>1</v>
      </c>
      <c r="J206" s="21" t="s">
        <v>126</v>
      </c>
      <c r="K206" s="13">
        <v>6</v>
      </c>
      <c r="L206" s="103"/>
      <c r="M206" s="37"/>
      <c r="N206" s="15">
        <f t="shared" si="3"/>
        <v>0</v>
      </c>
      <c r="O206" s="36"/>
    </row>
    <row r="207" spans="1:15" ht="15" customHeight="1">
      <c r="A207" s="35"/>
      <c r="B207" s="196"/>
      <c r="C207" s="9" t="s">
        <v>172</v>
      </c>
      <c r="D207" s="9" t="s">
        <v>43</v>
      </c>
      <c r="E207" s="27" t="s">
        <v>13</v>
      </c>
      <c r="F207" s="9" t="s">
        <v>24</v>
      </c>
      <c r="G207" s="12">
        <v>9</v>
      </c>
      <c r="H207" s="12" t="s">
        <v>125</v>
      </c>
      <c r="I207" s="12">
        <v>1</v>
      </c>
      <c r="J207" s="12" t="s">
        <v>126</v>
      </c>
      <c r="K207" s="13">
        <v>5</v>
      </c>
      <c r="L207" s="103"/>
      <c r="M207" s="37"/>
      <c r="N207" s="15">
        <f t="shared" si="3"/>
        <v>0</v>
      </c>
      <c r="O207" s="36" t="s">
        <v>171</v>
      </c>
    </row>
    <row r="208" spans="1:15" ht="15" customHeight="1">
      <c r="A208" s="35"/>
      <c r="B208" s="196"/>
      <c r="C208" s="9" t="s">
        <v>173</v>
      </c>
      <c r="D208" s="9" t="s">
        <v>43</v>
      </c>
      <c r="E208" s="27" t="s">
        <v>8</v>
      </c>
      <c r="F208" s="9" t="s">
        <v>9</v>
      </c>
      <c r="G208" s="12">
        <v>11.3</v>
      </c>
      <c r="H208" s="12" t="s">
        <v>125</v>
      </c>
      <c r="I208" s="12">
        <v>1</v>
      </c>
      <c r="J208" s="21" t="s">
        <v>126</v>
      </c>
      <c r="K208" s="13">
        <v>6</v>
      </c>
      <c r="L208" s="103"/>
      <c r="M208" s="37"/>
      <c r="N208" s="15">
        <f t="shared" si="3"/>
        <v>0</v>
      </c>
      <c r="O208" s="36"/>
    </row>
    <row r="209" spans="1:15" ht="15" customHeight="1">
      <c r="A209" s="35"/>
      <c r="B209" s="196"/>
      <c r="C209" s="9">
        <v>2317</v>
      </c>
      <c r="D209" s="9" t="s">
        <v>43</v>
      </c>
      <c r="E209" s="27" t="s">
        <v>8</v>
      </c>
      <c r="F209" s="9" t="s">
        <v>9</v>
      </c>
      <c r="G209" s="12">
        <v>20.3</v>
      </c>
      <c r="H209" s="12" t="s">
        <v>125</v>
      </c>
      <c r="I209" s="12">
        <v>1</v>
      </c>
      <c r="J209" s="21" t="s">
        <v>126</v>
      </c>
      <c r="K209" s="13">
        <v>6</v>
      </c>
      <c r="L209" s="103"/>
      <c r="M209" s="37"/>
      <c r="N209" s="15">
        <f t="shared" si="3"/>
        <v>0</v>
      </c>
      <c r="O209" s="36"/>
    </row>
    <row r="210" spans="1:15" ht="15" customHeight="1">
      <c r="A210" s="35"/>
      <c r="B210" s="196"/>
      <c r="C210" s="9">
        <v>2318</v>
      </c>
      <c r="D210" s="9" t="s">
        <v>43</v>
      </c>
      <c r="E210" s="27" t="s">
        <v>8</v>
      </c>
      <c r="F210" s="9" t="s">
        <v>9</v>
      </c>
      <c r="G210" s="12">
        <v>20.3</v>
      </c>
      <c r="H210" s="12" t="s">
        <v>125</v>
      </c>
      <c r="I210" s="12">
        <v>1</v>
      </c>
      <c r="J210" s="12" t="s">
        <v>126</v>
      </c>
      <c r="K210" s="13">
        <v>6</v>
      </c>
      <c r="L210" s="103"/>
      <c r="M210" s="37"/>
      <c r="N210" s="15">
        <f t="shared" si="3"/>
        <v>0</v>
      </c>
      <c r="O210" s="36" t="s">
        <v>171</v>
      </c>
    </row>
    <row r="211" spans="1:15" ht="15" customHeight="1">
      <c r="A211" s="35"/>
      <c r="B211" s="196"/>
      <c r="C211" s="9">
        <v>2319</v>
      </c>
      <c r="D211" s="9" t="s">
        <v>43</v>
      </c>
      <c r="E211" s="27" t="s">
        <v>8</v>
      </c>
      <c r="F211" s="9" t="s">
        <v>16</v>
      </c>
      <c r="G211" s="12">
        <v>15.8</v>
      </c>
      <c r="H211" s="12" t="s">
        <v>125</v>
      </c>
      <c r="I211" s="12">
        <v>1</v>
      </c>
      <c r="J211" s="21" t="s">
        <v>126</v>
      </c>
      <c r="K211" s="13">
        <v>6</v>
      </c>
      <c r="L211" s="103"/>
      <c r="M211" s="37"/>
      <c r="N211" s="15">
        <f t="shared" si="3"/>
        <v>0</v>
      </c>
      <c r="O211" s="36"/>
    </row>
    <row r="212" spans="1:15" ht="15" customHeight="1">
      <c r="A212" s="35"/>
      <c r="B212" s="196"/>
      <c r="C212" s="9">
        <v>2320</v>
      </c>
      <c r="D212" s="9" t="s">
        <v>43</v>
      </c>
      <c r="E212" s="27" t="s">
        <v>8</v>
      </c>
      <c r="F212" s="9" t="s">
        <v>9</v>
      </c>
      <c r="G212" s="12">
        <v>9</v>
      </c>
      <c r="H212" s="12" t="s">
        <v>125</v>
      </c>
      <c r="I212" s="12" t="s">
        <v>125</v>
      </c>
      <c r="J212" s="12" t="s">
        <v>126</v>
      </c>
      <c r="K212" s="13">
        <v>6</v>
      </c>
      <c r="L212" s="103"/>
      <c r="M212" s="37"/>
      <c r="N212" s="15">
        <f t="shared" si="3"/>
        <v>0</v>
      </c>
      <c r="O212" s="36"/>
    </row>
    <row r="213" spans="1:15" ht="15" customHeight="1">
      <c r="A213" s="35"/>
      <c r="B213" s="196"/>
      <c r="C213" s="9">
        <v>2321</v>
      </c>
      <c r="D213" s="9" t="s">
        <v>43</v>
      </c>
      <c r="E213" s="9" t="s">
        <v>8</v>
      </c>
      <c r="F213" s="9" t="s">
        <v>9</v>
      </c>
      <c r="G213" s="12">
        <v>15.8</v>
      </c>
      <c r="H213" s="12" t="s">
        <v>125</v>
      </c>
      <c r="I213" s="12">
        <v>1</v>
      </c>
      <c r="J213" s="12" t="s">
        <v>126</v>
      </c>
      <c r="K213" s="13">
        <v>6</v>
      </c>
      <c r="L213" s="103"/>
      <c r="M213" s="37"/>
      <c r="N213" s="15">
        <f t="shared" si="3"/>
        <v>0</v>
      </c>
      <c r="O213" s="36" t="s">
        <v>171</v>
      </c>
    </row>
    <row r="214" spans="1:15" ht="15" customHeight="1">
      <c r="A214" s="35"/>
      <c r="B214" s="196"/>
      <c r="C214" s="9">
        <v>2322</v>
      </c>
      <c r="D214" s="9" t="s">
        <v>43</v>
      </c>
      <c r="E214" s="9" t="s">
        <v>8</v>
      </c>
      <c r="F214" s="9" t="s">
        <v>9</v>
      </c>
      <c r="G214" s="12">
        <v>20.3</v>
      </c>
      <c r="H214" s="12" t="s">
        <v>125</v>
      </c>
      <c r="I214" s="12">
        <v>1</v>
      </c>
      <c r="J214" s="12" t="s">
        <v>126</v>
      </c>
      <c r="K214" s="13">
        <v>6</v>
      </c>
      <c r="L214" s="103"/>
      <c r="M214" s="37"/>
      <c r="N214" s="15">
        <f t="shared" si="3"/>
        <v>0</v>
      </c>
      <c r="O214" s="36"/>
    </row>
    <row r="215" spans="1:15" ht="15" customHeight="1">
      <c r="A215" s="35"/>
      <c r="B215" s="196"/>
      <c r="C215" s="9">
        <v>2323</v>
      </c>
      <c r="D215" s="9" t="s">
        <v>43</v>
      </c>
      <c r="E215" s="9" t="s">
        <v>31</v>
      </c>
      <c r="F215" s="9" t="s">
        <v>9</v>
      </c>
      <c r="G215" s="12">
        <v>20.3</v>
      </c>
      <c r="H215" s="12" t="s">
        <v>125</v>
      </c>
      <c r="I215" s="12">
        <v>1</v>
      </c>
      <c r="J215" s="12" t="s">
        <v>126</v>
      </c>
      <c r="K215" s="13">
        <v>6</v>
      </c>
      <c r="L215" s="103"/>
      <c r="M215" s="37"/>
      <c r="N215" s="15">
        <f t="shared" si="3"/>
        <v>0</v>
      </c>
      <c r="O215" s="36"/>
    </row>
    <row r="216" spans="1:15" ht="15" customHeight="1">
      <c r="A216" s="35"/>
      <c r="B216" s="196"/>
      <c r="C216" s="9">
        <v>2324</v>
      </c>
      <c r="D216" s="9" t="s">
        <v>43</v>
      </c>
      <c r="E216" s="156" t="s">
        <v>13</v>
      </c>
      <c r="F216" s="9" t="s">
        <v>9</v>
      </c>
      <c r="G216" s="12">
        <v>20.3</v>
      </c>
      <c r="H216" s="12" t="s">
        <v>125</v>
      </c>
      <c r="I216" s="12">
        <v>1</v>
      </c>
      <c r="J216" s="156" t="s">
        <v>126</v>
      </c>
      <c r="K216" s="181">
        <v>4</v>
      </c>
      <c r="L216" s="103"/>
      <c r="M216" s="37"/>
      <c r="N216" s="15">
        <f t="shared" si="3"/>
        <v>0</v>
      </c>
      <c r="O216" s="36"/>
    </row>
    <row r="217" spans="1:15" ht="15" customHeight="1">
      <c r="A217" s="35"/>
      <c r="B217" s="196"/>
      <c r="C217" s="9">
        <v>2325</v>
      </c>
      <c r="D217" s="9" t="s">
        <v>43</v>
      </c>
      <c r="E217" s="157" t="s">
        <v>13</v>
      </c>
      <c r="F217" s="9" t="s">
        <v>24</v>
      </c>
      <c r="G217" s="12">
        <v>20.3</v>
      </c>
      <c r="H217" s="12" t="s">
        <v>125</v>
      </c>
      <c r="I217" s="12">
        <v>1</v>
      </c>
      <c r="J217" s="157"/>
      <c r="K217" s="182"/>
      <c r="L217" s="103"/>
      <c r="M217" s="37"/>
      <c r="N217" s="15">
        <f t="shared" si="3"/>
        <v>0</v>
      </c>
      <c r="O217" s="36"/>
    </row>
    <row r="218" spans="1:15" ht="15" customHeight="1">
      <c r="A218" s="35"/>
      <c r="B218" s="196"/>
      <c r="C218" s="9">
        <v>2326</v>
      </c>
      <c r="D218" s="9" t="s">
        <v>43</v>
      </c>
      <c r="E218" s="157" t="s">
        <v>13</v>
      </c>
      <c r="F218" s="9" t="s">
        <v>24</v>
      </c>
      <c r="G218" s="12">
        <v>24.9</v>
      </c>
      <c r="H218" s="12" t="s">
        <v>125</v>
      </c>
      <c r="I218" s="12">
        <v>1</v>
      </c>
      <c r="J218" s="157"/>
      <c r="K218" s="182"/>
      <c r="L218" s="103"/>
      <c r="M218" s="37"/>
      <c r="N218" s="15">
        <f t="shared" si="3"/>
        <v>0</v>
      </c>
      <c r="O218" s="36"/>
    </row>
    <row r="219" spans="1:15" ht="15" customHeight="1">
      <c r="A219" s="35"/>
      <c r="B219" s="196"/>
      <c r="C219" s="165">
        <v>23</v>
      </c>
      <c r="D219" s="165" t="s">
        <v>34</v>
      </c>
      <c r="E219" s="47" t="s">
        <v>107</v>
      </c>
      <c r="F219" s="210" t="s">
        <v>16</v>
      </c>
      <c r="G219" s="156">
        <v>16.5</v>
      </c>
      <c r="H219" s="156" t="s">
        <v>125</v>
      </c>
      <c r="I219" s="156">
        <v>1</v>
      </c>
      <c r="J219" s="156" t="s">
        <v>126</v>
      </c>
      <c r="K219" s="181">
        <v>1</v>
      </c>
      <c r="L219" s="205"/>
      <c r="M219" s="37"/>
      <c r="N219" s="191">
        <f t="shared" si="3"/>
        <v>0</v>
      </c>
      <c r="O219" s="36"/>
    </row>
    <row r="220" spans="1:15" ht="15" customHeight="1">
      <c r="A220" s="35"/>
      <c r="B220" s="196"/>
      <c r="C220" s="198"/>
      <c r="D220" s="198"/>
      <c r="E220" s="47" t="s">
        <v>104</v>
      </c>
      <c r="F220" s="204"/>
      <c r="G220" s="204"/>
      <c r="H220" s="204"/>
      <c r="I220" s="204"/>
      <c r="J220" s="204"/>
      <c r="K220" s="204"/>
      <c r="L220" s="206"/>
      <c r="M220" s="37"/>
      <c r="N220" s="192">
        <f t="shared" si="3"/>
        <v>0</v>
      </c>
      <c r="O220" s="36"/>
    </row>
    <row r="221" spans="1:15" ht="15" customHeight="1">
      <c r="A221" s="35"/>
      <c r="B221" s="196"/>
      <c r="C221" s="199"/>
      <c r="D221" s="199"/>
      <c r="E221" s="47" t="s">
        <v>111</v>
      </c>
      <c r="F221" s="204"/>
      <c r="G221" s="204"/>
      <c r="H221" s="204"/>
      <c r="I221" s="204"/>
      <c r="J221" s="204"/>
      <c r="K221" s="204"/>
      <c r="L221" s="206"/>
      <c r="M221" s="37"/>
      <c r="N221" s="192">
        <f t="shared" si="3"/>
        <v>0</v>
      </c>
      <c r="O221" s="36"/>
    </row>
    <row r="222" spans="1:15" ht="15" customHeight="1">
      <c r="A222" s="35"/>
      <c r="B222" s="196"/>
      <c r="C222" s="9" t="s">
        <v>157</v>
      </c>
      <c r="D222" s="9" t="s">
        <v>43</v>
      </c>
      <c r="E222" s="9" t="s">
        <v>22</v>
      </c>
      <c r="F222" s="9" t="s">
        <v>16</v>
      </c>
      <c r="G222" s="12">
        <v>266</v>
      </c>
      <c r="H222" s="12">
        <v>250</v>
      </c>
      <c r="I222" s="12" t="s">
        <v>125</v>
      </c>
      <c r="J222" s="12" t="s">
        <v>126</v>
      </c>
      <c r="K222" s="13">
        <v>2</v>
      </c>
      <c r="L222" s="103"/>
      <c r="M222" s="37"/>
      <c r="N222" s="15">
        <f t="shared" si="3"/>
        <v>0</v>
      </c>
      <c r="O222" s="36"/>
    </row>
    <row r="223" spans="1:15" ht="15" customHeight="1">
      <c r="A223" s="35"/>
      <c r="B223" s="196"/>
      <c r="C223" s="9">
        <v>2333</v>
      </c>
      <c r="D223" s="9" t="s">
        <v>43</v>
      </c>
      <c r="E223" s="9" t="s">
        <v>21</v>
      </c>
      <c r="F223" s="9" t="s">
        <v>16</v>
      </c>
      <c r="G223" s="12">
        <v>23.2</v>
      </c>
      <c r="H223" s="12" t="s">
        <v>125</v>
      </c>
      <c r="I223" s="12" t="s">
        <v>125</v>
      </c>
      <c r="J223" s="12" t="s">
        <v>126</v>
      </c>
      <c r="K223" s="13">
        <v>2</v>
      </c>
      <c r="L223" s="103"/>
      <c r="M223" s="37"/>
      <c r="N223" s="15">
        <f t="shared" si="3"/>
        <v>0</v>
      </c>
      <c r="O223" s="36"/>
    </row>
    <row r="224" spans="1:15" ht="15" customHeight="1">
      <c r="A224" s="35"/>
      <c r="B224" s="196"/>
      <c r="C224" s="165">
        <v>23</v>
      </c>
      <c r="D224" s="165" t="s">
        <v>34</v>
      </c>
      <c r="E224" s="25" t="s">
        <v>113</v>
      </c>
      <c r="F224" s="210" t="s">
        <v>16</v>
      </c>
      <c r="G224" s="156">
        <v>16.5</v>
      </c>
      <c r="H224" s="156" t="s">
        <v>125</v>
      </c>
      <c r="I224" s="156">
        <v>1</v>
      </c>
      <c r="J224" s="156" t="s">
        <v>126</v>
      </c>
      <c r="K224" s="181">
        <v>1</v>
      </c>
      <c r="L224" s="205"/>
      <c r="M224" s="37"/>
      <c r="N224" s="191">
        <f t="shared" si="3"/>
        <v>0</v>
      </c>
      <c r="O224" s="36"/>
    </row>
    <row r="225" spans="1:15" ht="15" customHeight="1">
      <c r="A225" s="35"/>
      <c r="B225" s="196"/>
      <c r="C225" s="198"/>
      <c r="D225" s="198"/>
      <c r="E225" s="25" t="s">
        <v>104</v>
      </c>
      <c r="F225" s="204"/>
      <c r="G225" s="204"/>
      <c r="H225" s="204"/>
      <c r="I225" s="204"/>
      <c r="J225" s="204"/>
      <c r="K225" s="204"/>
      <c r="L225" s="206"/>
      <c r="M225" s="37"/>
      <c r="N225" s="192">
        <f t="shared" si="3"/>
        <v>0</v>
      </c>
      <c r="O225" s="36"/>
    </row>
    <row r="226" spans="1:15" ht="15" customHeight="1">
      <c r="A226" s="35"/>
      <c r="B226" s="196"/>
      <c r="C226" s="199"/>
      <c r="D226" s="199"/>
      <c r="E226" s="25" t="s">
        <v>133</v>
      </c>
      <c r="F226" s="204"/>
      <c r="G226" s="204"/>
      <c r="H226" s="204"/>
      <c r="I226" s="204"/>
      <c r="J226" s="204"/>
      <c r="K226" s="204"/>
      <c r="L226" s="206"/>
      <c r="M226" s="37"/>
      <c r="N226" s="192">
        <f t="shared" si="3"/>
        <v>0</v>
      </c>
      <c r="O226" s="36"/>
    </row>
    <row r="227" spans="1:15" ht="15" customHeight="1">
      <c r="A227" s="35"/>
      <c r="B227" s="196"/>
      <c r="C227" s="9">
        <v>2340</v>
      </c>
      <c r="D227" s="9" t="s">
        <v>46</v>
      </c>
      <c r="E227" s="156" t="s">
        <v>13</v>
      </c>
      <c r="F227" s="9" t="s">
        <v>24</v>
      </c>
      <c r="G227" s="12">
        <v>24.9</v>
      </c>
      <c r="H227" s="12" t="s">
        <v>125</v>
      </c>
      <c r="I227" s="12">
        <v>1</v>
      </c>
      <c r="J227" s="156" t="s">
        <v>126</v>
      </c>
      <c r="K227" s="181">
        <v>4</v>
      </c>
      <c r="L227" s="103"/>
      <c r="M227" s="37"/>
      <c r="N227" s="15">
        <f t="shared" si="3"/>
        <v>0</v>
      </c>
      <c r="O227" s="36"/>
    </row>
    <row r="228" spans="1:15" ht="15" customHeight="1">
      <c r="A228" s="35"/>
      <c r="B228" s="196"/>
      <c r="C228" s="9">
        <v>2341</v>
      </c>
      <c r="D228" s="9" t="s">
        <v>46</v>
      </c>
      <c r="E228" s="157" t="s">
        <v>13</v>
      </c>
      <c r="F228" s="9" t="s">
        <v>24</v>
      </c>
      <c r="G228" s="12">
        <v>20.3</v>
      </c>
      <c r="H228" s="12" t="s">
        <v>125</v>
      </c>
      <c r="I228" s="12">
        <v>1</v>
      </c>
      <c r="J228" s="157"/>
      <c r="K228" s="182"/>
      <c r="L228" s="103"/>
      <c r="M228" s="37"/>
      <c r="N228" s="15">
        <f t="shared" si="3"/>
        <v>0</v>
      </c>
      <c r="O228" s="36"/>
    </row>
    <row r="229" spans="1:15" ht="15" customHeight="1">
      <c r="A229" s="35"/>
      <c r="B229" s="196"/>
      <c r="C229" s="9">
        <v>2342</v>
      </c>
      <c r="D229" s="9" t="s">
        <v>46</v>
      </c>
      <c r="E229" s="156" t="s">
        <v>31</v>
      </c>
      <c r="F229" s="9" t="s">
        <v>9</v>
      </c>
      <c r="G229" s="12">
        <v>20.3</v>
      </c>
      <c r="H229" s="12" t="s">
        <v>125</v>
      </c>
      <c r="I229" s="12">
        <v>1</v>
      </c>
      <c r="J229" s="156" t="s">
        <v>126</v>
      </c>
      <c r="K229" s="181">
        <v>6</v>
      </c>
      <c r="L229" s="103"/>
      <c r="M229" s="37"/>
      <c r="N229" s="15">
        <f t="shared" si="3"/>
        <v>0</v>
      </c>
      <c r="O229" s="36"/>
    </row>
    <row r="230" spans="1:15" ht="15" customHeight="1">
      <c r="A230" s="35"/>
      <c r="B230" s="196"/>
      <c r="C230" s="9">
        <v>2343</v>
      </c>
      <c r="D230" s="9" t="s">
        <v>46</v>
      </c>
      <c r="E230" s="157" t="s">
        <v>31</v>
      </c>
      <c r="F230" s="9" t="s">
        <v>9</v>
      </c>
      <c r="G230" s="12">
        <v>20.3</v>
      </c>
      <c r="H230" s="12" t="s">
        <v>125</v>
      </c>
      <c r="I230" s="12">
        <v>1</v>
      </c>
      <c r="J230" s="157"/>
      <c r="K230" s="182"/>
      <c r="L230" s="103"/>
      <c r="M230" s="37"/>
      <c r="N230" s="15">
        <f t="shared" si="3"/>
        <v>0</v>
      </c>
      <c r="O230" s="36"/>
    </row>
    <row r="231" spans="1:15" ht="15" customHeight="1">
      <c r="A231" s="35"/>
      <c r="B231" s="196"/>
      <c r="C231" s="9" t="s">
        <v>158</v>
      </c>
      <c r="D231" s="9" t="s">
        <v>46</v>
      </c>
      <c r="E231" s="157" t="s">
        <v>31</v>
      </c>
      <c r="F231" s="9" t="s">
        <v>9</v>
      </c>
      <c r="G231" s="12">
        <v>20.3</v>
      </c>
      <c r="H231" s="12" t="s">
        <v>125</v>
      </c>
      <c r="I231" s="12">
        <v>1</v>
      </c>
      <c r="J231" s="157"/>
      <c r="K231" s="182"/>
      <c r="L231" s="103"/>
      <c r="M231" s="37"/>
      <c r="N231" s="15">
        <f t="shared" si="3"/>
        <v>0</v>
      </c>
      <c r="O231" s="36"/>
    </row>
    <row r="232" spans="1:15" ht="15" customHeight="1">
      <c r="A232" s="35"/>
      <c r="B232" s="196"/>
      <c r="C232" s="9" t="s">
        <v>159</v>
      </c>
      <c r="D232" s="9" t="s">
        <v>46</v>
      </c>
      <c r="E232" s="157" t="s">
        <v>8</v>
      </c>
      <c r="F232" s="9" t="s">
        <v>9</v>
      </c>
      <c r="G232" s="12">
        <v>20.3</v>
      </c>
      <c r="H232" s="12" t="s">
        <v>125</v>
      </c>
      <c r="I232" s="12">
        <v>1</v>
      </c>
      <c r="J232" s="157"/>
      <c r="K232" s="182"/>
      <c r="L232" s="103"/>
      <c r="M232" s="37"/>
      <c r="N232" s="15">
        <f t="shared" si="3"/>
        <v>0</v>
      </c>
      <c r="O232" s="36"/>
    </row>
    <row r="233" spans="1:15" ht="15" customHeight="1">
      <c r="A233" s="35"/>
      <c r="B233" s="196"/>
      <c r="C233" s="9">
        <v>2344</v>
      </c>
      <c r="D233" s="9" t="s">
        <v>46</v>
      </c>
      <c r="E233" s="157" t="s">
        <v>8</v>
      </c>
      <c r="F233" s="9" t="s">
        <v>9</v>
      </c>
      <c r="G233" s="12">
        <v>20.3</v>
      </c>
      <c r="H233" s="12" t="s">
        <v>125</v>
      </c>
      <c r="I233" s="12">
        <v>1</v>
      </c>
      <c r="J233" s="157"/>
      <c r="K233" s="182"/>
      <c r="L233" s="103"/>
      <c r="M233" s="37"/>
      <c r="N233" s="15">
        <f t="shared" si="3"/>
        <v>0</v>
      </c>
      <c r="O233" s="36"/>
    </row>
    <row r="234" spans="1:15" ht="15" customHeight="1">
      <c r="A234" s="35"/>
      <c r="B234" s="196"/>
      <c r="C234" s="9">
        <v>2345</v>
      </c>
      <c r="D234" s="9" t="s">
        <v>46</v>
      </c>
      <c r="E234" s="157" t="s">
        <v>8</v>
      </c>
      <c r="F234" s="9" t="s">
        <v>9</v>
      </c>
      <c r="G234" s="12">
        <v>20.3</v>
      </c>
      <c r="H234" s="12" t="s">
        <v>125</v>
      </c>
      <c r="I234" s="12">
        <v>1</v>
      </c>
      <c r="J234" s="157"/>
      <c r="K234" s="182"/>
      <c r="L234" s="103"/>
      <c r="M234" s="37"/>
      <c r="N234" s="15">
        <f t="shared" si="3"/>
        <v>0</v>
      </c>
      <c r="O234" s="36"/>
    </row>
    <row r="235" spans="1:15" ht="15" customHeight="1">
      <c r="A235" s="35"/>
      <c r="B235" s="196"/>
      <c r="C235" s="9">
        <v>2346</v>
      </c>
      <c r="D235" s="9" t="s">
        <v>46</v>
      </c>
      <c r="E235" s="9" t="s">
        <v>14</v>
      </c>
      <c r="F235" s="9" t="s">
        <v>16</v>
      </c>
      <c r="G235" s="12">
        <v>11.3</v>
      </c>
      <c r="H235" s="12" t="s">
        <v>125</v>
      </c>
      <c r="I235" s="12">
        <v>1</v>
      </c>
      <c r="J235" s="12" t="s">
        <v>126</v>
      </c>
      <c r="K235" s="13">
        <v>1</v>
      </c>
      <c r="L235" s="103"/>
      <c r="M235" s="37"/>
      <c r="N235" s="15">
        <f t="shared" si="3"/>
        <v>0</v>
      </c>
      <c r="O235" s="36"/>
    </row>
    <row r="236" spans="1:15" ht="15" customHeight="1">
      <c r="A236" s="35"/>
      <c r="B236" s="196"/>
      <c r="C236" s="9">
        <v>2347</v>
      </c>
      <c r="D236" s="9" t="s">
        <v>46</v>
      </c>
      <c r="E236" s="156" t="s">
        <v>13</v>
      </c>
      <c r="F236" s="9" t="s">
        <v>9</v>
      </c>
      <c r="G236" s="12">
        <v>9</v>
      </c>
      <c r="H236" s="12" t="s">
        <v>125</v>
      </c>
      <c r="I236" s="12">
        <v>1</v>
      </c>
      <c r="J236" s="156" t="s">
        <v>126</v>
      </c>
      <c r="K236" s="181">
        <v>5</v>
      </c>
      <c r="L236" s="103"/>
      <c r="M236" s="37"/>
      <c r="N236" s="15">
        <f t="shared" si="3"/>
        <v>0</v>
      </c>
      <c r="O236" s="36"/>
    </row>
    <row r="237" spans="1:15" ht="15" customHeight="1">
      <c r="A237" s="35"/>
      <c r="B237" s="196"/>
      <c r="C237" s="9">
        <v>2349</v>
      </c>
      <c r="D237" s="9" t="s">
        <v>46</v>
      </c>
      <c r="E237" s="157" t="s">
        <v>13</v>
      </c>
      <c r="F237" s="9" t="s">
        <v>9</v>
      </c>
      <c r="G237" s="12">
        <v>11.3</v>
      </c>
      <c r="H237" s="12" t="s">
        <v>125</v>
      </c>
      <c r="I237" s="12">
        <v>1</v>
      </c>
      <c r="J237" s="157"/>
      <c r="K237" s="182"/>
      <c r="L237" s="103"/>
      <c r="M237" s="37"/>
      <c r="N237" s="15">
        <f t="shared" si="3"/>
        <v>0</v>
      </c>
      <c r="O237" s="36"/>
    </row>
    <row r="238" spans="1:15" ht="15" customHeight="1">
      <c r="A238" s="35"/>
      <c r="B238" s="196"/>
      <c r="C238" s="9">
        <v>2350</v>
      </c>
      <c r="D238" s="9" t="s">
        <v>46</v>
      </c>
      <c r="E238" s="157" t="s">
        <v>13</v>
      </c>
      <c r="F238" s="9" t="s">
        <v>9</v>
      </c>
      <c r="G238" s="12">
        <v>9</v>
      </c>
      <c r="H238" s="12" t="s">
        <v>125</v>
      </c>
      <c r="I238" s="12">
        <v>1</v>
      </c>
      <c r="J238" s="157"/>
      <c r="K238" s="182"/>
      <c r="L238" s="103"/>
      <c r="M238" s="37"/>
      <c r="N238" s="15">
        <f t="shared" si="3"/>
        <v>0</v>
      </c>
      <c r="O238" s="36"/>
    </row>
    <row r="239" spans="1:15" ht="15" customHeight="1">
      <c r="A239" s="35"/>
      <c r="B239" s="196"/>
      <c r="C239" s="9">
        <v>2352</v>
      </c>
      <c r="D239" s="9" t="s">
        <v>46</v>
      </c>
      <c r="E239" s="9" t="s">
        <v>11</v>
      </c>
      <c r="F239" s="9" t="s">
        <v>9</v>
      </c>
      <c r="G239" s="12">
        <v>20.3</v>
      </c>
      <c r="H239" s="12" t="s">
        <v>125</v>
      </c>
      <c r="I239" s="12">
        <v>1</v>
      </c>
      <c r="J239" s="12" t="s">
        <v>126</v>
      </c>
      <c r="K239" s="13">
        <v>5</v>
      </c>
      <c r="L239" s="103"/>
      <c r="M239" s="37"/>
      <c r="N239" s="15">
        <f t="shared" si="3"/>
        <v>0</v>
      </c>
      <c r="O239" s="36"/>
    </row>
    <row r="240" spans="1:15" ht="15" customHeight="1">
      <c r="A240" s="35"/>
      <c r="B240" s="196"/>
      <c r="C240" s="9">
        <v>2353</v>
      </c>
      <c r="D240" s="9" t="s">
        <v>43</v>
      </c>
      <c r="E240" s="156" t="s">
        <v>13</v>
      </c>
      <c r="F240" s="9" t="s">
        <v>9</v>
      </c>
      <c r="G240" s="12">
        <v>20.3</v>
      </c>
      <c r="H240" s="12" t="s">
        <v>125</v>
      </c>
      <c r="I240" s="12">
        <v>1</v>
      </c>
      <c r="J240" s="156" t="s">
        <v>126</v>
      </c>
      <c r="K240" s="181">
        <v>5</v>
      </c>
      <c r="L240" s="103"/>
      <c r="M240" s="37"/>
      <c r="N240" s="15">
        <f t="shared" si="3"/>
        <v>0</v>
      </c>
      <c r="O240" s="36"/>
    </row>
    <row r="241" spans="1:15" ht="15" customHeight="1">
      <c r="A241" s="35"/>
      <c r="B241" s="196"/>
      <c r="C241" s="9">
        <v>2354</v>
      </c>
      <c r="D241" s="9" t="s">
        <v>43</v>
      </c>
      <c r="E241" s="157" t="s">
        <v>13</v>
      </c>
      <c r="F241" s="9" t="s">
        <v>9</v>
      </c>
      <c r="G241" s="12">
        <v>20.3</v>
      </c>
      <c r="H241" s="12" t="s">
        <v>125</v>
      </c>
      <c r="I241" s="12">
        <v>1</v>
      </c>
      <c r="J241" s="157"/>
      <c r="K241" s="182"/>
      <c r="L241" s="103"/>
      <c r="M241" s="37"/>
      <c r="N241" s="15">
        <f t="shared" si="3"/>
        <v>0</v>
      </c>
      <c r="O241" s="36"/>
    </row>
    <row r="242" spans="1:15" ht="15" customHeight="1">
      <c r="A242" s="35"/>
      <c r="B242" s="196"/>
      <c r="C242" s="9">
        <v>2355</v>
      </c>
      <c r="D242" s="9" t="s">
        <v>46</v>
      </c>
      <c r="E242" s="157" t="s">
        <v>13</v>
      </c>
      <c r="F242" s="9" t="s">
        <v>9</v>
      </c>
      <c r="G242" s="12">
        <v>20.3</v>
      </c>
      <c r="H242" s="12" t="s">
        <v>125</v>
      </c>
      <c r="I242" s="12">
        <v>1</v>
      </c>
      <c r="J242" s="157"/>
      <c r="K242" s="182"/>
      <c r="L242" s="103"/>
      <c r="M242" s="37"/>
      <c r="N242" s="15">
        <f t="shared" si="3"/>
        <v>0</v>
      </c>
      <c r="O242" s="36"/>
    </row>
    <row r="243" spans="1:15" ht="15" customHeight="1">
      <c r="A243" s="35"/>
      <c r="B243" s="196"/>
      <c r="C243" s="9">
        <v>2356</v>
      </c>
      <c r="D243" s="39" t="s">
        <v>46</v>
      </c>
      <c r="E243" s="157" t="s">
        <v>13</v>
      </c>
      <c r="F243" s="9" t="s">
        <v>9</v>
      </c>
      <c r="G243" s="12">
        <v>20.3</v>
      </c>
      <c r="H243" s="12" t="s">
        <v>125</v>
      </c>
      <c r="I243" s="12">
        <v>1</v>
      </c>
      <c r="J243" s="157"/>
      <c r="K243" s="182"/>
      <c r="L243" s="103"/>
      <c r="M243" s="37"/>
      <c r="N243" s="15">
        <f t="shared" si="3"/>
        <v>0</v>
      </c>
      <c r="O243" s="36"/>
    </row>
    <row r="244" spans="1:15" ht="15" customHeight="1">
      <c r="A244" s="35"/>
      <c r="B244" s="196"/>
      <c r="C244" s="9">
        <v>2357</v>
      </c>
      <c r="D244" s="9" t="s">
        <v>46</v>
      </c>
      <c r="E244" s="9" t="s">
        <v>8</v>
      </c>
      <c r="F244" s="9" t="s">
        <v>9</v>
      </c>
      <c r="G244" s="12">
        <v>20.3</v>
      </c>
      <c r="H244" s="12" t="s">
        <v>125</v>
      </c>
      <c r="I244" s="12">
        <v>1</v>
      </c>
      <c r="J244" s="12" t="s">
        <v>126</v>
      </c>
      <c r="K244" s="13">
        <v>6</v>
      </c>
      <c r="L244" s="103"/>
      <c r="M244" s="37"/>
      <c r="N244" s="15">
        <f t="shared" si="3"/>
        <v>0</v>
      </c>
      <c r="O244" s="36"/>
    </row>
    <row r="245" spans="1:15" ht="15" customHeight="1">
      <c r="A245" s="35"/>
      <c r="B245" s="196"/>
      <c r="C245" s="9">
        <v>2358</v>
      </c>
      <c r="D245" s="9" t="s">
        <v>46</v>
      </c>
      <c r="E245" s="156" t="s">
        <v>13</v>
      </c>
      <c r="F245" s="9" t="s">
        <v>9</v>
      </c>
      <c r="G245" s="12">
        <v>20.3</v>
      </c>
      <c r="H245" s="12" t="s">
        <v>125</v>
      </c>
      <c r="I245" s="12">
        <v>1</v>
      </c>
      <c r="J245" s="156" t="s">
        <v>126</v>
      </c>
      <c r="K245" s="181">
        <v>5</v>
      </c>
      <c r="L245" s="103"/>
      <c r="M245" s="37"/>
      <c r="N245" s="15">
        <f t="shared" si="3"/>
        <v>0</v>
      </c>
      <c r="O245" s="36"/>
    </row>
    <row r="246" spans="1:15" ht="15" customHeight="1">
      <c r="A246" s="35"/>
      <c r="B246" s="196"/>
      <c r="C246" s="9">
        <v>2359</v>
      </c>
      <c r="D246" s="9" t="s">
        <v>46</v>
      </c>
      <c r="E246" s="157" t="s">
        <v>13</v>
      </c>
      <c r="F246" s="9" t="s">
        <v>9</v>
      </c>
      <c r="G246" s="12">
        <v>20.3</v>
      </c>
      <c r="H246" s="12" t="s">
        <v>125</v>
      </c>
      <c r="I246" s="12">
        <v>1</v>
      </c>
      <c r="J246" s="157"/>
      <c r="K246" s="182"/>
      <c r="L246" s="103"/>
      <c r="M246" s="37"/>
      <c r="N246" s="15">
        <f t="shared" si="3"/>
        <v>0</v>
      </c>
      <c r="O246" s="36"/>
    </row>
    <row r="247" spans="1:15" ht="15" customHeight="1">
      <c r="A247" s="35"/>
      <c r="B247" s="196"/>
      <c r="C247" s="9" t="s">
        <v>47</v>
      </c>
      <c r="D247" s="9" t="s">
        <v>46</v>
      </c>
      <c r="E247" s="9" t="s">
        <v>8</v>
      </c>
      <c r="F247" s="9" t="s">
        <v>9</v>
      </c>
      <c r="G247" s="12">
        <v>107.6</v>
      </c>
      <c r="H247" s="12" t="s">
        <v>125</v>
      </c>
      <c r="I247" s="12">
        <v>4</v>
      </c>
      <c r="J247" s="12" t="s">
        <v>78</v>
      </c>
      <c r="K247" s="13">
        <v>3</v>
      </c>
      <c r="L247" s="103"/>
      <c r="M247" s="37"/>
      <c r="N247" s="15">
        <f t="shared" si="3"/>
        <v>0</v>
      </c>
      <c r="O247" s="36"/>
    </row>
    <row r="248" spans="1:15" ht="15" customHeight="1">
      <c r="A248" s="35"/>
      <c r="B248" s="196"/>
      <c r="C248" s="9">
        <v>2362</v>
      </c>
      <c r="D248" s="9" t="s">
        <v>43</v>
      </c>
      <c r="E248" s="9" t="s">
        <v>13</v>
      </c>
      <c r="F248" s="9" t="s">
        <v>24</v>
      </c>
      <c r="G248" s="12">
        <v>20.3</v>
      </c>
      <c r="H248" s="12" t="s">
        <v>125</v>
      </c>
      <c r="I248" s="12">
        <v>2</v>
      </c>
      <c r="J248" s="12" t="s">
        <v>126</v>
      </c>
      <c r="K248" s="13">
        <v>5</v>
      </c>
      <c r="L248" s="103"/>
      <c r="M248" s="37"/>
      <c r="N248" s="15">
        <f t="shared" si="3"/>
        <v>0</v>
      </c>
      <c r="O248" s="36"/>
    </row>
    <row r="249" spans="1:15" ht="15" customHeight="1">
      <c r="A249" s="35"/>
      <c r="B249" s="196"/>
      <c r="C249" s="27">
        <v>2363</v>
      </c>
      <c r="D249" s="27" t="s">
        <v>43</v>
      </c>
      <c r="E249" s="27" t="s">
        <v>13</v>
      </c>
      <c r="F249" s="27" t="s">
        <v>24</v>
      </c>
      <c r="G249" s="48">
        <v>20.3</v>
      </c>
      <c r="H249" s="48" t="s">
        <v>125</v>
      </c>
      <c r="I249" s="48">
        <v>1</v>
      </c>
      <c r="J249" s="48" t="s">
        <v>126</v>
      </c>
      <c r="K249" s="17">
        <v>5</v>
      </c>
      <c r="L249" s="103"/>
      <c r="M249" s="37"/>
      <c r="N249" s="49">
        <f t="shared" si="3"/>
        <v>0</v>
      </c>
      <c r="O249" s="36"/>
    </row>
    <row r="250" spans="1:15" ht="15" customHeight="1">
      <c r="A250" s="35"/>
      <c r="B250" s="197"/>
      <c r="C250" s="9">
        <v>2364</v>
      </c>
      <c r="D250" s="9" t="s">
        <v>125</v>
      </c>
      <c r="E250" s="9" t="s">
        <v>42</v>
      </c>
      <c r="F250" s="9" t="s">
        <v>9</v>
      </c>
      <c r="G250" s="12">
        <v>47.1</v>
      </c>
      <c r="H250" s="12" t="s">
        <v>125</v>
      </c>
      <c r="I250" s="12">
        <v>1</v>
      </c>
      <c r="J250" s="12" t="s">
        <v>78</v>
      </c>
      <c r="K250" s="13">
        <v>3</v>
      </c>
      <c r="L250" s="103"/>
      <c r="M250" s="37"/>
      <c r="N250" s="15">
        <f t="shared" si="3"/>
        <v>0</v>
      </c>
      <c r="O250" s="36"/>
    </row>
    <row r="251" spans="2:15" s="2" customFormat="1" ht="26.25" customHeight="1">
      <c r="B251" s="139" t="s">
        <v>250</v>
      </c>
      <c r="C251" s="140"/>
      <c r="D251" s="140"/>
      <c r="E251" s="140"/>
      <c r="F251" s="140"/>
      <c r="G251" s="140"/>
      <c r="H251" s="140"/>
      <c r="I251" s="140"/>
      <c r="J251" s="140"/>
      <c r="K251" s="141"/>
      <c r="L251" s="33">
        <f>SUM(L189:L250)</f>
        <v>0</v>
      </c>
      <c r="M251" s="33"/>
      <c r="N251" s="34">
        <f>SUM(N189:N250)</f>
        <v>0</v>
      </c>
      <c r="O251" s="8"/>
    </row>
    <row r="252" spans="1:15" ht="30" customHeight="1">
      <c r="A252" s="35"/>
      <c r="B252" s="146" t="s">
        <v>0</v>
      </c>
      <c r="C252" s="146" t="s">
        <v>1</v>
      </c>
      <c r="D252" s="146" t="s">
        <v>2</v>
      </c>
      <c r="E252" s="146" t="s">
        <v>3</v>
      </c>
      <c r="F252" s="146" t="s">
        <v>4</v>
      </c>
      <c r="G252" s="146" t="s">
        <v>241</v>
      </c>
      <c r="H252" s="146" t="s">
        <v>242</v>
      </c>
      <c r="I252" s="146" t="s">
        <v>127</v>
      </c>
      <c r="J252" s="142" t="s">
        <v>121</v>
      </c>
      <c r="K252" s="146" t="s">
        <v>73</v>
      </c>
      <c r="L252" s="130" t="s">
        <v>128</v>
      </c>
      <c r="M252" s="6" t="s">
        <v>5</v>
      </c>
      <c r="N252" s="146" t="s">
        <v>129</v>
      </c>
      <c r="O252" s="146" t="s">
        <v>168</v>
      </c>
    </row>
    <row r="253" spans="1:15" ht="30" customHeight="1">
      <c r="A253" s="35"/>
      <c r="B253" s="200"/>
      <c r="C253" s="147"/>
      <c r="D253" s="147"/>
      <c r="E253" s="147"/>
      <c r="F253" s="147"/>
      <c r="G253" s="147"/>
      <c r="H253" s="147"/>
      <c r="I253" s="147"/>
      <c r="J253" s="143"/>
      <c r="K253" s="147"/>
      <c r="L253" s="147"/>
      <c r="M253" s="7" t="s">
        <v>76</v>
      </c>
      <c r="N253" s="147"/>
      <c r="O253" s="147"/>
    </row>
    <row r="254" spans="1:15" s="2" customFormat="1" ht="39.75" customHeight="1">
      <c r="A254" s="1"/>
      <c r="B254" s="201" t="s">
        <v>6</v>
      </c>
      <c r="C254" s="202"/>
      <c r="D254" s="202"/>
      <c r="E254" s="202"/>
      <c r="F254" s="202"/>
      <c r="G254" s="202"/>
      <c r="H254" s="202"/>
      <c r="I254" s="202"/>
      <c r="J254" s="202"/>
      <c r="K254" s="202"/>
      <c r="L254" s="202"/>
      <c r="M254" s="202"/>
      <c r="N254" s="203"/>
      <c r="O254" s="8"/>
    </row>
    <row r="255" spans="1:15" ht="15" customHeight="1">
      <c r="A255" s="35"/>
      <c r="B255" s="195" t="s">
        <v>178</v>
      </c>
      <c r="C255" s="165" t="s">
        <v>125</v>
      </c>
      <c r="D255" s="165" t="s">
        <v>29</v>
      </c>
      <c r="E255" s="47" t="s">
        <v>98</v>
      </c>
      <c r="F255" s="210" t="s">
        <v>16</v>
      </c>
      <c r="G255" s="156">
        <v>37.2</v>
      </c>
      <c r="H255" s="156" t="s">
        <v>125</v>
      </c>
      <c r="I255" s="156">
        <v>4</v>
      </c>
      <c r="J255" s="156" t="s">
        <v>126</v>
      </c>
      <c r="K255" s="181">
        <v>1</v>
      </c>
      <c r="L255" s="205"/>
      <c r="M255" s="37"/>
      <c r="N255" s="191">
        <f aca="true" t="shared" si="4" ref="N255:N315">IF(J255="ano",L255*9+L255*3/2,L255*12)</f>
        <v>0</v>
      </c>
      <c r="O255" s="36"/>
    </row>
    <row r="256" spans="1:15" ht="15" customHeight="1">
      <c r="A256" s="35"/>
      <c r="B256" s="196"/>
      <c r="C256" s="198"/>
      <c r="D256" s="198"/>
      <c r="E256" s="47" t="s">
        <v>122</v>
      </c>
      <c r="F256" s="204"/>
      <c r="G256" s="204"/>
      <c r="H256" s="204"/>
      <c r="I256" s="204"/>
      <c r="J256" s="204"/>
      <c r="K256" s="211"/>
      <c r="L256" s="206"/>
      <c r="M256" s="37"/>
      <c r="N256" s="192">
        <f t="shared" si="4"/>
        <v>0</v>
      </c>
      <c r="O256" s="36"/>
    </row>
    <row r="257" spans="1:15" ht="15" customHeight="1">
      <c r="A257" s="35"/>
      <c r="B257" s="196"/>
      <c r="C257" s="198"/>
      <c r="D257" s="198"/>
      <c r="E257" s="47" t="s">
        <v>99</v>
      </c>
      <c r="F257" s="204"/>
      <c r="G257" s="204"/>
      <c r="H257" s="204"/>
      <c r="I257" s="204"/>
      <c r="J257" s="204"/>
      <c r="K257" s="211"/>
      <c r="L257" s="206"/>
      <c r="M257" s="37"/>
      <c r="N257" s="192">
        <f t="shared" si="4"/>
        <v>0</v>
      </c>
      <c r="O257" s="36"/>
    </row>
    <row r="258" spans="1:15" ht="15" customHeight="1">
      <c r="A258" s="35"/>
      <c r="B258" s="196"/>
      <c r="C258" s="198"/>
      <c r="D258" s="198"/>
      <c r="E258" s="47" t="s">
        <v>103</v>
      </c>
      <c r="F258" s="204"/>
      <c r="G258" s="204"/>
      <c r="H258" s="204"/>
      <c r="I258" s="204"/>
      <c r="J258" s="204"/>
      <c r="K258" s="211"/>
      <c r="L258" s="206"/>
      <c r="M258" s="37"/>
      <c r="N258" s="192">
        <f t="shared" si="4"/>
        <v>0</v>
      </c>
      <c r="O258" s="36"/>
    </row>
    <row r="259" spans="2:15" s="32" customFormat="1" ht="15" customHeight="1">
      <c r="B259" s="196"/>
      <c r="C259" s="199"/>
      <c r="D259" s="199"/>
      <c r="E259" s="47" t="s">
        <v>109</v>
      </c>
      <c r="F259" s="204"/>
      <c r="G259" s="204"/>
      <c r="H259" s="204"/>
      <c r="I259" s="204"/>
      <c r="J259" s="204"/>
      <c r="K259" s="211"/>
      <c r="L259" s="206"/>
      <c r="M259" s="30"/>
      <c r="N259" s="192">
        <f t="shared" si="4"/>
        <v>0</v>
      </c>
      <c r="O259" s="31"/>
    </row>
    <row r="260" spans="1:15" ht="15" customHeight="1">
      <c r="A260" s="35"/>
      <c r="B260" s="196"/>
      <c r="C260" s="9">
        <v>2402</v>
      </c>
      <c r="D260" s="9" t="s">
        <v>125</v>
      </c>
      <c r="E260" s="9" t="s">
        <v>21</v>
      </c>
      <c r="F260" s="9" t="s">
        <v>16</v>
      </c>
      <c r="G260" s="12">
        <v>26.1</v>
      </c>
      <c r="H260" s="9" t="s">
        <v>125</v>
      </c>
      <c r="I260" s="9" t="s">
        <v>125</v>
      </c>
      <c r="J260" s="12" t="s">
        <v>126</v>
      </c>
      <c r="K260" s="13">
        <v>2</v>
      </c>
      <c r="L260" s="103"/>
      <c r="M260" s="37"/>
      <c r="N260" s="15">
        <f t="shared" si="4"/>
        <v>0</v>
      </c>
      <c r="O260" s="36"/>
    </row>
    <row r="261" spans="1:15" ht="15" customHeight="1">
      <c r="A261" s="35"/>
      <c r="B261" s="196"/>
      <c r="C261" s="9">
        <v>2488</v>
      </c>
      <c r="D261" s="9" t="s">
        <v>125</v>
      </c>
      <c r="E261" s="9" t="s">
        <v>49</v>
      </c>
      <c r="F261" s="9" t="s">
        <v>16</v>
      </c>
      <c r="G261" s="12">
        <v>42.1</v>
      </c>
      <c r="H261" s="9" t="s">
        <v>125</v>
      </c>
      <c r="I261" s="9" t="s">
        <v>125</v>
      </c>
      <c r="J261" s="12" t="s">
        <v>126</v>
      </c>
      <c r="K261" s="13">
        <v>2</v>
      </c>
      <c r="L261" s="103"/>
      <c r="M261" s="37"/>
      <c r="N261" s="15">
        <f t="shared" si="4"/>
        <v>0</v>
      </c>
      <c r="O261" s="36"/>
    </row>
    <row r="262" spans="1:15" ht="15" customHeight="1">
      <c r="A262" s="35"/>
      <c r="B262" s="196"/>
      <c r="C262" s="9">
        <v>2404</v>
      </c>
      <c r="D262" s="9"/>
      <c r="E262" s="9" t="s">
        <v>40</v>
      </c>
      <c r="F262" s="9" t="s">
        <v>9</v>
      </c>
      <c r="G262" s="12">
        <v>87.3</v>
      </c>
      <c r="H262" s="9" t="s">
        <v>125</v>
      </c>
      <c r="I262" s="12">
        <v>1</v>
      </c>
      <c r="J262" s="12" t="s">
        <v>78</v>
      </c>
      <c r="K262" s="13">
        <v>3</v>
      </c>
      <c r="L262" s="103"/>
      <c r="M262" s="46"/>
      <c r="N262" s="15">
        <f t="shared" si="4"/>
        <v>0</v>
      </c>
      <c r="O262" s="36"/>
    </row>
    <row r="263" spans="1:15" ht="15" customHeight="1">
      <c r="A263" s="35"/>
      <c r="B263" s="196"/>
      <c r="C263" s="9">
        <v>2405</v>
      </c>
      <c r="D263" s="9" t="s">
        <v>160</v>
      </c>
      <c r="E263" s="9" t="s">
        <v>8</v>
      </c>
      <c r="F263" s="9" t="s">
        <v>9</v>
      </c>
      <c r="G263" s="12">
        <v>20.3</v>
      </c>
      <c r="H263" s="9" t="s">
        <v>125</v>
      </c>
      <c r="I263" s="48">
        <v>1</v>
      </c>
      <c r="J263" s="12" t="s">
        <v>126</v>
      </c>
      <c r="K263" s="13">
        <v>6</v>
      </c>
      <c r="L263" s="103"/>
      <c r="M263" s="46"/>
      <c r="N263" s="15">
        <f t="shared" si="4"/>
        <v>0</v>
      </c>
      <c r="O263" s="36"/>
    </row>
    <row r="264" spans="1:15" ht="15" customHeight="1">
      <c r="A264" s="35"/>
      <c r="B264" s="196"/>
      <c r="C264" s="9" t="s">
        <v>50</v>
      </c>
      <c r="D264" s="9" t="s">
        <v>161</v>
      </c>
      <c r="E264" s="9" t="s">
        <v>8</v>
      </c>
      <c r="F264" s="9" t="s">
        <v>9</v>
      </c>
      <c r="G264" s="12">
        <v>20.3</v>
      </c>
      <c r="H264" s="9" t="s">
        <v>125</v>
      </c>
      <c r="I264" s="12">
        <v>1</v>
      </c>
      <c r="J264" s="12" t="s">
        <v>126</v>
      </c>
      <c r="K264" s="13">
        <v>6</v>
      </c>
      <c r="L264" s="103"/>
      <c r="M264" s="37"/>
      <c r="N264" s="15">
        <f t="shared" si="4"/>
        <v>0</v>
      </c>
      <c r="O264" s="36"/>
    </row>
    <row r="265" spans="1:15" ht="15" customHeight="1">
      <c r="A265" s="35"/>
      <c r="B265" s="196"/>
      <c r="C265" s="9">
        <v>2408</v>
      </c>
      <c r="D265" s="9" t="s">
        <v>162</v>
      </c>
      <c r="E265" s="9" t="s">
        <v>13</v>
      </c>
      <c r="F265" s="9" t="s">
        <v>9</v>
      </c>
      <c r="G265" s="12">
        <v>20.3</v>
      </c>
      <c r="H265" s="9" t="s">
        <v>125</v>
      </c>
      <c r="I265" s="12">
        <v>1</v>
      </c>
      <c r="J265" s="12" t="s">
        <v>126</v>
      </c>
      <c r="K265" s="13">
        <v>5</v>
      </c>
      <c r="L265" s="103"/>
      <c r="M265" s="37"/>
      <c r="N265" s="15">
        <f t="shared" si="4"/>
        <v>0</v>
      </c>
      <c r="O265" s="36"/>
    </row>
    <row r="266" spans="1:15" ht="15" customHeight="1">
      <c r="A266" s="35"/>
      <c r="B266" s="196"/>
      <c r="C266" s="9">
        <v>2409</v>
      </c>
      <c r="D266" s="9"/>
      <c r="E266" s="9" t="s">
        <v>14</v>
      </c>
      <c r="F266" s="9" t="s">
        <v>16</v>
      </c>
      <c r="G266" s="12">
        <v>20.3</v>
      </c>
      <c r="H266" s="9" t="s">
        <v>125</v>
      </c>
      <c r="I266" s="12">
        <v>1</v>
      </c>
      <c r="J266" s="12" t="s">
        <v>126</v>
      </c>
      <c r="K266" s="13">
        <v>1</v>
      </c>
      <c r="L266" s="103"/>
      <c r="M266" s="37"/>
      <c r="N266" s="15">
        <f t="shared" si="4"/>
        <v>0</v>
      </c>
      <c r="O266" s="36"/>
    </row>
    <row r="267" spans="1:15" ht="15" customHeight="1">
      <c r="A267" s="35"/>
      <c r="B267" s="196"/>
      <c r="C267" s="9">
        <v>2410</v>
      </c>
      <c r="D267" s="9" t="s">
        <v>162</v>
      </c>
      <c r="E267" s="156" t="s">
        <v>8</v>
      </c>
      <c r="F267" s="9" t="s">
        <v>9</v>
      </c>
      <c r="G267" s="12">
        <v>20.3</v>
      </c>
      <c r="H267" s="9" t="s">
        <v>125</v>
      </c>
      <c r="I267" s="12">
        <v>1</v>
      </c>
      <c r="J267" s="12" t="s">
        <v>126</v>
      </c>
      <c r="K267" s="181">
        <v>6</v>
      </c>
      <c r="L267" s="103"/>
      <c r="M267" s="37"/>
      <c r="N267" s="15">
        <f t="shared" si="4"/>
        <v>0</v>
      </c>
      <c r="O267" s="36"/>
    </row>
    <row r="268" spans="1:15" ht="15" customHeight="1">
      <c r="A268" s="35"/>
      <c r="B268" s="196"/>
      <c r="C268" s="9">
        <v>2411</v>
      </c>
      <c r="D268" s="9" t="s">
        <v>163</v>
      </c>
      <c r="E268" s="157" t="s">
        <v>8</v>
      </c>
      <c r="F268" s="9" t="s">
        <v>9</v>
      </c>
      <c r="G268" s="12">
        <v>20.3</v>
      </c>
      <c r="H268" s="9" t="s">
        <v>125</v>
      </c>
      <c r="I268" s="12">
        <v>1</v>
      </c>
      <c r="J268" s="12" t="s">
        <v>126</v>
      </c>
      <c r="K268" s="182"/>
      <c r="L268" s="103"/>
      <c r="M268" s="37"/>
      <c r="N268" s="15">
        <f t="shared" si="4"/>
        <v>0</v>
      </c>
      <c r="O268" s="36"/>
    </row>
    <row r="269" spans="1:15" ht="15" customHeight="1">
      <c r="A269" s="35"/>
      <c r="B269" s="196"/>
      <c r="C269" s="9">
        <v>2412</v>
      </c>
      <c r="D269" s="9" t="s">
        <v>163</v>
      </c>
      <c r="E269" s="9" t="s">
        <v>13</v>
      </c>
      <c r="F269" s="9" t="s">
        <v>24</v>
      </c>
      <c r="G269" s="12">
        <v>20.3</v>
      </c>
      <c r="H269" s="9" t="s">
        <v>125</v>
      </c>
      <c r="I269" s="12">
        <v>1</v>
      </c>
      <c r="J269" s="12" t="s">
        <v>126</v>
      </c>
      <c r="K269" s="13">
        <v>5</v>
      </c>
      <c r="L269" s="103"/>
      <c r="M269" s="37"/>
      <c r="N269" s="15">
        <f t="shared" si="4"/>
        <v>0</v>
      </c>
      <c r="O269" s="36"/>
    </row>
    <row r="270" spans="1:15" ht="15" customHeight="1">
      <c r="A270" s="35"/>
      <c r="B270" s="196"/>
      <c r="C270" s="9">
        <v>2413</v>
      </c>
      <c r="D270" s="9" t="s">
        <v>163</v>
      </c>
      <c r="E270" s="9" t="s">
        <v>8</v>
      </c>
      <c r="F270" s="9" t="s">
        <v>16</v>
      </c>
      <c r="G270" s="12">
        <v>12.3</v>
      </c>
      <c r="H270" s="9" t="s">
        <v>125</v>
      </c>
      <c r="I270" s="12">
        <v>1</v>
      </c>
      <c r="J270" s="12" t="s">
        <v>126</v>
      </c>
      <c r="K270" s="13">
        <v>6</v>
      </c>
      <c r="L270" s="103"/>
      <c r="M270" s="37"/>
      <c r="N270" s="15">
        <f t="shared" si="4"/>
        <v>0</v>
      </c>
      <c r="O270" s="36"/>
    </row>
    <row r="271" spans="1:15" ht="15" customHeight="1">
      <c r="A271" s="35"/>
      <c r="B271" s="196"/>
      <c r="C271" s="9">
        <v>2414</v>
      </c>
      <c r="D271" s="9" t="s">
        <v>163</v>
      </c>
      <c r="E271" s="9" t="s">
        <v>8</v>
      </c>
      <c r="F271" s="9" t="s">
        <v>16</v>
      </c>
      <c r="G271" s="12">
        <v>8</v>
      </c>
      <c r="H271" s="9" t="s">
        <v>125</v>
      </c>
      <c r="I271" s="9" t="s">
        <v>125</v>
      </c>
      <c r="J271" s="12" t="s">
        <v>126</v>
      </c>
      <c r="K271" s="13">
        <v>6</v>
      </c>
      <c r="L271" s="103"/>
      <c r="M271" s="37"/>
      <c r="N271" s="15">
        <f t="shared" si="4"/>
        <v>0</v>
      </c>
      <c r="O271" s="36"/>
    </row>
    <row r="272" spans="1:15" ht="15" customHeight="1">
      <c r="A272" s="35"/>
      <c r="B272" s="196"/>
      <c r="C272" s="9">
        <v>2415</v>
      </c>
      <c r="D272" s="9" t="s">
        <v>163</v>
      </c>
      <c r="E272" s="9" t="s">
        <v>8</v>
      </c>
      <c r="F272" s="9" t="s">
        <v>9</v>
      </c>
      <c r="G272" s="12">
        <v>20.3</v>
      </c>
      <c r="H272" s="9" t="s">
        <v>125</v>
      </c>
      <c r="I272" s="12">
        <v>1</v>
      </c>
      <c r="J272" s="12" t="s">
        <v>126</v>
      </c>
      <c r="K272" s="13">
        <v>6</v>
      </c>
      <c r="L272" s="103"/>
      <c r="M272" s="37"/>
      <c r="N272" s="15">
        <f t="shared" si="4"/>
        <v>0</v>
      </c>
      <c r="O272" s="36"/>
    </row>
    <row r="273" spans="1:15" ht="15" customHeight="1">
      <c r="A273" s="35"/>
      <c r="B273" s="196"/>
      <c r="C273" s="9">
        <v>2416</v>
      </c>
      <c r="D273" s="9"/>
      <c r="E273" s="156" t="s">
        <v>13</v>
      </c>
      <c r="F273" s="9" t="s">
        <v>24</v>
      </c>
      <c r="G273" s="12">
        <v>20.3</v>
      </c>
      <c r="H273" s="9" t="s">
        <v>125</v>
      </c>
      <c r="I273" s="12">
        <v>1</v>
      </c>
      <c r="J273" s="12" t="s">
        <v>126</v>
      </c>
      <c r="K273" s="181">
        <v>5</v>
      </c>
      <c r="L273" s="103"/>
      <c r="M273" s="37"/>
      <c r="N273" s="15">
        <f t="shared" si="4"/>
        <v>0</v>
      </c>
      <c r="O273" s="36"/>
    </row>
    <row r="274" spans="1:15" ht="15" customHeight="1">
      <c r="A274" s="35"/>
      <c r="B274" s="196"/>
      <c r="C274" s="9">
        <v>2417</v>
      </c>
      <c r="D274" s="9" t="s">
        <v>164</v>
      </c>
      <c r="E274" s="157" t="s">
        <v>13</v>
      </c>
      <c r="F274" s="9" t="s">
        <v>24</v>
      </c>
      <c r="G274" s="12">
        <v>20.3</v>
      </c>
      <c r="H274" s="9" t="s">
        <v>125</v>
      </c>
      <c r="I274" s="12">
        <v>1</v>
      </c>
      <c r="J274" s="12" t="s">
        <v>126</v>
      </c>
      <c r="K274" s="182"/>
      <c r="L274" s="103"/>
      <c r="M274" s="37"/>
      <c r="N274" s="15">
        <f t="shared" si="4"/>
        <v>0</v>
      </c>
      <c r="O274" s="36"/>
    </row>
    <row r="275" spans="1:15" ht="15" customHeight="1">
      <c r="A275" s="35"/>
      <c r="B275" s="196"/>
      <c r="C275" s="9">
        <v>2418</v>
      </c>
      <c r="D275" s="9" t="s">
        <v>163</v>
      </c>
      <c r="E275" s="156" t="s">
        <v>8</v>
      </c>
      <c r="F275" s="9" t="s">
        <v>9</v>
      </c>
      <c r="G275" s="12">
        <v>20.3</v>
      </c>
      <c r="H275" s="9" t="s">
        <v>125</v>
      </c>
      <c r="I275" s="12">
        <v>1</v>
      </c>
      <c r="J275" s="156" t="s">
        <v>126</v>
      </c>
      <c r="K275" s="181">
        <v>6</v>
      </c>
      <c r="L275" s="103"/>
      <c r="M275" s="37"/>
      <c r="N275" s="15">
        <f t="shared" si="4"/>
        <v>0</v>
      </c>
      <c r="O275" s="36"/>
    </row>
    <row r="276" spans="1:15" ht="15" customHeight="1">
      <c r="A276" s="35"/>
      <c r="B276" s="196"/>
      <c r="C276" s="9">
        <v>2419</v>
      </c>
      <c r="D276" s="9" t="s">
        <v>163</v>
      </c>
      <c r="E276" s="157" t="s">
        <v>8</v>
      </c>
      <c r="F276" s="9" t="s">
        <v>9</v>
      </c>
      <c r="G276" s="12">
        <v>20.3</v>
      </c>
      <c r="H276" s="9" t="s">
        <v>125</v>
      </c>
      <c r="I276" s="12">
        <v>1</v>
      </c>
      <c r="J276" s="157"/>
      <c r="K276" s="182"/>
      <c r="L276" s="103"/>
      <c r="M276" s="37"/>
      <c r="N276" s="15">
        <f t="shared" si="4"/>
        <v>0</v>
      </c>
      <c r="O276" s="36"/>
    </row>
    <row r="277" spans="1:15" ht="15" customHeight="1">
      <c r="A277" s="35"/>
      <c r="B277" s="196"/>
      <c r="C277" s="9">
        <v>2420</v>
      </c>
      <c r="D277" s="9" t="s">
        <v>163</v>
      </c>
      <c r="E277" s="157" t="s">
        <v>8</v>
      </c>
      <c r="F277" s="9" t="s">
        <v>9</v>
      </c>
      <c r="G277" s="12">
        <v>20.3</v>
      </c>
      <c r="H277" s="9" t="s">
        <v>125</v>
      </c>
      <c r="I277" s="12">
        <v>1</v>
      </c>
      <c r="J277" s="157"/>
      <c r="K277" s="182"/>
      <c r="L277" s="103"/>
      <c r="M277" s="37"/>
      <c r="N277" s="15">
        <f t="shared" si="4"/>
        <v>0</v>
      </c>
      <c r="O277" s="36"/>
    </row>
    <row r="278" spans="1:15" ht="15" customHeight="1">
      <c r="A278" s="35"/>
      <c r="B278" s="196"/>
      <c r="C278" s="9">
        <v>2469</v>
      </c>
      <c r="D278" s="9"/>
      <c r="E278" s="157" t="s">
        <v>8</v>
      </c>
      <c r="F278" s="9" t="s">
        <v>9</v>
      </c>
      <c r="G278" s="12">
        <v>12.3</v>
      </c>
      <c r="H278" s="9" t="s">
        <v>125</v>
      </c>
      <c r="I278" s="12">
        <v>1</v>
      </c>
      <c r="J278" s="157"/>
      <c r="K278" s="182"/>
      <c r="L278" s="103"/>
      <c r="M278" s="37"/>
      <c r="N278" s="15">
        <f t="shared" si="4"/>
        <v>0</v>
      </c>
      <c r="O278" s="36"/>
    </row>
    <row r="279" spans="1:15" ht="15" customHeight="1">
      <c r="A279" s="35"/>
      <c r="B279" s="196"/>
      <c r="C279" s="9">
        <v>2421</v>
      </c>
      <c r="D279" s="9" t="s">
        <v>165</v>
      </c>
      <c r="E279" s="9" t="s">
        <v>13</v>
      </c>
      <c r="F279" s="9" t="s">
        <v>9</v>
      </c>
      <c r="G279" s="12">
        <v>8</v>
      </c>
      <c r="H279" s="9" t="s">
        <v>125</v>
      </c>
      <c r="I279" s="12">
        <v>1</v>
      </c>
      <c r="J279" s="12" t="s">
        <v>126</v>
      </c>
      <c r="K279" s="13">
        <v>5</v>
      </c>
      <c r="L279" s="103"/>
      <c r="M279" s="37"/>
      <c r="N279" s="15">
        <f t="shared" si="4"/>
        <v>0</v>
      </c>
      <c r="O279" s="36"/>
    </row>
    <row r="280" spans="1:15" ht="15" customHeight="1">
      <c r="A280" s="35"/>
      <c r="B280" s="196"/>
      <c r="C280" s="9">
        <v>2422</v>
      </c>
      <c r="D280" s="9" t="s">
        <v>165</v>
      </c>
      <c r="E280" s="9" t="s">
        <v>32</v>
      </c>
      <c r="F280" s="9" t="s">
        <v>9</v>
      </c>
      <c r="G280" s="12">
        <v>20.3</v>
      </c>
      <c r="H280" s="9" t="s">
        <v>125</v>
      </c>
      <c r="I280" s="12">
        <v>1</v>
      </c>
      <c r="J280" s="12" t="s">
        <v>78</v>
      </c>
      <c r="K280" s="13">
        <v>9</v>
      </c>
      <c r="L280" s="103"/>
      <c r="M280" s="37"/>
      <c r="N280" s="15">
        <f t="shared" si="4"/>
        <v>0</v>
      </c>
      <c r="O280" s="36"/>
    </row>
    <row r="281" spans="1:15" ht="15" customHeight="1">
      <c r="A281" s="35"/>
      <c r="B281" s="196"/>
      <c r="C281" s="9">
        <v>2423</v>
      </c>
      <c r="D281" s="9" t="s">
        <v>165</v>
      </c>
      <c r="E281" s="156" t="s">
        <v>13</v>
      </c>
      <c r="F281" s="9" t="s">
        <v>9</v>
      </c>
      <c r="G281" s="12">
        <v>20.3</v>
      </c>
      <c r="H281" s="9" t="s">
        <v>125</v>
      </c>
      <c r="I281" s="12">
        <v>1</v>
      </c>
      <c r="J281" s="156" t="s">
        <v>126</v>
      </c>
      <c r="K281" s="181">
        <v>5</v>
      </c>
      <c r="L281" s="103"/>
      <c r="M281" s="37"/>
      <c r="N281" s="15">
        <f t="shared" si="4"/>
        <v>0</v>
      </c>
      <c r="O281" s="36"/>
    </row>
    <row r="282" spans="1:15" ht="15" customHeight="1">
      <c r="A282" s="35"/>
      <c r="B282" s="196"/>
      <c r="C282" s="9">
        <v>2424</v>
      </c>
      <c r="D282" s="9" t="s">
        <v>165</v>
      </c>
      <c r="E282" s="157" t="s">
        <v>13</v>
      </c>
      <c r="F282" s="9" t="s">
        <v>24</v>
      </c>
      <c r="G282" s="12">
        <v>20.3</v>
      </c>
      <c r="H282" s="9" t="s">
        <v>125</v>
      </c>
      <c r="I282" s="12">
        <v>1</v>
      </c>
      <c r="J282" s="157"/>
      <c r="K282" s="182"/>
      <c r="L282" s="103"/>
      <c r="M282" s="37"/>
      <c r="N282" s="15">
        <f t="shared" si="4"/>
        <v>0</v>
      </c>
      <c r="O282" s="36"/>
    </row>
    <row r="283" spans="1:15" ht="15" customHeight="1">
      <c r="A283" s="35"/>
      <c r="B283" s="196"/>
      <c r="C283" s="9">
        <v>2425</v>
      </c>
      <c r="D283" s="9" t="s">
        <v>165</v>
      </c>
      <c r="E283" s="157" t="s">
        <v>13</v>
      </c>
      <c r="F283" s="9" t="s">
        <v>24</v>
      </c>
      <c r="G283" s="12">
        <v>24.9</v>
      </c>
      <c r="H283" s="9" t="s">
        <v>125</v>
      </c>
      <c r="I283" s="12">
        <v>1</v>
      </c>
      <c r="J283" s="157"/>
      <c r="K283" s="182"/>
      <c r="L283" s="103"/>
      <c r="M283" s="37"/>
      <c r="N283" s="15">
        <f t="shared" si="4"/>
        <v>0</v>
      </c>
      <c r="O283" s="36"/>
    </row>
    <row r="284" spans="1:15" ht="15" customHeight="1">
      <c r="A284" s="35"/>
      <c r="B284" s="196"/>
      <c r="C284" s="165">
        <v>24</v>
      </c>
      <c r="D284" s="165" t="s">
        <v>34</v>
      </c>
      <c r="E284" s="50" t="s">
        <v>114</v>
      </c>
      <c r="F284" s="210" t="s">
        <v>16</v>
      </c>
      <c r="G284" s="156">
        <v>16.5</v>
      </c>
      <c r="H284" s="156" t="s">
        <v>125</v>
      </c>
      <c r="I284" s="156">
        <v>1</v>
      </c>
      <c r="J284" s="156" t="s">
        <v>126</v>
      </c>
      <c r="K284" s="181">
        <v>1</v>
      </c>
      <c r="L284" s="205"/>
      <c r="M284" s="37"/>
      <c r="N284" s="191">
        <f t="shared" si="4"/>
        <v>0</v>
      </c>
      <c r="O284" s="36"/>
    </row>
    <row r="285" spans="1:15" ht="15" customHeight="1">
      <c r="A285" s="35"/>
      <c r="B285" s="196"/>
      <c r="C285" s="198"/>
      <c r="D285" s="198"/>
      <c r="E285" s="50" t="s">
        <v>104</v>
      </c>
      <c r="F285" s="204"/>
      <c r="G285" s="204"/>
      <c r="H285" s="204"/>
      <c r="I285" s="204"/>
      <c r="J285" s="204"/>
      <c r="K285" s="211"/>
      <c r="L285" s="206"/>
      <c r="M285" s="37"/>
      <c r="N285" s="192">
        <f t="shared" si="4"/>
        <v>0</v>
      </c>
      <c r="O285" s="36"/>
    </row>
    <row r="286" spans="1:15" ht="15" customHeight="1">
      <c r="A286" s="35"/>
      <c r="B286" s="196"/>
      <c r="C286" s="199"/>
      <c r="D286" s="199"/>
      <c r="E286" s="50" t="s">
        <v>133</v>
      </c>
      <c r="F286" s="204"/>
      <c r="G286" s="204"/>
      <c r="H286" s="204"/>
      <c r="I286" s="204"/>
      <c r="J286" s="204"/>
      <c r="K286" s="211"/>
      <c r="L286" s="206"/>
      <c r="M286" s="37"/>
      <c r="N286" s="192">
        <f t="shared" si="4"/>
        <v>0</v>
      </c>
      <c r="O286" s="36"/>
    </row>
    <row r="287" spans="1:15" ht="15" customHeight="1">
      <c r="A287" s="35"/>
      <c r="B287" s="196"/>
      <c r="C287" s="9" t="s">
        <v>166</v>
      </c>
      <c r="D287" s="9" t="s">
        <v>163</v>
      </c>
      <c r="E287" s="9" t="s">
        <v>22</v>
      </c>
      <c r="F287" s="9" t="s">
        <v>16</v>
      </c>
      <c r="G287" s="12">
        <v>266</v>
      </c>
      <c r="H287" s="12">
        <v>250</v>
      </c>
      <c r="I287" s="9" t="s">
        <v>125</v>
      </c>
      <c r="J287" s="12" t="s">
        <v>126</v>
      </c>
      <c r="K287" s="13">
        <v>2</v>
      </c>
      <c r="L287" s="103"/>
      <c r="M287" s="37"/>
      <c r="N287" s="15">
        <f t="shared" si="4"/>
        <v>0</v>
      </c>
      <c r="O287" s="36"/>
    </row>
    <row r="288" spans="1:15" ht="15" customHeight="1">
      <c r="A288" s="35"/>
      <c r="B288" s="196"/>
      <c r="C288" s="9">
        <v>2432</v>
      </c>
      <c r="D288" s="9" t="s">
        <v>163</v>
      </c>
      <c r="E288" s="9" t="s">
        <v>21</v>
      </c>
      <c r="F288" s="9" t="s">
        <v>16</v>
      </c>
      <c r="G288" s="12">
        <v>23.2</v>
      </c>
      <c r="H288" s="9" t="s">
        <v>125</v>
      </c>
      <c r="I288" s="9" t="s">
        <v>125</v>
      </c>
      <c r="J288" s="12" t="s">
        <v>126</v>
      </c>
      <c r="K288" s="13">
        <v>2</v>
      </c>
      <c r="L288" s="103"/>
      <c r="M288" s="37"/>
      <c r="N288" s="15">
        <f t="shared" si="4"/>
        <v>0</v>
      </c>
      <c r="O288" s="36"/>
    </row>
    <row r="289" spans="1:15" ht="15" customHeight="1">
      <c r="A289" s="35"/>
      <c r="B289" s="196"/>
      <c r="C289" s="165">
        <v>24</v>
      </c>
      <c r="D289" s="165" t="s">
        <v>34</v>
      </c>
      <c r="E289" s="50" t="s">
        <v>113</v>
      </c>
      <c r="F289" s="210" t="s">
        <v>16</v>
      </c>
      <c r="G289" s="156">
        <v>16.5</v>
      </c>
      <c r="H289" s="156" t="s">
        <v>125</v>
      </c>
      <c r="I289" s="156">
        <v>1</v>
      </c>
      <c r="J289" s="156" t="s">
        <v>126</v>
      </c>
      <c r="K289" s="181">
        <v>1</v>
      </c>
      <c r="L289" s="205"/>
      <c r="M289" s="37"/>
      <c r="N289" s="191">
        <f t="shared" si="4"/>
        <v>0</v>
      </c>
      <c r="O289" s="36"/>
    </row>
    <row r="290" spans="1:15" ht="15" customHeight="1">
      <c r="A290" s="35"/>
      <c r="B290" s="196"/>
      <c r="C290" s="198"/>
      <c r="D290" s="198"/>
      <c r="E290" s="50" t="s">
        <v>104</v>
      </c>
      <c r="F290" s="204"/>
      <c r="G290" s="204"/>
      <c r="H290" s="204"/>
      <c r="I290" s="204"/>
      <c r="J290" s="204"/>
      <c r="K290" s="211"/>
      <c r="L290" s="206"/>
      <c r="M290" s="37"/>
      <c r="N290" s="192">
        <f t="shared" si="4"/>
        <v>0</v>
      </c>
      <c r="O290" s="36"/>
    </row>
    <row r="291" spans="1:15" ht="15" customHeight="1">
      <c r="A291" s="35"/>
      <c r="B291" s="196"/>
      <c r="C291" s="199"/>
      <c r="D291" s="199"/>
      <c r="E291" s="50" t="s">
        <v>133</v>
      </c>
      <c r="F291" s="204"/>
      <c r="G291" s="204"/>
      <c r="H291" s="204"/>
      <c r="I291" s="204"/>
      <c r="J291" s="204"/>
      <c r="K291" s="211"/>
      <c r="L291" s="206"/>
      <c r="M291" s="37"/>
      <c r="N291" s="192">
        <f t="shared" si="4"/>
        <v>0</v>
      </c>
      <c r="O291" s="36"/>
    </row>
    <row r="292" spans="1:15" ht="15" customHeight="1">
      <c r="A292" s="35"/>
      <c r="B292" s="196"/>
      <c r="C292" s="9">
        <v>2439</v>
      </c>
      <c r="D292" s="9" t="s">
        <v>33</v>
      </c>
      <c r="E292" s="156" t="s">
        <v>13</v>
      </c>
      <c r="F292" s="9" t="s">
        <v>24</v>
      </c>
      <c r="G292" s="12">
        <v>24.9</v>
      </c>
      <c r="H292" s="9" t="s">
        <v>125</v>
      </c>
      <c r="I292" s="12">
        <v>1</v>
      </c>
      <c r="J292" s="156" t="s">
        <v>126</v>
      </c>
      <c r="K292" s="181">
        <v>4</v>
      </c>
      <c r="L292" s="103"/>
      <c r="M292" s="37"/>
      <c r="N292" s="15">
        <f t="shared" si="4"/>
        <v>0</v>
      </c>
      <c r="O292" s="36"/>
    </row>
    <row r="293" spans="1:15" ht="15" customHeight="1">
      <c r="A293" s="35"/>
      <c r="B293" s="196"/>
      <c r="C293" s="9">
        <v>2440</v>
      </c>
      <c r="D293" s="9" t="s">
        <v>33</v>
      </c>
      <c r="E293" s="157" t="s">
        <v>13</v>
      </c>
      <c r="F293" s="9" t="s">
        <v>24</v>
      </c>
      <c r="G293" s="12">
        <v>20.3</v>
      </c>
      <c r="H293" s="9" t="s">
        <v>125</v>
      </c>
      <c r="I293" s="12">
        <v>1</v>
      </c>
      <c r="J293" s="157"/>
      <c r="K293" s="182"/>
      <c r="L293" s="103"/>
      <c r="M293" s="37"/>
      <c r="N293" s="15">
        <f t="shared" si="4"/>
        <v>0</v>
      </c>
      <c r="O293" s="36"/>
    </row>
    <row r="294" spans="1:15" ht="15" customHeight="1">
      <c r="A294" s="35"/>
      <c r="B294" s="196"/>
      <c r="C294" s="9">
        <v>2441</v>
      </c>
      <c r="D294" s="9" t="s">
        <v>33</v>
      </c>
      <c r="E294" s="157" t="s">
        <v>13</v>
      </c>
      <c r="F294" s="9" t="s">
        <v>9</v>
      </c>
      <c r="G294" s="12">
        <v>20.3</v>
      </c>
      <c r="H294" s="9" t="s">
        <v>125</v>
      </c>
      <c r="I294" s="12">
        <v>1</v>
      </c>
      <c r="J294" s="157"/>
      <c r="K294" s="182"/>
      <c r="L294" s="103"/>
      <c r="M294" s="37"/>
      <c r="N294" s="15">
        <f t="shared" si="4"/>
        <v>0</v>
      </c>
      <c r="O294" s="36"/>
    </row>
    <row r="295" spans="1:15" ht="15" customHeight="1">
      <c r="A295" s="35"/>
      <c r="B295" s="196"/>
      <c r="C295" s="9">
        <v>2442</v>
      </c>
      <c r="D295" s="9" t="s">
        <v>33</v>
      </c>
      <c r="E295" s="156" t="s">
        <v>8</v>
      </c>
      <c r="F295" s="9" t="s">
        <v>9</v>
      </c>
      <c r="G295" s="12">
        <v>20.3</v>
      </c>
      <c r="H295" s="9" t="s">
        <v>125</v>
      </c>
      <c r="I295" s="12">
        <v>1</v>
      </c>
      <c r="J295" s="156" t="s">
        <v>126</v>
      </c>
      <c r="K295" s="181">
        <v>2</v>
      </c>
      <c r="L295" s="103"/>
      <c r="M295" s="37"/>
      <c r="N295" s="15">
        <f t="shared" si="4"/>
        <v>0</v>
      </c>
      <c r="O295" s="36"/>
    </row>
    <row r="296" spans="1:15" ht="15" customHeight="1">
      <c r="A296" s="35"/>
      <c r="B296" s="196"/>
      <c r="C296" s="9">
        <v>2443</v>
      </c>
      <c r="D296" s="9" t="s">
        <v>33</v>
      </c>
      <c r="E296" s="157" t="s">
        <v>8</v>
      </c>
      <c r="F296" s="9" t="s">
        <v>9</v>
      </c>
      <c r="G296" s="12">
        <v>20.3</v>
      </c>
      <c r="H296" s="9" t="s">
        <v>125</v>
      </c>
      <c r="I296" s="12">
        <v>1</v>
      </c>
      <c r="J296" s="157"/>
      <c r="K296" s="182"/>
      <c r="L296" s="103"/>
      <c r="M296" s="37"/>
      <c r="N296" s="15">
        <f t="shared" si="4"/>
        <v>0</v>
      </c>
      <c r="O296" s="36"/>
    </row>
    <row r="297" spans="1:15" ht="15" customHeight="1">
      <c r="A297" s="35"/>
      <c r="B297" s="196"/>
      <c r="C297" s="9">
        <v>2444</v>
      </c>
      <c r="D297" s="9" t="s">
        <v>33</v>
      </c>
      <c r="E297" s="9" t="s">
        <v>13</v>
      </c>
      <c r="F297" s="9" t="s">
        <v>9</v>
      </c>
      <c r="G297" s="12">
        <v>20.3</v>
      </c>
      <c r="H297" s="9" t="s">
        <v>125</v>
      </c>
      <c r="I297" s="12">
        <v>1</v>
      </c>
      <c r="J297" s="12" t="s">
        <v>126</v>
      </c>
      <c r="K297" s="13">
        <v>5</v>
      </c>
      <c r="L297" s="103"/>
      <c r="M297" s="37"/>
      <c r="N297" s="15">
        <f t="shared" si="4"/>
        <v>0</v>
      </c>
      <c r="O297" s="36"/>
    </row>
    <row r="298" spans="1:15" ht="15" customHeight="1">
      <c r="A298" s="35"/>
      <c r="B298" s="196"/>
      <c r="C298" s="9">
        <v>2445</v>
      </c>
      <c r="D298" s="9" t="s">
        <v>33</v>
      </c>
      <c r="E298" s="9" t="s">
        <v>8</v>
      </c>
      <c r="F298" s="9" t="s">
        <v>9</v>
      </c>
      <c r="G298" s="12">
        <v>20.3</v>
      </c>
      <c r="H298" s="9" t="s">
        <v>125</v>
      </c>
      <c r="I298" s="12">
        <v>1</v>
      </c>
      <c r="J298" s="12" t="s">
        <v>126</v>
      </c>
      <c r="K298" s="13">
        <v>6</v>
      </c>
      <c r="L298" s="103"/>
      <c r="M298" s="46"/>
      <c r="N298" s="15">
        <f t="shared" si="4"/>
        <v>0</v>
      </c>
      <c r="O298" s="36"/>
    </row>
    <row r="299" spans="1:15" ht="15" customHeight="1">
      <c r="A299" s="35"/>
      <c r="B299" s="196"/>
      <c r="C299" s="9">
        <v>2446</v>
      </c>
      <c r="D299" s="9" t="s">
        <v>33</v>
      </c>
      <c r="E299" s="156" t="s">
        <v>13</v>
      </c>
      <c r="F299" s="9" t="s">
        <v>9</v>
      </c>
      <c r="G299" s="12">
        <v>20.3</v>
      </c>
      <c r="H299" s="9" t="s">
        <v>125</v>
      </c>
      <c r="I299" s="12">
        <v>1</v>
      </c>
      <c r="J299" s="156" t="s">
        <v>126</v>
      </c>
      <c r="K299" s="181">
        <v>5</v>
      </c>
      <c r="L299" s="103"/>
      <c r="M299" s="37"/>
      <c r="N299" s="15">
        <f t="shared" si="4"/>
        <v>0</v>
      </c>
      <c r="O299" s="36"/>
    </row>
    <row r="300" spans="1:15" ht="15" customHeight="1">
      <c r="A300" s="35"/>
      <c r="B300" s="196"/>
      <c r="C300" s="9">
        <v>2447</v>
      </c>
      <c r="D300" s="9" t="s">
        <v>33</v>
      </c>
      <c r="E300" s="157" t="s">
        <v>13</v>
      </c>
      <c r="F300" s="9" t="s">
        <v>9</v>
      </c>
      <c r="G300" s="12">
        <v>20.3</v>
      </c>
      <c r="H300" s="9" t="s">
        <v>125</v>
      </c>
      <c r="I300" s="12">
        <v>1</v>
      </c>
      <c r="J300" s="157"/>
      <c r="K300" s="182"/>
      <c r="L300" s="103"/>
      <c r="M300" s="37"/>
      <c r="N300" s="15">
        <f t="shared" si="4"/>
        <v>0</v>
      </c>
      <c r="O300" s="36"/>
    </row>
    <row r="301" spans="1:15" ht="15" customHeight="1">
      <c r="A301" s="35"/>
      <c r="B301" s="196"/>
      <c r="C301" s="9">
        <v>2448</v>
      </c>
      <c r="D301" s="9" t="s">
        <v>33</v>
      </c>
      <c r="E301" s="157" t="s">
        <v>13</v>
      </c>
      <c r="F301" s="9" t="s">
        <v>9</v>
      </c>
      <c r="G301" s="12">
        <v>20.3</v>
      </c>
      <c r="H301" s="9" t="s">
        <v>125</v>
      </c>
      <c r="I301" s="12">
        <v>1</v>
      </c>
      <c r="J301" s="157"/>
      <c r="K301" s="182"/>
      <c r="L301" s="103"/>
      <c r="M301" s="37"/>
      <c r="N301" s="15">
        <f t="shared" si="4"/>
        <v>0</v>
      </c>
      <c r="O301" s="36"/>
    </row>
    <row r="302" spans="1:15" ht="15" customHeight="1">
      <c r="A302" s="35"/>
      <c r="B302" s="196"/>
      <c r="C302" s="9">
        <v>2449</v>
      </c>
      <c r="D302" s="9" t="s">
        <v>33</v>
      </c>
      <c r="E302" s="157" t="s">
        <v>13</v>
      </c>
      <c r="F302" s="9" t="s">
        <v>9</v>
      </c>
      <c r="G302" s="12">
        <v>20.3</v>
      </c>
      <c r="H302" s="9" t="s">
        <v>125</v>
      </c>
      <c r="I302" s="12">
        <v>1</v>
      </c>
      <c r="J302" s="157"/>
      <c r="K302" s="182"/>
      <c r="L302" s="103"/>
      <c r="M302" s="37"/>
      <c r="N302" s="15">
        <f t="shared" si="4"/>
        <v>0</v>
      </c>
      <c r="O302" s="36"/>
    </row>
    <row r="303" spans="1:15" ht="15" customHeight="1">
      <c r="A303" s="35"/>
      <c r="B303" s="196"/>
      <c r="C303" s="9">
        <v>2450</v>
      </c>
      <c r="D303" s="9" t="s">
        <v>33</v>
      </c>
      <c r="E303" s="157" t="s">
        <v>13</v>
      </c>
      <c r="F303" s="9" t="s">
        <v>9</v>
      </c>
      <c r="G303" s="12">
        <v>20.3</v>
      </c>
      <c r="H303" s="9" t="s">
        <v>125</v>
      </c>
      <c r="I303" s="12">
        <v>1</v>
      </c>
      <c r="J303" s="157"/>
      <c r="K303" s="182"/>
      <c r="L303" s="103"/>
      <c r="M303" s="37"/>
      <c r="N303" s="15">
        <f t="shared" si="4"/>
        <v>0</v>
      </c>
      <c r="O303" s="36"/>
    </row>
    <row r="304" spans="1:15" ht="15" customHeight="1">
      <c r="A304" s="35"/>
      <c r="B304" s="196"/>
      <c r="C304" s="9">
        <v>2451</v>
      </c>
      <c r="D304" s="9" t="s">
        <v>33</v>
      </c>
      <c r="E304" s="9" t="s">
        <v>8</v>
      </c>
      <c r="F304" s="9" t="s">
        <v>9</v>
      </c>
      <c r="G304" s="12">
        <v>20.3</v>
      </c>
      <c r="H304" s="9" t="s">
        <v>125</v>
      </c>
      <c r="I304" s="12">
        <v>1</v>
      </c>
      <c r="J304" s="12" t="s">
        <v>126</v>
      </c>
      <c r="K304" s="13">
        <v>6</v>
      </c>
      <c r="L304" s="103"/>
      <c r="M304" s="37"/>
      <c r="N304" s="15">
        <f t="shared" si="4"/>
        <v>0</v>
      </c>
      <c r="O304" s="36"/>
    </row>
    <row r="305" spans="1:15" ht="15" customHeight="1">
      <c r="A305" s="35"/>
      <c r="B305" s="196"/>
      <c r="C305" s="9">
        <v>2452</v>
      </c>
      <c r="D305" s="9" t="s">
        <v>33</v>
      </c>
      <c r="E305" s="9" t="s">
        <v>13</v>
      </c>
      <c r="F305" s="9" t="s">
        <v>16</v>
      </c>
      <c r="G305" s="12">
        <v>12</v>
      </c>
      <c r="H305" s="9" t="s">
        <v>125</v>
      </c>
      <c r="I305" s="12">
        <v>1</v>
      </c>
      <c r="J305" s="12" t="s">
        <v>126</v>
      </c>
      <c r="K305" s="13">
        <v>5</v>
      </c>
      <c r="L305" s="103"/>
      <c r="M305" s="37"/>
      <c r="N305" s="15">
        <f t="shared" si="4"/>
        <v>0</v>
      </c>
      <c r="O305" s="36"/>
    </row>
    <row r="306" spans="1:15" ht="15" customHeight="1">
      <c r="A306" s="35"/>
      <c r="B306" s="196"/>
      <c r="C306" s="9">
        <v>2455</v>
      </c>
      <c r="D306" s="9" t="s">
        <v>33</v>
      </c>
      <c r="E306" s="9" t="s">
        <v>8</v>
      </c>
      <c r="F306" s="9" t="s">
        <v>9</v>
      </c>
      <c r="G306" s="12">
        <v>9</v>
      </c>
      <c r="H306" s="9" t="s">
        <v>125</v>
      </c>
      <c r="I306" s="12">
        <v>1</v>
      </c>
      <c r="J306" s="12" t="s">
        <v>126</v>
      </c>
      <c r="K306" s="13">
        <v>6</v>
      </c>
      <c r="L306" s="103"/>
      <c r="M306" s="37"/>
      <c r="N306" s="15">
        <f t="shared" si="4"/>
        <v>0</v>
      </c>
      <c r="O306" s="36"/>
    </row>
    <row r="307" spans="1:15" ht="15" customHeight="1">
      <c r="A307" s="35"/>
      <c r="B307" s="196"/>
      <c r="C307" s="9">
        <v>2457</v>
      </c>
      <c r="D307" s="9" t="s">
        <v>33</v>
      </c>
      <c r="E307" s="9" t="s">
        <v>13</v>
      </c>
      <c r="F307" s="9" t="s">
        <v>9</v>
      </c>
      <c r="G307" s="12">
        <v>19.6</v>
      </c>
      <c r="H307" s="9" t="s">
        <v>125</v>
      </c>
      <c r="I307" s="12">
        <v>1</v>
      </c>
      <c r="J307" s="12" t="s">
        <v>126</v>
      </c>
      <c r="K307" s="13">
        <v>5</v>
      </c>
      <c r="L307" s="103"/>
      <c r="M307" s="37"/>
      <c r="N307" s="15">
        <f t="shared" si="4"/>
        <v>0</v>
      </c>
      <c r="O307" s="36"/>
    </row>
    <row r="308" spans="1:15" ht="15" customHeight="1">
      <c r="A308" s="35"/>
      <c r="B308" s="196"/>
      <c r="C308" s="9">
        <v>2458</v>
      </c>
      <c r="D308" s="9" t="s">
        <v>33</v>
      </c>
      <c r="E308" s="9" t="s">
        <v>8</v>
      </c>
      <c r="F308" s="9" t="s">
        <v>9</v>
      </c>
      <c r="G308" s="12">
        <v>20.3</v>
      </c>
      <c r="H308" s="9" t="s">
        <v>125</v>
      </c>
      <c r="I308" s="12">
        <v>1</v>
      </c>
      <c r="J308" s="12" t="s">
        <v>126</v>
      </c>
      <c r="K308" s="13">
        <v>6</v>
      </c>
      <c r="L308" s="103"/>
      <c r="M308" s="37"/>
      <c r="N308" s="15">
        <f t="shared" si="4"/>
        <v>0</v>
      </c>
      <c r="O308" s="36"/>
    </row>
    <row r="309" spans="1:15" ht="15" customHeight="1">
      <c r="A309" s="35"/>
      <c r="B309" s="196"/>
      <c r="C309" s="9">
        <v>2459</v>
      </c>
      <c r="D309" s="9" t="s">
        <v>33</v>
      </c>
      <c r="E309" s="9" t="s">
        <v>14</v>
      </c>
      <c r="F309" s="9" t="s">
        <v>9</v>
      </c>
      <c r="G309" s="12">
        <v>12.3</v>
      </c>
      <c r="H309" s="9" t="s">
        <v>125</v>
      </c>
      <c r="I309" s="12">
        <v>1</v>
      </c>
      <c r="J309" s="12" t="s">
        <v>126</v>
      </c>
      <c r="K309" s="13">
        <v>1</v>
      </c>
      <c r="L309" s="103"/>
      <c r="M309" s="37"/>
      <c r="N309" s="15">
        <f t="shared" si="4"/>
        <v>0</v>
      </c>
      <c r="O309" s="36"/>
    </row>
    <row r="310" spans="1:15" ht="15" customHeight="1">
      <c r="A310" s="35"/>
      <c r="B310" s="196"/>
      <c r="C310" s="9" t="s">
        <v>167</v>
      </c>
      <c r="D310" s="9" t="s">
        <v>33</v>
      </c>
      <c r="E310" s="156" t="s">
        <v>32</v>
      </c>
      <c r="F310" s="9" t="s">
        <v>9</v>
      </c>
      <c r="G310" s="12">
        <v>8</v>
      </c>
      <c r="H310" s="9" t="s">
        <v>125</v>
      </c>
      <c r="I310" s="9" t="s">
        <v>125</v>
      </c>
      <c r="J310" s="156" t="s">
        <v>126</v>
      </c>
      <c r="K310" s="181">
        <v>9</v>
      </c>
      <c r="L310" s="103"/>
      <c r="M310" s="37"/>
      <c r="N310" s="15">
        <f t="shared" si="4"/>
        <v>0</v>
      </c>
      <c r="O310" s="36"/>
    </row>
    <row r="311" spans="1:15" ht="15" customHeight="1">
      <c r="A311" s="35"/>
      <c r="B311" s="196"/>
      <c r="C311" s="9">
        <v>2460</v>
      </c>
      <c r="D311" s="9" t="s">
        <v>33</v>
      </c>
      <c r="E311" s="157" t="s">
        <v>32</v>
      </c>
      <c r="F311" s="9" t="s">
        <v>9</v>
      </c>
      <c r="G311" s="12">
        <v>10</v>
      </c>
      <c r="H311" s="9" t="s">
        <v>125</v>
      </c>
      <c r="I311" s="9" t="s">
        <v>125</v>
      </c>
      <c r="J311" s="157"/>
      <c r="K311" s="182"/>
      <c r="L311" s="103"/>
      <c r="M311" s="37"/>
      <c r="N311" s="15">
        <f t="shared" si="4"/>
        <v>0</v>
      </c>
      <c r="O311" s="36"/>
    </row>
    <row r="312" spans="1:15" ht="15" customHeight="1">
      <c r="A312" s="35"/>
      <c r="B312" s="196"/>
      <c r="C312" s="9">
        <v>2461</v>
      </c>
      <c r="D312" s="9" t="s">
        <v>33</v>
      </c>
      <c r="E312" s="156" t="s">
        <v>13</v>
      </c>
      <c r="F312" s="9" t="s">
        <v>9</v>
      </c>
      <c r="G312" s="12">
        <v>10.3</v>
      </c>
      <c r="H312" s="9" t="s">
        <v>125</v>
      </c>
      <c r="I312" s="12">
        <v>1</v>
      </c>
      <c r="J312" s="156" t="s">
        <v>126</v>
      </c>
      <c r="K312" s="181">
        <v>5</v>
      </c>
      <c r="L312" s="103"/>
      <c r="M312" s="37"/>
      <c r="N312" s="15">
        <f t="shared" si="4"/>
        <v>0</v>
      </c>
      <c r="O312" s="36"/>
    </row>
    <row r="313" spans="1:15" ht="15" customHeight="1">
      <c r="A313" s="35"/>
      <c r="B313" s="196"/>
      <c r="C313" s="9">
        <v>2462</v>
      </c>
      <c r="D313" s="9" t="s">
        <v>38</v>
      </c>
      <c r="E313" s="157" t="s">
        <v>13</v>
      </c>
      <c r="F313" s="9" t="s">
        <v>24</v>
      </c>
      <c r="G313" s="12">
        <v>20.3</v>
      </c>
      <c r="H313" s="9" t="s">
        <v>125</v>
      </c>
      <c r="I313" s="12">
        <v>1</v>
      </c>
      <c r="J313" s="157"/>
      <c r="K313" s="182"/>
      <c r="L313" s="103"/>
      <c r="M313" s="37"/>
      <c r="N313" s="15">
        <f t="shared" si="4"/>
        <v>0</v>
      </c>
      <c r="O313" s="36"/>
    </row>
    <row r="314" spans="1:15" ht="15" customHeight="1">
      <c r="A314" s="35"/>
      <c r="B314" s="196"/>
      <c r="C314" s="9">
        <v>2463</v>
      </c>
      <c r="D314" s="9" t="s">
        <v>33</v>
      </c>
      <c r="E314" s="156" t="s">
        <v>40</v>
      </c>
      <c r="F314" s="9" t="s">
        <v>9</v>
      </c>
      <c r="G314" s="12">
        <v>87.3</v>
      </c>
      <c r="H314" s="9" t="s">
        <v>125</v>
      </c>
      <c r="I314" s="12">
        <v>1</v>
      </c>
      <c r="J314" s="156" t="s">
        <v>78</v>
      </c>
      <c r="K314" s="181">
        <v>3</v>
      </c>
      <c r="L314" s="103"/>
      <c r="M314" s="37"/>
      <c r="N314" s="15">
        <f t="shared" si="4"/>
        <v>0</v>
      </c>
      <c r="O314" s="36"/>
    </row>
    <row r="315" spans="1:15" ht="15" customHeight="1">
      <c r="A315" s="35"/>
      <c r="B315" s="196"/>
      <c r="C315" s="9">
        <v>2464</v>
      </c>
      <c r="D315" s="9" t="s">
        <v>33</v>
      </c>
      <c r="E315" s="157" t="s">
        <v>40</v>
      </c>
      <c r="F315" s="9" t="s">
        <v>9</v>
      </c>
      <c r="G315" s="12">
        <v>67.6</v>
      </c>
      <c r="H315" s="9" t="s">
        <v>125</v>
      </c>
      <c r="I315" s="12">
        <v>1</v>
      </c>
      <c r="J315" s="157"/>
      <c r="K315" s="182"/>
      <c r="L315" s="103"/>
      <c r="M315" s="37"/>
      <c r="N315" s="15">
        <f t="shared" si="4"/>
        <v>0</v>
      </c>
      <c r="O315" s="36"/>
    </row>
    <row r="316" spans="2:15" s="2" customFormat="1" ht="26.25" customHeight="1">
      <c r="B316" s="139" t="s">
        <v>251</v>
      </c>
      <c r="C316" s="140"/>
      <c r="D316" s="140"/>
      <c r="E316" s="140"/>
      <c r="F316" s="140"/>
      <c r="G316" s="140"/>
      <c r="H316" s="140"/>
      <c r="I316" s="140"/>
      <c r="J316" s="140"/>
      <c r="K316" s="141"/>
      <c r="L316" s="33">
        <f>SUM(L255:L315)</f>
        <v>0</v>
      </c>
      <c r="M316" s="33"/>
      <c r="N316" s="34">
        <f>SUM(N255:N315)</f>
        <v>0</v>
      </c>
      <c r="O316" s="8"/>
    </row>
    <row r="317" spans="2:15" s="2" customFormat="1" ht="26.25" customHeight="1">
      <c r="B317" s="139" t="s">
        <v>252</v>
      </c>
      <c r="C317" s="140"/>
      <c r="D317" s="140"/>
      <c r="E317" s="140"/>
      <c r="F317" s="140"/>
      <c r="G317" s="140"/>
      <c r="H317" s="140"/>
      <c r="I317" s="140"/>
      <c r="J317" s="140"/>
      <c r="K317" s="141"/>
      <c r="L317" s="33">
        <f>L74+L131+L185+L251+L316</f>
        <v>0</v>
      </c>
      <c r="M317" s="33"/>
      <c r="N317" s="34">
        <f>N74+N131+N185+N251+N316</f>
        <v>0</v>
      </c>
      <c r="O317" s="8"/>
    </row>
    <row r="318" spans="1:15" ht="30" customHeight="1">
      <c r="A318" s="35"/>
      <c r="B318" s="161" t="s">
        <v>0</v>
      </c>
      <c r="C318" s="161" t="s">
        <v>1</v>
      </c>
      <c r="D318" s="161" t="s">
        <v>2</v>
      </c>
      <c r="E318" s="161" t="s">
        <v>3</v>
      </c>
      <c r="F318" s="161" t="s">
        <v>4</v>
      </c>
      <c r="G318" s="161" t="s">
        <v>241</v>
      </c>
      <c r="H318" s="161" t="s">
        <v>242</v>
      </c>
      <c r="I318" s="161" t="s">
        <v>127</v>
      </c>
      <c r="J318" s="142" t="s">
        <v>121</v>
      </c>
      <c r="K318" s="161" t="s">
        <v>73</v>
      </c>
      <c r="L318" s="130" t="s">
        <v>128</v>
      </c>
      <c r="M318" s="51" t="s">
        <v>5</v>
      </c>
      <c r="N318" s="161" t="s">
        <v>129</v>
      </c>
      <c r="O318" s="161" t="s">
        <v>168</v>
      </c>
    </row>
    <row r="319" spans="1:15" ht="30" customHeight="1">
      <c r="A319" s="35"/>
      <c r="B319" s="162"/>
      <c r="C319" s="168"/>
      <c r="D319" s="168"/>
      <c r="E319" s="168"/>
      <c r="F319" s="168"/>
      <c r="G319" s="168"/>
      <c r="H319" s="168"/>
      <c r="I319" s="168"/>
      <c r="J319" s="143"/>
      <c r="K319" s="168"/>
      <c r="L319" s="131"/>
      <c r="M319" s="52" t="s">
        <v>76</v>
      </c>
      <c r="N319" s="168"/>
      <c r="O319" s="168"/>
    </row>
    <row r="320" spans="1:15" ht="39.75" customHeight="1">
      <c r="A320" s="35"/>
      <c r="B320" s="158" t="s">
        <v>51</v>
      </c>
      <c r="C320" s="159"/>
      <c r="D320" s="159"/>
      <c r="E320" s="159"/>
      <c r="F320" s="159"/>
      <c r="G320" s="159"/>
      <c r="H320" s="159"/>
      <c r="I320" s="159"/>
      <c r="J320" s="159"/>
      <c r="K320" s="159"/>
      <c r="L320" s="159"/>
      <c r="M320" s="159"/>
      <c r="N320" s="160"/>
      <c r="O320" s="36"/>
    </row>
    <row r="321" spans="1:15" ht="15" customHeight="1">
      <c r="A321" s="35"/>
      <c r="B321" s="138" t="s">
        <v>255</v>
      </c>
      <c r="C321" s="9">
        <v>119</v>
      </c>
      <c r="D321" s="10" t="s">
        <v>230</v>
      </c>
      <c r="E321" s="9" t="s">
        <v>13</v>
      </c>
      <c r="F321" s="9" t="s">
        <v>24</v>
      </c>
      <c r="G321" s="12">
        <v>13.9</v>
      </c>
      <c r="H321" s="12" t="s">
        <v>125</v>
      </c>
      <c r="I321" s="12">
        <v>1</v>
      </c>
      <c r="J321" s="12" t="s">
        <v>126</v>
      </c>
      <c r="K321" s="13">
        <v>5</v>
      </c>
      <c r="L321" s="103"/>
      <c r="M321" s="37"/>
      <c r="N321" s="15">
        <f aca="true" t="shared" si="5" ref="N321:N355">IF(J321="ano",L321*9+L321*3/2,L321*12)</f>
        <v>0</v>
      </c>
      <c r="O321" s="36"/>
    </row>
    <row r="322" spans="1:15" ht="15" customHeight="1">
      <c r="A322" s="35"/>
      <c r="B322" s="138"/>
      <c r="C322" s="9">
        <v>116</v>
      </c>
      <c r="D322" s="10" t="s">
        <v>230</v>
      </c>
      <c r="E322" s="9" t="s">
        <v>13</v>
      </c>
      <c r="F322" s="9" t="s">
        <v>24</v>
      </c>
      <c r="G322" s="12">
        <v>24.6</v>
      </c>
      <c r="H322" s="12" t="s">
        <v>125</v>
      </c>
      <c r="I322" s="12">
        <v>1</v>
      </c>
      <c r="J322" s="12" t="s">
        <v>126</v>
      </c>
      <c r="K322" s="13">
        <v>5</v>
      </c>
      <c r="L322" s="103"/>
      <c r="M322" s="37"/>
      <c r="N322" s="15">
        <f t="shared" si="5"/>
        <v>0</v>
      </c>
      <c r="O322" s="36"/>
    </row>
    <row r="323" spans="1:15" ht="15" customHeight="1">
      <c r="A323" s="35"/>
      <c r="B323" s="138"/>
      <c r="C323" s="9">
        <v>104</v>
      </c>
      <c r="D323" s="10" t="s">
        <v>230</v>
      </c>
      <c r="E323" s="9" t="s">
        <v>22</v>
      </c>
      <c r="F323" s="9" t="s">
        <v>9</v>
      </c>
      <c r="G323" s="12">
        <v>30.4</v>
      </c>
      <c r="H323" s="12">
        <v>50</v>
      </c>
      <c r="I323" s="12" t="s">
        <v>125</v>
      </c>
      <c r="J323" s="12" t="s">
        <v>126</v>
      </c>
      <c r="K323" s="13">
        <v>2</v>
      </c>
      <c r="L323" s="103"/>
      <c r="M323" s="37"/>
      <c r="N323" s="15">
        <f t="shared" si="5"/>
        <v>0</v>
      </c>
      <c r="O323" s="36"/>
    </row>
    <row r="324" spans="1:15" ht="15" customHeight="1">
      <c r="A324" s="35"/>
      <c r="B324" s="138"/>
      <c r="C324" s="9">
        <v>124</v>
      </c>
      <c r="D324" s="10" t="s">
        <v>230</v>
      </c>
      <c r="E324" s="156" t="s">
        <v>13</v>
      </c>
      <c r="F324" s="129" t="s">
        <v>24</v>
      </c>
      <c r="G324" s="12">
        <v>27.6</v>
      </c>
      <c r="H324" s="12" t="s">
        <v>125</v>
      </c>
      <c r="I324" s="12">
        <v>1</v>
      </c>
      <c r="J324" s="156" t="s">
        <v>126</v>
      </c>
      <c r="K324" s="181">
        <v>5</v>
      </c>
      <c r="L324" s="103"/>
      <c r="M324" s="37"/>
      <c r="N324" s="15">
        <f t="shared" si="5"/>
        <v>0</v>
      </c>
      <c r="O324" s="36"/>
    </row>
    <row r="325" spans="1:15" ht="15" customHeight="1">
      <c r="A325" s="35"/>
      <c r="B325" s="138"/>
      <c r="C325" s="9">
        <v>123</v>
      </c>
      <c r="D325" s="10" t="s">
        <v>230</v>
      </c>
      <c r="E325" s="157" t="s">
        <v>12</v>
      </c>
      <c r="F325" s="9" t="s">
        <v>24</v>
      </c>
      <c r="G325" s="12">
        <v>10</v>
      </c>
      <c r="H325" s="12" t="s">
        <v>125</v>
      </c>
      <c r="I325" s="12">
        <v>2</v>
      </c>
      <c r="J325" s="157"/>
      <c r="K325" s="182"/>
      <c r="L325" s="103"/>
      <c r="M325" s="37"/>
      <c r="N325" s="15">
        <f t="shared" si="5"/>
        <v>0</v>
      </c>
      <c r="O325" s="36"/>
    </row>
    <row r="326" spans="1:15" ht="15" customHeight="1">
      <c r="A326" s="35"/>
      <c r="B326" s="138"/>
      <c r="C326" s="9">
        <v>122</v>
      </c>
      <c r="D326" s="10" t="s">
        <v>230</v>
      </c>
      <c r="E326" s="9" t="s">
        <v>231</v>
      </c>
      <c r="F326" s="9" t="s">
        <v>16</v>
      </c>
      <c r="G326" s="12">
        <v>4.6</v>
      </c>
      <c r="H326" s="12" t="s">
        <v>125</v>
      </c>
      <c r="I326" s="12">
        <v>1</v>
      </c>
      <c r="J326" s="12" t="s">
        <v>126</v>
      </c>
      <c r="K326" s="13">
        <v>1</v>
      </c>
      <c r="L326" s="103"/>
      <c r="M326" s="37"/>
      <c r="N326" s="15">
        <f t="shared" si="5"/>
        <v>0</v>
      </c>
      <c r="O326" s="36"/>
    </row>
    <row r="327" spans="1:15" ht="15" customHeight="1">
      <c r="A327" s="35"/>
      <c r="B327" s="138"/>
      <c r="C327" s="123" t="s">
        <v>279</v>
      </c>
      <c r="D327" s="10" t="s">
        <v>230</v>
      </c>
      <c r="E327" s="123" t="s">
        <v>13</v>
      </c>
      <c r="F327" s="123" t="s">
        <v>24</v>
      </c>
      <c r="G327" s="121">
        <v>14.2</v>
      </c>
      <c r="H327" s="121"/>
      <c r="I327" s="121">
        <v>1</v>
      </c>
      <c r="J327" s="121" t="s">
        <v>126</v>
      </c>
      <c r="K327" s="120">
        <v>5</v>
      </c>
      <c r="L327" s="124"/>
      <c r="M327" s="37"/>
      <c r="N327" s="122">
        <f t="shared" si="5"/>
        <v>0</v>
      </c>
      <c r="O327" s="36"/>
    </row>
    <row r="328" spans="1:15" ht="15" customHeight="1">
      <c r="A328" s="35"/>
      <c r="B328" s="138"/>
      <c r="C328" s="123">
        <v>120</v>
      </c>
      <c r="D328" s="10" t="s">
        <v>230</v>
      </c>
      <c r="E328" s="123" t="s">
        <v>13</v>
      </c>
      <c r="F328" s="123" t="s">
        <v>24</v>
      </c>
      <c r="G328" s="121">
        <v>36.1</v>
      </c>
      <c r="H328" s="121"/>
      <c r="I328" s="121">
        <v>4</v>
      </c>
      <c r="J328" s="121" t="s">
        <v>126</v>
      </c>
      <c r="K328" s="120">
        <v>5</v>
      </c>
      <c r="L328" s="124"/>
      <c r="M328" s="37"/>
      <c r="N328" s="122">
        <f t="shared" si="5"/>
        <v>0</v>
      </c>
      <c r="O328" s="36"/>
    </row>
    <row r="329" spans="1:15" ht="15" customHeight="1">
      <c r="A329" s="35"/>
      <c r="B329" s="138"/>
      <c r="C329" s="9">
        <v>103</v>
      </c>
      <c r="D329" s="10" t="s">
        <v>230</v>
      </c>
      <c r="E329" s="9" t="s">
        <v>79</v>
      </c>
      <c r="F329" s="9" t="s">
        <v>16</v>
      </c>
      <c r="G329" s="12">
        <v>29.5</v>
      </c>
      <c r="H329" s="12" t="s">
        <v>125</v>
      </c>
      <c r="I329" s="12" t="s">
        <v>125</v>
      </c>
      <c r="J329" s="12" t="s">
        <v>126</v>
      </c>
      <c r="K329" s="13">
        <v>2</v>
      </c>
      <c r="L329" s="103"/>
      <c r="M329" s="37"/>
      <c r="N329" s="15">
        <f t="shared" si="5"/>
        <v>0</v>
      </c>
      <c r="O329" s="36"/>
    </row>
    <row r="330" spans="1:15" ht="15" customHeight="1">
      <c r="A330" s="35"/>
      <c r="B330" s="138"/>
      <c r="C330" s="9">
        <v>1</v>
      </c>
      <c r="D330" s="9" t="s">
        <v>125</v>
      </c>
      <c r="E330" s="9" t="s">
        <v>80</v>
      </c>
      <c r="F330" s="9" t="s">
        <v>9</v>
      </c>
      <c r="G330" s="12">
        <v>1.3</v>
      </c>
      <c r="H330" s="12">
        <v>9</v>
      </c>
      <c r="I330" s="12" t="s">
        <v>125</v>
      </c>
      <c r="J330" s="12" t="s">
        <v>126</v>
      </c>
      <c r="K330" s="13">
        <v>7</v>
      </c>
      <c r="L330" s="103"/>
      <c r="M330" s="37"/>
      <c r="N330" s="15">
        <f t="shared" si="5"/>
        <v>0</v>
      </c>
      <c r="O330" s="36"/>
    </row>
    <row r="331" spans="1:15" ht="15" customHeight="1">
      <c r="A331" s="35"/>
      <c r="B331" s="138"/>
      <c r="C331" s="9">
        <v>1</v>
      </c>
      <c r="D331" s="9" t="s">
        <v>125</v>
      </c>
      <c r="E331" s="9" t="s">
        <v>81</v>
      </c>
      <c r="F331" s="9" t="s">
        <v>9</v>
      </c>
      <c r="G331" s="12">
        <v>1.3</v>
      </c>
      <c r="H331" s="12">
        <v>9</v>
      </c>
      <c r="I331" s="12" t="s">
        <v>125</v>
      </c>
      <c r="J331" s="12" t="s">
        <v>126</v>
      </c>
      <c r="K331" s="13">
        <v>7</v>
      </c>
      <c r="L331" s="103"/>
      <c r="M331" s="37"/>
      <c r="N331" s="15">
        <f t="shared" si="5"/>
        <v>0</v>
      </c>
      <c r="O331" s="36"/>
    </row>
    <row r="332" spans="1:15" ht="15" customHeight="1">
      <c r="A332" s="35"/>
      <c r="B332" s="138"/>
      <c r="C332" s="165">
        <v>1</v>
      </c>
      <c r="D332" s="213" t="s">
        <v>82</v>
      </c>
      <c r="E332" s="47" t="s">
        <v>84</v>
      </c>
      <c r="F332" s="165" t="s">
        <v>16</v>
      </c>
      <c r="G332" s="172">
        <v>13</v>
      </c>
      <c r="H332" s="172" t="s">
        <v>125</v>
      </c>
      <c r="I332" s="172">
        <v>2</v>
      </c>
      <c r="J332" s="172" t="s">
        <v>126</v>
      </c>
      <c r="K332" s="173">
        <v>1</v>
      </c>
      <c r="L332" s="176"/>
      <c r="M332" s="37"/>
      <c r="N332" s="169">
        <f t="shared" si="5"/>
        <v>0</v>
      </c>
      <c r="O332" s="36"/>
    </row>
    <row r="333" spans="1:15" ht="15" customHeight="1">
      <c r="A333" s="35"/>
      <c r="B333" s="138"/>
      <c r="C333" s="198"/>
      <c r="D333" s="198"/>
      <c r="E333" s="47" t="s">
        <v>83</v>
      </c>
      <c r="F333" s="166"/>
      <c r="G333" s="166"/>
      <c r="H333" s="166"/>
      <c r="I333" s="166"/>
      <c r="J333" s="166"/>
      <c r="K333" s="174"/>
      <c r="L333" s="177"/>
      <c r="M333" s="37"/>
      <c r="N333" s="170">
        <f t="shared" si="5"/>
        <v>0</v>
      </c>
      <c r="O333" s="36"/>
    </row>
    <row r="334" spans="1:15" ht="15" customHeight="1">
      <c r="A334" s="35"/>
      <c r="B334" s="138"/>
      <c r="C334" s="198"/>
      <c r="D334" s="198"/>
      <c r="E334" s="47" t="s">
        <v>85</v>
      </c>
      <c r="F334" s="166"/>
      <c r="G334" s="166"/>
      <c r="H334" s="166"/>
      <c r="I334" s="166"/>
      <c r="J334" s="166"/>
      <c r="K334" s="174"/>
      <c r="L334" s="177"/>
      <c r="M334" s="37"/>
      <c r="N334" s="170">
        <f t="shared" si="5"/>
        <v>0</v>
      </c>
      <c r="O334" s="36"/>
    </row>
    <row r="335" spans="1:15" ht="15" customHeight="1">
      <c r="A335" s="35"/>
      <c r="B335" s="138"/>
      <c r="C335" s="198"/>
      <c r="D335" s="198"/>
      <c r="E335" s="47" t="s">
        <v>86</v>
      </c>
      <c r="F335" s="166"/>
      <c r="G335" s="166"/>
      <c r="H335" s="166"/>
      <c r="I335" s="166"/>
      <c r="J335" s="166"/>
      <c r="K335" s="174"/>
      <c r="L335" s="177"/>
      <c r="M335" s="37"/>
      <c r="N335" s="170">
        <f t="shared" si="5"/>
        <v>0</v>
      </c>
      <c r="O335" s="36"/>
    </row>
    <row r="336" spans="1:15" ht="15" customHeight="1">
      <c r="A336" s="35"/>
      <c r="B336" s="138"/>
      <c r="C336" s="199"/>
      <c r="D336" s="199"/>
      <c r="E336" s="47" t="s">
        <v>115</v>
      </c>
      <c r="F336" s="167"/>
      <c r="G336" s="167"/>
      <c r="H336" s="167"/>
      <c r="I336" s="167"/>
      <c r="J336" s="167"/>
      <c r="K336" s="175"/>
      <c r="L336" s="178"/>
      <c r="M336" s="37"/>
      <c r="N336" s="171">
        <f t="shared" si="5"/>
        <v>0</v>
      </c>
      <c r="O336" s="36"/>
    </row>
    <row r="337" spans="1:15" ht="15" customHeight="1">
      <c r="A337" s="35"/>
      <c r="B337" s="138"/>
      <c r="C337" s="9" t="s">
        <v>143</v>
      </c>
      <c r="D337" s="10" t="s">
        <v>230</v>
      </c>
      <c r="E337" s="9" t="s">
        <v>52</v>
      </c>
      <c r="F337" s="9" t="s">
        <v>16</v>
      </c>
      <c r="G337" s="12">
        <v>5.2</v>
      </c>
      <c r="H337" s="12" t="s">
        <v>125</v>
      </c>
      <c r="I337" s="12" t="s">
        <v>125</v>
      </c>
      <c r="J337" s="12" t="s">
        <v>126</v>
      </c>
      <c r="K337" s="13">
        <v>2</v>
      </c>
      <c r="L337" s="103"/>
      <c r="M337" s="37"/>
      <c r="N337" s="15">
        <f t="shared" si="5"/>
        <v>0</v>
      </c>
      <c r="O337" s="36"/>
    </row>
    <row r="338" spans="1:15" ht="15" customHeight="1">
      <c r="A338" s="35"/>
      <c r="B338" s="138"/>
      <c r="C338" s="9" t="s">
        <v>144</v>
      </c>
      <c r="D338" s="10" t="s">
        <v>230</v>
      </c>
      <c r="E338" s="9" t="s">
        <v>53</v>
      </c>
      <c r="F338" s="9" t="s">
        <v>16</v>
      </c>
      <c r="G338" s="12">
        <v>49.5</v>
      </c>
      <c r="H338" s="12" t="s">
        <v>125</v>
      </c>
      <c r="I338" s="12">
        <v>1</v>
      </c>
      <c r="J338" s="12" t="s">
        <v>126</v>
      </c>
      <c r="K338" s="13">
        <v>8</v>
      </c>
      <c r="L338" s="103"/>
      <c r="M338" s="37"/>
      <c r="N338" s="15">
        <f t="shared" si="5"/>
        <v>0</v>
      </c>
      <c r="O338" s="36"/>
    </row>
    <row r="339" spans="1:15" ht="15" customHeight="1">
      <c r="A339" s="35"/>
      <c r="B339" s="138"/>
      <c r="C339" s="9">
        <v>101</v>
      </c>
      <c r="D339" s="9" t="s">
        <v>125</v>
      </c>
      <c r="E339" s="9" t="s">
        <v>54</v>
      </c>
      <c r="F339" s="9" t="s">
        <v>16</v>
      </c>
      <c r="G339" s="12">
        <v>66</v>
      </c>
      <c r="H339" s="12" t="s">
        <v>125</v>
      </c>
      <c r="I339" s="12">
        <v>4</v>
      </c>
      <c r="J339" s="12" t="s">
        <v>126</v>
      </c>
      <c r="K339" s="13">
        <v>2</v>
      </c>
      <c r="L339" s="103"/>
      <c r="M339" s="37"/>
      <c r="N339" s="15">
        <f t="shared" si="5"/>
        <v>0</v>
      </c>
      <c r="O339" s="36"/>
    </row>
    <row r="340" spans="1:15" ht="15" customHeight="1">
      <c r="A340" s="35"/>
      <c r="B340" s="138"/>
      <c r="C340" s="9">
        <v>102</v>
      </c>
      <c r="D340" s="9" t="s">
        <v>125</v>
      </c>
      <c r="E340" s="9" t="s">
        <v>55</v>
      </c>
      <c r="F340" s="9" t="s">
        <v>16</v>
      </c>
      <c r="G340" s="12">
        <v>40.9</v>
      </c>
      <c r="H340" s="12" t="s">
        <v>125</v>
      </c>
      <c r="I340" s="12">
        <v>2</v>
      </c>
      <c r="J340" s="12" t="s">
        <v>126</v>
      </c>
      <c r="K340" s="13">
        <v>2</v>
      </c>
      <c r="L340" s="103"/>
      <c r="M340" s="37"/>
      <c r="N340" s="15">
        <f t="shared" si="5"/>
        <v>0</v>
      </c>
      <c r="O340" s="36"/>
    </row>
    <row r="341" spans="1:15" ht="15" customHeight="1">
      <c r="A341" s="35"/>
      <c r="B341" s="138"/>
      <c r="C341" s="165">
        <v>1</v>
      </c>
      <c r="D341" s="213" t="s">
        <v>87</v>
      </c>
      <c r="E341" s="47" t="s">
        <v>84</v>
      </c>
      <c r="F341" s="165" t="s">
        <v>16</v>
      </c>
      <c r="G341" s="172">
        <v>20</v>
      </c>
      <c r="H341" s="172" t="s">
        <v>125</v>
      </c>
      <c r="I341" s="172">
        <v>2</v>
      </c>
      <c r="J341" s="172" t="s">
        <v>126</v>
      </c>
      <c r="K341" s="173">
        <v>1</v>
      </c>
      <c r="L341" s="176"/>
      <c r="M341" s="37"/>
      <c r="N341" s="169">
        <f t="shared" si="5"/>
        <v>0</v>
      </c>
      <c r="O341" s="36"/>
    </row>
    <row r="342" spans="1:15" ht="15" customHeight="1">
      <c r="A342" s="35"/>
      <c r="B342" s="138"/>
      <c r="C342" s="198"/>
      <c r="D342" s="198"/>
      <c r="E342" s="47" t="s">
        <v>88</v>
      </c>
      <c r="F342" s="166"/>
      <c r="G342" s="166"/>
      <c r="H342" s="166"/>
      <c r="I342" s="166"/>
      <c r="J342" s="166"/>
      <c r="K342" s="174"/>
      <c r="L342" s="177"/>
      <c r="M342" s="37"/>
      <c r="N342" s="170">
        <f t="shared" si="5"/>
        <v>0</v>
      </c>
      <c r="O342" s="36"/>
    </row>
    <row r="343" spans="1:15" ht="15" customHeight="1">
      <c r="A343" s="35"/>
      <c r="B343" s="138"/>
      <c r="C343" s="198"/>
      <c r="D343" s="198"/>
      <c r="E343" s="47" t="s">
        <v>89</v>
      </c>
      <c r="F343" s="166"/>
      <c r="G343" s="166"/>
      <c r="H343" s="166"/>
      <c r="I343" s="166"/>
      <c r="J343" s="166"/>
      <c r="K343" s="174"/>
      <c r="L343" s="177"/>
      <c r="M343" s="37"/>
      <c r="N343" s="170">
        <f t="shared" si="5"/>
        <v>0</v>
      </c>
      <c r="O343" s="36"/>
    </row>
    <row r="344" spans="1:15" ht="15" customHeight="1">
      <c r="A344" s="35"/>
      <c r="B344" s="138"/>
      <c r="C344" s="199"/>
      <c r="D344" s="199"/>
      <c r="E344" s="47" t="s">
        <v>116</v>
      </c>
      <c r="F344" s="167"/>
      <c r="G344" s="167"/>
      <c r="H344" s="167"/>
      <c r="I344" s="167"/>
      <c r="J344" s="167"/>
      <c r="K344" s="175"/>
      <c r="L344" s="178"/>
      <c r="M344" s="37"/>
      <c r="N344" s="171">
        <f t="shared" si="5"/>
        <v>0</v>
      </c>
      <c r="O344" s="36"/>
    </row>
    <row r="345" spans="1:15" ht="15" customHeight="1">
      <c r="A345" s="35"/>
      <c r="B345" s="138"/>
      <c r="C345" s="165">
        <v>1</v>
      </c>
      <c r="D345" s="213" t="s">
        <v>90</v>
      </c>
      <c r="E345" s="47" t="s">
        <v>91</v>
      </c>
      <c r="F345" s="165" t="s">
        <v>16</v>
      </c>
      <c r="G345" s="172">
        <v>20</v>
      </c>
      <c r="H345" s="172" t="s">
        <v>125</v>
      </c>
      <c r="I345" s="172">
        <v>2</v>
      </c>
      <c r="J345" s="172" t="s">
        <v>126</v>
      </c>
      <c r="K345" s="173">
        <v>1</v>
      </c>
      <c r="L345" s="176"/>
      <c r="M345" s="37"/>
      <c r="N345" s="169">
        <f t="shared" si="5"/>
        <v>0</v>
      </c>
      <c r="O345" s="36"/>
    </row>
    <row r="346" spans="1:15" ht="15" customHeight="1">
      <c r="A346" s="35"/>
      <c r="B346" s="138"/>
      <c r="C346" s="198"/>
      <c r="D346" s="198"/>
      <c r="E346" s="47" t="s">
        <v>92</v>
      </c>
      <c r="F346" s="166"/>
      <c r="G346" s="166"/>
      <c r="H346" s="166"/>
      <c r="I346" s="166"/>
      <c r="J346" s="166"/>
      <c r="K346" s="174"/>
      <c r="L346" s="177"/>
      <c r="M346" s="37"/>
      <c r="N346" s="170">
        <f t="shared" si="5"/>
        <v>0</v>
      </c>
      <c r="O346" s="36"/>
    </row>
    <row r="347" spans="1:15" ht="15" customHeight="1">
      <c r="A347" s="35"/>
      <c r="B347" s="138"/>
      <c r="C347" s="198"/>
      <c r="D347" s="198"/>
      <c r="E347" s="47" t="s">
        <v>88</v>
      </c>
      <c r="F347" s="166"/>
      <c r="G347" s="166"/>
      <c r="H347" s="166"/>
      <c r="I347" s="166"/>
      <c r="J347" s="166"/>
      <c r="K347" s="174"/>
      <c r="L347" s="177"/>
      <c r="M347" s="37"/>
      <c r="N347" s="170">
        <f t="shared" si="5"/>
        <v>0</v>
      </c>
      <c r="O347" s="36"/>
    </row>
    <row r="348" spans="1:15" ht="15" customHeight="1">
      <c r="A348" s="35"/>
      <c r="B348" s="138"/>
      <c r="C348" s="198"/>
      <c r="D348" s="198"/>
      <c r="E348" s="47" t="s">
        <v>89</v>
      </c>
      <c r="F348" s="166"/>
      <c r="G348" s="166"/>
      <c r="H348" s="166"/>
      <c r="I348" s="166"/>
      <c r="J348" s="166"/>
      <c r="K348" s="174"/>
      <c r="L348" s="177"/>
      <c r="M348" s="37"/>
      <c r="N348" s="170">
        <f t="shared" si="5"/>
        <v>0</v>
      </c>
      <c r="O348" s="36"/>
    </row>
    <row r="349" spans="1:15" ht="15" customHeight="1">
      <c r="A349" s="35"/>
      <c r="B349" s="138"/>
      <c r="C349" s="199"/>
      <c r="D349" s="199"/>
      <c r="E349" s="47" t="s">
        <v>116</v>
      </c>
      <c r="F349" s="167"/>
      <c r="G349" s="167"/>
      <c r="H349" s="167"/>
      <c r="I349" s="167"/>
      <c r="J349" s="167"/>
      <c r="K349" s="175"/>
      <c r="L349" s="178"/>
      <c r="M349" s="37"/>
      <c r="N349" s="171">
        <f t="shared" si="5"/>
        <v>0</v>
      </c>
      <c r="O349" s="36"/>
    </row>
    <row r="350" spans="1:15" ht="15" customHeight="1">
      <c r="A350" s="35"/>
      <c r="B350" s="138"/>
      <c r="C350" s="9">
        <v>101</v>
      </c>
      <c r="D350" s="9" t="s">
        <v>125</v>
      </c>
      <c r="E350" s="9" t="s">
        <v>22</v>
      </c>
      <c r="F350" s="9" t="s">
        <v>16</v>
      </c>
      <c r="G350" s="12">
        <v>10</v>
      </c>
      <c r="H350" s="12" t="s">
        <v>125</v>
      </c>
      <c r="I350" s="12"/>
      <c r="J350" s="12" t="s">
        <v>126</v>
      </c>
      <c r="K350" s="13">
        <v>2</v>
      </c>
      <c r="L350" s="103"/>
      <c r="M350" s="37"/>
      <c r="N350" s="15">
        <f t="shared" si="5"/>
        <v>0</v>
      </c>
      <c r="O350" s="36"/>
    </row>
    <row r="351" spans="1:15" ht="15" customHeight="1">
      <c r="A351" s="35"/>
      <c r="B351" s="138"/>
      <c r="C351" s="9">
        <v>101</v>
      </c>
      <c r="D351" s="9" t="s">
        <v>125</v>
      </c>
      <c r="E351" s="9" t="s">
        <v>56</v>
      </c>
      <c r="F351" s="9" t="s">
        <v>16</v>
      </c>
      <c r="G351" s="12">
        <v>24.5</v>
      </c>
      <c r="H351" s="12" t="s">
        <v>125</v>
      </c>
      <c r="I351" s="12">
        <v>1</v>
      </c>
      <c r="J351" s="12" t="s">
        <v>126</v>
      </c>
      <c r="K351" s="13">
        <v>8</v>
      </c>
      <c r="L351" s="103"/>
      <c r="M351" s="37"/>
      <c r="N351" s="15">
        <f t="shared" si="5"/>
        <v>0</v>
      </c>
      <c r="O351" s="36"/>
    </row>
    <row r="352" spans="1:15" ht="15" customHeight="1">
      <c r="A352" s="35"/>
      <c r="B352" s="138"/>
      <c r="C352" s="9" t="s">
        <v>145</v>
      </c>
      <c r="D352" s="9" t="s">
        <v>125</v>
      </c>
      <c r="E352" s="9" t="s">
        <v>48</v>
      </c>
      <c r="F352" s="9" t="s">
        <v>24</v>
      </c>
      <c r="G352" s="12">
        <v>20.1</v>
      </c>
      <c r="H352" s="12" t="s">
        <v>125</v>
      </c>
      <c r="I352" s="12">
        <v>1</v>
      </c>
      <c r="J352" s="12" t="s">
        <v>126</v>
      </c>
      <c r="K352" s="13">
        <v>8</v>
      </c>
      <c r="L352" s="103"/>
      <c r="M352" s="37"/>
      <c r="N352" s="15">
        <f t="shared" si="5"/>
        <v>0</v>
      </c>
      <c r="O352" s="36"/>
    </row>
    <row r="353" spans="1:15" ht="30" customHeight="1">
      <c r="A353" s="35"/>
      <c r="B353" s="138"/>
      <c r="C353" s="9">
        <v>1</v>
      </c>
      <c r="D353" s="9" t="s">
        <v>125</v>
      </c>
      <c r="E353" s="9" t="s">
        <v>57</v>
      </c>
      <c r="F353" s="9" t="s">
        <v>16</v>
      </c>
      <c r="G353" s="12">
        <v>13.6</v>
      </c>
      <c r="H353" s="12" t="s">
        <v>125</v>
      </c>
      <c r="I353" s="12" t="s">
        <v>125</v>
      </c>
      <c r="J353" s="12" t="s">
        <v>126</v>
      </c>
      <c r="K353" s="13">
        <v>2</v>
      </c>
      <c r="L353" s="103"/>
      <c r="M353" s="37"/>
      <c r="N353" s="15">
        <f t="shared" si="5"/>
        <v>0</v>
      </c>
      <c r="O353" s="36"/>
    </row>
    <row r="354" spans="1:15" ht="15" customHeight="1">
      <c r="A354" s="35"/>
      <c r="B354" s="138"/>
      <c r="C354" s="9">
        <v>106</v>
      </c>
      <c r="D354" s="10"/>
      <c r="E354" s="9" t="s">
        <v>135</v>
      </c>
      <c r="F354" s="9" t="s">
        <v>9</v>
      </c>
      <c r="G354" s="12">
        <v>14</v>
      </c>
      <c r="H354" s="12" t="s">
        <v>125</v>
      </c>
      <c r="I354" s="12" t="s">
        <v>125</v>
      </c>
      <c r="J354" s="12" t="s">
        <v>126</v>
      </c>
      <c r="K354" s="13">
        <v>9</v>
      </c>
      <c r="L354" s="103"/>
      <c r="M354" s="37"/>
      <c r="N354" s="15">
        <f t="shared" si="5"/>
        <v>0</v>
      </c>
      <c r="O354" s="36"/>
    </row>
    <row r="355" spans="1:15" ht="15" customHeight="1">
      <c r="A355" s="35"/>
      <c r="B355" s="212"/>
      <c r="C355" s="9">
        <v>1</v>
      </c>
      <c r="D355" s="9" t="s">
        <v>125</v>
      </c>
      <c r="E355" s="9" t="s">
        <v>59</v>
      </c>
      <c r="F355" s="9" t="s">
        <v>9</v>
      </c>
      <c r="G355" s="12">
        <v>310</v>
      </c>
      <c r="H355" s="12" t="s">
        <v>125</v>
      </c>
      <c r="I355" s="12">
        <v>3</v>
      </c>
      <c r="J355" s="12" t="s">
        <v>78</v>
      </c>
      <c r="K355" s="13">
        <v>3</v>
      </c>
      <c r="L355" s="103"/>
      <c r="M355" s="37"/>
      <c r="N355" s="15">
        <f t="shared" si="5"/>
        <v>0</v>
      </c>
      <c r="O355" s="36"/>
    </row>
    <row r="356" spans="2:15" s="2" customFormat="1" ht="26.25" customHeight="1">
      <c r="B356" s="139" t="s">
        <v>254</v>
      </c>
      <c r="C356" s="140"/>
      <c r="D356" s="140"/>
      <c r="E356" s="140"/>
      <c r="F356" s="140"/>
      <c r="G356" s="140"/>
      <c r="H356" s="140"/>
      <c r="I356" s="140"/>
      <c r="J356" s="140"/>
      <c r="K356" s="141"/>
      <c r="L356" s="33">
        <f>SUM(L321:L355)</f>
        <v>0</v>
      </c>
      <c r="M356" s="33"/>
      <c r="N356" s="34">
        <f>SUM(N321:N355)</f>
        <v>0</v>
      </c>
      <c r="O356" s="8"/>
    </row>
    <row r="357" spans="1:15" ht="30" customHeight="1">
      <c r="A357" s="35"/>
      <c r="B357" s="161" t="s">
        <v>0</v>
      </c>
      <c r="C357" s="161" t="s">
        <v>1</v>
      </c>
      <c r="D357" s="161" t="s">
        <v>2</v>
      </c>
      <c r="E357" s="161" t="s">
        <v>3</v>
      </c>
      <c r="F357" s="161" t="s">
        <v>4</v>
      </c>
      <c r="G357" s="161" t="s">
        <v>241</v>
      </c>
      <c r="H357" s="161" t="s">
        <v>242</v>
      </c>
      <c r="I357" s="161" t="s">
        <v>127</v>
      </c>
      <c r="J357" s="142" t="s">
        <v>121</v>
      </c>
      <c r="K357" s="161" t="s">
        <v>73</v>
      </c>
      <c r="L357" s="130" t="s">
        <v>128</v>
      </c>
      <c r="M357" s="51" t="s">
        <v>5</v>
      </c>
      <c r="N357" s="161" t="s">
        <v>129</v>
      </c>
      <c r="O357" s="161" t="s">
        <v>168</v>
      </c>
    </row>
    <row r="358" spans="1:15" ht="30" customHeight="1">
      <c r="A358" s="35"/>
      <c r="B358" s="162"/>
      <c r="C358" s="168"/>
      <c r="D358" s="168"/>
      <c r="E358" s="168"/>
      <c r="F358" s="168"/>
      <c r="G358" s="168"/>
      <c r="H358" s="168"/>
      <c r="I358" s="168"/>
      <c r="J358" s="143"/>
      <c r="K358" s="168"/>
      <c r="L358" s="131"/>
      <c r="M358" s="52" t="s">
        <v>76</v>
      </c>
      <c r="N358" s="168"/>
      <c r="O358" s="168"/>
    </row>
    <row r="359" spans="1:15" ht="39.75" customHeight="1">
      <c r="A359" s="35"/>
      <c r="B359" s="158" t="s">
        <v>51</v>
      </c>
      <c r="C359" s="159"/>
      <c r="D359" s="159"/>
      <c r="E359" s="159"/>
      <c r="F359" s="159"/>
      <c r="G359" s="159"/>
      <c r="H359" s="159"/>
      <c r="I359" s="159"/>
      <c r="J359" s="159"/>
      <c r="K359" s="159"/>
      <c r="L359" s="159"/>
      <c r="M359" s="159"/>
      <c r="N359" s="160"/>
      <c r="O359" s="36"/>
    </row>
    <row r="360" spans="1:15" ht="15" customHeight="1">
      <c r="A360" s="35"/>
      <c r="B360" s="217" t="s">
        <v>179</v>
      </c>
      <c r="C360" s="9">
        <v>2</v>
      </c>
      <c r="D360" s="9" t="s">
        <v>125</v>
      </c>
      <c r="E360" s="9" t="s">
        <v>93</v>
      </c>
      <c r="F360" s="9" t="s">
        <v>16</v>
      </c>
      <c r="G360" s="12">
        <v>308.5</v>
      </c>
      <c r="H360" s="53">
        <v>27</v>
      </c>
      <c r="I360" s="12">
        <v>4</v>
      </c>
      <c r="J360" s="12" t="s">
        <v>126</v>
      </c>
      <c r="K360" s="13">
        <v>2</v>
      </c>
      <c r="L360" s="103"/>
      <c r="M360" s="37"/>
      <c r="N360" s="15">
        <f aca="true" t="shared" si="6" ref="N360:N377">IF(J360="ano",L360*9+L360*3/2,L360*12)</f>
        <v>0</v>
      </c>
      <c r="O360" s="36"/>
    </row>
    <row r="361" spans="1:15" ht="15" customHeight="1">
      <c r="A361" s="35"/>
      <c r="B361" s="241"/>
      <c r="C361" s="9">
        <v>201</v>
      </c>
      <c r="D361" s="9" t="s">
        <v>125</v>
      </c>
      <c r="E361" s="9" t="s">
        <v>22</v>
      </c>
      <c r="F361" s="9" t="s">
        <v>16</v>
      </c>
      <c r="G361" s="12">
        <v>65</v>
      </c>
      <c r="H361" s="9" t="s">
        <v>125</v>
      </c>
      <c r="I361" s="12">
        <v>2</v>
      </c>
      <c r="J361" s="12" t="s">
        <v>126</v>
      </c>
      <c r="K361" s="13">
        <v>2</v>
      </c>
      <c r="L361" s="103"/>
      <c r="M361" s="37"/>
      <c r="N361" s="15">
        <f t="shared" si="6"/>
        <v>0</v>
      </c>
      <c r="O361" s="36"/>
    </row>
    <row r="362" spans="1:15" ht="15" customHeight="1">
      <c r="A362" s="35"/>
      <c r="B362" s="241"/>
      <c r="C362" s="9">
        <v>204</v>
      </c>
      <c r="D362" s="9" t="s">
        <v>125</v>
      </c>
      <c r="E362" s="9" t="s">
        <v>79</v>
      </c>
      <c r="F362" s="9" t="s">
        <v>16</v>
      </c>
      <c r="G362" s="12">
        <v>29.5</v>
      </c>
      <c r="H362" s="9" t="s">
        <v>125</v>
      </c>
      <c r="I362" s="9" t="s">
        <v>125</v>
      </c>
      <c r="J362" s="12" t="s">
        <v>126</v>
      </c>
      <c r="K362" s="13">
        <v>2</v>
      </c>
      <c r="L362" s="103"/>
      <c r="M362" s="37"/>
      <c r="N362" s="15">
        <f t="shared" si="6"/>
        <v>0</v>
      </c>
      <c r="O362" s="36"/>
    </row>
    <row r="363" spans="1:15" ht="15" customHeight="1">
      <c r="A363" s="35"/>
      <c r="B363" s="241"/>
      <c r="C363" s="165">
        <v>2</v>
      </c>
      <c r="D363" s="213" t="s">
        <v>19</v>
      </c>
      <c r="E363" s="47" t="s">
        <v>84</v>
      </c>
      <c r="F363" s="165" t="s">
        <v>16</v>
      </c>
      <c r="G363" s="172">
        <v>13</v>
      </c>
      <c r="H363" s="172" t="s">
        <v>125</v>
      </c>
      <c r="I363" s="172">
        <v>4</v>
      </c>
      <c r="J363" s="172" t="s">
        <v>126</v>
      </c>
      <c r="K363" s="173">
        <v>1</v>
      </c>
      <c r="L363" s="176"/>
      <c r="M363" s="37"/>
      <c r="N363" s="169">
        <f t="shared" si="6"/>
        <v>0</v>
      </c>
      <c r="O363" s="36"/>
    </row>
    <row r="364" spans="1:15" ht="15" customHeight="1">
      <c r="A364" s="35"/>
      <c r="B364" s="241"/>
      <c r="C364" s="198"/>
      <c r="D364" s="198"/>
      <c r="E364" s="47" t="s">
        <v>83</v>
      </c>
      <c r="F364" s="166"/>
      <c r="G364" s="166"/>
      <c r="H364" s="166"/>
      <c r="I364" s="166"/>
      <c r="J364" s="166"/>
      <c r="K364" s="174"/>
      <c r="L364" s="177"/>
      <c r="M364" s="37"/>
      <c r="N364" s="170">
        <f t="shared" si="6"/>
        <v>0</v>
      </c>
      <c r="O364" s="36"/>
    </row>
    <row r="365" spans="1:15" ht="15" customHeight="1">
      <c r="A365" s="35"/>
      <c r="B365" s="241"/>
      <c r="C365" s="198"/>
      <c r="D365" s="198"/>
      <c r="E365" s="47" t="s">
        <v>85</v>
      </c>
      <c r="F365" s="166"/>
      <c r="G365" s="166"/>
      <c r="H365" s="166"/>
      <c r="I365" s="166"/>
      <c r="J365" s="166"/>
      <c r="K365" s="174"/>
      <c r="L365" s="177"/>
      <c r="M365" s="37"/>
      <c r="N365" s="170">
        <f t="shared" si="6"/>
        <v>0</v>
      </c>
      <c r="O365" s="36"/>
    </row>
    <row r="366" spans="1:15" ht="15" customHeight="1">
      <c r="A366" s="35"/>
      <c r="B366" s="241"/>
      <c r="C366" s="198"/>
      <c r="D366" s="198"/>
      <c r="E366" s="47" t="s">
        <v>89</v>
      </c>
      <c r="F366" s="166"/>
      <c r="G366" s="166"/>
      <c r="H366" s="166"/>
      <c r="I366" s="166"/>
      <c r="J366" s="166"/>
      <c r="K366" s="174"/>
      <c r="L366" s="177"/>
      <c r="M366" s="37"/>
      <c r="N366" s="170">
        <f t="shared" si="6"/>
        <v>0</v>
      </c>
      <c r="O366" s="36"/>
    </row>
    <row r="367" spans="2:15" s="32" customFormat="1" ht="15" customHeight="1">
      <c r="B367" s="241"/>
      <c r="C367" s="199"/>
      <c r="D367" s="199"/>
      <c r="E367" s="47" t="s">
        <v>115</v>
      </c>
      <c r="F367" s="167"/>
      <c r="G367" s="167"/>
      <c r="H367" s="167"/>
      <c r="I367" s="167"/>
      <c r="J367" s="167"/>
      <c r="K367" s="175"/>
      <c r="L367" s="178"/>
      <c r="M367" s="30"/>
      <c r="N367" s="171">
        <f t="shared" si="6"/>
        <v>0</v>
      </c>
      <c r="O367" s="31"/>
    </row>
    <row r="368" spans="1:15" ht="15" customHeight="1">
      <c r="A368" s="35"/>
      <c r="B368" s="241"/>
      <c r="C368" s="9">
        <v>222</v>
      </c>
      <c r="D368" s="10" t="s">
        <v>62</v>
      </c>
      <c r="E368" s="156" t="s">
        <v>13</v>
      </c>
      <c r="F368" s="9" t="s">
        <v>24</v>
      </c>
      <c r="G368" s="12">
        <v>27.6</v>
      </c>
      <c r="H368" s="9" t="s">
        <v>125</v>
      </c>
      <c r="I368" s="12">
        <v>2</v>
      </c>
      <c r="J368" s="156" t="s">
        <v>126</v>
      </c>
      <c r="K368" s="181">
        <v>5</v>
      </c>
      <c r="L368" s="103"/>
      <c r="M368" s="37"/>
      <c r="N368" s="15">
        <f t="shared" si="6"/>
        <v>0</v>
      </c>
      <c r="O368" s="36"/>
    </row>
    <row r="369" spans="1:15" ht="15" customHeight="1">
      <c r="A369" s="35"/>
      <c r="B369" s="241"/>
      <c r="C369" s="9">
        <v>216</v>
      </c>
      <c r="D369" s="10" t="s">
        <v>62</v>
      </c>
      <c r="E369" s="157" t="s">
        <v>13</v>
      </c>
      <c r="F369" s="9" t="s">
        <v>24</v>
      </c>
      <c r="G369" s="12">
        <v>13.9</v>
      </c>
      <c r="H369" s="9" t="s">
        <v>125</v>
      </c>
      <c r="I369" s="12">
        <v>1</v>
      </c>
      <c r="J369" s="157"/>
      <c r="K369" s="182"/>
      <c r="L369" s="103"/>
      <c r="M369" s="37"/>
      <c r="N369" s="15">
        <f t="shared" si="6"/>
        <v>0</v>
      </c>
      <c r="O369" s="36"/>
    </row>
    <row r="370" spans="1:15" ht="15" customHeight="1">
      <c r="A370" s="35"/>
      <c r="B370" s="241"/>
      <c r="C370" s="9">
        <v>217</v>
      </c>
      <c r="D370" s="10" t="s">
        <v>62</v>
      </c>
      <c r="E370" s="157" t="s">
        <v>13</v>
      </c>
      <c r="F370" s="9" t="s">
        <v>24</v>
      </c>
      <c r="G370" s="12">
        <v>13.9</v>
      </c>
      <c r="H370" s="9" t="s">
        <v>125</v>
      </c>
      <c r="I370" s="12">
        <v>1</v>
      </c>
      <c r="J370" s="157"/>
      <c r="K370" s="182"/>
      <c r="L370" s="103"/>
      <c r="M370" s="37"/>
      <c r="N370" s="15">
        <f t="shared" si="6"/>
        <v>0</v>
      </c>
      <c r="O370" s="36"/>
    </row>
    <row r="371" spans="1:15" ht="15" customHeight="1">
      <c r="A371" s="35"/>
      <c r="B371" s="241"/>
      <c r="C371" s="9">
        <v>218</v>
      </c>
      <c r="D371" s="10" t="s">
        <v>62</v>
      </c>
      <c r="E371" s="9" t="s">
        <v>11</v>
      </c>
      <c r="F371" s="9" t="s">
        <v>9</v>
      </c>
      <c r="G371" s="12">
        <v>27.6</v>
      </c>
      <c r="H371" s="9" t="s">
        <v>125</v>
      </c>
      <c r="I371" s="12">
        <v>1</v>
      </c>
      <c r="J371" s="12" t="s">
        <v>126</v>
      </c>
      <c r="K371" s="13">
        <v>3</v>
      </c>
      <c r="L371" s="103"/>
      <c r="M371" s="37"/>
      <c r="N371" s="15">
        <f t="shared" si="6"/>
        <v>0</v>
      </c>
      <c r="O371" s="36"/>
    </row>
    <row r="372" spans="1:15" ht="15" customHeight="1">
      <c r="A372" s="35"/>
      <c r="B372" s="241"/>
      <c r="C372" s="9">
        <v>219</v>
      </c>
      <c r="D372" s="10" t="s">
        <v>62</v>
      </c>
      <c r="E372" s="9" t="s">
        <v>13</v>
      </c>
      <c r="F372" s="9" t="s">
        <v>24</v>
      </c>
      <c r="G372" s="12">
        <v>35.1</v>
      </c>
      <c r="H372" s="9" t="s">
        <v>125</v>
      </c>
      <c r="I372" s="12">
        <v>1</v>
      </c>
      <c r="J372" s="12" t="s">
        <v>78</v>
      </c>
      <c r="K372" s="13">
        <v>3</v>
      </c>
      <c r="L372" s="103"/>
      <c r="M372" s="37"/>
      <c r="N372" s="15">
        <f t="shared" si="6"/>
        <v>0</v>
      </c>
      <c r="O372" s="36"/>
    </row>
    <row r="373" spans="1:15" ht="15" customHeight="1">
      <c r="A373" s="35"/>
      <c r="B373" s="241"/>
      <c r="C373" s="9">
        <v>220</v>
      </c>
      <c r="D373" s="10" t="s">
        <v>62</v>
      </c>
      <c r="E373" s="9" t="s">
        <v>13</v>
      </c>
      <c r="F373" s="9" t="s">
        <v>24</v>
      </c>
      <c r="G373" s="12">
        <v>17.1</v>
      </c>
      <c r="H373" s="9" t="s">
        <v>125</v>
      </c>
      <c r="I373" s="12">
        <v>1</v>
      </c>
      <c r="J373" s="12" t="s">
        <v>78</v>
      </c>
      <c r="K373" s="13">
        <v>3</v>
      </c>
      <c r="L373" s="103"/>
      <c r="M373" s="37"/>
      <c r="N373" s="15">
        <f t="shared" si="6"/>
        <v>0</v>
      </c>
      <c r="O373" s="36"/>
    </row>
    <row r="374" spans="1:15" ht="15" customHeight="1">
      <c r="A374" s="35"/>
      <c r="B374" s="241"/>
      <c r="C374" s="9" t="s">
        <v>146</v>
      </c>
      <c r="D374" s="10" t="s">
        <v>62</v>
      </c>
      <c r="E374" s="156" t="s">
        <v>13</v>
      </c>
      <c r="F374" s="9" t="s">
        <v>24</v>
      </c>
      <c r="G374" s="12">
        <v>18</v>
      </c>
      <c r="H374" s="9" t="s">
        <v>125</v>
      </c>
      <c r="I374" s="12">
        <v>3</v>
      </c>
      <c r="J374" s="156" t="s">
        <v>126</v>
      </c>
      <c r="K374" s="181">
        <v>5</v>
      </c>
      <c r="L374" s="103"/>
      <c r="M374" s="37"/>
      <c r="N374" s="15">
        <f t="shared" si="6"/>
        <v>0</v>
      </c>
      <c r="O374" s="36"/>
    </row>
    <row r="375" spans="1:15" ht="15" customHeight="1">
      <c r="A375" s="35"/>
      <c r="B375" s="241"/>
      <c r="C375" s="9" t="s">
        <v>61</v>
      </c>
      <c r="D375" s="10" t="s">
        <v>62</v>
      </c>
      <c r="E375" s="157" t="s">
        <v>13</v>
      </c>
      <c r="F375" s="9" t="s">
        <v>24</v>
      </c>
      <c r="G375" s="12">
        <v>13.9</v>
      </c>
      <c r="H375" s="9" t="s">
        <v>125</v>
      </c>
      <c r="I375" s="12">
        <v>3</v>
      </c>
      <c r="J375" s="157"/>
      <c r="K375" s="182"/>
      <c r="L375" s="103"/>
      <c r="M375" s="37"/>
      <c r="N375" s="15">
        <f t="shared" si="6"/>
        <v>0</v>
      </c>
      <c r="O375" s="36"/>
    </row>
    <row r="376" spans="1:15" ht="15" customHeight="1">
      <c r="A376" s="35"/>
      <c r="B376" s="241"/>
      <c r="C376" s="9">
        <v>221</v>
      </c>
      <c r="D376" s="10" t="s">
        <v>62</v>
      </c>
      <c r="E376" s="157" t="s">
        <v>13</v>
      </c>
      <c r="F376" s="9" t="s">
        <v>24</v>
      </c>
      <c r="G376" s="12">
        <v>13.9</v>
      </c>
      <c r="H376" s="9" t="s">
        <v>125</v>
      </c>
      <c r="I376" s="12">
        <v>2</v>
      </c>
      <c r="J376" s="157"/>
      <c r="K376" s="182"/>
      <c r="L376" s="103"/>
      <c r="M376" s="37"/>
      <c r="N376" s="15">
        <f t="shared" si="6"/>
        <v>0</v>
      </c>
      <c r="O376" s="36"/>
    </row>
    <row r="377" spans="1:15" ht="15" customHeight="1">
      <c r="A377" s="35"/>
      <c r="B377" s="242"/>
      <c r="C377" s="9">
        <v>205</v>
      </c>
      <c r="D377" s="10" t="s">
        <v>62</v>
      </c>
      <c r="E377" s="12" t="s">
        <v>22</v>
      </c>
      <c r="F377" s="9" t="s">
        <v>24</v>
      </c>
      <c r="G377" s="12">
        <v>30.4</v>
      </c>
      <c r="H377" s="12">
        <v>50</v>
      </c>
      <c r="I377" s="9" t="s">
        <v>125</v>
      </c>
      <c r="J377" s="12" t="s">
        <v>126</v>
      </c>
      <c r="K377" s="13">
        <v>2</v>
      </c>
      <c r="L377" s="103"/>
      <c r="M377" s="37"/>
      <c r="N377" s="15">
        <f t="shared" si="6"/>
        <v>0</v>
      </c>
      <c r="O377" s="36"/>
    </row>
    <row r="378" spans="2:15" s="2" customFormat="1" ht="26.25" customHeight="1">
      <c r="B378" s="139" t="s">
        <v>253</v>
      </c>
      <c r="C378" s="140"/>
      <c r="D378" s="140"/>
      <c r="E378" s="140"/>
      <c r="F378" s="140"/>
      <c r="G378" s="140"/>
      <c r="H378" s="140"/>
      <c r="I378" s="140"/>
      <c r="J378" s="140"/>
      <c r="K378" s="141"/>
      <c r="L378" s="33">
        <f>SUM(L360:L377)</f>
        <v>0</v>
      </c>
      <c r="M378" s="33"/>
      <c r="N378" s="34">
        <f>SUM(N360:N377)</f>
        <v>0</v>
      </c>
      <c r="O378" s="8"/>
    </row>
    <row r="379" spans="1:15" ht="30" customHeight="1">
      <c r="A379" s="35"/>
      <c r="B379" s="161" t="s">
        <v>0</v>
      </c>
      <c r="C379" s="161" t="s">
        <v>1</v>
      </c>
      <c r="D379" s="161" t="s">
        <v>2</v>
      </c>
      <c r="E379" s="161" t="s">
        <v>3</v>
      </c>
      <c r="F379" s="161" t="s">
        <v>4</v>
      </c>
      <c r="G379" s="161" t="s">
        <v>241</v>
      </c>
      <c r="H379" s="161" t="s">
        <v>242</v>
      </c>
      <c r="I379" s="161" t="s">
        <v>127</v>
      </c>
      <c r="J379" s="142" t="s">
        <v>121</v>
      </c>
      <c r="K379" s="161" t="s">
        <v>73</v>
      </c>
      <c r="L379" s="130" t="s">
        <v>128</v>
      </c>
      <c r="M379" s="51" t="s">
        <v>5</v>
      </c>
      <c r="N379" s="161" t="s">
        <v>129</v>
      </c>
      <c r="O379" s="161" t="s">
        <v>168</v>
      </c>
    </row>
    <row r="380" spans="1:15" ht="30" customHeight="1">
      <c r="A380" s="35"/>
      <c r="B380" s="162"/>
      <c r="C380" s="168"/>
      <c r="D380" s="168"/>
      <c r="E380" s="168"/>
      <c r="F380" s="168"/>
      <c r="G380" s="168"/>
      <c r="H380" s="168"/>
      <c r="I380" s="168"/>
      <c r="J380" s="143"/>
      <c r="K380" s="168"/>
      <c r="L380" s="131"/>
      <c r="M380" s="52" t="s">
        <v>76</v>
      </c>
      <c r="N380" s="168"/>
      <c r="O380" s="168"/>
    </row>
    <row r="381" spans="1:15" ht="39.75" customHeight="1">
      <c r="A381" s="35"/>
      <c r="B381" s="158" t="s">
        <v>51</v>
      </c>
      <c r="C381" s="159"/>
      <c r="D381" s="159"/>
      <c r="E381" s="159"/>
      <c r="F381" s="159"/>
      <c r="G381" s="159"/>
      <c r="H381" s="159"/>
      <c r="I381" s="159"/>
      <c r="J381" s="159"/>
      <c r="K381" s="159"/>
      <c r="L381" s="159"/>
      <c r="M381" s="159"/>
      <c r="N381" s="160"/>
      <c r="O381" s="36"/>
    </row>
    <row r="382" spans="1:15" ht="15" customHeight="1">
      <c r="A382" s="35"/>
      <c r="B382" s="217" t="s">
        <v>180</v>
      </c>
      <c r="C382" s="9">
        <v>3</v>
      </c>
      <c r="D382" s="10" t="s">
        <v>62</v>
      </c>
      <c r="E382" s="27" t="s">
        <v>22</v>
      </c>
      <c r="F382" s="9" t="s">
        <v>24</v>
      </c>
      <c r="G382" s="12">
        <v>15</v>
      </c>
      <c r="H382" s="12">
        <v>20</v>
      </c>
      <c r="I382" s="9" t="s">
        <v>125</v>
      </c>
      <c r="J382" s="27" t="s">
        <v>126</v>
      </c>
      <c r="K382" s="13">
        <v>2</v>
      </c>
      <c r="L382" s="103"/>
      <c r="M382" s="37"/>
      <c r="N382" s="15">
        <f aca="true" t="shared" si="7" ref="N382:N397">IF(J382="ano",L382*9+L382*3/2,L382*12)</f>
        <v>0</v>
      </c>
      <c r="O382" s="36"/>
    </row>
    <row r="383" spans="1:15" ht="15" customHeight="1">
      <c r="A383" s="35"/>
      <c r="B383" s="241"/>
      <c r="C383" s="9">
        <v>301</v>
      </c>
      <c r="D383" s="10" t="s">
        <v>62</v>
      </c>
      <c r="E383" s="9" t="s">
        <v>79</v>
      </c>
      <c r="F383" s="9" t="s">
        <v>16</v>
      </c>
      <c r="G383" s="12">
        <v>29.5</v>
      </c>
      <c r="H383" s="9" t="s">
        <v>125</v>
      </c>
      <c r="I383" s="9" t="s">
        <v>125</v>
      </c>
      <c r="J383" s="27" t="s">
        <v>126</v>
      </c>
      <c r="K383" s="13">
        <v>2</v>
      </c>
      <c r="L383" s="103"/>
      <c r="M383" s="37"/>
      <c r="N383" s="15">
        <f t="shared" si="7"/>
        <v>0</v>
      </c>
      <c r="O383" s="36"/>
    </row>
    <row r="384" spans="1:15" ht="15" customHeight="1">
      <c r="A384" s="35"/>
      <c r="B384" s="241"/>
      <c r="C384" s="165" t="s">
        <v>125</v>
      </c>
      <c r="D384" s="213" t="s">
        <v>19</v>
      </c>
      <c r="E384" s="47" t="s">
        <v>84</v>
      </c>
      <c r="F384" s="165" t="s">
        <v>16</v>
      </c>
      <c r="G384" s="172">
        <v>13</v>
      </c>
      <c r="H384" s="172" t="s">
        <v>125</v>
      </c>
      <c r="I384" s="172">
        <v>4</v>
      </c>
      <c r="J384" s="172" t="s">
        <v>126</v>
      </c>
      <c r="K384" s="173">
        <v>1</v>
      </c>
      <c r="L384" s="176"/>
      <c r="M384" s="37"/>
      <c r="N384" s="169">
        <f>IF(J384="ano",L384*9+L384*3/2,L384*12)</f>
        <v>0</v>
      </c>
      <c r="O384" s="36"/>
    </row>
    <row r="385" spans="1:15" ht="15" customHeight="1">
      <c r="A385" s="35"/>
      <c r="B385" s="241"/>
      <c r="C385" s="198"/>
      <c r="D385" s="198"/>
      <c r="E385" s="47" t="s">
        <v>83</v>
      </c>
      <c r="F385" s="166"/>
      <c r="G385" s="166"/>
      <c r="H385" s="166"/>
      <c r="I385" s="166"/>
      <c r="J385" s="166"/>
      <c r="K385" s="174"/>
      <c r="L385" s="177"/>
      <c r="M385" s="37"/>
      <c r="N385" s="170">
        <f t="shared" si="7"/>
        <v>0</v>
      </c>
      <c r="O385" s="36"/>
    </row>
    <row r="386" spans="1:15" ht="15" customHeight="1">
      <c r="A386" s="35"/>
      <c r="B386" s="241"/>
      <c r="C386" s="198"/>
      <c r="D386" s="198"/>
      <c r="E386" s="47" t="s">
        <v>85</v>
      </c>
      <c r="F386" s="166"/>
      <c r="G386" s="166"/>
      <c r="H386" s="166"/>
      <c r="I386" s="166"/>
      <c r="J386" s="166"/>
      <c r="K386" s="174"/>
      <c r="L386" s="177"/>
      <c r="M386" s="37"/>
      <c r="N386" s="170">
        <f t="shared" si="7"/>
        <v>0</v>
      </c>
      <c r="O386" s="36"/>
    </row>
    <row r="387" spans="1:15" ht="15" customHeight="1">
      <c r="A387" s="35"/>
      <c r="B387" s="241"/>
      <c r="C387" s="198"/>
      <c r="D387" s="198"/>
      <c r="E387" s="47" t="s">
        <v>89</v>
      </c>
      <c r="F387" s="166"/>
      <c r="G387" s="166"/>
      <c r="H387" s="166"/>
      <c r="I387" s="166"/>
      <c r="J387" s="166"/>
      <c r="K387" s="174"/>
      <c r="L387" s="177"/>
      <c r="M387" s="37"/>
      <c r="N387" s="170">
        <f t="shared" si="7"/>
        <v>0</v>
      </c>
      <c r="O387" s="36"/>
    </row>
    <row r="388" spans="1:15" ht="15" customHeight="1">
      <c r="A388" s="35"/>
      <c r="B388" s="241"/>
      <c r="C388" s="199"/>
      <c r="D388" s="199"/>
      <c r="E388" s="47" t="s">
        <v>115</v>
      </c>
      <c r="F388" s="167"/>
      <c r="G388" s="167"/>
      <c r="H388" s="167"/>
      <c r="I388" s="167"/>
      <c r="J388" s="167"/>
      <c r="K388" s="175"/>
      <c r="L388" s="178"/>
      <c r="M388" s="37"/>
      <c r="N388" s="171">
        <f t="shared" si="7"/>
        <v>0</v>
      </c>
      <c r="O388" s="36"/>
    </row>
    <row r="389" spans="1:15" ht="15" customHeight="1">
      <c r="A389" s="35"/>
      <c r="B389" s="241"/>
      <c r="C389" s="9">
        <v>3</v>
      </c>
      <c r="D389" s="10" t="s">
        <v>62</v>
      </c>
      <c r="E389" s="9" t="s">
        <v>22</v>
      </c>
      <c r="F389" s="9" t="s">
        <v>24</v>
      </c>
      <c r="G389" s="12">
        <v>30.4</v>
      </c>
      <c r="H389" s="12">
        <v>50</v>
      </c>
      <c r="I389" s="9" t="s">
        <v>125</v>
      </c>
      <c r="J389" s="27" t="s">
        <v>126</v>
      </c>
      <c r="K389" s="13">
        <v>2</v>
      </c>
      <c r="L389" s="103"/>
      <c r="M389" s="37"/>
      <c r="N389" s="15">
        <f t="shared" si="7"/>
        <v>0</v>
      </c>
      <c r="O389" s="36"/>
    </row>
    <row r="390" spans="1:15" ht="15" customHeight="1">
      <c r="A390" s="35"/>
      <c r="B390" s="241"/>
      <c r="C390" s="9">
        <v>314</v>
      </c>
      <c r="D390" s="10" t="s">
        <v>62</v>
      </c>
      <c r="E390" s="9" t="s">
        <v>25</v>
      </c>
      <c r="F390" s="9" t="s">
        <v>24</v>
      </c>
      <c r="G390" s="12">
        <v>66</v>
      </c>
      <c r="H390" s="9" t="s">
        <v>125</v>
      </c>
      <c r="I390" s="12">
        <v>1</v>
      </c>
      <c r="J390" s="12" t="s">
        <v>126</v>
      </c>
      <c r="K390" s="13">
        <v>3</v>
      </c>
      <c r="L390" s="103"/>
      <c r="M390" s="37"/>
      <c r="N390" s="15">
        <f t="shared" si="7"/>
        <v>0</v>
      </c>
      <c r="O390" s="36"/>
    </row>
    <row r="391" spans="1:15" ht="15" customHeight="1">
      <c r="A391" s="35"/>
      <c r="B391" s="241"/>
      <c r="C391" s="9">
        <v>315</v>
      </c>
      <c r="D391" s="10" t="s">
        <v>62</v>
      </c>
      <c r="E391" s="9" t="s">
        <v>13</v>
      </c>
      <c r="F391" s="9" t="s">
        <v>24</v>
      </c>
      <c r="G391" s="12">
        <v>13.9</v>
      </c>
      <c r="H391" s="9" t="s">
        <v>125</v>
      </c>
      <c r="I391" s="12">
        <v>2</v>
      </c>
      <c r="J391" s="27" t="s">
        <v>126</v>
      </c>
      <c r="K391" s="13">
        <v>5</v>
      </c>
      <c r="L391" s="103"/>
      <c r="M391" s="37"/>
      <c r="N391" s="15">
        <f t="shared" si="7"/>
        <v>0</v>
      </c>
      <c r="O391" s="36"/>
    </row>
    <row r="392" spans="1:15" ht="15" customHeight="1">
      <c r="A392" s="35"/>
      <c r="B392" s="241"/>
      <c r="C392" s="9">
        <v>317</v>
      </c>
      <c r="D392" s="10" t="s">
        <v>62</v>
      </c>
      <c r="E392" s="12" t="s">
        <v>13</v>
      </c>
      <c r="F392" s="9" t="s">
        <v>24</v>
      </c>
      <c r="G392" s="12">
        <v>13.9</v>
      </c>
      <c r="H392" s="9" t="s">
        <v>125</v>
      </c>
      <c r="I392" s="12">
        <v>3</v>
      </c>
      <c r="J392" s="12" t="s">
        <v>126</v>
      </c>
      <c r="K392" s="13">
        <v>5</v>
      </c>
      <c r="L392" s="103"/>
      <c r="M392" s="37"/>
      <c r="N392" s="15">
        <f t="shared" si="7"/>
        <v>0</v>
      </c>
      <c r="O392" s="36"/>
    </row>
    <row r="393" spans="1:15" ht="15" customHeight="1">
      <c r="A393" s="35"/>
      <c r="B393" s="241"/>
      <c r="C393" s="9">
        <v>318</v>
      </c>
      <c r="D393" s="10" t="s">
        <v>62</v>
      </c>
      <c r="E393" s="27" t="s">
        <v>13</v>
      </c>
      <c r="F393" s="9" t="s">
        <v>24</v>
      </c>
      <c r="G393" s="12">
        <v>13.9</v>
      </c>
      <c r="H393" s="9" t="s">
        <v>125</v>
      </c>
      <c r="I393" s="12">
        <v>1</v>
      </c>
      <c r="J393" s="12" t="s">
        <v>126</v>
      </c>
      <c r="K393" s="17">
        <v>5</v>
      </c>
      <c r="L393" s="103"/>
      <c r="M393" s="37"/>
      <c r="N393" s="15">
        <f t="shared" si="7"/>
        <v>0</v>
      </c>
      <c r="O393" s="36"/>
    </row>
    <row r="394" spans="1:15" ht="15" customHeight="1">
      <c r="A394" s="35"/>
      <c r="B394" s="241"/>
      <c r="C394" s="9">
        <v>319</v>
      </c>
      <c r="D394" s="10" t="s">
        <v>62</v>
      </c>
      <c r="E394" s="27" t="s">
        <v>13</v>
      </c>
      <c r="F394" s="9" t="s">
        <v>24</v>
      </c>
      <c r="G394" s="12">
        <v>13.9</v>
      </c>
      <c r="H394" s="9" t="s">
        <v>125</v>
      </c>
      <c r="I394" s="12">
        <v>2</v>
      </c>
      <c r="J394" s="12" t="s">
        <v>126</v>
      </c>
      <c r="K394" s="17">
        <v>5</v>
      </c>
      <c r="L394" s="103"/>
      <c r="M394" s="37"/>
      <c r="N394" s="15">
        <f t="shared" si="7"/>
        <v>0</v>
      </c>
      <c r="O394" s="36"/>
    </row>
    <row r="395" spans="1:15" ht="15" customHeight="1">
      <c r="A395" s="35"/>
      <c r="B395" s="241"/>
      <c r="C395" s="9">
        <v>325</v>
      </c>
      <c r="D395" s="10" t="s">
        <v>62</v>
      </c>
      <c r="E395" s="27" t="s">
        <v>13</v>
      </c>
      <c r="F395" s="9" t="s">
        <v>24</v>
      </c>
      <c r="G395" s="12">
        <v>13.9</v>
      </c>
      <c r="H395" s="9" t="s">
        <v>125</v>
      </c>
      <c r="I395" s="12">
        <v>1</v>
      </c>
      <c r="J395" s="12" t="s">
        <v>126</v>
      </c>
      <c r="K395" s="17">
        <v>5</v>
      </c>
      <c r="L395" s="103"/>
      <c r="M395" s="37"/>
      <c r="N395" s="15">
        <f t="shared" si="7"/>
        <v>0</v>
      </c>
      <c r="O395" s="36"/>
    </row>
    <row r="396" spans="1:15" ht="15" customHeight="1">
      <c r="A396" s="35"/>
      <c r="B396" s="241"/>
      <c r="C396" s="9">
        <v>326</v>
      </c>
      <c r="D396" s="10" t="s">
        <v>62</v>
      </c>
      <c r="E396" s="27" t="s">
        <v>13</v>
      </c>
      <c r="F396" s="9" t="s">
        <v>24</v>
      </c>
      <c r="G396" s="12">
        <v>27.3</v>
      </c>
      <c r="H396" s="9" t="s">
        <v>125</v>
      </c>
      <c r="I396" s="12">
        <v>2</v>
      </c>
      <c r="J396" s="12" t="s">
        <v>126</v>
      </c>
      <c r="K396" s="17">
        <v>5</v>
      </c>
      <c r="L396" s="103"/>
      <c r="M396" s="37"/>
      <c r="N396" s="15">
        <f t="shared" si="7"/>
        <v>0</v>
      </c>
      <c r="O396" s="36"/>
    </row>
    <row r="397" spans="1:15" ht="15" customHeight="1">
      <c r="A397" s="35"/>
      <c r="B397" s="242"/>
      <c r="C397" s="9" t="s">
        <v>283</v>
      </c>
      <c r="D397" s="10" t="s">
        <v>62</v>
      </c>
      <c r="E397" s="27" t="s">
        <v>13</v>
      </c>
      <c r="F397" s="9" t="s">
        <v>24</v>
      </c>
      <c r="G397" s="12">
        <v>27.3</v>
      </c>
      <c r="H397" s="9" t="s">
        <v>125</v>
      </c>
      <c r="I397" s="12">
        <v>1</v>
      </c>
      <c r="J397" s="12" t="s">
        <v>78</v>
      </c>
      <c r="K397" s="17">
        <v>5</v>
      </c>
      <c r="L397" s="103"/>
      <c r="M397" s="37"/>
      <c r="N397" s="15">
        <f t="shared" si="7"/>
        <v>0</v>
      </c>
      <c r="O397" s="36"/>
    </row>
    <row r="398" spans="2:15" s="2" customFormat="1" ht="26.25" customHeight="1">
      <c r="B398" s="139" t="s">
        <v>256</v>
      </c>
      <c r="C398" s="140"/>
      <c r="D398" s="140"/>
      <c r="E398" s="140"/>
      <c r="F398" s="140"/>
      <c r="G398" s="140"/>
      <c r="H398" s="140"/>
      <c r="I398" s="140"/>
      <c r="J398" s="140"/>
      <c r="K398" s="141"/>
      <c r="L398" s="33">
        <f>SUM(L382:L397)</f>
        <v>0</v>
      </c>
      <c r="M398" s="33"/>
      <c r="N398" s="34">
        <f>SUM(N382:N397)</f>
        <v>0</v>
      </c>
      <c r="O398" s="8"/>
    </row>
    <row r="399" spans="1:15" ht="30" customHeight="1">
      <c r="A399" s="35"/>
      <c r="B399" s="161" t="s">
        <v>0</v>
      </c>
      <c r="C399" s="161" t="s">
        <v>1</v>
      </c>
      <c r="D399" s="161" t="s">
        <v>2</v>
      </c>
      <c r="E399" s="161" t="s">
        <v>3</v>
      </c>
      <c r="F399" s="161" t="s">
        <v>4</v>
      </c>
      <c r="G399" s="161" t="s">
        <v>241</v>
      </c>
      <c r="H399" s="161" t="s">
        <v>242</v>
      </c>
      <c r="I399" s="161" t="s">
        <v>127</v>
      </c>
      <c r="J399" s="54"/>
      <c r="K399" s="161" t="s">
        <v>73</v>
      </c>
      <c r="L399" s="130" t="s">
        <v>128</v>
      </c>
      <c r="M399" s="51" t="s">
        <v>5</v>
      </c>
      <c r="N399" s="161" t="s">
        <v>129</v>
      </c>
      <c r="O399" s="161" t="s">
        <v>168</v>
      </c>
    </row>
    <row r="400" spans="1:15" ht="30" customHeight="1">
      <c r="A400" s="35"/>
      <c r="B400" s="162"/>
      <c r="C400" s="168"/>
      <c r="D400" s="168"/>
      <c r="E400" s="168"/>
      <c r="F400" s="168"/>
      <c r="G400" s="168"/>
      <c r="H400" s="168"/>
      <c r="I400" s="168"/>
      <c r="J400" s="52" t="s">
        <v>121</v>
      </c>
      <c r="K400" s="168"/>
      <c r="L400" s="131"/>
      <c r="M400" s="52" t="s">
        <v>76</v>
      </c>
      <c r="N400" s="168"/>
      <c r="O400" s="168"/>
    </row>
    <row r="401" spans="1:15" ht="39.75" customHeight="1">
      <c r="A401" s="35"/>
      <c r="B401" s="158" t="s">
        <v>51</v>
      </c>
      <c r="C401" s="159"/>
      <c r="D401" s="159"/>
      <c r="E401" s="159"/>
      <c r="F401" s="159"/>
      <c r="G401" s="159"/>
      <c r="H401" s="159"/>
      <c r="I401" s="159"/>
      <c r="J401" s="159"/>
      <c r="K401" s="159"/>
      <c r="L401" s="159"/>
      <c r="M401" s="159"/>
      <c r="N401" s="160"/>
      <c r="O401" s="36"/>
    </row>
    <row r="402" spans="1:15" ht="15" customHeight="1">
      <c r="A402" s="35"/>
      <c r="B402" s="217" t="s">
        <v>181</v>
      </c>
      <c r="C402" s="9">
        <v>401</v>
      </c>
      <c r="D402" s="10" t="s">
        <v>63</v>
      </c>
      <c r="E402" s="9" t="s">
        <v>79</v>
      </c>
      <c r="F402" s="9" t="s">
        <v>16</v>
      </c>
      <c r="G402" s="12" t="s">
        <v>94</v>
      </c>
      <c r="H402" s="9" t="s">
        <v>125</v>
      </c>
      <c r="I402" s="9" t="s">
        <v>125</v>
      </c>
      <c r="J402" s="12" t="s">
        <v>126</v>
      </c>
      <c r="K402" s="13">
        <v>2</v>
      </c>
      <c r="L402" s="103"/>
      <c r="M402" s="37"/>
      <c r="N402" s="15">
        <f aca="true" t="shared" si="8" ref="N402:N424">IF(J402="ano",L402*9+L402*3/2,L402*12)</f>
        <v>0</v>
      </c>
      <c r="O402" s="36"/>
    </row>
    <row r="403" spans="1:15" ht="15" customHeight="1">
      <c r="A403" s="35"/>
      <c r="B403" s="247"/>
      <c r="C403" s="165">
        <v>4</v>
      </c>
      <c r="D403" s="213" t="s">
        <v>19</v>
      </c>
      <c r="E403" s="47" t="s">
        <v>84</v>
      </c>
      <c r="F403" s="165" t="s">
        <v>16</v>
      </c>
      <c r="G403" s="172">
        <v>13</v>
      </c>
      <c r="H403" s="172"/>
      <c r="I403" s="172">
        <v>4</v>
      </c>
      <c r="J403" s="172" t="s">
        <v>126</v>
      </c>
      <c r="K403" s="173">
        <v>1</v>
      </c>
      <c r="L403" s="176"/>
      <c r="M403" s="37"/>
      <c r="N403" s="169">
        <f t="shared" si="8"/>
        <v>0</v>
      </c>
      <c r="O403" s="36"/>
    </row>
    <row r="404" spans="1:15" ht="15" customHeight="1">
      <c r="A404" s="35"/>
      <c r="B404" s="247"/>
      <c r="C404" s="198"/>
      <c r="D404" s="198"/>
      <c r="E404" s="47" t="s">
        <v>83</v>
      </c>
      <c r="F404" s="166"/>
      <c r="G404" s="166"/>
      <c r="H404" s="166"/>
      <c r="I404" s="166"/>
      <c r="J404" s="166"/>
      <c r="K404" s="174"/>
      <c r="L404" s="177"/>
      <c r="M404" s="37"/>
      <c r="N404" s="170">
        <f t="shared" si="8"/>
        <v>0</v>
      </c>
      <c r="O404" s="36"/>
    </row>
    <row r="405" spans="1:15" ht="15" customHeight="1">
      <c r="A405" s="35"/>
      <c r="B405" s="247"/>
      <c r="C405" s="198"/>
      <c r="D405" s="198"/>
      <c r="E405" s="47" t="s">
        <v>85</v>
      </c>
      <c r="F405" s="166"/>
      <c r="G405" s="166"/>
      <c r="H405" s="166"/>
      <c r="I405" s="166"/>
      <c r="J405" s="166"/>
      <c r="K405" s="174"/>
      <c r="L405" s="177"/>
      <c r="M405" s="37"/>
      <c r="N405" s="170">
        <f t="shared" si="8"/>
        <v>0</v>
      </c>
      <c r="O405" s="36"/>
    </row>
    <row r="406" spans="1:15" ht="15" customHeight="1">
      <c r="A406" s="35"/>
      <c r="B406" s="247"/>
      <c r="C406" s="198"/>
      <c r="D406" s="198"/>
      <c r="E406" s="47" t="s">
        <v>89</v>
      </c>
      <c r="F406" s="166"/>
      <c r="G406" s="166"/>
      <c r="H406" s="166"/>
      <c r="I406" s="166"/>
      <c r="J406" s="166"/>
      <c r="K406" s="174"/>
      <c r="L406" s="177"/>
      <c r="M406" s="37"/>
      <c r="N406" s="170">
        <f t="shared" si="8"/>
        <v>0</v>
      </c>
      <c r="O406" s="36"/>
    </row>
    <row r="407" spans="1:15" ht="15" customHeight="1">
      <c r="A407" s="35"/>
      <c r="B407" s="247"/>
      <c r="C407" s="199"/>
      <c r="D407" s="199"/>
      <c r="E407" s="47" t="s">
        <v>115</v>
      </c>
      <c r="F407" s="167"/>
      <c r="G407" s="167"/>
      <c r="H407" s="167"/>
      <c r="I407" s="167"/>
      <c r="J407" s="167"/>
      <c r="K407" s="175"/>
      <c r="L407" s="178"/>
      <c r="M407" s="37"/>
      <c r="N407" s="171">
        <f t="shared" si="8"/>
        <v>0</v>
      </c>
      <c r="O407" s="36"/>
    </row>
    <row r="408" spans="1:15" ht="15" customHeight="1">
      <c r="A408" s="35"/>
      <c r="B408" s="247"/>
      <c r="C408" s="9">
        <v>4</v>
      </c>
      <c r="D408" s="10" t="s">
        <v>63</v>
      </c>
      <c r="E408" s="9" t="s">
        <v>22</v>
      </c>
      <c r="F408" s="9" t="s">
        <v>16</v>
      </c>
      <c r="G408" s="12">
        <v>15</v>
      </c>
      <c r="H408" s="12">
        <v>20</v>
      </c>
      <c r="I408" s="9" t="s">
        <v>125</v>
      </c>
      <c r="J408" s="12" t="s">
        <v>126</v>
      </c>
      <c r="K408" s="13">
        <v>2</v>
      </c>
      <c r="L408" s="103"/>
      <c r="M408" s="37"/>
      <c r="N408" s="15">
        <f t="shared" si="8"/>
        <v>0</v>
      </c>
      <c r="O408" s="36"/>
    </row>
    <row r="409" spans="1:15" ht="15" customHeight="1">
      <c r="A409" s="35"/>
      <c r="B409" s="247"/>
      <c r="C409" s="9">
        <v>4</v>
      </c>
      <c r="D409" s="10" t="s">
        <v>63</v>
      </c>
      <c r="E409" s="9" t="s">
        <v>22</v>
      </c>
      <c r="F409" s="9" t="s">
        <v>16</v>
      </c>
      <c r="G409" s="12">
        <v>30.4</v>
      </c>
      <c r="H409" s="12">
        <v>50</v>
      </c>
      <c r="I409" s="9" t="s">
        <v>125</v>
      </c>
      <c r="J409" s="12" t="s">
        <v>126</v>
      </c>
      <c r="K409" s="13">
        <v>2</v>
      </c>
      <c r="L409" s="103"/>
      <c r="M409" s="37"/>
      <c r="N409" s="15">
        <f t="shared" si="8"/>
        <v>0</v>
      </c>
      <c r="O409" s="36"/>
    </row>
    <row r="410" spans="1:15" ht="15" customHeight="1">
      <c r="A410" s="35"/>
      <c r="B410" s="247"/>
      <c r="C410" s="9">
        <v>411</v>
      </c>
      <c r="D410" s="10" t="s">
        <v>63</v>
      </c>
      <c r="E410" s="9" t="s">
        <v>8</v>
      </c>
      <c r="F410" s="9" t="s">
        <v>16</v>
      </c>
      <c r="G410" s="12">
        <v>66</v>
      </c>
      <c r="H410" s="9" t="s">
        <v>125</v>
      </c>
      <c r="I410" s="12">
        <v>2</v>
      </c>
      <c r="J410" s="12" t="s">
        <v>78</v>
      </c>
      <c r="K410" s="13">
        <v>3</v>
      </c>
      <c r="L410" s="103"/>
      <c r="M410" s="37"/>
      <c r="N410" s="15">
        <f t="shared" si="8"/>
        <v>0</v>
      </c>
      <c r="O410" s="36"/>
    </row>
    <row r="411" spans="1:15" ht="15" customHeight="1">
      <c r="A411" s="35"/>
      <c r="B411" s="247"/>
      <c r="C411" s="9">
        <v>412</v>
      </c>
      <c r="D411" s="10" t="s">
        <v>63</v>
      </c>
      <c r="E411" s="9" t="s">
        <v>14</v>
      </c>
      <c r="F411" s="9" t="s">
        <v>16</v>
      </c>
      <c r="G411" s="12">
        <v>13.9</v>
      </c>
      <c r="H411" s="9" t="s">
        <v>125</v>
      </c>
      <c r="I411" s="12">
        <v>1</v>
      </c>
      <c r="J411" s="12" t="s">
        <v>126</v>
      </c>
      <c r="K411" s="13">
        <v>1</v>
      </c>
      <c r="L411" s="103"/>
      <c r="M411" s="37"/>
      <c r="N411" s="15">
        <f t="shared" si="8"/>
        <v>0</v>
      </c>
      <c r="O411" s="36"/>
    </row>
    <row r="412" spans="1:15" ht="15" customHeight="1">
      <c r="A412" s="35"/>
      <c r="B412" s="247"/>
      <c r="C412" s="9">
        <v>413</v>
      </c>
      <c r="D412" s="10" t="s">
        <v>63</v>
      </c>
      <c r="E412" s="9" t="s">
        <v>32</v>
      </c>
      <c r="F412" s="9" t="s">
        <v>9</v>
      </c>
      <c r="G412" s="12">
        <v>9.5</v>
      </c>
      <c r="H412" s="9" t="s">
        <v>125</v>
      </c>
      <c r="I412" s="12">
        <v>2</v>
      </c>
      <c r="J412" s="12" t="s">
        <v>126</v>
      </c>
      <c r="K412" s="13">
        <v>9</v>
      </c>
      <c r="L412" s="103"/>
      <c r="M412" s="37"/>
      <c r="N412" s="15">
        <f t="shared" si="8"/>
        <v>0</v>
      </c>
      <c r="O412" s="36"/>
    </row>
    <row r="413" spans="1:15" ht="15" customHeight="1">
      <c r="A413" s="35"/>
      <c r="B413" s="247"/>
      <c r="C413" s="9">
        <v>414</v>
      </c>
      <c r="D413" s="10" t="s">
        <v>63</v>
      </c>
      <c r="E413" s="9" t="s">
        <v>13</v>
      </c>
      <c r="F413" s="9" t="s">
        <v>9</v>
      </c>
      <c r="G413" s="12">
        <v>4.4</v>
      </c>
      <c r="H413" s="9" t="s">
        <v>125</v>
      </c>
      <c r="I413" s="9" t="s">
        <v>125</v>
      </c>
      <c r="J413" s="12" t="s">
        <v>126</v>
      </c>
      <c r="K413" s="13">
        <v>5</v>
      </c>
      <c r="L413" s="103"/>
      <c r="M413" s="37"/>
      <c r="N413" s="15">
        <f t="shared" si="8"/>
        <v>0</v>
      </c>
      <c r="O413" s="36"/>
    </row>
    <row r="414" spans="1:15" ht="15" customHeight="1">
      <c r="A414" s="35"/>
      <c r="B414" s="247"/>
      <c r="C414" s="9">
        <v>415</v>
      </c>
      <c r="D414" s="10" t="s">
        <v>63</v>
      </c>
      <c r="E414" s="9" t="s">
        <v>8</v>
      </c>
      <c r="F414" s="9" t="s">
        <v>16</v>
      </c>
      <c r="G414" s="12">
        <v>27.6</v>
      </c>
      <c r="H414" s="9" t="s">
        <v>125</v>
      </c>
      <c r="I414" s="12">
        <v>2</v>
      </c>
      <c r="J414" s="12" t="s">
        <v>126</v>
      </c>
      <c r="K414" s="13">
        <v>6</v>
      </c>
      <c r="L414" s="103"/>
      <c r="M414" s="37"/>
      <c r="N414" s="15">
        <f t="shared" si="8"/>
        <v>0</v>
      </c>
      <c r="O414" s="36"/>
    </row>
    <row r="415" spans="1:15" ht="15" customHeight="1">
      <c r="A415" s="35"/>
      <c r="B415" s="247"/>
      <c r="C415" s="9">
        <v>416</v>
      </c>
      <c r="D415" s="10" t="s">
        <v>63</v>
      </c>
      <c r="E415" s="156" t="s">
        <v>13</v>
      </c>
      <c r="F415" s="9" t="s">
        <v>9</v>
      </c>
      <c r="G415" s="12">
        <v>13.9</v>
      </c>
      <c r="H415" s="9" t="s">
        <v>125</v>
      </c>
      <c r="I415" s="12">
        <v>1</v>
      </c>
      <c r="J415" s="156" t="s">
        <v>126</v>
      </c>
      <c r="K415" s="181">
        <v>5</v>
      </c>
      <c r="L415" s="103"/>
      <c r="M415" s="37"/>
      <c r="N415" s="15">
        <f t="shared" si="8"/>
        <v>0</v>
      </c>
      <c r="O415" s="36"/>
    </row>
    <row r="416" spans="1:15" ht="15" customHeight="1">
      <c r="A416" s="35"/>
      <c r="B416" s="247"/>
      <c r="C416" s="9">
        <v>417</v>
      </c>
      <c r="D416" s="10" t="s">
        <v>63</v>
      </c>
      <c r="E416" s="157" t="s">
        <v>13</v>
      </c>
      <c r="F416" s="9" t="s">
        <v>9</v>
      </c>
      <c r="G416" s="12">
        <v>13.9</v>
      </c>
      <c r="H416" s="9" t="s">
        <v>125</v>
      </c>
      <c r="I416" s="12">
        <v>2</v>
      </c>
      <c r="J416" s="157"/>
      <c r="K416" s="182"/>
      <c r="L416" s="103"/>
      <c r="M416" s="37"/>
      <c r="N416" s="15">
        <f t="shared" si="8"/>
        <v>0</v>
      </c>
      <c r="O416" s="36"/>
    </row>
    <row r="417" spans="1:15" ht="15" customHeight="1">
      <c r="A417" s="35"/>
      <c r="B417" s="247"/>
      <c r="C417" s="9">
        <v>418</v>
      </c>
      <c r="D417" s="10" t="s">
        <v>63</v>
      </c>
      <c r="E417" s="9" t="s">
        <v>8</v>
      </c>
      <c r="F417" s="9" t="s">
        <v>24</v>
      </c>
      <c r="G417" s="12">
        <v>18</v>
      </c>
      <c r="H417" s="9" t="s">
        <v>125</v>
      </c>
      <c r="I417" s="12">
        <v>1</v>
      </c>
      <c r="J417" s="12" t="s">
        <v>126</v>
      </c>
      <c r="K417" s="13">
        <v>6</v>
      </c>
      <c r="L417" s="103"/>
      <c r="M417" s="37"/>
      <c r="N417" s="15">
        <f t="shared" si="8"/>
        <v>0</v>
      </c>
      <c r="O417" s="36"/>
    </row>
    <row r="418" spans="1:15" ht="15" customHeight="1">
      <c r="A418" s="35"/>
      <c r="B418" s="247"/>
      <c r="C418" s="9" t="s">
        <v>187</v>
      </c>
      <c r="D418" s="10" t="s">
        <v>63</v>
      </c>
      <c r="E418" s="9" t="s">
        <v>13</v>
      </c>
      <c r="F418" s="9" t="s">
        <v>24</v>
      </c>
      <c r="G418" s="12">
        <v>11</v>
      </c>
      <c r="H418" s="9" t="s">
        <v>125</v>
      </c>
      <c r="I418" s="12">
        <v>1</v>
      </c>
      <c r="J418" s="12" t="s">
        <v>126</v>
      </c>
      <c r="K418" s="13">
        <v>5</v>
      </c>
      <c r="L418" s="103"/>
      <c r="M418" s="37"/>
      <c r="N418" s="15">
        <f t="shared" si="8"/>
        <v>0</v>
      </c>
      <c r="O418" s="36"/>
    </row>
    <row r="419" spans="1:15" ht="15" customHeight="1">
      <c r="A419" s="35"/>
      <c r="B419" s="247"/>
      <c r="C419" s="9" t="s">
        <v>188</v>
      </c>
      <c r="D419" s="10" t="s">
        <v>63</v>
      </c>
      <c r="E419" s="9" t="s">
        <v>64</v>
      </c>
      <c r="F419" s="9" t="s">
        <v>9</v>
      </c>
      <c r="G419" s="12">
        <v>6.1</v>
      </c>
      <c r="H419" s="9" t="s">
        <v>125</v>
      </c>
      <c r="I419" s="12">
        <v>1</v>
      </c>
      <c r="J419" s="12" t="s">
        <v>126</v>
      </c>
      <c r="K419" s="13">
        <v>5</v>
      </c>
      <c r="L419" s="103"/>
      <c r="M419" s="37"/>
      <c r="N419" s="15">
        <f t="shared" si="8"/>
        <v>0</v>
      </c>
      <c r="O419" s="36"/>
    </row>
    <row r="420" spans="1:15" ht="15" customHeight="1">
      <c r="A420" s="35"/>
      <c r="B420" s="247"/>
      <c r="C420" s="9">
        <v>420</v>
      </c>
      <c r="D420" s="10" t="s">
        <v>63</v>
      </c>
      <c r="E420" s="9" t="s">
        <v>13</v>
      </c>
      <c r="F420" s="9" t="s">
        <v>24</v>
      </c>
      <c r="G420" s="12">
        <v>17.1</v>
      </c>
      <c r="H420" s="9" t="s">
        <v>125</v>
      </c>
      <c r="I420" s="12">
        <v>1</v>
      </c>
      <c r="J420" s="12" t="s">
        <v>126</v>
      </c>
      <c r="K420" s="13">
        <v>5</v>
      </c>
      <c r="L420" s="103"/>
      <c r="M420" s="37"/>
      <c r="N420" s="15">
        <f t="shared" si="8"/>
        <v>0</v>
      </c>
      <c r="O420" s="36"/>
    </row>
    <row r="421" spans="1:15" ht="15" customHeight="1">
      <c r="A421" s="35"/>
      <c r="B421" s="247"/>
      <c r="C421" s="9">
        <v>421</v>
      </c>
      <c r="D421" s="10" t="s">
        <v>63</v>
      </c>
      <c r="E421" s="55" t="s">
        <v>8</v>
      </c>
      <c r="F421" s="9" t="s">
        <v>9</v>
      </c>
      <c r="G421" s="12">
        <v>18</v>
      </c>
      <c r="H421" s="9" t="s">
        <v>125</v>
      </c>
      <c r="I421" s="12">
        <v>1</v>
      </c>
      <c r="J421" s="12" t="s">
        <v>126</v>
      </c>
      <c r="K421" s="13">
        <v>6</v>
      </c>
      <c r="L421" s="103"/>
      <c r="M421" s="37"/>
      <c r="N421" s="15">
        <f t="shared" si="8"/>
        <v>0</v>
      </c>
      <c r="O421" s="36"/>
    </row>
    <row r="422" spans="1:15" ht="15" customHeight="1">
      <c r="A422" s="35"/>
      <c r="B422" s="247"/>
      <c r="C422" s="9">
        <v>422</v>
      </c>
      <c r="D422" s="10" t="s">
        <v>63</v>
      </c>
      <c r="E422" s="55" t="s">
        <v>8</v>
      </c>
      <c r="F422" s="9" t="s">
        <v>9</v>
      </c>
      <c r="G422" s="12">
        <v>27.6</v>
      </c>
      <c r="H422" s="9" t="s">
        <v>125</v>
      </c>
      <c r="I422" s="12">
        <v>1</v>
      </c>
      <c r="J422" s="27" t="s">
        <v>126</v>
      </c>
      <c r="K422" s="17">
        <v>6</v>
      </c>
      <c r="L422" s="103"/>
      <c r="M422" s="37"/>
      <c r="N422" s="15">
        <f t="shared" si="8"/>
        <v>0</v>
      </c>
      <c r="O422" s="36"/>
    </row>
    <row r="423" spans="1:15" ht="15" customHeight="1">
      <c r="A423" s="35"/>
      <c r="B423" s="247"/>
      <c r="C423" s="9">
        <v>428</v>
      </c>
      <c r="D423" s="10" t="s">
        <v>63</v>
      </c>
      <c r="E423" s="9" t="s">
        <v>13</v>
      </c>
      <c r="F423" s="9" t="s">
        <v>9</v>
      </c>
      <c r="G423" s="12">
        <v>17.7</v>
      </c>
      <c r="H423" s="9" t="s">
        <v>125</v>
      </c>
      <c r="I423" s="12">
        <v>2</v>
      </c>
      <c r="J423" s="12" t="s">
        <v>126</v>
      </c>
      <c r="K423" s="13">
        <v>5</v>
      </c>
      <c r="L423" s="103"/>
      <c r="M423" s="37"/>
      <c r="N423" s="15">
        <f t="shared" si="8"/>
        <v>0</v>
      </c>
      <c r="O423" s="36"/>
    </row>
    <row r="424" spans="1:15" ht="15" customHeight="1">
      <c r="A424" s="35"/>
      <c r="B424" s="248"/>
      <c r="C424" s="9">
        <v>424</v>
      </c>
      <c r="D424" s="10" t="s">
        <v>63</v>
      </c>
      <c r="E424" s="9" t="s">
        <v>8</v>
      </c>
      <c r="F424" s="9" t="s">
        <v>16</v>
      </c>
      <c r="G424" s="12">
        <v>27.8</v>
      </c>
      <c r="H424" s="9" t="s">
        <v>125</v>
      </c>
      <c r="I424" s="12">
        <v>1</v>
      </c>
      <c r="J424" s="12" t="s">
        <v>126</v>
      </c>
      <c r="K424" s="13">
        <v>6</v>
      </c>
      <c r="L424" s="103"/>
      <c r="M424" s="37"/>
      <c r="N424" s="15">
        <f t="shared" si="8"/>
        <v>0</v>
      </c>
      <c r="O424" s="36"/>
    </row>
    <row r="425" spans="2:15" s="2" customFormat="1" ht="26.25" customHeight="1">
      <c r="B425" s="139" t="s">
        <v>257</v>
      </c>
      <c r="C425" s="140"/>
      <c r="D425" s="140"/>
      <c r="E425" s="140"/>
      <c r="F425" s="140"/>
      <c r="G425" s="140"/>
      <c r="H425" s="140"/>
      <c r="I425" s="140"/>
      <c r="J425" s="140"/>
      <c r="K425" s="141"/>
      <c r="L425" s="33">
        <f>SUM(L402:L424)</f>
        <v>0</v>
      </c>
      <c r="M425" s="33"/>
      <c r="N425" s="34">
        <f>SUM(N402:N424)</f>
        <v>0</v>
      </c>
      <c r="O425" s="8"/>
    </row>
    <row r="426" spans="1:15" ht="30" customHeight="1">
      <c r="A426" s="35"/>
      <c r="B426" s="161" t="s">
        <v>0</v>
      </c>
      <c r="C426" s="161" t="s">
        <v>1</v>
      </c>
      <c r="D426" s="161" t="s">
        <v>2</v>
      </c>
      <c r="E426" s="161" t="s">
        <v>3</v>
      </c>
      <c r="F426" s="161" t="s">
        <v>4</v>
      </c>
      <c r="G426" s="161" t="s">
        <v>241</v>
      </c>
      <c r="H426" s="161" t="s">
        <v>242</v>
      </c>
      <c r="I426" s="161" t="s">
        <v>127</v>
      </c>
      <c r="J426" s="142" t="s">
        <v>121</v>
      </c>
      <c r="K426" s="161" t="s">
        <v>73</v>
      </c>
      <c r="L426" s="130" t="s">
        <v>128</v>
      </c>
      <c r="M426" s="51" t="s">
        <v>5</v>
      </c>
      <c r="N426" s="161" t="s">
        <v>129</v>
      </c>
      <c r="O426" s="161" t="s">
        <v>168</v>
      </c>
    </row>
    <row r="427" spans="1:15" ht="30" customHeight="1">
      <c r="A427" s="35"/>
      <c r="B427" s="162"/>
      <c r="C427" s="168"/>
      <c r="D427" s="168"/>
      <c r="E427" s="168"/>
      <c r="F427" s="168"/>
      <c r="G427" s="168"/>
      <c r="H427" s="168"/>
      <c r="I427" s="168"/>
      <c r="J427" s="143"/>
      <c r="K427" s="168"/>
      <c r="L427" s="131"/>
      <c r="M427" s="52" t="s">
        <v>76</v>
      </c>
      <c r="N427" s="168"/>
      <c r="O427" s="168"/>
    </row>
    <row r="428" spans="1:15" ht="39.75" customHeight="1">
      <c r="A428" s="35"/>
      <c r="B428" s="158" t="s">
        <v>51</v>
      </c>
      <c r="C428" s="159"/>
      <c r="D428" s="159"/>
      <c r="E428" s="159"/>
      <c r="F428" s="159"/>
      <c r="G428" s="159"/>
      <c r="H428" s="159"/>
      <c r="I428" s="159"/>
      <c r="J428" s="159"/>
      <c r="K428" s="159"/>
      <c r="L428" s="159"/>
      <c r="M428" s="159"/>
      <c r="N428" s="160"/>
      <c r="O428" s="36"/>
    </row>
    <row r="429" spans="1:15" ht="15" customHeight="1">
      <c r="A429" s="35"/>
      <c r="B429" s="217" t="s">
        <v>182</v>
      </c>
      <c r="C429" s="9">
        <v>5</v>
      </c>
      <c r="D429" s="10" t="s">
        <v>63</v>
      </c>
      <c r="E429" s="9" t="s">
        <v>22</v>
      </c>
      <c r="F429" s="9" t="s">
        <v>16</v>
      </c>
      <c r="G429" s="12">
        <v>15</v>
      </c>
      <c r="H429" s="12">
        <v>20</v>
      </c>
      <c r="I429" s="9" t="s">
        <v>125</v>
      </c>
      <c r="J429" s="12" t="s">
        <v>126</v>
      </c>
      <c r="K429" s="13">
        <v>2</v>
      </c>
      <c r="L429" s="103"/>
      <c r="M429" s="37"/>
      <c r="N429" s="15">
        <f aca="true" t="shared" si="9" ref="N429:N451">IF(J429="ano",L429*9+L429*3/2,L429*12)</f>
        <v>0</v>
      </c>
      <c r="O429" s="36"/>
    </row>
    <row r="430" spans="1:15" ht="15" customHeight="1">
      <c r="A430" s="35"/>
      <c r="B430" s="241"/>
      <c r="C430" s="9">
        <v>501</v>
      </c>
      <c r="D430" s="10" t="s">
        <v>63</v>
      </c>
      <c r="E430" s="9" t="s">
        <v>79</v>
      </c>
      <c r="F430" s="9" t="s">
        <v>16</v>
      </c>
      <c r="G430" s="12">
        <v>29.5</v>
      </c>
      <c r="H430" s="9" t="s">
        <v>125</v>
      </c>
      <c r="I430" s="9" t="s">
        <v>125</v>
      </c>
      <c r="J430" s="12" t="s">
        <v>126</v>
      </c>
      <c r="K430" s="13">
        <v>2</v>
      </c>
      <c r="L430" s="103"/>
      <c r="M430" s="37"/>
      <c r="N430" s="15">
        <f t="shared" si="9"/>
        <v>0</v>
      </c>
      <c r="O430" s="36"/>
    </row>
    <row r="431" spans="1:15" ht="15" customHeight="1">
      <c r="A431" s="35"/>
      <c r="B431" s="241"/>
      <c r="C431" s="165">
        <v>5</v>
      </c>
      <c r="D431" s="213" t="s">
        <v>19</v>
      </c>
      <c r="E431" s="47" t="s">
        <v>84</v>
      </c>
      <c r="F431" s="165" t="s">
        <v>16</v>
      </c>
      <c r="G431" s="172">
        <v>13</v>
      </c>
      <c r="H431" s="172" t="s">
        <v>125</v>
      </c>
      <c r="I431" s="172">
        <v>4</v>
      </c>
      <c r="J431" s="172" t="s">
        <v>126</v>
      </c>
      <c r="K431" s="173">
        <v>1</v>
      </c>
      <c r="L431" s="176"/>
      <c r="M431" s="37"/>
      <c r="N431" s="169">
        <f t="shared" si="9"/>
        <v>0</v>
      </c>
      <c r="O431" s="36"/>
    </row>
    <row r="432" spans="1:15" ht="15" customHeight="1">
      <c r="A432" s="35"/>
      <c r="B432" s="241"/>
      <c r="C432" s="198"/>
      <c r="D432" s="198"/>
      <c r="E432" s="47" t="s">
        <v>83</v>
      </c>
      <c r="F432" s="166"/>
      <c r="G432" s="166"/>
      <c r="H432" s="166"/>
      <c r="I432" s="166"/>
      <c r="J432" s="166"/>
      <c r="K432" s="174"/>
      <c r="L432" s="177"/>
      <c r="M432" s="37"/>
      <c r="N432" s="170">
        <f t="shared" si="9"/>
        <v>0</v>
      </c>
      <c r="O432" s="36"/>
    </row>
    <row r="433" spans="1:15" ht="15" customHeight="1">
      <c r="A433" s="35"/>
      <c r="B433" s="241"/>
      <c r="C433" s="198"/>
      <c r="D433" s="198"/>
      <c r="E433" s="47" t="s">
        <v>85</v>
      </c>
      <c r="F433" s="166"/>
      <c r="G433" s="166"/>
      <c r="H433" s="166"/>
      <c r="I433" s="166"/>
      <c r="J433" s="166"/>
      <c r="K433" s="174"/>
      <c r="L433" s="177"/>
      <c r="M433" s="37"/>
      <c r="N433" s="170">
        <f t="shared" si="9"/>
        <v>0</v>
      </c>
      <c r="O433" s="36"/>
    </row>
    <row r="434" spans="1:15" ht="15" customHeight="1">
      <c r="A434" s="35"/>
      <c r="B434" s="241"/>
      <c r="C434" s="198"/>
      <c r="D434" s="198"/>
      <c r="E434" s="47" t="s">
        <v>89</v>
      </c>
      <c r="F434" s="166"/>
      <c r="G434" s="166"/>
      <c r="H434" s="166"/>
      <c r="I434" s="166"/>
      <c r="J434" s="166"/>
      <c r="K434" s="174"/>
      <c r="L434" s="177"/>
      <c r="M434" s="37"/>
      <c r="N434" s="170">
        <f t="shared" si="9"/>
        <v>0</v>
      </c>
      <c r="O434" s="36"/>
    </row>
    <row r="435" spans="1:15" ht="15" customHeight="1">
      <c r="A435" s="35"/>
      <c r="B435" s="241"/>
      <c r="C435" s="199"/>
      <c r="D435" s="199"/>
      <c r="E435" s="47" t="s">
        <v>115</v>
      </c>
      <c r="F435" s="167"/>
      <c r="G435" s="167"/>
      <c r="H435" s="167"/>
      <c r="I435" s="167"/>
      <c r="J435" s="167"/>
      <c r="K435" s="175"/>
      <c r="L435" s="178"/>
      <c r="M435" s="37"/>
      <c r="N435" s="171">
        <f t="shared" si="9"/>
        <v>0</v>
      </c>
      <c r="O435" s="36"/>
    </row>
    <row r="436" spans="1:15" ht="15" customHeight="1">
      <c r="A436" s="35"/>
      <c r="B436" s="241"/>
      <c r="C436" s="9">
        <v>5</v>
      </c>
      <c r="D436" s="10" t="s">
        <v>63</v>
      </c>
      <c r="E436" s="9" t="s">
        <v>49</v>
      </c>
      <c r="F436" s="9" t="s">
        <v>16</v>
      </c>
      <c r="G436" s="12">
        <v>30.4</v>
      </c>
      <c r="H436" s="12">
        <v>50</v>
      </c>
      <c r="I436" s="9" t="s">
        <v>125</v>
      </c>
      <c r="J436" s="12" t="s">
        <v>126</v>
      </c>
      <c r="K436" s="13">
        <v>2</v>
      </c>
      <c r="L436" s="103"/>
      <c r="M436" s="37"/>
      <c r="N436" s="15">
        <f t="shared" si="9"/>
        <v>0</v>
      </c>
      <c r="O436" s="36"/>
    </row>
    <row r="437" spans="1:15" ht="15" customHeight="1">
      <c r="A437" s="35"/>
      <c r="B437" s="241"/>
      <c r="C437" s="9">
        <v>514</v>
      </c>
      <c r="D437" s="10" t="s">
        <v>63</v>
      </c>
      <c r="E437" s="9" t="s">
        <v>8</v>
      </c>
      <c r="F437" s="9" t="s">
        <v>16</v>
      </c>
      <c r="G437" s="12">
        <v>66</v>
      </c>
      <c r="H437" s="9" t="s">
        <v>125</v>
      </c>
      <c r="I437" s="12">
        <v>2</v>
      </c>
      <c r="J437" s="12" t="s">
        <v>78</v>
      </c>
      <c r="K437" s="13">
        <v>3</v>
      </c>
      <c r="L437" s="103"/>
      <c r="M437" s="37"/>
      <c r="N437" s="15">
        <f t="shared" si="9"/>
        <v>0</v>
      </c>
      <c r="O437" s="36"/>
    </row>
    <row r="438" spans="1:15" ht="15" customHeight="1">
      <c r="A438" s="35"/>
      <c r="B438" s="241"/>
      <c r="C438" s="9">
        <v>515</v>
      </c>
      <c r="D438" s="10" t="s">
        <v>63</v>
      </c>
      <c r="E438" s="9" t="s">
        <v>26</v>
      </c>
      <c r="F438" s="9" t="s">
        <v>16</v>
      </c>
      <c r="G438" s="12">
        <v>13.9</v>
      </c>
      <c r="H438" s="9" t="s">
        <v>125</v>
      </c>
      <c r="I438" s="12">
        <v>1</v>
      </c>
      <c r="J438" s="12" t="s">
        <v>126</v>
      </c>
      <c r="K438" s="13">
        <v>6</v>
      </c>
      <c r="L438" s="103"/>
      <c r="M438" s="37"/>
      <c r="N438" s="15">
        <f t="shared" si="9"/>
        <v>0</v>
      </c>
      <c r="O438" s="36"/>
    </row>
    <row r="439" spans="1:15" ht="15" customHeight="1">
      <c r="A439" s="35"/>
      <c r="B439" s="241"/>
      <c r="C439" s="9">
        <v>516</v>
      </c>
      <c r="D439" s="10" t="s">
        <v>63</v>
      </c>
      <c r="E439" s="9" t="s">
        <v>36</v>
      </c>
      <c r="F439" s="9" t="s">
        <v>16</v>
      </c>
      <c r="G439" s="12">
        <v>13.9</v>
      </c>
      <c r="H439" s="9" t="s">
        <v>125</v>
      </c>
      <c r="I439" s="12">
        <v>1</v>
      </c>
      <c r="J439" s="12" t="s">
        <v>126</v>
      </c>
      <c r="K439" s="13">
        <v>6</v>
      </c>
      <c r="L439" s="103"/>
      <c r="M439" s="37"/>
      <c r="N439" s="15">
        <f t="shared" si="9"/>
        <v>0</v>
      </c>
      <c r="O439" s="36"/>
    </row>
    <row r="440" spans="1:15" ht="15" customHeight="1">
      <c r="A440" s="35"/>
      <c r="B440" s="241"/>
      <c r="C440" s="9">
        <v>517</v>
      </c>
      <c r="D440" s="10" t="s">
        <v>63</v>
      </c>
      <c r="E440" s="9" t="s">
        <v>8</v>
      </c>
      <c r="F440" s="9" t="s">
        <v>16</v>
      </c>
      <c r="G440" s="12">
        <v>27.6</v>
      </c>
      <c r="H440" s="9" t="s">
        <v>125</v>
      </c>
      <c r="I440" s="12">
        <v>1</v>
      </c>
      <c r="J440" s="12" t="s">
        <v>126</v>
      </c>
      <c r="K440" s="13">
        <v>6</v>
      </c>
      <c r="L440" s="103"/>
      <c r="M440" s="37"/>
      <c r="N440" s="15">
        <f t="shared" si="9"/>
        <v>0</v>
      </c>
      <c r="O440" s="36"/>
    </row>
    <row r="441" spans="1:15" ht="15" customHeight="1">
      <c r="A441" s="35"/>
      <c r="B441" s="241"/>
      <c r="C441" s="9">
        <v>518</v>
      </c>
      <c r="D441" s="10" t="s">
        <v>63</v>
      </c>
      <c r="E441" s="156" t="s">
        <v>13</v>
      </c>
      <c r="F441" s="9" t="s">
        <v>9</v>
      </c>
      <c r="G441" s="12">
        <v>13.9</v>
      </c>
      <c r="H441" s="9" t="s">
        <v>125</v>
      </c>
      <c r="I441" s="12">
        <v>1</v>
      </c>
      <c r="J441" s="156" t="s">
        <v>126</v>
      </c>
      <c r="K441" s="181">
        <v>5</v>
      </c>
      <c r="L441" s="103"/>
      <c r="M441" s="37"/>
      <c r="N441" s="15">
        <f t="shared" si="9"/>
        <v>0</v>
      </c>
      <c r="O441" s="36"/>
    </row>
    <row r="442" spans="1:15" ht="15" customHeight="1">
      <c r="A442" s="35"/>
      <c r="B442" s="241"/>
      <c r="C442" s="9">
        <v>519</v>
      </c>
      <c r="D442" s="10" t="s">
        <v>63</v>
      </c>
      <c r="E442" s="157" t="s">
        <v>13</v>
      </c>
      <c r="F442" s="9" t="s">
        <v>24</v>
      </c>
      <c r="G442" s="12">
        <v>13.9</v>
      </c>
      <c r="H442" s="9" t="s">
        <v>125</v>
      </c>
      <c r="I442" s="12">
        <v>1</v>
      </c>
      <c r="J442" s="157"/>
      <c r="K442" s="182"/>
      <c r="L442" s="103"/>
      <c r="M442" s="37"/>
      <c r="N442" s="15">
        <f t="shared" si="9"/>
        <v>0</v>
      </c>
      <c r="O442" s="36"/>
    </row>
    <row r="443" spans="1:15" ht="15" customHeight="1">
      <c r="A443" s="35"/>
      <c r="B443" s="241"/>
      <c r="C443" s="165">
        <v>511</v>
      </c>
      <c r="D443" s="213" t="s">
        <v>63</v>
      </c>
      <c r="E443" s="9" t="s">
        <v>65</v>
      </c>
      <c r="F443" s="165" t="s">
        <v>16</v>
      </c>
      <c r="G443" s="172">
        <v>8.6</v>
      </c>
      <c r="H443" s="172" t="s">
        <v>125</v>
      </c>
      <c r="I443" s="172">
        <v>1</v>
      </c>
      <c r="J443" s="172" t="s">
        <v>126</v>
      </c>
      <c r="K443" s="173">
        <v>1</v>
      </c>
      <c r="L443" s="176"/>
      <c r="M443" s="37"/>
      <c r="N443" s="169">
        <f t="shared" si="9"/>
        <v>0</v>
      </c>
      <c r="O443" s="36"/>
    </row>
    <row r="444" spans="1:15" ht="15" customHeight="1">
      <c r="A444" s="35"/>
      <c r="B444" s="241"/>
      <c r="C444" s="198"/>
      <c r="D444" s="198"/>
      <c r="E444" s="47" t="s">
        <v>117</v>
      </c>
      <c r="F444" s="166"/>
      <c r="G444" s="166"/>
      <c r="H444" s="166"/>
      <c r="I444" s="166"/>
      <c r="J444" s="166"/>
      <c r="K444" s="174"/>
      <c r="L444" s="177"/>
      <c r="M444" s="37"/>
      <c r="N444" s="170">
        <f t="shared" si="9"/>
        <v>0</v>
      </c>
      <c r="O444" s="36"/>
    </row>
    <row r="445" spans="1:15" ht="15" customHeight="1">
      <c r="A445" s="35"/>
      <c r="B445" s="241"/>
      <c r="C445" s="199"/>
      <c r="D445" s="199"/>
      <c r="E445" s="47" t="s">
        <v>108</v>
      </c>
      <c r="F445" s="167"/>
      <c r="G445" s="167"/>
      <c r="H445" s="167"/>
      <c r="I445" s="167"/>
      <c r="J445" s="167"/>
      <c r="K445" s="175"/>
      <c r="L445" s="178"/>
      <c r="M445" s="37"/>
      <c r="N445" s="171">
        <f t="shared" si="9"/>
        <v>0</v>
      </c>
      <c r="O445" s="36"/>
    </row>
    <row r="446" spans="1:15" ht="15" customHeight="1">
      <c r="A446" s="35"/>
      <c r="B446" s="241"/>
      <c r="C446" s="9">
        <v>520</v>
      </c>
      <c r="D446" s="10" t="s">
        <v>63</v>
      </c>
      <c r="E446" s="156" t="s">
        <v>13</v>
      </c>
      <c r="F446" s="9" t="s">
        <v>24</v>
      </c>
      <c r="G446" s="12">
        <v>26.5</v>
      </c>
      <c r="H446" s="9" t="s">
        <v>125</v>
      </c>
      <c r="I446" s="12">
        <v>1</v>
      </c>
      <c r="J446" s="156" t="s">
        <v>126</v>
      </c>
      <c r="K446" s="181">
        <v>4</v>
      </c>
      <c r="L446" s="103"/>
      <c r="M446" s="37"/>
      <c r="N446" s="15">
        <f t="shared" si="9"/>
        <v>0</v>
      </c>
      <c r="O446" s="36"/>
    </row>
    <row r="447" spans="1:15" ht="15" customHeight="1">
      <c r="A447" s="35"/>
      <c r="B447" s="241"/>
      <c r="C447" s="9">
        <v>521</v>
      </c>
      <c r="D447" s="10" t="s">
        <v>63</v>
      </c>
      <c r="E447" s="157" t="s">
        <v>13</v>
      </c>
      <c r="F447" s="9" t="s">
        <v>9</v>
      </c>
      <c r="G447" s="12">
        <v>17.1</v>
      </c>
      <c r="H447" s="9" t="s">
        <v>125</v>
      </c>
      <c r="I447" s="12">
        <v>1</v>
      </c>
      <c r="J447" s="157"/>
      <c r="K447" s="182"/>
      <c r="L447" s="103"/>
      <c r="M447" s="37"/>
      <c r="N447" s="15">
        <f t="shared" si="9"/>
        <v>0</v>
      </c>
      <c r="O447" s="36"/>
    </row>
    <row r="448" spans="1:15" ht="15" customHeight="1">
      <c r="A448" s="35"/>
      <c r="B448" s="241"/>
      <c r="C448" s="9" t="s">
        <v>147</v>
      </c>
      <c r="D448" s="10" t="s">
        <v>63</v>
      </c>
      <c r="E448" s="9" t="s">
        <v>11</v>
      </c>
      <c r="F448" s="9" t="s">
        <v>9</v>
      </c>
      <c r="G448" s="12">
        <v>15.85</v>
      </c>
      <c r="H448" s="9" t="s">
        <v>125</v>
      </c>
      <c r="I448" s="12">
        <v>1</v>
      </c>
      <c r="J448" s="12" t="s">
        <v>126</v>
      </c>
      <c r="K448" s="13">
        <v>5</v>
      </c>
      <c r="L448" s="103"/>
      <c r="M448" s="37"/>
      <c r="N448" s="15">
        <f t="shared" si="9"/>
        <v>0</v>
      </c>
      <c r="O448" s="36"/>
    </row>
    <row r="449" spans="1:15" ht="15" customHeight="1">
      <c r="A449" s="35"/>
      <c r="B449" s="241"/>
      <c r="C449" s="9">
        <v>523</v>
      </c>
      <c r="D449" s="10" t="s">
        <v>63</v>
      </c>
      <c r="E449" s="156" t="s">
        <v>8</v>
      </c>
      <c r="F449" s="9" t="s">
        <v>16</v>
      </c>
      <c r="G449" s="12">
        <v>27.5</v>
      </c>
      <c r="H449" s="9" t="s">
        <v>125</v>
      </c>
      <c r="I449" s="12">
        <v>1</v>
      </c>
      <c r="J449" s="156" t="s">
        <v>126</v>
      </c>
      <c r="K449" s="181">
        <v>6</v>
      </c>
      <c r="L449" s="103"/>
      <c r="M449" s="37"/>
      <c r="N449" s="15">
        <f t="shared" si="9"/>
        <v>0</v>
      </c>
      <c r="O449" s="36"/>
    </row>
    <row r="450" spans="1:15" ht="15" customHeight="1">
      <c r="A450" s="35"/>
      <c r="B450" s="241"/>
      <c r="C450" s="9">
        <v>524</v>
      </c>
      <c r="D450" s="10" t="s">
        <v>63</v>
      </c>
      <c r="E450" s="157" t="s">
        <v>8</v>
      </c>
      <c r="F450" s="9" t="s">
        <v>16</v>
      </c>
      <c r="G450" s="12">
        <v>27.6</v>
      </c>
      <c r="H450" s="9" t="s">
        <v>125</v>
      </c>
      <c r="I450" s="12">
        <v>1</v>
      </c>
      <c r="J450" s="157"/>
      <c r="K450" s="182"/>
      <c r="L450" s="103"/>
      <c r="M450" s="37"/>
      <c r="N450" s="15">
        <f t="shared" si="9"/>
        <v>0</v>
      </c>
      <c r="O450" s="36"/>
    </row>
    <row r="451" spans="1:15" ht="15" customHeight="1">
      <c r="A451" s="35"/>
      <c r="B451" s="242"/>
      <c r="C451" s="9">
        <v>525</v>
      </c>
      <c r="D451" s="10" t="s">
        <v>63</v>
      </c>
      <c r="E451" s="157" t="s">
        <v>8</v>
      </c>
      <c r="F451" s="9" t="s">
        <v>16</v>
      </c>
      <c r="G451" s="12">
        <v>27.5</v>
      </c>
      <c r="H451" s="9" t="s">
        <v>125</v>
      </c>
      <c r="I451" s="12">
        <v>1</v>
      </c>
      <c r="J451" s="157"/>
      <c r="K451" s="182"/>
      <c r="L451" s="103"/>
      <c r="M451" s="37"/>
      <c r="N451" s="15">
        <f t="shared" si="9"/>
        <v>0</v>
      </c>
      <c r="O451" s="36"/>
    </row>
    <row r="452" spans="2:15" s="2" customFormat="1" ht="26.25" customHeight="1">
      <c r="B452" s="139" t="s">
        <v>258</v>
      </c>
      <c r="C452" s="140"/>
      <c r="D452" s="140"/>
      <c r="E452" s="140"/>
      <c r="F452" s="140"/>
      <c r="G452" s="140"/>
      <c r="H452" s="140"/>
      <c r="I452" s="140"/>
      <c r="J452" s="140"/>
      <c r="K452" s="141"/>
      <c r="L452" s="33">
        <f>SUM(L429:L451)</f>
        <v>0</v>
      </c>
      <c r="M452" s="33"/>
      <c r="N452" s="34">
        <f>SUM(N429:N451)</f>
        <v>0</v>
      </c>
      <c r="O452" s="8"/>
    </row>
    <row r="453" spans="1:15" ht="30" customHeight="1">
      <c r="A453" s="35"/>
      <c r="B453" s="161" t="s">
        <v>0</v>
      </c>
      <c r="C453" s="161" t="s">
        <v>1</v>
      </c>
      <c r="D453" s="161" t="s">
        <v>2</v>
      </c>
      <c r="E453" s="161" t="s">
        <v>3</v>
      </c>
      <c r="F453" s="161" t="s">
        <v>4</v>
      </c>
      <c r="G453" s="161" t="s">
        <v>241</v>
      </c>
      <c r="H453" s="161" t="s">
        <v>242</v>
      </c>
      <c r="I453" s="161" t="s">
        <v>127</v>
      </c>
      <c r="J453" s="142" t="s">
        <v>121</v>
      </c>
      <c r="K453" s="161" t="s">
        <v>73</v>
      </c>
      <c r="L453" s="130" t="s">
        <v>128</v>
      </c>
      <c r="M453" s="51" t="s">
        <v>5</v>
      </c>
      <c r="N453" s="161" t="s">
        <v>129</v>
      </c>
      <c r="O453" s="161" t="s">
        <v>168</v>
      </c>
    </row>
    <row r="454" spans="1:15" ht="30" customHeight="1">
      <c r="A454" s="35"/>
      <c r="B454" s="162"/>
      <c r="C454" s="168"/>
      <c r="D454" s="168"/>
      <c r="E454" s="168"/>
      <c r="F454" s="168"/>
      <c r="G454" s="168"/>
      <c r="H454" s="168"/>
      <c r="I454" s="168"/>
      <c r="J454" s="143"/>
      <c r="K454" s="168"/>
      <c r="L454" s="131"/>
      <c r="M454" s="52" t="s">
        <v>76</v>
      </c>
      <c r="N454" s="168"/>
      <c r="O454" s="168"/>
    </row>
    <row r="455" spans="1:15" ht="39.75" customHeight="1">
      <c r="A455" s="35"/>
      <c r="B455" s="158" t="s">
        <v>51</v>
      </c>
      <c r="C455" s="159"/>
      <c r="D455" s="159"/>
      <c r="E455" s="159"/>
      <c r="F455" s="159"/>
      <c r="G455" s="159"/>
      <c r="H455" s="159"/>
      <c r="I455" s="159"/>
      <c r="J455" s="159"/>
      <c r="K455" s="159"/>
      <c r="L455" s="159"/>
      <c r="M455" s="159"/>
      <c r="N455" s="160"/>
      <c r="O455" s="36"/>
    </row>
    <row r="456" spans="1:15" ht="15" customHeight="1">
      <c r="A456" s="35"/>
      <c r="B456" s="217" t="s">
        <v>183</v>
      </c>
      <c r="C456" s="9">
        <v>601</v>
      </c>
      <c r="D456" s="10" t="s">
        <v>66</v>
      </c>
      <c r="E456" s="9" t="s">
        <v>79</v>
      </c>
      <c r="F456" s="9" t="s">
        <v>16</v>
      </c>
      <c r="G456" s="12">
        <v>29.5</v>
      </c>
      <c r="H456" s="9" t="s">
        <v>125</v>
      </c>
      <c r="I456" s="9" t="s">
        <v>125</v>
      </c>
      <c r="J456" s="12" t="s">
        <v>126</v>
      </c>
      <c r="K456" s="13">
        <v>2</v>
      </c>
      <c r="L456" s="103"/>
      <c r="M456" s="37"/>
      <c r="N456" s="15">
        <f aca="true" t="shared" si="10" ref="N456:N480">IF(J456="ano",L456*9+L456*3/2,L456*12)</f>
        <v>0</v>
      </c>
      <c r="O456" s="36"/>
    </row>
    <row r="457" spans="1:15" ht="14.45" customHeight="1">
      <c r="A457" s="35"/>
      <c r="B457" s="241"/>
      <c r="C457" s="165">
        <v>6</v>
      </c>
      <c r="D457" s="213" t="s">
        <v>19</v>
      </c>
      <c r="E457" s="47" t="s">
        <v>84</v>
      </c>
      <c r="F457" s="165" t="s">
        <v>16</v>
      </c>
      <c r="G457" s="172">
        <v>13</v>
      </c>
      <c r="H457" s="172" t="s">
        <v>125</v>
      </c>
      <c r="I457" s="172">
        <v>4</v>
      </c>
      <c r="J457" s="172" t="s">
        <v>126</v>
      </c>
      <c r="K457" s="173">
        <v>1</v>
      </c>
      <c r="L457" s="176"/>
      <c r="M457" s="37"/>
      <c r="N457" s="169">
        <f t="shared" si="10"/>
        <v>0</v>
      </c>
      <c r="O457" s="36"/>
    </row>
    <row r="458" spans="1:15" ht="15" customHeight="1">
      <c r="A458" s="35"/>
      <c r="B458" s="241"/>
      <c r="C458" s="198"/>
      <c r="D458" s="198"/>
      <c r="E458" s="47" t="s">
        <v>83</v>
      </c>
      <c r="F458" s="166"/>
      <c r="G458" s="166"/>
      <c r="H458" s="166"/>
      <c r="I458" s="166"/>
      <c r="J458" s="166"/>
      <c r="K458" s="174"/>
      <c r="L458" s="177"/>
      <c r="M458" s="37"/>
      <c r="N458" s="170">
        <f t="shared" si="10"/>
        <v>0</v>
      </c>
      <c r="O458" s="36"/>
    </row>
    <row r="459" spans="1:15" ht="15" customHeight="1">
      <c r="A459" s="35"/>
      <c r="B459" s="241"/>
      <c r="C459" s="198"/>
      <c r="D459" s="198"/>
      <c r="E459" s="47" t="s">
        <v>85</v>
      </c>
      <c r="F459" s="166"/>
      <c r="G459" s="166"/>
      <c r="H459" s="166"/>
      <c r="I459" s="166"/>
      <c r="J459" s="166"/>
      <c r="K459" s="174"/>
      <c r="L459" s="177"/>
      <c r="M459" s="37"/>
      <c r="N459" s="170">
        <f t="shared" si="10"/>
        <v>0</v>
      </c>
      <c r="O459" s="36"/>
    </row>
    <row r="460" spans="1:15" ht="15" customHeight="1">
      <c r="A460" s="35"/>
      <c r="B460" s="241"/>
      <c r="C460" s="198"/>
      <c r="D460" s="198"/>
      <c r="E460" s="47" t="s">
        <v>89</v>
      </c>
      <c r="F460" s="166"/>
      <c r="G460" s="166"/>
      <c r="H460" s="166"/>
      <c r="I460" s="166"/>
      <c r="J460" s="166"/>
      <c r="K460" s="174"/>
      <c r="L460" s="177"/>
      <c r="M460" s="37"/>
      <c r="N460" s="170">
        <f t="shared" si="10"/>
        <v>0</v>
      </c>
      <c r="O460" s="36"/>
    </row>
    <row r="461" spans="2:15" s="32" customFormat="1" ht="15" customHeight="1">
      <c r="B461" s="241"/>
      <c r="C461" s="199"/>
      <c r="D461" s="199"/>
      <c r="E461" s="47" t="s">
        <v>115</v>
      </c>
      <c r="F461" s="167"/>
      <c r="G461" s="167"/>
      <c r="H461" s="167"/>
      <c r="I461" s="167"/>
      <c r="J461" s="167"/>
      <c r="K461" s="175"/>
      <c r="L461" s="178"/>
      <c r="M461" s="30"/>
      <c r="N461" s="171">
        <f t="shared" si="10"/>
        <v>0</v>
      </c>
      <c r="O461" s="31"/>
    </row>
    <row r="462" spans="1:15" ht="15" customHeight="1">
      <c r="A462" s="35"/>
      <c r="B462" s="241"/>
      <c r="C462" s="9">
        <v>6</v>
      </c>
      <c r="D462" s="10" t="s">
        <v>66</v>
      </c>
      <c r="E462" s="9" t="s">
        <v>22</v>
      </c>
      <c r="F462" s="9" t="s">
        <v>16</v>
      </c>
      <c r="G462" s="12">
        <v>15</v>
      </c>
      <c r="H462" s="12">
        <v>20</v>
      </c>
      <c r="I462" s="9" t="s">
        <v>125</v>
      </c>
      <c r="J462" s="12" t="s">
        <v>126</v>
      </c>
      <c r="K462" s="13">
        <v>2</v>
      </c>
      <c r="L462" s="103"/>
      <c r="M462" s="37"/>
      <c r="N462" s="15">
        <f t="shared" si="10"/>
        <v>0</v>
      </c>
      <c r="O462" s="36"/>
    </row>
    <row r="463" spans="1:15" ht="15" customHeight="1">
      <c r="A463" s="35"/>
      <c r="B463" s="241"/>
      <c r="C463" s="9">
        <v>6</v>
      </c>
      <c r="D463" s="10" t="s">
        <v>66</v>
      </c>
      <c r="E463" s="9" t="s">
        <v>22</v>
      </c>
      <c r="F463" s="9" t="s">
        <v>16</v>
      </c>
      <c r="G463" s="12">
        <v>30.4</v>
      </c>
      <c r="H463" s="12">
        <v>50</v>
      </c>
      <c r="I463" s="9" t="s">
        <v>125</v>
      </c>
      <c r="J463" s="12" t="s">
        <v>126</v>
      </c>
      <c r="K463" s="13">
        <v>2</v>
      </c>
      <c r="L463" s="103"/>
      <c r="M463" s="37"/>
      <c r="N463" s="15">
        <f t="shared" si="10"/>
        <v>0</v>
      </c>
      <c r="O463" s="36"/>
    </row>
    <row r="464" spans="1:15" ht="15" customHeight="1">
      <c r="A464" s="35"/>
      <c r="B464" s="241"/>
      <c r="C464" s="9">
        <v>614</v>
      </c>
      <c r="D464" s="10" t="s">
        <v>66</v>
      </c>
      <c r="E464" s="9" t="s">
        <v>8</v>
      </c>
      <c r="F464" s="9" t="s">
        <v>16</v>
      </c>
      <c r="G464" s="12">
        <v>66</v>
      </c>
      <c r="H464" s="9" t="s">
        <v>125</v>
      </c>
      <c r="I464" s="12">
        <v>2</v>
      </c>
      <c r="J464" s="12" t="s">
        <v>78</v>
      </c>
      <c r="K464" s="13">
        <v>3</v>
      </c>
      <c r="L464" s="103"/>
      <c r="M464" s="37"/>
      <c r="N464" s="15">
        <f t="shared" si="10"/>
        <v>0</v>
      </c>
      <c r="O464" s="36"/>
    </row>
    <row r="465" spans="1:15" ht="15" customHeight="1">
      <c r="A465" s="35"/>
      <c r="B465" s="241"/>
      <c r="C465" s="9">
        <v>615</v>
      </c>
      <c r="D465" s="10" t="s">
        <v>66</v>
      </c>
      <c r="E465" s="9" t="s">
        <v>26</v>
      </c>
      <c r="F465" s="9" t="s">
        <v>16</v>
      </c>
      <c r="G465" s="12">
        <v>13.9</v>
      </c>
      <c r="H465" s="9" t="s">
        <v>125</v>
      </c>
      <c r="I465" s="12">
        <v>1</v>
      </c>
      <c r="J465" s="12" t="s">
        <v>126</v>
      </c>
      <c r="K465" s="13">
        <v>6</v>
      </c>
      <c r="L465" s="103"/>
      <c r="M465" s="37"/>
      <c r="N465" s="15">
        <f t="shared" si="10"/>
        <v>0</v>
      </c>
      <c r="O465" s="36"/>
    </row>
    <row r="466" spans="1:15" ht="15" customHeight="1">
      <c r="A466" s="35"/>
      <c r="B466" s="241"/>
      <c r="C466" s="9">
        <v>616</v>
      </c>
      <c r="D466" s="10" t="s">
        <v>66</v>
      </c>
      <c r="E466" s="9" t="s">
        <v>23</v>
      </c>
      <c r="F466" s="9" t="s">
        <v>16</v>
      </c>
      <c r="G466" s="12">
        <v>13.9</v>
      </c>
      <c r="H466" s="9" t="s">
        <v>125</v>
      </c>
      <c r="I466" s="9" t="s">
        <v>125</v>
      </c>
      <c r="J466" s="12" t="s">
        <v>126</v>
      </c>
      <c r="K466" s="13">
        <v>9</v>
      </c>
      <c r="L466" s="103"/>
      <c r="M466" s="37"/>
      <c r="N466" s="15">
        <f t="shared" si="10"/>
        <v>0</v>
      </c>
      <c r="O466" s="36"/>
    </row>
    <row r="467" spans="1:15" ht="15" customHeight="1">
      <c r="A467" s="35"/>
      <c r="B467" s="241"/>
      <c r="C467" s="9">
        <v>618</v>
      </c>
      <c r="D467" s="10" t="s">
        <v>66</v>
      </c>
      <c r="E467" s="156" t="s">
        <v>8</v>
      </c>
      <c r="F467" s="9" t="s">
        <v>16</v>
      </c>
      <c r="G467" s="12">
        <v>27.6</v>
      </c>
      <c r="H467" s="9" t="s">
        <v>125</v>
      </c>
      <c r="I467" s="12">
        <v>2</v>
      </c>
      <c r="J467" s="156" t="s">
        <v>126</v>
      </c>
      <c r="K467" s="181">
        <v>6</v>
      </c>
      <c r="L467" s="103"/>
      <c r="M467" s="37"/>
      <c r="N467" s="15">
        <f t="shared" si="10"/>
        <v>0</v>
      </c>
      <c r="O467" s="36"/>
    </row>
    <row r="468" spans="1:15" ht="15" customHeight="1">
      <c r="A468" s="35"/>
      <c r="B468" s="241"/>
      <c r="C468" s="9">
        <v>619</v>
      </c>
      <c r="D468" s="10" t="s">
        <v>66</v>
      </c>
      <c r="E468" s="157" t="s">
        <v>8</v>
      </c>
      <c r="F468" s="9" t="s">
        <v>16</v>
      </c>
      <c r="G468" s="12">
        <v>27.6</v>
      </c>
      <c r="H468" s="9" t="s">
        <v>125</v>
      </c>
      <c r="I468" s="12">
        <v>2</v>
      </c>
      <c r="J468" s="157"/>
      <c r="K468" s="182"/>
      <c r="L468" s="103"/>
      <c r="M468" s="37"/>
      <c r="N468" s="15">
        <f t="shared" si="10"/>
        <v>0</v>
      </c>
      <c r="O468" s="36"/>
    </row>
    <row r="469" spans="1:15" ht="15" customHeight="1">
      <c r="A469" s="35"/>
      <c r="B469" s="241"/>
      <c r="C469" s="165">
        <v>611</v>
      </c>
      <c r="D469" s="213" t="s">
        <v>66</v>
      </c>
      <c r="E469" s="56" t="s">
        <v>65</v>
      </c>
      <c r="F469" s="165" t="s">
        <v>16</v>
      </c>
      <c r="G469" s="172">
        <v>8.6</v>
      </c>
      <c r="H469" s="172" t="s">
        <v>125</v>
      </c>
      <c r="I469" s="172">
        <v>1</v>
      </c>
      <c r="J469" s="172" t="s">
        <v>126</v>
      </c>
      <c r="K469" s="173">
        <v>1</v>
      </c>
      <c r="L469" s="176"/>
      <c r="M469" s="37"/>
      <c r="N469" s="169">
        <f t="shared" si="10"/>
        <v>0</v>
      </c>
      <c r="O469" s="36"/>
    </row>
    <row r="470" spans="1:15" ht="15" customHeight="1">
      <c r="A470" s="35"/>
      <c r="B470" s="241"/>
      <c r="C470" s="198"/>
      <c r="D470" s="198"/>
      <c r="E470" s="25" t="s">
        <v>117</v>
      </c>
      <c r="F470" s="166"/>
      <c r="G470" s="166"/>
      <c r="H470" s="166"/>
      <c r="I470" s="166"/>
      <c r="J470" s="166"/>
      <c r="K470" s="174"/>
      <c r="L470" s="177"/>
      <c r="M470" s="37"/>
      <c r="N470" s="170">
        <f t="shared" si="10"/>
        <v>0</v>
      </c>
      <c r="O470" s="36"/>
    </row>
    <row r="471" spans="1:15" ht="15" customHeight="1">
      <c r="A471" s="35"/>
      <c r="B471" s="241"/>
      <c r="C471" s="199"/>
      <c r="D471" s="199"/>
      <c r="E471" s="25" t="s">
        <v>108</v>
      </c>
      <c r="F471" s="167"/>
      <c r="G471" s="167"/>
      <c r="H471" s="167"/>
      <c r="I471" s="167"/>
      <c r="J471" s="167"/>
      <c r="K471" s="175"/>
      <c r="L471" s="178"/>
      <c r="M471" s="37"/>
      <c r="N471" s="171">
        <f t="shared" si="10"/>
        <v>0</v>
      </c>
      <c r="O471" s="36"/>
    </row>
    <row r="472" spans="1:15" ht="15" customHeight="1">
      <c r="A472" s="35"/>
      <c r="B472" s="241"/>
      <c r="C472" s="9">
        <v>620</v>
      </c>
      <c r="D472" s="10" t="s">
        <v>66</v>
      </c>
      <c r="E472" s="156" t="s">
        <v>13</v>
      </c>
      <c r="F472" s="9" t="s">
        <v>24</v>
      </c>
      <c r="G472" s="12">
        <v>26.5</v>
      </c>
      <c r="H472" s="9" t="s">
        <v>125</v>
      </c>
      <c r="I472" s="12">
        <v>1</v>
      </c>
      <c r="J472" s="156" t="s">
        <v>126</v>
      </c>
      <c r="K472" s="181">
        <v>4</v>
      </c>
      <c r="L472" s="103"/>
      <c r="M472" s="37"/>
      <c r="N472" s="15">
        <f t="shared" si="10"/>
        <v>0</v>
      </c>
      <c r="O472" s="36"/>
    </row>
    <row r="473" spans="1:15" ht="15" customHeight="1">
      <c r="A473" s="35"/>
      <c r="B473" s="241"/>
      <c r="C473" s="9">
        <v>621</v>
      </c>
      <c r="D473" s="10" t="s">
        <v>66</v>
      </c>
      <c r="E473" s="157" t="s">
        <v>13</v>
      </c>
      <c r="F473" s="9" t="s">
        <v>24</v>
      </c>
      <c r="G473" s="12">
        <v>17.1</v>
      </c>
      <c r="H473" s="9" t="s">
        <v>125</v>
      </c>
      <c r="I473" s="12">
        <v>1</v>
      </c>
      <c r="J473" s="157"/>
      <c r="K473" s="182"/>
      <c r="L473" s="103"/>
      <c r="M473" s="37"/>
      <c r="N473" s="15">
        <f t="shared" si="10"/>
        <v>0</v>
      </c>
      <c r="O473" s="36"/>
    </row>
    <row r="474" spans="1:15" ht="15" customHeight="1">
      <c r="A474" s="35"/>
      <c r="B474" s="241"/>
      <c r="C474" s="9" t="s">
        <v>149</v>
      </c>
      <c r="D474" s="10" t="s">
        <v>66</v>
      </c>
      <c r="E474" s="157" t="s">
        <v>13</v>
      </c>
      <c r="F474" s="9" t="s">
        <v>24</v>
      </c>
      <c r="G474" s="12">
        <v>18</v>
      </c>
      <c r="H474" s="9" t="s">
        <v>125</v>
      </c>
      <c r="I474" s="12">
        <v>1</v>
      </c>
      <c r="J474" s="157"/>
      <c r="K474" s="182"/>
      <c r="L474" s="103"/>
      <c r="M474" s="37"/>
      <c r="N474" s="15">
        <f t="shared" si="10"/>
        <v>0</v>
      </c>
      <c r="O474" s="36"/>
    </row>
    <row r="475" spans="1:15" ht="15" customHeight="1">
      <c r="A475" s="35"/>
      <c r="B475" s="241"/>
      <c r="C475" s="9" t="s">
        <v>148</v>
      </c>
      <c r="D475" s="10" t="s">
        <v>66</v>
      </c>
      <c r="E475" s="156" t="s">
        <v>8</v>
      </c>
      <c r="F475" s="9" t="s">
        <v>9</v>
      </c>
      <c r="G475" s="12">
        <v>13.9</v>
      </c>
      <c r="H475" s="9" t="s">
        <v>125</v>
      </c>
      <c r="I475" s="12">
        <v>1</v>
      </c>
      <c r="J475" s="156" t="s">
        <v>126</v>
      </c>
      <c r="K475" s="181">
        <v>6</v>
      </c>
      <c r="L475" s="103"/>
      <c r="M475" s="37"/>
      <c r="N475" s="15">
        <f t="shared" si="10"/>
        <v>0</v>
      </c>
      <c r="O475" s="36" t="s">
        <v>170</v>
      </c>
    </row>
    <row r="476" spans="1:15" ht="15" customHeight="1">
      <c r="A476" s="35"/>
      <c r="B476" s="241"/>
      <c r="C476" s="9">
        <v>624</v>
      </c>
      <c r="D476" s="10" t="s">
        <v>66</v>
      </c>
      <c r="E476" s="157" t="s">
        <v>8</v>
      </c>
      <c r="F476" s="9" t="s">
        <v>9</v>
      </c>
      <c r="G476" s="12">
        <v>27.6</v>
      </c>
      <c r="H476" s="9" t="s">
        <v>125</v>
      </c>
      <c r="I476" s="12">
        <v>2</v>
      </c>
      <c r="J476" s="157"/>
      <c r="K476" s="182"/>
      <c r="L476" s="103"/>
      <c r="M476" s="37"/>
      <c r="N476" s="15">
        <f t="shared" si="10"/>
        <v>0</v>
      </c>
      <c r="O476" s="36" t="s">
        <v>169</v>
      </c>
    </row>
    <row r="477" spans="1:15" ht="15" customHeight="1">
      <c r="A477" s="35"/>
      <c r="B477" s="241"/>
      <c r="C477" s="9">
        <v>626</v>
      </c>
      <c r="D477" s="10" t="s">
        <v>66</v>
      </c>
      <c r="E477" s="157" t="s">
        <v>8</v>
      </c>
      <c r="F477" s="9" t="s">
        <v>16</v>
      </c>
      <c r="G477" s="12">
        <v>27.6</v>
      </c>
      <c r="H477" s="9" t="s">
        <v>125</v>
      </c>
      <c r="I477" s="12">
        <v>2</v>
      </c>
      <c r="J477" s="157"/>
      <c r="K477" s="182"/>
      <c r="L477" s="103"/>
      <c r="M477" s="37"/>
      <c r="N477" s="15">
        <f t="shared" si="10"/>
        <v>0</v>
      </c>
      <c r="O477" s="36"/>
    </row>
    <row r="478" spans="1:15" ht="15" customHeight="1">
      <c r="A478" s="35"/>
      <c r="B478" s="241"/>
      <c r="C478" s="9" t="s">
        <v>67</v>
      </c>
      <c r="D478" s="10" t="s">
        <v>66</v>
      </c>
      <c r="E478" s="9" t="s">
        <v>13</v>
      </c>
      <c r="F478" s="9" t="s">
        <v>9</v>
      </c>
      <c r="G478" s="12">
        <v>17.7</v>
      </c>
      <c r="H478" s="9" t="s">
        <v>125</v>
      </c>
      <c r="I478" s="12">
        <v>2</v>
      </c>
      <c r="J478" s="12" t="s">
        <v>126</v>
      </c>
      <c r="K478" s="13">
        <v>5</v>
      </c>
      <c r="L478" s="103"/>
      <c r="M478" s="37"/>
      <c r="N478" s="15">
        <f t="shared" si="10"/>
        <v>0</v>
      </c>
      <c r="O478" s="36"/>
    </row>
    <row r="479" spans="1:15" ht="15" customHeight="1">
      <c r="A479" s="35"/>
      <c r="B479" s="241"/>
      <c r="C479" s="9">
        <v>627</v>
      </c>
      <c r="D479" s="10" t="s">
        <v>66</v>
      </c>
      <c r="E479" s="9" t="s">
        <v>36</v>
      </c>
      <c r="F479" s="9" t="s">
        <v>16</v>
      </c>
      <c r="G479" s="12">
        <v>13.9</v>
      </c>
      <c r="H479" s="9" t="s">
        <v>125</v>
      </c>
      <c r="I479" s="12">
        <v>1</v>
      </c>
      <c r="J479" s="12" t="s">
        <v>126</v>
      </c>
      <c r="K479" s="13">
        <v>6</v>
      </c>
      <c r="L479" s="103"/>
      <c r="M479" s="37"/>
      <c r="N479" s="15">
        <f t="shared" si="10"/>
        <v>0</v>
      </c>
      <c r="O479" s="36"/>
    </row>
    <row r="480" spans="1:15" ht="15" customHeight="1">
      <c r="A480" s="35"/>
      <c r="B480" s="242"/>
      <c r="C480" s="9">
        <v>628</v>
      </c>
      <c r="D480" s="10" t="s">
        <v>66</v>
      </c>
      <c r="E480" s="9" t="s">
        <v>13</v>
      </c>
      <c r="F480" s="9" t="s">
        <v>9</v>
      </c>
      <c r="G480" s="12">
        <v>13.9</v>
      </c>
      <c r="H480" s="9" t="s">
        <v>125</v>
      </c>
      <c r="I480" s="12">
        <v>1</v>
      </c>
      <c r="J480" s="12" t="s">
        <v>126</v>
      </c>
      <c r="K480" s="13">
        <v>5</v>
      </c>
      <c r="L480" s="103"/>
      <c r="M480" s="37"/>
      <c r="N480" s="15">
        <f t="shared" si="10"/>
        <v>0</v>
      </c>
      <c r="O480" s="36"/>
    </row>
    <row r="481" spans="2:15" s="2" customFormat="1" ht="26.25" customHeight="1">
      <c r="B481" s="139" t="s">
        <v>259</v>
      </c>
      <c r="C481" s="140"/>
      <c r="D481" s="140"/>
      <c r="E481" s="140"/>
      <c r="F481" s="140"/>
      <c r="G481" s="140"/>
      <c r="H481" s="140"/>
      <c r="I481" s="140"/>
      <c r="J481" s="140"/>
      <c r="K481" s="141"/>
      <c r="L481" s="33">
        <f>SUM(L456:L480)</f>
        <v>0</v>
      </c>
      <c r="M481" s="33"/>
      <c r="N481" s="34">
        <f>SUM(N456:N480)</f>
        <v>0</v>
      </c>
      <c r="O481" s="8"/>
    </row>
    <row r="482" spans="1:15" ht="30" customHeight="1">
      <c r="A482" s="35"/>
      <c r="B482" s="161" t="s">
        <v>0</v>
      </c>
      <c r="C482" s="161" t="s">
        <v>1</v>
      </c>
      <c r="D482" s="161" t="s">
        <v>2</v>
      </c>
      <c r="E482" s="161" t="s">
        <v>3</v>
      </c>
      <c r="F482" s="161" t="s">
        <v>4</v>
      </c>
      <c r="G482" s="161" t="s">
        <v>241</v>
      </c>
      <c r="H482" s="161" t="s">
        <v>242</v>
      </c>
      <c r="I482" s="161" t="s">
        <v>127</v>
      </c>
      <c r="J482" s="142" t="s">
        <v>121</v>
      </c>
      <c r="K482" s="161" t="s">
        <v>73</v>
      </c>
      <c r="L482" s="130" t="s">
        <v>128</v>
      </c>
      <c r="M482" s="51" t="s">
        <v>5</v>
      </c>
      <c r="N482" s="161" t="s">
        <v>129</v>
      </c>
      <c r="O482" s="161" t="s">
        <v>168</v>
      </c>
    </row>
    <row r="483" spans="1:15" ht="30" customHeight="1">
      <c r="A483" s="35"/>
      <c r="B483" s="162"/>
      <c r="C483" s="168"/>
      <c r="D483" s="168"/>
      <c r="E483" s="168"/>
      <c r="F483" s="168"/>
      <c r="G483" s="168"/>
      <c r="H483" s="168"/>
      <c r="I483" s="168"/>
      <c r="J483" s="143"/>
      <c r="K483" s="168"/>
      <c r="L483" s="131"/>
      <c r="M483" s="52" t="s">
        <v>76</v>
      </c>
      <c r="N483" s="168"/>
      <c r="O483" s="168"/>
    </row>
    <row r="484" spans="1:15" ht="39.75" customHeight="1">
      <c r="A484" s="35"/>
      <c r="B484" s="158" t="s">
        <v>51</v>
      </c>
      <c r="C484" s="159"/>
      <c r="D484" s="159"/>
      <c r="E484" s="159"/>
      <c r="F484" s="159"/>
      <c r="G484" s="159"/>
      <c r="H484" s="159"/>
      <c r="I484" s="159"/>
      <c r="J484" s="159"/>
      <c r="K484" s="159"/>
      <c r="L484" s="159"/>
      <c r="M484" s="159"/>
      <c r="N484" s="160"/>
      <c r="O484" s="36"/>
    </row>
    <row r="485" spans="1:15" ht="15" customHeight="1">
      <c r="A485" s="35"/>
      <c r="B485" s="217" t="s">
        <v>184</v>
      </c>
      <c r="C485" s="9">
        <v>7</v>
      </c>
      <c r="D485" s="10" t="s">
        <v>66</v>
      </c>
      <c r="E485" s="9" t="s">
        <v>22</v>
      </c>
      <c r="F485" s="9" t="s">
        <v>16</v>
      </c>
      <c r="G485" s="12">
        <v>15</v>
      </c>
      <c r="H485" s="12">
        <v>20</v>
      </c>
      <c r="I485" s="12" t="s">
        <v>125</v>
      </c>
      <c r="J485" s="12" t="s">
        <v>126</v>
      </c>
      <c r="K485" s="13">
        <v>2</v>
      </c>
      <c r="L485" s="103"/>
      <c r="M485" s="37"/>
      <c r="N485" s="15">
        <f aca="true" t="shared" si="11" ref="N485:N506">IF(J485="ano",L485*9+L485*3/2,L485*12)</f>
        <v>0</v>
      </c>
      <c r="O485" s="36"/>
    </row>
    <row r="486" spans="1:15" ht="15" customHeight="1">
      <c r="A486" s="35"/>
      <c r="B486" s="241"/>
      <c r="C486" s="9">
        <v>701</v>
      </c>
      <c r="D486" s="10" t="s">
        <v>66</v>
      </c>
      <c r="E486" s="9" t="s">
        <v>79</v>
      </c>
      <c r="F486" s="9" t="s">
        <v>16</v>
      </c>
      <c r="G486" s="12">
        <v>29.5</v>
      </c>
      <c r="H486" s="12" t="s">
        <v>125</v>
      </c>
      <c r="I486" s="12" t="s">
        <v>125</v>
      </c>
      <c r="J486" s="12" t="s">
        <v>126</v>
      </c>
      <c r="K486" s="13">
        <v>2</v>
      </c>
      <c r="L486" s="103"/>
      <c r="M486" s="37"/>
      <c r="N486" s="15">
        <f t="shared" si="11"/>
        <v>0</v>
      </c>
      <c r="O486" s="36"/>
    </row>
    <row r="487" spans="1:15" ht="15" customHeight="1">
      <c r="A487" s="35"/>
      <c r="B487" s="241"/>
      <c r="C487" s="165">
        <v>7</v>
      </c>
      <c r="D487" s="213" t="s">
        <v>19</v>
      </c>
      <c r="E487" s="47" t="s">
        <v>84</v>
      </c>
      <c r="F487" s="165" t="s">
        <v>16</v>
      </c>
      <c r="G487" s="172">
        <v>13</v>
      </c>
      <c r="H487" s="172" t="s">
        <v>125</v>
      </c>
      <c r="I487" s="172">
        <v>4</v>
      </c>
      <c r="J487" s="172" t="s">
        <v>126</v>
      </c>
      <c r="K487" s="173">
        <v>1</v>
      </c>
      <c r="L487" s="176"/>
      <c r="M487" s="37"/>
      <c r="N487" s="169">
        <f t="shared" si="11"/>
        <v>0</v>
      </c>
      <c r="O487" s="36"/>
    </row>
    <row r="488" spans="1:15" ht="15" customHeight="1">
      <c r="A488" s="35"/>
      <c r="B488" s="241"/>
      <c r="C488" s="198"/>
      <c r="D488" s="198"/>
      <c r="E488" s="47" t="s">
        <v>83</v>
      </c>
      <c r="F488" s="166"/>
      <c r="G488" s="166"/>
      <c r="H488" s="166"/>
      <c r="I488" s="166"/>
      <c r="J488" s="166"/>
      <c r="K488" s="174"/>
      <c r="L488" s="177"/>
      <c r="M488" s="37"/>
      <c r="N488" s="170">
        <f t="shared" si="11"/>
        <v>0</v>
      </c>
      <c r="O488" s="36"/>
    </row>
    <row r="489" spans="1:15" ht="15" customHeight="1">
      <c r="A489" s="35"/>
      <c r="B489" s="241"/>
      <c r="C489" s="198"/>
      <c r="D489" s="198"/>
      <c r="E489" s="47" t="s">
        <v>85</v>
      </c>
      <c r="F489" s="166"/>
      <c r="G489" s="166"/>
      <c r="H489" s="166"/>
      <c r="I489" s="166"/>
      <c r="J489" s="166"/>
      <c r="K489" s="174"/>
      <c r="L489" s="177"/>
      <c r="M489" s="37"/>
      <c r="N489" s="170">
        <f t="shared" si="11"/>
        <v>0</v>
      </c>
      <c r="O489" s="36"/>
    </row>
    <row r="490" spans="1:15" ht="15" customHeight="1">
      <c r="A490" s="35"/>
      <c r="B490" s="241"/>
      <c r="C490" s="198"/>
      <c r="D490" s="198"/>
      <c r="E490" s="47" t="s">
        <v>89</v>
      </c>
      <c r="F490" s="166"/>
      <c r="G490" s="166"/>
      <c r="H490" s="166"/>
      <c r="I490" s="166"/>
      <c r="J490" s="166"/>
      <c r="K490" s="174"/>
      <c r="L490" s="177"/>
      <c r="M490" s="37"/>
      <c r="N490" s="170">
        <f t="shared" si="11"/>
        <v>0</v>
      </c>
      <c r="O490" s="36"/>
    </row>
    <row r="491" spans="1:15" ht="15" customHeight="1">
      <c r="A491" s="35"/>
      <c r="B491" s="241"/>
      <c r="C491" s="199"/>
      <c r="D491" s="199"/>
      <c r="E491" s="47" t="s">
        <v>115</v>
      </c>
      <c r="F491" s="167"/>
      <c r="G491" s="167"/>
      <c r="H491" s="167"/>
      <c r="I491" s="167"/>
      <c r="J491" s="167"/>
      <c r="K491" s="175"/>
      <c r="L491" s="178"/>
      <c r="M491" s="37"/>
      <c r="N491" s="171">
        <f t="shared" si="11"/>
        <v>0</v>
      </c>
      <c r="O491" s="36"/>
    </row>
    <row r="492" spans="1:15" ht="15" customHeight="1">
      <c r="A492" s="35"/>
      <c r="B492" s="241"/>
      <c r="C492" s="9">
        <v>7</v>
      </c>
      <c r="D492" s="10" t="s">
        <v>58</v>
      </c>
      <c r="E492" s="9" t="s">
        <v>22</v>
      </c>
      <c r="F492" s="9" t="s">
        <v>16</v>
      </c>
      <c r="G492" s="12">
        <v>30.4</v>
      </c>
      <c r="H492" s="12">
        <v>50</v>
      </c>
      <c r="I492" s="12" t="s">
        <v>125</v>
      </c>
      <c r="J492" s="12" t="s">
        <v>126</v>
      </c>
      <c r="K492" s="13">
        <v>2</v>
      </c>
      <c r="L492" s="103"/>
      <c r="M492" s="37"/>
      <c r="N492" s="15">
        <f t="shared" si="11"/>
        <v>0</v>
      </c>
      <c r="O492" s="36"/>
    </row>
    <row r="493" spans="1:15" ht="15" customHeight="1">
      <c r="A493" s="35"/>
      <c r="B493" s="241"/>
      <c r="C493" s="9">
        <v>728</v>
      </c>
      <c r="D493" s="10" t="s">
        <v>66</v>
      </c>
      <c r="E493" s="9" t="s">
        <v>8</v>
      </c>
      <c r="F493" s="9" t="s">
        <v>16</v>
      </c>
      <c r="G493" s="12">
        <v>66</v>
      </c>
      <c r="H493" s="12" t="s">
        <v>125</v>
      </c>
      <c r="I493" s="12">
        <v>2</v>
      </c>
      <c r="J493" s="12" t="s">
        <v>78</v>
      </c>
      <c r="K493" s="13">
        <v>3</v>
      </c>
      <c r="L493" s="103"/>
      <c r="M493" s="37"/>
      <c r="N493" s="15">
        <f t="shared" si="11"/>
        <v>0</v>
      </c>
      <c r="O493" s="36"/>
    </row>
    <row r="494" spans="1:15" ht="15" customHeight="1">
      <c r="A494" s="35"/>
      <c r="B494" s="241"/>
      <c r="C494" s="9">
        <v>714</v>
      </c>
      <c r="D494" s="10" t="s">
        <v>66</v>
      </c>
      <c r="E494" s="156" t="s">
        <v>13</v>
      </c>
      <c r="F494" s="9" t="s">
        <v>9</v>
      </c>
      <c r="G494" s="12">
        <v>13.9</v>
      </c>
      <c r="H494" s="12" t="s">
        <v>125</v>
      </c>
      <c r="I494" s="12">
        <v>1</v>
      </c>
      <c r="J494" s="156" t="s">
        <v>126</v>
      </c>
      <c r="K494" s="181">
        <v>5</v>
      </c>
      <c r="L494" s="103"/>
      <c r="M494" s="37"/>
      <c r="N494" s="15">
        <f t="shared" si="11"/>
        <v>0</v>
      </c>
      <c r="O494" s="36"/>
    </row>
    <row r="495" spans="1:15" ht="15" customHeight="1">
      <c r="A495" s="35"/>
      <c r="B495" s="241"/>
      <c r="C495" s="9">
        <v>715</v>
      </c>
      <c r="D495" s="10" t="s">
        <v>58</v>
      </c>
      <c r="E495" s="157" t="s">
        <v>13</v>
      </c>
      <c r="F495" s="9" t="s">
        <v>24</v>
      </c>
      <c r="G495" s="12">
        <v>13.9</v>
      </c>
      <c r="H495" s="12" t="s">
        <v>125</v>
      </c>
      <c r="I495" s="12">
        <v>2</v>
      </c>
      <c r="J495" s="157"/>
      <c r="K495" s="182"/>
      <c r="L495" s="103"/>
      <c r="M495" s="37"/>
      <c r="N495" s="15">
        <f t="shared" si="11"/>
        <v>0</v>
      </c>
      <c r="O495" s="36"/>
    </row>
    <row r="496" spans="1:15" ht="15" customHeight="1">
      <c r="A496" s="35"/>
      <c r="B496" s="241"/>
      <c r="C496" s="9">
        <v>717</v>
      </c>
      <c r="D496" s="10" t="s">
        <v>66</v>
      </c>
      <c r="E496" s="9" t="s">
        <v>8</v>
      </c>
      <c r="F496" s="9" t="s">
        <v>9</v>
      </c>
      <c r="G496" s="12">
        <v>13.9</v>
      </c>
      <c r="H496" s="12" t="s">
        <v>125</v>
      </c>
      <c r="I496" s="12">
        <v>1</v>
      </c>
      <c r="J496" s="12" t="s">
        <v>126</v>
      </c>
      <c r="K496" s="13">
        <v>6</v>
      </c>
      <c r="L496" s="103"/>
      <c r="M496" s="37"/>
      <c r="N496" s="15">
        <f t="shared" si="11"/>
        <v>0</v>
      </c>
      <c r="O496" s="36"/>
    </row>
    <row r="497" spans="1:15" ht="15" customHeight="1">
      <c r="A497" s="35"/>
      <c r="B497" s="241"/>
      <c r="C497" s="9">
        <v>718</v>
      </c>
      <c r="D497" s="10" t="s">
        <v>66</v>
      </c>
      <c r="E497" s="9" t="s">
        <v>13</v>
      </c>
      <c r="F497" s="9" t="s">
        <v>24</v>
      </c>
      <c r="G497" s="12">
        <v>13.9</v>
      </c>
      <c r="H497" s="12" t="s">
        <v>125</v>
      </c>
      <c r="I497" s="12">
        <v>1</v>
      </c>
      <c r="J497" s="12" t="s">
        <v>126</v>
      </c>
      <c r="K497" s="13">
        <v>5</v>
      </c>
      <c r="L497" s="103"/>
      <c r="M497" s="37"/>
      <c r="N497" s="15">
        <f t="shared" si="11"/>
        <v>0</v>
      </c>
      <c r="O497" s="36"/>
    </row>
    <row r="498" spans="1:15" ht="15" customHeight="1">
      <c r="A498" s="35"/>
      <c r="B498" s="241"/>
      <c r="C498" s="9">
        <v>719</v>
      </c>
      <c r="D498" s="10" t="s">
        <v>66</v>
      </c>
      <c r="E498" s="9" t="s">
        <v>8</v>
      </c>
      <c r="F498" s="9" t="s">
        <v>16</v>
      </c>
      <c r="G498" s="12">
        <v>27.7</v>
      </c>
      <c r="H498" s="12" t="s">
        <v>125</v>
      </c>
      <c r="I498" s="12">
        <v>2</v>
      </c>
      <c r="J498" s="12" t="s">
        <v>126</v>
      </c>
      <c r="K498" s="13">
        <v>5</v>
      </c>
      <c r="L498" s="103"/>
      <c r="M498" s="37"/>
      <c r="N498" s="15">
        <f t="shared" si="11"/>
        <v>0</v>
      </c>
      <c r="O498" s="36"/>
    </row>
    <row r="499" spans="1:15" ht="15" customHeight="1">
      <c r="A499" s="35"/>
      <c r="B499" s="241"/>
      <c r="C499" s="9" t="s">
        <v>68</v>
      </c>
      <c r="D499" s="10" t="s">
        <v>58</v>
      </c>
      <c r="E499" s="156" t="s">
        <v>13</v>
      </c>
      <c r="F499" s="9" t="s">
        <v>24</v>
      </c>
      <c r="G499" s="12">
        <v>18.8</v>
      </c>
      <c r="H499" s="12" t="s">
        <v>125</v>
      </c>
      <c r="I499" s="12">
        <v>1</v>
      </c>
      <c r="J499" s="156" t="s">
        <v>126</v>
      </c>
      <c r="K499" s="181">
        <v>5</v>
      </c>
      <c r="L499" s="103"/>
      <c r="M499" s="37"/>
      <c r="N499" s="15">
        <f t="shared" si="11"/>
        <v>0</v>
      </c>
      <c r="O499" s="36"/>
    </row>
    <row r="500" spans="1:15" ht="15" customHeight="1">
      <c r="A500" s="35"/>
      <c r="B500" s="241"/>
      <c r="C500" s="9" t="s">
        <v>69</v>
      </c>
      <c r="D500" s="10" t="s">
        <v>58</v>
      </c>
      <c r="E500" s="157" t="s">
        <v>13</v>
      </c>
      <c r="F500" s="9" t="s">
        <v>24</v>
      </c>
      <c r="G500" s="12">
        <v>16.3</v>
      </c>
      <c r="H500" s="12" t="s">
        <v>125</v>
      </c>
      <c r="I500" s="12">
        <v>1</v>
      </c>
      <c r="J500" s="157"/>
      <c r="K500" s="182"/>
      <c r="L500" s="103"/>
      <c r="M500" s="37"/>
      <c r="N500" s="15">
        <f t="shared" si="11"/>
        <v>0</v>
      </c>
      <c r="O500" s="36"/>
    </row>
    <row r="501" spans="1:15" ht="15" customHeight="1">
      <c r="A501" s="35"/>
      <c r="B501" s="241"/>
      <c r="C501" s="9">
        <v>721</v>
      </c>
      <c r="D501" s="10" t="s">
        <v>58</v>
      </c>
      <c r="E501" s="157" t="s">
        <v>13</v>
      </c>
      <c r="F501" s="9" t="s">
        <v>24</v>
      </c>
      <c r="G501" s="12">
        <v>17.1</v>
      </c>
      <c r="H501" s="12" t="s">
        <v>125</v>
      </c>
      <c r="I501" s="12">
        <v>1</v>
      </c>
      <c r="J501" s="157"/>
      <c r="K501" s="182"/>
      <c r="L501" s="103"/>
      <c r="M501" s="37"/>
      <c r="N501" s="15">
        <f t="shared" si="11"/>
        <v>0</v>
      </c>
      <c r="O501" s="36"/>
    </row>
    <row r="502" spans="1:15" ht="15" customHeight="1">
      <c r="A502" s="35"/>
      <c r="B502" s="241"/>
      <c r="C502" s="9">
        <v>722</v>
      </c>
      <c r="D502" s="10" t="s">
        <v>58</v>
      </c>
      <c r="E502" s="157" t="s">
        <v>13</v>
      </c>
      <c r="F502" s="9" t="s">
        <v>24</v>
      </c>
      <c r="G502" s="12">
        <v>18</v>
      </c>
      <c r="H502" s="12" t="s">
        <v>125</v>
      </c>
      <c r="I502" s="12">
        <v>2</v>
      </c>
      <c r="J502" s="157"/>
      <c r="K502" s="182"/>
      <c r="L502" s="103"/>
      <c r="M502" s="37"/>
      <c r="N502" s="15">
        <f t="shared" si="11"/>
        <v>0</v>
      </c>
      <c r="O502" s="36"/>
    </row>
    <row r="503" spans="1:15" ht="15" customHeight="1">
      <c r="A503" s="35"/>
      <c r="B503" s="241"/>
      <c r="C503" s="9">
        <v>723</v>
      </c>
      <c r="D503" s="10" t="s">
        <v>66</v>
      </c>
      <c r="E503" s="156" t="s">
        <v>8</v>
      </c>
      <c r="F503" s="9" t="s">
        <v>9</v>
      </c>
      <c r="G503" s="12">
        <v>13.9</v>
      </c>
      <c r="H503" s="12" t="s">
        <v>125</v>
      </c>
      <c r="I503" s="12">
        <v>1</v>
      </c>
      <c r="J503" s="156" t="s">
        <v>126</v>
      </c>
      <c r="K503" s="181">
        <v>6</v>
      </c>
      <c r="L503" s="103"/>
      <c r="M503" s="37"/>
      <c r="N503" s="15">
        <f t="shared" si="11"/>
        <v>0</v>
      </c>
      <c r="O503" s="36"/>
    </row>
    <row r="504" spans="1:15" ht="15" customHeight="1">
      <c r="A504" s="35"/>
      <c r="B504" s="241"/>
      <c r="C504" s="9">
        <v>724</v>
      </c>
      <c r="D504" s="10" t="s">
        <v>66</v>
      </c>
      <c r="E504" s="157" t="s">
        <v>8</v>
      </c>
      <c r="F504" s="9" t="s">
        <v>9</v>
      </c>
      <c r="G504" s="12">
        <v>13.9</v>
      </c>
      <c r="H504" s="12" t="s">
        <v>125</v>
      </c>
      <c r="I504" s="12">
        <v>1</v>
      </c>
      <c r="J504" s="157"/>
      <c r="K504" s="182"/>
      <c r="L504" s="103"/>
      <c r="M504" s="37"/>
      <c r="N504" s="15">
        <f t="shared" si="11"/>
        <v>0</v>
      </c>
      <c r="O504" s="36"/>
    </row>
    <row r="505" spans="1:15" ht="15" customHeight="1">
      <c r="A505" s="35"/>
      <c r="B505" s="241"/>
      <c r="C505" s="9">
        <v>726</v>
      </c>
      <c r="D505" s="10" t="s">
        <v>58</v>
      </c>
      <c r="E505" s="9" t="s">
        <v>13</v>
      </c>
      <c r="F505" s="9" t="s">
        <v>24</v>
      </c>
      <c r="G505" s="12">
        <v>27.2</v>
      </c>
      <c r="H505" s="12" t="s">
        <v>125</v>
      </c>
      <c r="I505" s="12">
        <v>3</v>
      </c>
      <c r="J505" s="12" t="s">
        <v>126</v>
      </c>
      <c r="K505" s="13">
        <v>5</v>
      </c>
      <c r="L505" s="103"/>
      <c r="M505" s="37"/>
      <c r="N505" s="15">
        <f t="shared" si="11"/>
        <v>0</v>
      </c>
      <c r="O505" s="36"/>
    </row>
    <row r="506" spans="1:15" ht="15" customHeight="1">
      <c r="A506" s="35"/>
      <c r="B506" s="242"/>
      <c r="C506" s="9">
        <v>727</v>
      </c>
      <c r="D506" s="10" t="s">
        <v>66</v>
      </c>
      <c r="E506" s="9" t="s">
        <v>8</v>
      </c>
      <c r="F506" s="9" t="s">
        <v>16</v>
      </c>
      <c r="G506" s="12">
        <v>27.5</v>
      </c>
      <c r="H506" s="12" t="s">
        <v>125</v>
      </c>
      <c r="I506" s="12">
        <v>2</v>
      </c>
      <c r="J506" s="12" t="s">
        <v>126</v>
      </c>
      <c r="K506" s="13">
        <v>6</v>
      </c>
      <c r="L506" s="103"/>
      <c r="M506" s="37"/>
      <c r="N506" s="15">
        <f t="shared" si="11"/>
        <v>0</v>
      </c>
      <c r="O506" s="36"/>
    </row>
    <row r="507" spans="2:15" s="2" customFormat="1" ht="26.25" customHeight="1">
      <c r="B507" s="139" t="s">
        <v>260</v>
      </c>
      <c r="C507" s="140"/>
      <c r="D507" s="140"/>
      <c r="E507" s="140"/>
      <c r="F507" s="140"/>
      <c r="G507" s="140"/>
      <c r="H507" s="140"/>
      <c r="I507" s="140"/>
      <c r="J507" s="140"/>
      <c r="K507" s="141"/>
      <c r="L507" s="33">
        <f>SUM(L485:L506)</f>
        <v>0</v>
      </c>
      <c r="M507" s="33"/>
      <c r="N507" s="34">
        <f>SUM(N485:N506)</f>
        <v>0</v>
      </c>
      <c r="O507" s="8"/>
    </row>
    <row r="508" spans="1:15" ht="30" customHeight="1">
      <c r="A508" s="35"/>
      <c r="B508" s="161" t="s">
        <v>0</v>
      </c>
      <c r="C508" s="161" t="s">
        <v>1</v>
      </c>
      <c r="D508" s="161" t="s">
        <v>2</v>
      </c>
      <c r="E508" s="161" t="s">
        <v>3</v>
      </c>
      <c r="F508" s="161" t="s">
        <v>4</v>
      </c>
      <c r="G508" s="161" t="s">
        <v>241</v>
      </c>
      <c r="H508" s="161" t="s">
        <v>242</v>
      </c>
      <c r="I508" s="161" t="s">
        <v>127</v>
      </c>
      <c r="J508" s="142" t="s">
        <v>121</v>
      </c>
      <c r="K508" s="161" t="s">
        <v>73</v>
      </c>
      <c r="L508" s="130" t="s">
        <v>128</v>
      </c>
      <c r="M508" s="51" t="s">
        <v>5</v>
      </c>
      <c r="N508" s="161" t="s">
        <v>129</v>
      </c>
      <c r="O508" s="161" t="s">
        <v>168</v>
      </c>
    </row>
    <row r="509" spans="1:15" ht="30" customHeight="1">
      <c r="A509" s="35"/>
      <c r="B509" s="162"/>
      <c r="C509" s="168"/>
      <c r="D509" s="168"/>
      <c r="E509" s="168"/>
      <c r="F509" s="168"/>
      <c r="G509" s="168"/>
      <c r="H509" s="168"/>
      <c r="I509" s="168"/>
      <c r="J509" s="143"/>
      <c r="K509" s="168"/>
      <c r="L509" s="131"/>
      <c r="M509" s="52" t="s">
        <v>76</v>
      </c>
      <c r="N509" s="168"/>
      <c r="O509" s="168"/>
    </row>
    <row r="510" spans="1:15" ht="39.75" customHeight="1">
      <c r="A510" s="35"/>
      <c r="B510" s="158" t="s">
        <v>51</v>
      </c>
      <c r="C510" s="159"/>
      <c r="D510" s="159"/>
      <c r="E510" s="159"/>
      <c r="F510" s="159"/>
      <c r="G510" s="159"/>
      <c r="H510" s="159"/>
      <c r="I510" s="159"/>
      <c r="J510" s="159"/>
      <c r="K510" s="159"/>
      <c r="L510" s="159"/>
      <c r="M510" s="159"/>
      <c r="N510" s="160"/>
      <c r="O510" s="36"/>
    </row>
    <row r="511" spans="1:15" ht="15" customHeight="1">
      <c r="A511" s="35"/>
      <c r="B511" s="217" t="s">
        <v>185</v>
      </c>
      <c r="C511" s="9">
        <v>801</v>
      </c>
      <c r="D511" s="10" t="s">
        <v>70</v>
      </c>
      <c r="E511" s="9" t="s">
        <v>79</v>
      </c>
      <c r="F511" s="9" t="s">
        <v>16</v>
      </c>
      <c r="G511" s="12">
        <v>29.5</v>
      </c>
      <c r="H511" s="12" t="s">
        <v>125</v>
      </c>
      <c r="I511" s="12" t="s">
        <v>125</v>
      </c>
      <c r="J511" s="12" t="s">
        <v>126</v>
      </c>
      <c r="K511" s="13">
        <v>2</v>
      </c>
      <c r="L511" s="103"/>
      <c r="M511" s="37"/>
      <c r="N511" s="15">
        <f aca="true" t="shared" si="12" ref="N511:N537">IF(J511="ano",L511*9+L511*3/2,L511*12)</f>
        <v>0</v>
      </c>
      <c r="O511" s="36"/>
    </row>
    <row r="512" spans="1:15" ht="15" customHeight="1">
      <c r="A512" s="35"/>
      <c r="B512" s="241"/>
      <c r="C512" s="165">
        <v>8</v>
      </c>
      <c r="D512" s="213" t="s">
        <v>19</v>
      </c>
      <c r="E512" s="47" t="s">
        <v>84</v>
      </c>
      <c r="F512" s="165" t="s">
        <v>16</v>
      </c>
      <c r="G512" s="172">
        <v>13</v>
      </c>
      <c r="H512" s="172"/>
      <c r="I512" s="172">
        <v>4</v>
      </c>
      <c r="J512" s="172" t="s">
        <v>126</v>
      </c>
      <c r="K512" s="173">
        <v>1</v>
      </c>
      <c r="L512" s="176"/>
      <c r="M512" s="37"/>
      <c r="N512" s="169">
        <f t="shared" si="12"/>
        <v>0</v>
      </c>
      <c r="O512" s="36"/>
    </row>
    <row r="513" spans="1:15" ht="15" customHeight="1">
      <c r="A513" s="35"/>
      <c r="B513" s="241"/>
      <c r="C513" s="198"/>
      <c r="D513" s="198"/>
      <c r="E513" s="47" t="s">
        <v>83</v>
      </c>
      <c r="F513" s="166"/>
      <c r="G513" s="166"/>
      <c r="H513" s="166"/>
      <c r="I513" s="166"/>
      <c r="J513" s="166"/>
      <c r="K513" s="174"/>
      <c r="L513" s="177"/>
      <c r="M513" s="37"/>
      <c r="N513" s="170">
        <f t="shared" si="12"/>
        <v>0</v>
      </c>
      <c r="O513" s="36"/>
    </row>
    <row r="514" spans="1:15" ht="15" customHeight="1">
      <c r="A514" s="35"/>
      <c r="B514" s="241"/>
      <c r="C514" s="198"/>
      <c r="D514" s="198"/>
      <c r="E514" s="47" t="s">
        <v>85</v>
      </c>
      <c r="F514" s="166"/>
      <c r="G514" s="166"/>
      <c r="H514" s="166"/>
      <c r="I514" s="166"/>
      <c r="J514" s="166"/>
      <c r="K514" s="174"/>
      <c r="L514" s="177"/>
      <c r="M514" s="37"/>
      <c r="N514" s="170">
        <f t="shared" si="12"/>
        <v>0</v>
      </c>
      <c r="O514" s="36"/>
    </row>
    <row r="515" spans="1:15" ht="15" customHeight="1">
      <c r="A515" s="35"/>
      <c r="B515" s="241"/>
      <c r="C515" s="198"/>
      <c r="D515" s="198"/>
      <c r="E515" s="47" t="s">
        <v>89</v>
      </c>
      <c r="F515" s="166"/>
      <c r="G515" s="166"/>
      <c r="H515" s="166"/>
      <c r="I515" s="166"/>
      <c r="J515" s="166"/>
      <c r="K515" s="174"/>
      <c r="L515" s="177"/>
      <c r="M515" s="37"/>
      <c r="N515" s="170">
        <f t="shared" si="12"/>
        <v>0</v>
      </c>
      <c r="O515" s="36"/>
    </row>
    <row r="516" spans="1:15" ht="15" customHeight="1">
      <c r="A516" s="35"/>
      <c r="B516" s="241"/>
      <c r="C516" s="199"/>
      <c r="D516" s="199"/>
      <c r="E516" s="47" t="s">
        <v>115</v>
      </c>
      <c r="F516" s="167"/>
      <c r="G516" s="167"/>
      <c r="H516" s="167"/>
      <c r="I516" s="167"/>
      <c r="J516" s="167"/>
      <c r="K516" s="175"/>
      <c r="L516" s="178"/>
      <c r="M516" s="37"/>
      <c r="N516" s="171">
        <f t="shared" si="12"/>
        <v>0</v>
      </c>
      <c r="O516" s="36"/>
    </row>
    <row r="517" spans="1:15" ht="15" customHeight="1">
      <c r="A517" s="35"/>
      <c r="B517" s="241"/>
      <c r="C517" s="9">
        <v>8</v>
      </c>
      <c r="D517" s="10" t="s">
        <v>70</v>
      </c>
      <c r="E517" s="9" t="s">
        <v>22</v>
      </c>
      <c r="F517" s="9" t="s">
        <v>16</v>
      </c>
      <c r="G517" s="12">
        <v>15</v>
      </c>
      <c r="H517" s="12">
        <v>20</v>
      </c>
      <c r="I517" s="12" t="s">
        <v>125</v>
      </c>
      <c r="J517" s="12" t="s">
        <v>126</v>
      </c>
      <c r="K517" s="13">
        <v>2</v>
      </c>
      <c r="L517" s="103"/>
      <c r="M517" s="37"/>
      <c r="N517" s="15">
        <f t="shared" si="12"/>
        <v>0</v>
      </c>
      <c r="O517" s="36"/>
    </row>
    <row r="518" spans="1:15" ht="15" customHeight="1">
      <c r="A518" s="35"/>
      <c r="B518" s="241"/>
      <c r="C518" s="9">
        <v>802</v>
      </c>
      <c r="D518" s="10" t="s">
        <v>70</v>
      </c>
      <c r="E518" s="9" t="s">
        <v>22</v>
      </c>
      <c r="F518" s="9" t="s">
        <v>16</v>
      </c>
      <c r="G518" s="12">
        <v>30.4</v>
      </c>
      <c r="H518" s="12">
        <v>50</v>
      </c>
      <c r="I518" s="12" t="s">
        <v>125</v>
      </c>
      <c r="J518" s="12" t="s">
        <v>126</v>
      </c>
      <c r="K518" s="13">
        <v>2</v>
      </c>
      <c r="L518" s="103"/>
      <c r="M518" s="37"/>
      <c r="N518" s="15">
        <f t="shared" si="12"/>
        <v>0</v>
      </c>
      <c r="O518" s="36"/>
    </row>
    <row r="519" spans="1:15" ht="15" customHeight="1">
      <c r="A519" s="35"/>
      <c r="B519" s="241"/>
      <c r="C519" s="9">
        <v>814</v>
      </c>
      <c r="D519" s="10" t="s">
        <v>70</v>
      </c>
      <c r="E519" s="156" t="s">
        <v>8</v>
      </c>
      <c r="F519" s="9" t="s">
        <v>16</v>
      </c>
      <c r="G519" s="12">
        <v>66</v>
      </c>
      <c r="H519" s="12" t="s">
        <v>125</v>
      </c>
      <c r="I519" s="12">
        <v>2</v>
      </c>
      <c r="J519" s="156" t="s">
        <v>78</v>
      </c>
      <c r="K519" s="181">
        <v>3</v>
      </c>
      <c r="L519" s="103"/>
      <c r="M519" s="37"/>
      <c r="N519" s="15">
        <f t="shared" si="12"/>
        <v>0</v>
      </c>
      <c r="O519" s="36"/>
    </row>
    <row r="520" spans="1:15" ht="15" customHeight="1">
      <c r="A520" s="35"/>
      <c r="B520" s="241"/>
      <c r="C520" s="9">
        <v>815</v>
      </c>
      <c r="D520" s="10" t="s">
        <v>70</v>
      </c>
      <c r="E520" s="157" t="s">
        <v>8</v>
      </c>
      <c r="F520" s="9" t="s">
        <v>16</v>
      </c>
      <c r="G520" s="12">
        <v>13.9</v>
      </c>
      <c r="H520" s="12" t="s">
        <v>125</v>
      </c>
      <c r="I520" s="12">
        <v>1</v>
      </c>
      <c r="J520" s="157"/>
      <c r="K520" s="182"/>
      <c r="L520" s="103"/>
      <c r="M520" s="37"/>
      <c r="N520" s="15">
        <f t="shared" si="12"/>
        <v>0</v>
      </c>
      <c r="O520" s="36"/>
    </row>
    <row r="521" spans="1:15" ht="15" customHeight="1">
      <c r="A521" s="35"/>
      <c r="B521" s="241"/>
      <c r="C521" s="9">
        <v>816</v>
      </c>
      <c r="D521" s="10" t="s">
        <v>70</v>
      </c>
      <c r="E521" s="157" t="s">
        <v>8</v>
      </c>
      <c r="F521" s="9" t="s">
        <v>16</v>
      </c>
      <c r="G521" s="12">
        <v>13.9</v>
      </c>
      <c r="H521" s="12" t="s">
        <v>125</v>
      </c>
      <c r="I521" s="12">
        <v>1</v>
      </c>
      <c r="J521" s="157"/>
      <c r="K521" s="182"/>
      <c r="L521" s="103"/>
      <c r="M521" s="37"/>
      <c r="N521" s="15">
        <f t="shared" si="12"/>
        <v>0</v>
      </c>
      <c r="O521" s="36"/>
    </row>
    <row r="522" spans="1:15" ht="15" customHeight="1">
      <c r="A522" s="35"/>
      <c r="B522" s="241"/>
      <c r="C522" s="9">
        <v>818</v>
      </c>
      <c r="D522" s="10" t="s">
        <v>70</v>
      </c>
      <c r="E522" s="9" t="s">
        <v>13</v>
      </c>
      <c r="F522" s="9" t="s">
        <v>24</v>
      </c>
      <c r="G522" s="12">
        <v>13.9</v>
      </c>
      <c r="H522" s="12" t="s">
        <v>125</v>
      </c>
      <c r="I522" s="12">
        <v>1</v>
      </c>
      <c r="J522" s="12" t="s">
        <v>126</v>
      </c>
      <c r="K522" s="13">
        <v>5</v>
      </c>
      <c r="L522" s="103"/>
      <c r="M522" s="37"/>
      <c r="N522" s="15">
        <f t="shared" si="12"/>
        <v>0</v>
      </c>
      <c r="O522" s="36"/>
    </row>
    <row r="523" spans="1:15" ht="15" customHeight="1">
      <c r="A523" s="35"/>
      <c r="B523" s="241"/>
      <c r="C523" s="9">
        <v>819</v>
      </c>
      <c r="D523" s="10" t="s">
        <v>70</v>
      </c>
      <c r="E523" s="156" t="s">
        <v>8</v>
      </c>
      <c r="F523" s="9" t="s">
        <v>9</v>
      </c>
      <c r="G523" s="12">
        <v>13.9</v>
      </c>
      <c r="H523" s="12" t="s">
        <v>125</v>
      </c>
      <c r="I523" s="12">
        <v>1</v>
      </c>
      <c r="J523" s="156" t="s">
        <v>126</v>
      </c>
      <c r="K523" s="181">
        <v>6</v>
      </c>
      <c r="L523" s="103"/>
      <c r="M523" s="37"/>
      <c r="N523" s="15">
        <f t="shared" si="12"/>
        <v>0</v>
      </c>
      <c r="O523" s="36"/>
    </row>
    <row r="524" spans="1:15" ht="15" customHeight="1">
      <c r="A524" s="35"/>
      <c r="B524" s="241"/>
      <c r="C524" s="9">
        <v>820</v>
      </c>
      <c r="D524" s="10" t="s">
        <v>70</v>
      </c>
      <c r="E524" s="157" t="s">
        <v>8</v>
      </c>
      <c r="F524" s="9" t="s">
        <v>9</v>
      </c>
      <c r="G524" s="12">
        <v>27.2</v>
      </c>
      <c r="H524" s="12" t="s">
        <v>125</v>
      </c>
      <c r="I524" s="12">
        <v>2</v>
      </c>
      <c r="J524" s="157"/>
      <c r="K524" s="182"/>
      <c r="L524" s="103"/>
      <c r="M524" s="37"/>
      <c r="N524" s="15">
        <f t="shared" si="12"/>
        <v>0</v>
      </c>
      <c r="O524" s="36"/>
    </row>
    <row r="525" spans="1:15" ht="15" customHeight="1">
      <c r="A525" s="35"/>
      <c r="B525" s="241"/>
      <c r="C525" s="165">
        <v>811</v>
      </c>
      <c r="D525" s="213" t="s">
        <v>70</v>
      </c>
      <c r="E525" s="47" t="s">
        <v>71</v>
      </c>
      <c r="F525" s="165" t="s">
        <v>16</v>
      </c>
      <c r="G525" s="172">
        <v>8.6</v>
      </c>
      <c r="H525" s="172" t="s">
        <v>125</v>
      </c>
      <c r="I525" s="172">
        <v>1</v>
      </c>
      <c r="J525" s="172" t="s">
        <v>126</v>
      </c>
      <c r="K525" s="173">
        <v>1</v>
      </c>
      <c r="L525" s="176"/>
      <c r="M525" s="37"/>
      <c r="N525" s="169">
        <f t="shared" si="12"/>
        <v>0</v>
      </c>
      <c r="O525" s="36"/>
    </row>
    <row r="526" spans="1:15" ht="15" customHeight="1">
      <c r="A526" s="35"/>
      <c r="B526" s="241"/>
      <c r="C526" s="198"/>
      <c r="D526" s="198"/>
      <c r="E526" s="47" t="s">
        <v>117</v>
      </c>
      <c r="F526" s="166"/>
      <c r="G526" s="166"/>
      <c r="H526" s="166"/>
      <c r="I526" s="166"/>
      <c r="J526" s="166"/>
      <c r="K526" s="174"/>
      <c r="L526" s="177"/>
      <c r="M526" s="37"/>
      <c r="N526" s="179">
        <f t="shared" si="12"/>
        <v>0</v>
      </c>
      <c r="O526" s="36"/>
    </row>
    <row r="527" spans="1:15" ht="15" customHeight="1">
      <c r="A527" s="35"/>
      <c r="B527" s="241"/>
      <c r="C527" s="199"/>
      <c r="D527" s="199"/>
      <c r="E527" s="47" t="s">
        <v>111</v>
      </c>
      <c r="F527" s="167"/>
      <c r="G527" s="167"/>
      <c r="H527" s="167"/>
      <c r="I527" s="167"/>
      <c r="J527" s="167"/>
      <c r="K527" s="175"/>
      <c r="L527" s="178"/>
      <c r="M527" s="37"/>
      <c r="N527" s="180">
        <f t="shared" si="12"/>
        <v>0</v>
      </c>
      <c r="O527" s="36"/>
    </row>
    <row r="528" spans="1:15" ht="15" customHeight="1">
      <c r="A528" s="35"/>
      <c r="B528" s="241"/>
      <c r="C528" s="9">
        <v>821</v>
      </c>
      <c r="D528" s="10" t="s">
        <v>70</v>
      </c>
      <c r="E528" s="156" t="s">
        <v>13</v>
      </c>
      <c r="F528" s="9" t="s">
        <v>24</v>
      </c>
      <c r="G528" s="12">
        <v>26.5</v>
      </c>
      <c r="H528" s="12" t="s">
        <v>125</v>
      </c>
      <c r="I528" s="12">
        <v>1</v>
      </c>
      <c r="J528" s="156" t="s">
        <v>126</v>
      </c>
      <c r="K528" s="181">
        <v>4</v>
      </c>
      <c r="L528" s="103"/>
      <c r="M528" s="37"/>
      <c r="N528" s="15">
        <f t="shared" si="12"/>
        <v>0</v>
      </c>
      <c r="O528" s="36"/>
    </row>
    <row r="529" spans="1:15" ht="15" customHeight="1">
      <c r="A529" s="35"/>
      <c r="B529" s="241"/>
      <c r="C529" s="9">
        <v>822</v>
      </c>
      <c r="D529" s="10" t="s">
        <v>70</v>
      </c>
      <c r="E529" s="157" t="s">
        <v>13</v>
      </c>
      <c r="F529" s="9" t="s">
        <v>9</v>
      </c>
      <c r="G529" s="12">
        <v>17.1</v>
      </c>
      <c r="H529" s="12" t="s">
        <v>125</v>
      </c>
      <c r="I529" s="12">
        <v>1</v>
      </c>
      <c r="J529" s="157"/>
      <c r="K529" s="182"/>
      <c r="L529" s="103"/>
      <c r="M529" s="37"/>
      <c r="N529" s="15">
        <f t="shared" si="12"/>
        <v>0</v>
      </c>
      <c r="O529" s="36"/>
    </row>
    <row r="530" spans="1:15" ht="15" customHeight="1">
      <c r="A530" s="35"/>
      <c r="B530" s="241"/>
      <c r="C530" s="9">
        <v>823</v>
      </c>
      <c r="D530" s="10" t="s">
        <v>70</v>
      </c>
      <c r="E530" s="157" t="s">
        <v>13</v>
      </c>
      <c r="F530" s="9" t="s">
        <v>24</v>
      </c>
      <c r="G530" s="12">
        <v>18</v>
      </c>
      <c r="H530" s="12" t="s">
        <v>125</v>
      </c>
      <c r="I530" s="12">
        <v>2</v>
      </c>
      <c r="J530" s="157"/>
      <c r="K530" s="182"/>
      <c r="L530" s="103"/>
      <c r="M530" s="37"/>
      <c r="N530" s="15">
        <f t="shared" si="12"/>
        <v>0</v>
      </c>
      <c r="O530" s="36"/>
    </row>
    <row r="531" spans="1:15" ht="15" customHeight="1">
      <c r="A531" s="35"/>
      <c r="B531" s="241"/>
      <c r="C531" s="9">
        <v>824</v>
      </c>
      <c r="D531" s="10" t="s">
        <v>70</v>
      </c>
      <c r="E531" s="156" t="s">
        <v>8</v>
      </c>
      <c r="F531" s="9" t="s">
        <v>9</v>
      </c>
      <c r="G531" s="12">
        <v>13.9</v>
      </c>
      <c r="H531" s="12" t="s">
        <v>125</v>
      </c>
      <c r="I531" s="12">
        <v>1</v>
      </c>
      <c r="J531" s="156" t="s">
        <v>126</v>
      </c>
      <c r="K531" s="181">
        <v>6</v>
      </c>
      <c r="L531" s="103"/>
      <c r="M531" s="37"/>
      <c r="N531" s="15">
        <f t="shared" si="12"/>
        <v>0</v>
      </c>
      <c r="O531" s="36"/>
    </row>
    <row r="532" spans="1:15" ht="15" customHeight="1">
      <c r="A532" s="35"/>
      <c r="B532" s="241"/>
      <c r="C532" s="9">
        <v>825</v>
      </c>
      <c r="D532" s="10" t="s">
        <v>70</v>
      </c>
      <c r="E532" s="157" t="s">
        <v>8</v>
      </c>
      <c r="F532" s="9" t="s">
        <v>9</v>
      </c>
      <c r="G532" s="12">
        <v>13.9</v>
      </c>
      <c r="H532" s="12" t="s">
        <v>125</v>
      </c>
      <c r="I532" s="12">
        <v>1</v>
      </c>
      <c r="J532" s="157"/>
      <c r="K532" s="182"/>
      <c r="L532" s="103"/>
      <c r="M532" s="37"/>
      <c r="N532" s="15">
        <f t="shared" si="12"/>
        <v>0</v>
      </c>
      <c r="O532" s="36"/>
    </row>
    <row r="533" spans="1:15" ht="15" customHeight="1">
      <c r="A533" s="35"/>
      <c r="B533" s="241"/>
      <c r="C533" s="9">
        <v>827</v>
      </c>
      <c r="D533" s="10" t="s">
        <v>70</v>
      </c>
      <c r="E533" s="157" t="s">
        <v>8</v>
      </c>
      <c r="F533" s="9" t="s">
        <v>9</v>
      </c>
      <c r="G533" s="12">
        <v>13.9</v>
      </c>
      <c r="H533" s="12" t="s">
        <v>125</v>
      </c>
      <c r="I533" s="12">
        <v>1</v>
      </c>
      <c r="J533" s="157"/>
      <c r="K533" s="182"/>
      <c r="L533" s="103"/>
      <c r="M533" s="37"/>
      <c r="N533" s="15">
        <f t="shared" si="12"/>
        <v>0</v>
      </c>
      <c r="O533" s="36"/>
    </row>
    <row r="534" spans="1:15" ht="15" customHeight="1">
      <c r="A534" s="35"/>
      <c r="B534" s="241"/>
      <c r="C534" s="9">
        <v>828</v>
      </c>
      <c r="D534" s="10" t="s">
        <v>70</v>
      </c>
      <c r="E534" s="9" t="s">
        <v>13</v>
      </c>
      <c r="F534" s="9" t="s">
        <v>24</v>
      </c>
      <c r="G534" s="12">
        <v>13.9</v>
      </c>
      <c r="H534" s="12" t="s">
        <v>125</v>
      </c>
      <c r="I534" s="12">
        <v>1</v>
      </c>
      <c r="J534" s="12" t="s">
        <v>126</v>
      </c>
      <c r="K534" s="13">
        <v>5</v>
      </c>
      <c r="L534" s="103"/>
      <c r="M534" s="37"/>
      <c r="N534" s="15">
        <f t="shared" si="12"/>
        <v>0</v>
      </c>
      <c r="O534" s="36"/>
    </row>
    <row r="535" spans="1:15" ht="15" customHeight="1">
      <c r="A535" s="35"/>
      <c r="B535" s="241"/>
      <c r="C535" s="9">
        <v>826</v>
      </c>
      <c r="D535" s="10" t="s">
        <v>70</v>
      </c>
      <c r="E535" s="9" t="s">
        <v>40</v>
      </c>
      <c r="F535" s="9" t="s">
        <v>24</v>
      </c>
      <c r="G535" s="12">
        <v>17.7</v>
      </c>
      <c r="H535" s="12" t="s">
        <v>125</v>
      </c>
      <c r="I535" s="12">
        <v>1</v>
      </c>
      <c r="J535" s="12" t="s">
        <v>78</v>
      </c>
      <c r="K535" s="13">
        <v>3</v>
      </c>
      <c r="L535" s="103"/>
      <c r="M535" s="37"/>
      <c r="N535" s="15">
        <f t="shared" si="12"/>
        <v>0</v>
      </c>
      <c r="O535" s="36"/>
    </row>
    <row r="536" spans="1:15" ht="15" customHeight="1">
      <c r="A536" s="35"/>
      <c r="B536" s="241"/>
      <c r="C536" s="9">
        <v>829</v>
      </c>
      <c r="D536" s="10" t="s">
        <v>70</v>
      </c>
      <c r="E536" s="156" t="s">
        <v>8</v>
      </c>
      <c r="F536" s="9" t="s">
        <v>16</v>
      </c>
      <c r="G536" s="12">
        <v>13.9</v>
      </c>
      <c r="H536" s="12" t="s">
        <v>125</v>
      </c>
      <c r="I536" s="12">
        <v>1</v>
      </c>
      <c r="J536" s="156" t="s">
        <v>126</v>
      </c>
      <c r="K536" s="181">
        <v>6</v>
      </c>
      <c r="L536" s="103"/>
      <c r="M536" s="37"/>
      <c r="N536" s="15">
        <f t="shared" si="12"/>
        <v>0</v>
      </c>
      <c r="O536" s="36"/>
    </row>
    <row r="537" spans="1:15" ht="15" customHeight="1">
      <c r="A537" s="35"/>
      <c r="B537" s="242"/>
      <c r="C537" s="9">
        <v>830</v>
      </c>
      <c r="D537" s="10" t="s">
        <v>70</v>
      </c>
      <c r="E537" s="157" t="s">
        <v>8</v>
      </c>
      <c r="F537" s="9" t="s">
        <v>16</v>
      </c>
      <c r="G537" s="12">
        <v>13.9</v>
      </c>
      <c r="H537" s="12" t="s">
        <v>125</v>
      </c>
      <c r="I537" s="12">
        <v>1</v>
      </c>
      <c r="J537" s="157"/>
      <c r="K537" s="182"/>
      <c r="L537" s="103"/>
      <c r="M537" s="37"/>
      <c r="N537" s="15">
        <f t="shared" si="12"/>
        <v>0</v>
      </c>
      <c r="O537" s="36"/>
    </row>
    <row r="538" spans="2:15" s="2" customFormat="1" ht="26.25" customHeight="1">
      <c r="B538" s="139" t="s">
        <v>261</v>
      </c>
      <c r="C538" s="140"/>
      <c r="D538" s="140"/>
      <c r="E538" s="140"/>
      <c r="F538" s="140"/>
      <c r="G538" s="140"/>
      <c r="H538" s="140"/>
      <c r="I538" s="140"/>
      <c r="J538" s="140"/>
      <c r="K538" s="141"/>
      <c r="L538" s="33">
        <f>SUM(L511:L537)</f>
        <v>0</v>
      </c>
      <c r="M538" s="33"/>
      <c r="N538" s="34">
        <f>SUM(N511:N537)</f>
        <v>0</v>
      </c>
      <c r="O538" s="8"/>
    </row>
    <row r="539" spans="1:15" ht="30" customHeight="1">
      <c r="A539" s="35"/>
      <c r="B539" s="161" t="s">
        <v>0</v>
      </c>
      <c r="C539" s="161" t="s">
        <v>1</v>
      </c>
      <c r="D539" s="161" t="s">
        <v>2</v>
      </c>
      <c r="E539" s="161" t="s">
        <v>3</v>
      </c>
      <c r="F539" s="161" t="s">
        <v>4</v>
      </c>
      <c r="G539" s="161" t="s">
        <v>241</v>
      </c>
      <c r="H539" s="161" t="s">
        <v>242</v>
      </c>
      <c r="I539" s="161" t="s">
        <v>127</v>
      </c>
      <c r="J539" s="142" t="s">
        <v>121</v>
      </c>
      <c r="K539" s="161" t="s">
        <v>73</v>
      </c>
      <c r="L539" s="130" t="s">
        <v>128</v>
      </c>
      <c r="M539" s="51" t="s">
        <v>5</v>
      </c>
      <c r="N539" s="161" t="s">
        <v>129</v>
      </c>
      <c r="O539" s="161" t="s">
        <v>168</v>
      </c>
    </row>
    <row r="540" spans="1:15" ht="30" customHeight="1">
      <c r="A540" s="35"/>
      <c r="B540" s="162"/>
      <c r="C540" s="168"/>
      <c r="D540" s="168"/>
      <c r="E540" s="168"/>
      <c r="F540" s="168"/>
      <c r="G540" s="168"/>
      <c r="H540" s="168"/>
      <c r="I540" s="168"/>
      <c r="J540" s="143"/>
      <c r="K540" s="168"/>
      <c r="L540" s="131"/>
      <c r="M540" s="52" t="s">
        <v>76</v>
      </c>
      <c r="N540" s="168"/>
      <c r="O540" s="168"/>
    </row>
    <row r="541" spans="1:15" ht="39.75" customHeight="1">
      <c r="A541" s="35"/>
      <c r="B541" s="158" t="s">
        <v>51</v>
      </c>
      <c r="C541" s="159"/>
      <c r="D541" s="159"/>
      <c r="E541" s="159"/>
      <c r="F541" s="159"/>
      <c r="G541" s="159"/>
      <c r="H541" s="159"/>
      <c r="I541" s="159"/>
      <c r="J541" s="159"/>
      <c r="K541" s="159"/>
      <c r="L541" s="159"/>
      <c r="M541" s="159"/>
      <c r="N541" s="160"/>
      <c r="O541" s="36"/>
    </row>
    <row r="542" spans="1:15" ht="15" customHeight="1">
      <c r="A542" s="35"/>
      <c r="B542" s="217" t="s">
        <v>186</v>
      </c>
      <c r="C542" s="9">
        <v>9</v>
      </c>
      <c r="D542" s="10"/>
      <c r="E542" s="9" t="s">
        <v>22</v>
      </c>
      <c r="F542" s="9" t="s">
        <v>16</v>
      </c>
      <c r="G542" s="12">
        <v>15</v>
      </c>
      <c r="H542" s="12">
        <v>20</v>
      </c>
      <c r="I542" s="9" t="s">
        <v>125</v>
      </c>
      <c r="J542" s="12" t="s">
        <v>126</v>
      </c>
      <c r="K542" s="13">
        <v>2</v>
      </c>
      <c r="L542" s="103"/>
      <c r="M542" s="37"/>
      <c r="N542" s="15">
        <f aca="true" t="shared" si="13" ref="N542:N568">IF(J542="ano",L542*9+L542*3/2,L542*12)</f>
        <v>0</v>
      </c>
      <c r="O542" s="36"/>
    </row>
    <row r="543" spans="1:15" ht="15" customHeight="1">
      <c r="A543" s="35"/>
      <c r="B543" s="241"/>
      <c r="C543" s="9">
        <v>901</v>
      </c>
      <c r="D543" s="10" t="s">
        <v>60</v>
      </c>
      <c r="E543" s="9" t="s">
        <v>79</v>
      </c>
      <c r="F543" s="9" t="s">
        <v>16</v>
      </c>
      <c r="G543" s="12">
        <v>59</v>
      </c>
      <c r="H543" s="9" t="s">
        <v>125</v>
      </c>
      <c r="I543" s="9" t="s">
        <v>125</v>
      </c>
      <c r="J543" s="12" t="s">
        <v>126</v>
      </c>
      <c r="K543" s="13">
        <v>2</v>
      </c>
      <c r="L543" s="103"/>
      <c r="M543" s="37"/>
      <c r="N543" s="15">
        <f t="shared" si="13"/>
        <v>0</v>
      </c>
      <c r="O543" s="36"/>
    </row>
    <row r="544" spans="1:15" ht="15" customHeight="1">
      <c r="A544" s="35"/>
      <c r="B544" s="241"/>
      <c r="C544" s="165">
        <v>9</v>
      </c>
      <c r="D544" s="213" t="s">
        <v>19</v>
      </c>
      <c r="E544" s="47" t="s">
        <v>84</v>
      </c>
      <c r="F544" s="165" t="s">
        <v>16</v>
      </c>
      <c r="G544" s="172">
        <v>13</v>
      </c>
      <c r="H544" s="172" t="s">
        <v>125</v>
      </c>
      <c r="I544" s="172">
        <v>4</v>
      </c>
      <c r="J544" s="172" t="s">
        <v>126</v>
      </c>
      <c r="K544" s="173">
        <v>1</v>
      </c>
      <c r="L544" s="176"/>
      <c r="M544" s="37"/>
      <c r="N544" s="169">
        <f t="shared" si="13"/>
        <v>0</v>
      </c>
      <c r="O544" s="36"/>
    </row>
    <row r="545" spans="1:15" ht="15" customHeight="1">
      <c r="A545" s="35"/>
      <c r="B545" s="241"/>
      <c r="C545" s="198"/>
      <c r="D545" s="198"/>
      <c r="E545" s="47" t="s">
        <v>83</v>
      </c>
      <c r="F545" s="166"/>
      <c r="G545" s="166"/>
      <c r="H545" s="166"/>
      <c r="I545" s="166"/>
      <c r="J545" s="166"/>
      <c r="K545" s="174"/>
      <c r="L545" s="177"/>
      <c r="M545" s="37"/>
      <c r="N545" s="170">
        <f t="shared" si="13"/>
        <v>0</v>
      </c>
      <c r="O545" s="36"/>
    </row>
    <row r="546" spans="1:15" ht="15" customHeight="1">
      <c r="A546" s="35"/>
      <c r="B546" s="241"/>
      <c r="C546" s="198"/>
      <c r="D546" s="198"/>
      <c r="E546" s="47" t="s">
        <v>85</v>
      </c>
      <c r="F546" s="166"/>
      <c r="G546" s="166"/>
      <c r="H546" s="166"/>
      <c r="I546" s="166"/>
      <c r="J546" s="166"/>
      <c r="K546" s="174"/>
      <c r="L546" s="177"/>
      <c r="M546" s="37"/>
      <c r="N546" s="170">
        <f t="shared" si="13"/>
        <v>0</v>
      </c>
      <c r="O546" s="36"/>
    </row>
    <row r="547" spans="1:15" ht="15" customHeight="1">
      <c r="A547" s="35"/>
      <c r="B547" s="241"/>
      <c r="C547" s="198"/>
      <c r="D547" s="198"/>
      <c r="E547" s="47" t="s">
        <v>89</v>
      </c>
      <c r="F547" s="166"/>
      <c r="G547" s="166"/>
      <c r="H547" s="166"/>
      <c r="I547" s="166"/>
      <c r="J547" s="166"/>
      <c r="K547" s="174"/>
      <c r="L547" s="177"/>
      <c r="M547" s="37"/>
      <c r="N547" s="170">
        <f t="shared" si="13"/>
        <v>0</v>
      </c>
      <c r="O547" s="36"/>
    </row>
    <row r="548" spans="1:15" ht="15" customHeight="1">
      <c r="A548" s="35"/>
      <c r="B548" s="241"/>
      <c r="C548" s="199"/>
      <c r="D548" s="199"/>
      <c r="E548" s="47" t="s">
        <v>115</v>
      </c>
      <c r="F548" s="167"/>
      <c r="G548" s="167"/>
      <c r="H548" s="167"/>
      <c r="I548" s="167"/>
      <c r="J548" s="167"/>
      <c r="K548" s="175"/>
      <c r="L548" s="178"/>
      <c r="M548" s="37"/>
      <c r="N548" s="171">
        <f t="shared" si="13"/>
        <v>0</v>
      </c>
      <c r="O548" s="36"/>
    </row>
    <row r="549" spans="1:15" ht="15" customHeight="1">
      <c r="A549" s="35"/>
      <c r="B549" s="241"/>
      <c r="C549" s="9">
        <v>902</v>
      </c>
      <c r="D549" s="10" t="s">
        <v>60</v>
      </c>
      <c r="E549" s="9" t="s">
        <v>22</v>
      </c>
      <c r="F549" s="9" t="s">
        <v>16</v>
      </c>
      <c r="G549" s="12">
        <v>30.4</v>
      </c>
      <c r="H549" s="12">
        <v>50</v>
      </c>
      <c r="I549" s="12"/>
      <c r="J549" s="12" t="s">
        <v>126</v>
      </c>
      <c r="K549" s="13">
        <v>2</v>
      </c>
      <c r="L549" s="103"/>
      <c r="M549" s="37"/>
      <c r="N549" s="15">
        <f t="shared" si="13"/>
        <v>0</v>
      </c>
      <c r="O549" s="36"/>
    </row>
    <row r="550" spans="1:15" ht="15" customHeight="1">
      <c r="A550" s="35"/>
      <c r="B550" s="241"/>
      <c r="C550" s="9">
        <v>914</v>
      </c>
      <c r="D550" s="10" t="s">
        <v>63</v>
      </c>
      <c r="E550" s="125" t="s">
        <v>8</v>
      </c>
      <c r="F550" s="9" t="s">
        <v>9</v>
      </c>
      <c r="G550" s="12">
        <v>27.7</v>
      </c>
      <c r="H550" s="9" t="s">
        <v>125</v>
      </c>
      <c r="I550" s="12">
        <v>1</v>
      </c>
      <c r="J550" s="156" t="s">
        <v>126</v>
      </c>
      <c r="K550" s="127">
        <v>6</v>
      </c>
      <c r="L550" s="103"/>
      <c r="M550" s="37"/>
      <c r="N550" s="15">
        <f t="shared" si="13"/>
        <v>0</v>
      </c>
      <c r="O550" s="36"/>
    </row>
    <row r="551" spans="1:15" ht="15" customHeight="1">
      <c r="A551" s="35"/>
      <c r="B551" s="241"/>
      <c r="C551" s="9">
        <v>915</v>
      </c>
      <c r="D551" s="10" t="s">
        <v>63</v>
      </c>
      <c r="E551" s="126" t="s">
        <v>8</v>
      </c>
      <c r="F551" s="9" t="s">
        <v>9</v>
      </c>
      <c r="G551" s="12">
        <v>13.9</v>
      </c>
      <c r="H551" s="9" t="s">
        <v>125</v>
      </c>
      <c r="I551" s="12">
        <v>1</v>
      </c>
      <c r="J551" s="157"/>
      <c r="K551" s="128">
        <v>6</v>
      </c>
      <c r="L551" s="103"/>
      <c r="M551" s="37"/>
      <c r="N551" s="15">
        <f t="shared" si="13"/>
        <v>0</v>
      </c>
      <c r="O551" s="36"/>
    </row>
    <row r="552" spans="1:15" ht="15" customHeight="1">
      <c r="A552" s="35"/>
      <c r="B552" s="241"/>
      <c r="C552" s="9">
        <v>916</v>
      </c>
      <c r="D552" s="10" t="s">
        <v>63</v>
      </c>
      <c r="E552" s="126" t="s">
        <v>13</v>
      </c>
      <c r="F552" s="9" t="s">
        <v>24</v>
      </c>
      <c r="G552" s="12">
        <v>13.9</v>
      </c>
      <c r="H552" s="9" t="s">
        <v>125</v>
      </c>
      <c r="I552" s="12">
        <v>1</v>
      </c>
      <c r="J552" s="157"/>
      <c r="K552" s="128">
        <v>5</v>
      </c>
      <c r="L552" s="103"/>
      <c r="M552" s="37"/>
      <c r="N552" s="15">
        <f t="shared" si="13"/>
        <v>0</v>
      </c>
      <c r="O552" s="36"/>
    </row>
    <row r="553" spans="1:15" ht="15" customHeight="1">
      <c r="A553" s="35"/>
      <c r="B553" s="241"/>
      <c r="C553" s="9">
        <v>918</v>
      </c>
      <c r="D553" s="10" t="s">
        <v>60</v>
      </c>
      <c r="E553" s="126" t="s">
        <v>13</v>
      </c>
      <c r="F553" s="9" t="s">
        <v>24</v>
      </c>
      <c r="G553" s="12">
        <v>13.9</v>
      </c>
      <c r="H553" s="9" t="s">
        <v>125</v>
      </c>
      <c r="I553" s="12">
        <v>1</v>
      </c>
      <c r="J553" s="157"/>
      <c r="K553" s="128">
        <v>5</v>
      </c>
      <c r="L553" s="103"/>
      <c r="M553" s="37"/>
      <c r="N553" s="15">
        <f t="shared" si="13"/>
        <v>0</v>
      </c>
      <c r="O553" s="36"/>
    </row>
    <row r="554" spans="1:15" ht="15" customHeight="1">
      <c r="A554" s="35"/>
      <c r="B554" s="241"/>
      <c r="C554" s="9">
        <v>919</v>
      </c>
      <c r="D554" s="10" t="s">
        <v>60</v>
      </c>
      <c r="E554" s="126" t="s">
        <v>13</v>
      </c>
      <c r="F554" s="9" t="s">
        <v>24</v>
      </c>
      <c r="G554" s="12">
        <v>13.9</v>
      </c>
      <c r="H554" s="9" t="s">
        <v>125</v>
      </c>
      <c r="I554" s="12">
        <v>1</v>
      </c>
      <c r="J554" s="157"/>
      <c r="K554" s="128">
        <v>5</v>
      </c>
      <c r="L554" s="103"/>
      <c r="M554" s="37"/>
      <c r="N554" s="15">
        <f t="shared" si="13"/>
        <v>0</v>
      </c>
      <c r="O554" s="36"/>
    </row>
    <row r="555" spans="1:15" ht="15" customHeight="1">
      <c r="A555" s="35"/>
      <c r="B555" s="241"/>
      <c r="C555" s="9">
        <v>920</v>
      </c>
      <c r="D555" s="10" t="s">
        <v>60</v>
      </c>
      <c r="E555" s="126" t="s">
        <v>13</v>
      </c>
      <c r="F555" s="9" t="s">
        <v>24</v>
      </c>
      <c r="G555" s="12">
        <v>13.9</v>
      </c>
      <c r="H555" s="9" t="s">
        <v>125</v>
      </c>
      <c r="I555" s="12">
        <v>1</v>
      </c>
      <c r="J555" s="157"/>
      <c r="K555" s="128">
        <v>5</v>
      </c>
      <c r="L555" s="103"/>
      <c r="M555" s="37"/>
      <c r="N555" s="15">
        <f t="shared" si="13"/>
        <v>0</v>
      </c>
      <c r="O555" s="36"/>
    </row>
    <row r="556" spans="1:15" ht="15" customHeight="1">
      <c r="A556" s="35"/>
      <c r="B556" s="241"/>
      <c r="C556" s="9">
        <v>921</v>
      </c>
      <c r="D556" s="10" t="s">
        <v>60</v>
      </c>
      <c r="E556" s="9" t="s">
        <v>11</v>
      </c>
      <c r="F556" s="9" t="s">
        <v>9</v>
      </c>
      <c r="G556" s="12">
        <v>13.9</v>
      </c>
      <c r="H556" s="9" t="s">
        <v>125</v>
      </c>
      <c r="I556" s="12">
        <v>1</v>
      </c>
      <c r="J556" s="12" t="s">
        <v>126</v>
      </c>
      <c r="K556" s="13">
        <v>5</v>
      </c>
      <c r="L556" s="103"/>
      <c r="M556" s="37"/>
      <c r="N556" s="15">
        <f t="shared" si="13"/>
        <v>0</v>
      </c>
      <c r="O556" s="36"/>
    </row>
    <row r="557" spans="1:15" ht="15" customHeight="1">
      <c r="A557" s="35"/>
      <c r="B557" s="241"/>
      <c r="C557" s="165">
        <v>911</v>
      </c>
      <c r="D557" s="213" t="s">
        <v>72</v>
      </c>
      <c r="E557" s="47" t="s">
        <v>71</v>
      </c>
      <c r="F557" s="165" t="s">
        <v>16</v>
      </c>
      <c r="G557" s="172">
        <v>8.6</v>
      </c>
      <c r="H557" s="172" t="s">
        <v>125</v>
      </c>
      <c r="I557" s="172">
        <v>1</v>
      </c>
      <c r="J557" s="172" t="s">
        <v>126</v>
      </c>
      <c r="K557" s="173">
        <v>1</v>
      </c>
      <c r="L557" s="176"/>
      <c r="M557" s="37"/>
      <c r="N557" s="169">
        <f t="shared" si="13"/>
        <v>0</v>
      </c>
      <c r="O557" s="36"/>
    </row>
    <row r="558" spans="1:15" ht="15" customHeight="1">
      <c r="A558" s="35"/>
      <c r="B558" s="241"/>
      <c r="C558" s="198"/>
      <c r="D558" s="198"/>
      <c r="E558" s="47" t="s">
        <v>117</v>
      </c>
      <c r="F558" s="166"/>
      <c r="G558" s="166"/>
      <c r="H558" s="166"/>
      <c r="I558" s="166"/>
      <c r="J558" s="166"/>
      <c r="K558" s="174"/>
      <c r="L558" s="177"/>
      <c r="M558" s="37"/>
      <c r="N558" s="170">
        <f t="shared" si="13"/>
        <v>0</v>
      </c>
      <c r="O558" s="36"/>
    </row>
    <row r="559" spans="1:15" ht="15" customHeight="1">
      <c r="A559" s="35"/>
      <c r="B559" s="241"/>
      <c r="C559" s="199"/>
      <c r="D559" s="199"/>
      <c r="E559" s="47" t="s">
        <v>108</v>
      </c>
      <c r="F559" s="167"/>
      <c r="G559" s="167"/>
      <c r="H559" s="167"/>
      <c r="I559" s="167"/>
      <c r="J559" s="167"/>
      <c r="K559" s="175"/>
      <c r="L559" s="178"/>
      <c r="M559" s="37"/>
      <c r="N559" s="171">
        <f t="shared" si="13"/>
        <v>0</v>
      </c>
      <c r="O559" s="36"/>
    </row>
    <row r="560" spans="1:15" ht="15" customHeight="1">
      <c r="A560" s="35"/>
      <c r="B560" s="241"/>
      <c r="C560" s="9">
        <v>922</v>
      </c>
      <c r="D560" s="10" t="s">
        <v>60</v>
      </c>
      <c r="E560" s="156" t="s">
        <v>13</v>
      </c>
      <c r="F560" s="9" t="s">
        <v>9</v>
      </c>
      <c r="G560" s="12">
        <v>26.5</v>
      </c>
      <c r="H560" s="9" t="s">
        <v>125</v>
      </c>
      <c r="I560" s="12">
        <v>1</v>
      </c>
      <c r="J560" s="156" t="s">
        <v>126</v>
      </c>
      <c r="K560" s="181">
        <v>5</v>
      </c>
      <c r="L560" s="103"/>
      <c r="M560" s="37"/>
      <c r="N560" s="15">
        <f t="shared" si="13"/>
        <v>0</v>
      </c>
      <c r="O560" s="36"/>
    </row>
    <row r="561" spans="1:15" ht="15" customHeight="1">
      <c r="A561" s="35"/>
      <c r="B561" s="241"/>
      <c r="C561" s="9">
        <v>923</v>
      </c>
      <c r="D561" s="10" t="s">
        <v>60</v>
      </c>
      <c r="E561" s="157" t="s">
        <v>13</v>
      </c>
      <c r="F561" s="9" t="s">
        <v>9</v>
      </c>
      <c r="G561" s="12">
        <v>17.1</v>
      </c>
      <c r="H561" s="9" t="s">
        <v>125</v>
      </c>
      <c r="I561" s="12">
        <v>1</v>
      </c>
      <c r="J561" s="157"/>
      <c r="K561" s="182"/>
      <c r="L561" s="103"/>
      <c r="M561" s="37"/>
      <c r="N561" s="15">
        <f t="shared" si="13"/>
        <v>0</v>
      </c>
      <c r="O561" s="36"/>
    </row>
    <row r="562" spans="1:15" ht="15" customHeight="1">
      <c r="A562" s="35"/>
      <c r="B562" s="241"/>
      <c r="C562" s="9">
        <v>924</v>
      </c>
      <c r="D562" s="10" t="s">
        <v>60</v>
      </c>
      <c r="E562" s="157" t="s">
        <v>13</v>
      </c>
      <c r="F562" s="9" t="s">
        <v>9</v>
      </c>
      <c r="G562" s="12">
        <v>18</v>
      </c>
      <c r="H562" s="9" t="s">
        <v>125</v>
      </c>
      <c r="I562" s="12">
        <v>1</v>
      </c>
      <c r="J562" s="157"/>
      <c r="K562" s="182"/>
      <c r="L562" s="103"/>
      <c r="M562" s="37"/>
      <c r="N562" s="15">
        <f t="shared" si="13"/>
        <v>0</v>
      </c>
      <c r="O562" s="36"/>
    </row>
    <row r="563" spans="1:15" ht="15" customHeight="1">
      <c r="A563" s="35"/>
      <c r="B563" s="241"/>
      <c r="C563" s="9">
        <v>925</v>
      </c>
      <c r="D563" s="10" t="s">
        <v>60</v>
      </c>
      <c r="E563" s="157" t="s">
        <v>13</v>
      </c>
      <c r="F563" s="9" t="s">
        <v>9</v>
      </c>
      <c r="G563" s="12">
        <v>27.8</v>
      </c>
      <c r="H563" s="9" t="s">
        <v>125</v>
      </c>
      <c r="I563" s="12">
        <v>1</v>
      </c>
      <c r="J563" s="157"/>
      <c r="K563" s="182"/>
      <c r="L563" s="103"/>
      <c r="M563" s="37"/>
      <c r="N563" s="15">
        <f t="shared" si="13"/>
        <v>0</v>
      </c>
      <c r="O563" s="36"/>
    </row>
    <row r="564" spans="1:15" ht="15" customHeight="1">
      <c r="A564" s="35"/>
      <c r="B564" s="241"/>
      <c r="C564" s="9">
        <v>926</v>
      </c>
      <c r="D564" s="10" t="s">
        <v>60</v>
      </c>
      <c r="E564" s="157" t="s">
        <v>13</v>
      </c>
      <c r="F564" s="9" t="s">
        <v>9</v>
      </c>
      <c r="G564" s="12">
        <v>27.2</v>
      </c>
      <c r="H564" s="9" t="s">
        <v>125</v>
      </c>
      <c r="I564" s="12">
        <v>1</v>
      </c>
      <c r="J564" s="157"/>
      <c r="K564" s="182"/>
      <c r="L564" s="103"/>
      <c r="M564" s="37"/>
      <c r="N564" s="15">
        <f t="shared" si="13"/>
        <v>0</v>
      </c>
      <c r="O564" s="36"/>
    </row>
    <row r="565" spans="1:15" ht="15" customHeight="1">
      <c r="A565" s="35"/>
      <c r="B565" s="241"/>
      <c r="C565" s="9">
        <v>928</v>
      </c>
      <c r="D565" s="10" t="s">
        <v>63</v>
      </c>
      <c r="E565" s="156" t="s">
        <v>13</v>
      </c>
      <c r="F565" s="9" t="s">
        <v>9</v>
      </c>
      <c r="G565" s="12">
        <v>17.7</v>
      </c>
      <c r="H565" s="9" t="s">
        <v>125</v>
      </c>
      <c r="I565" s="12">
        <v>1</v>
      </c>
      <c r="J565" s="156" t="s">
        <v>126</v>
      </c>
      <c r="K565" s="181">
        <v>5</v>
      </c>
      <c r="L565" s="103"/>
      <c r="M565" s="37"/>
      <c r="N565" s="15">
        <f t="shared" si="13"/>
        <v>0</v>
      </c>
      <c r="O565" s="36"/>
    </row>
    <row r="566" spans="1:15" ht="15" customHeight="1">
      <c r="A566" s="35"/>
      <c r="B566" s="241"/>
      <c r="C566" s="9">
        <v>929</v>
      </c>
      <c r="D566" s="10" t="s">
        <v>63</v>
      </c>
      <c r="E566" s="157" t="s">
        <v>13</v>
      </c>
      <c r="F566" s="9" t="s">
        <v>24</v>
      </c>
      <c r="G566" s="12">
        <v>13.9</v>
      </c>
      <c r="H566" s="9" t="s">
        <v>125</v>
      </c>
      <c r="I566" s="12">
        <v>1</v>
      </c>
      <c r="J566" s="157"/>
      <c r="K566" s="182"/>
      <c r="L566" s="103"/>
      <c r="M566" s="37"/>
      <c r="N566" s="15">
        <f t="shared" si="13"/>
        <v>0</v>
      </c>
      <c r="O566" s="36"/>
    </row>
    <row r="567" spans="1:15" ht="15" customHeight="1">
      <c r="A567" s="35"/>
      <c r="B567" s="241"/>
      <c r="C567" s="9">
        <v>930</v>
      </c>
      <c r="D567" s="10" t="s">
        <v>63</v>
      </c>
      <c r="E567" s="157" t="s">
        <v>13</v>
      </c>
      <c r="F567" s="9" t="s">
        <v>24</v>
      </c>
      <c r="G567" s="12">
        <v>13.9</v>
      </c>
      <c r="H567" s="9" t="s">
        <v>125</v>
      </c>
      <c r="I567" s="12">
        <v>1</v>
      </c>
      <c r="J567" s="157"/>
      <c r="K567" s="182"/>
      <c r="L567" s="103"/>
      <c r="M567" s="37"/>
      <c r="N567" s="15">
        <f t="shared" si="13"/>
        <v>0</v>
      </c>
      <c r="O567" s="36"/>
    </row>
    <row r="568" spans="1:15" ht="15" customHeight="1">
      <c r="A568" s="35"/>
      <c r="B568" s="242"/>
      <c r="C568" s="9">
        <v>913</v>
      </c>
      <c r="D568" s="10"/>
      <c r="E568" s="9" t="s">
        <v>150</v>
      </c>
      <c r="F568" s="9" t="s">
        <v>9</v>
      </c>
      <c r="G568" s="12">
        <v>38.3</v>
      </c>
      <c r="H568" s="9" t="s">
        <v>125</v>
      </c>
      <c r="I568" s="12">
        <v>1</v>
      </c>
      <c r="J568" s="12" t="s">
        <v>126</v>
      </c>
      <c r="K568" s="13">
        <v>3</v>
      </c>
      <c r="L568" s="103"/>
      <c r="M568" s="37"/>
      <c r="N568" s="15">
        <f t="shared" si="13"/>
        <v>0</v>
      </c>
      <c r="O568" s="36"/>
    </row>
    <row r="569" spans="2:15" s="2" customFormat="1" ht="26.25" customHeight="1">
      <c r="B569" s="139" t="s">
        <v>262</v>
      </c>
      <c r="C569" s="140"/>
      <c r="D569" s="140"/>
      <c r="E569" s="140"/>
      <c r="F569" s="140"/>
      <c r="G569" s="140"/>
      <c r="H569" s="140"/>
      <c r="I569" s="140"/>
      <c r="J569" s="140"/>
      <c r="K569" s="141"/>
      <c r="L569" s="33">
        <f>SUM(L542:L568)</f>
        <v>0</v>
      </c>
      <c r="M569" s="33"/>
      <c r="N569" s="34">
        <f>SUM(N542:N568)</f>
        <v>0</v>
      </c>
      <c r="O569" s="8"/>
    </row>
    <row r="570" spans="2:15" s="2" customFormat="1" ht="26.25" customHeight="1">
      <c r="B570" s="139" t="s">
        <v>263</v>
      </c>
      <c r="C570" s="140"/>
      <c r="D570" s="140"/>
      <c r="E570" s="140"/>
      <c r="F570" s="140"/>
      <c r="G570" s="140"/>
      <c r="H570" s="140"/>
      <c r="I570" s="140"/>
      <c r="J570" s="140"/>
      <c r="K570" s="141"/>
      <c r="L570" s="33">
        <f>L356+L378+L398+L425+L452+L481+L507+L538+L569</f>
        <v>0</v>
      </c>
      <c r="M570" s="33"/>
      <c r="N570" s="34">
        <f>N356+N378+N398+N425+N452+N481+N507+N538+N569</f>
        <v>0</v>
      </c>
      <c r="O570" s="8"/>
    </row>
    <row r="571" spans="1:15" ht="15" customHeight="1">
      <c r="A571" s="35"/>
      <c r="B571" s="132" t="s">
        <v>0</v>
      </c>
      <c r="C571" s="132" t="s">
        <v>1</v>
      </c>
      <c r="D571" s="132" t="s">
        <v>2</v>
      </c>
      <c r="E571" s="132" t="s">
        <v>3</v>
      </c>
      <c r="F571" s="132" t="s">
        <v>4</v>
      </c>
      <c r="G571" s="132" t="s">
        <v>241</v>
      </c>
      <c r="H571" s="132" t="s">
        <v>242</v>
      </c>
      <c r="I571" s="132" t="s">
        <v>127</v>
      </c>
      <c r="J571" s="142" t="s">
        <v>121</v>
      </c>
      <c r="K571" s="132" t="s">
        <v>73</v>
      </c>
      <c r="L571" s="130" t="s">
        <v>128</v>
      </c>
      <c r="M571" s="51" t="s">
        <v>5</v>
      </c>
      <c r="N571" s="132" t="s">
        <v>129</v>
      </c>
      <c r="O571" s="132" t="s">
        <v>168</v>
      </c>
    </row>
    <row r="572" spans="1:15" ht="59.25" customHeight="1">
      <c r="A572" s="35"/>
      <c r="B572" s="133"/>
      <c r="C572" s="133"/>
      <c r="D572" s="133"/>
      <c r="E572" s="133"/>
      <c r="F572" s="133"/>
      <c r="G572" s="133"/>
      <c r="H572" s="133"/>
      <c r="I572" s="133"/>
      <c r="J572" s="143"/>
      <c r="K572" s="133"/>
      <c r="L572" s="131"/>
      <c r="M572" s="52" t="s">
        <v>76</v>
      </c>
      <c r="N572" s="133"/>
      <c r="O572" s="133"/>
    </row>
    <row r="573" spans="2:15" s="97" customFormat="1" ht="39.75" customHeight="1">
      <c r="B573" s="134" t="s">
        <v>264</v>
      </c>
      <c r="C573" s="135"/>
      <c r="D573" s="135"/>
      <c r="E573" s="135"/>
      <c r="F573" s="135"/>
      <c r="G573" s="135"/>
      <c r="H573" s="135"/>
      <c r="I573" s="135"/>
      <c r="J573" s="135"/>
      <c r="K573" s="135"/>
      <c r="L573" s="135"/>
      <c r="M573" s="135"/>
      <c r="N573" s="136"/>
      <c r="O573" s="98"/>
    </row>
    <row r="574" spans="1:15" ht="15" customHeight="1">
      <c r="A574" s="35"/>
      <c r="B574" s="137" t="s">
        <v>232</v>
      </c>
      <c r="C574" s="61">
        <v>120</v>
      </c>
      <c r="D574" s="62" t="s">
        <v>232</v>
      </c>
      <c r="E574" s="61" t="s">
        <v>235</v>
      </c>
      <c r="F574" s="63" t="s">
        <v>24</v>
      </c>
      <c r="G574" s="64">
        <v>18.9</v>
      </c>
      <c r="H574" s="65"/>
      <c r="I574" s="12"/>
      <c r="J574" s="12" t="s">
        <v>126</v>
      </c>
      <c r="K574" s="13">
        <v>10</v>
      </c>
      <c r="L574" s="103"/>
      <c r="M574" s="37"/>
      <c r="N574" s="15">
        <f>IF(J574="ano",L574*9+L574*3/2,L574*12)</f>
        <v>0</v>
      </c>
      <c r="O574" s="36"/>
    </row>
    <row r="575" spans="1:15" ht="15" customHeight="1">
      <c r="A575" s="35"/>
      <c r="B575" s="138"/>
      <c r="C575" s="61">
        <v>121</v>
      </c>
      <c r="D575" s="62" t="s">
        <v>232</v>
      </c>
      <c r="E575" s="61" t="s">
        <v>53</v>
      </c>
      <c r="F575" s="63" t="s">
        <v>24</v>
      </c>
      <c r="G575" s="64">
        <v>4.3</v>
      </c>
      <c r="H575" s="65"/>
      <c r="I575" s="12"/>
      <c r="J575" s="12" t="s">
        <v>126</v>
      </c>
      <c r="K575" s="13">
        <v>10</v>
      </c>
      <c r="L575" s="103"/>
      <c r="M575" s="37"/>
      <c r="N575" s="15">
        <f>IF(J575="ano",L575*9+L575*3/2,L575*12)</f>
        <v>0</v>
      </c>
      <c r="O575" s="36"/>
    </row>
    <row r="576" spans="2:15" s="32" customFormat="1" ht="15" customHeight="1">
      <c r="B576" s="138"/>
      <c r="C576" s="61">
        <v>122</v>
      </c>
      <c r="D576" s="62" t="s">
        <v>232</v>
      </c>
      <c r="E576" s="61" t="s">
        <v>236</v>
      </c>
      <c r="F576" s="63" t="s">
        <v>24</v>
      </c>
      <c r="G576" s="64">
        <v>21.5</v>
      </c>
      <c r="H576" s="65"/>
      <c r="I576" s="58"/>
      <c r="J576" s="121" t="s">
        <v>126</v>
      </c>
      <c r="K576" s="13">
        <v>10</v>
      </c>
      <c r="L576" s="104"/>
      <c r="M576" s="30"/>
      <c r="N576" s="37">
        <f>IF(J576="ano",L576*9+L576*3/2,L576*12)</f>
        <v>0</v>
      </c>
      <c r="O576" s="31"/>
    </row>
    <row r="577" spans="1:15" ht="15" customHeight="1">
      <c r="A577" s="36"/>
      <c r="B577" s="138"/>
      <c r="C577" s="61">
        <v>123</v>
      </c>
      <c r="D577" s="62" t="s">
        <v>232</v>
      </c>
      <c r="E577" s="61" t="s">
        <v>237</v>
      </c>
      <c r="F577" s="63" t="s">
        <v>16</v>
      </c>
      <c r="G577" s="64">
        <v>4</v>
      </c>
      <c r="H577" s="66">
        <v>12.8</v>
      </c>
      <c r="I577" s="58" t="s">
        <v>233</v>
      </c>
      <c r="J577" s="121" t="s">
        <v>126</v>
      </c>
      <c r="K577" s="13">
        <v>10</v>
      </c>
      <c r="L577" s="104"/>
      <c r="M577" s="37"/>
      <c r="N577" s="37">
        <f>IF(J577="ano",L577*9+L577*3/2,L577*12)</f>
        <v>0</v>
      </c>
      <c r="O577" s="36"/>
    </row>
    <row r="578" spans="1:15" ht="15" customHeight="1">
      <c r="A578" s="36"/>
      <c r="B578" s="138"/>
      <c r="C578" s="61">
        <v>124</v>
      </c>
      <c r="D578" s="62" t="s">
        <v>232</v>
      </c>
      <c r="E578" s="67" t="s">
        <v>238</v>
      </c>
      <c r="F578" s="63" t="s">
        <v>9</v>
      </c>
      <c r="G578" s="64">
        <v>20.5</v>
      </c>
      <c r="H578" s="65"/>
      <c r="I578" s="57">
        <v>1</v>
      </c>
      <c r="J578" s="121" t="s">
        <v>126</v>
      </c>
      <c r="K578" s="13">
        <v>10</v>
      </c>
      <c r="L578" s="104"/>
      <c r="M578" s="37"/>
      <c r="N578" s="37">
        <f aca="true" t="shared" si="14" ref="N578:N582">IF(J578="ano",L578*9+L578*3/2,L578*12)</f>
        <v>0</v>
      </c>
      <c r="O578" s="36"/>
    </row>
    <row r="579" spans="1:15" ht="15" customHeight="1">
      <c r="A579" s="36"/>
      <c r="B579" s="138"/>
      <c r="C579" s="61">
        <v>125</v>
      </c>
      <c r="D579" s="62" t="s">
        <v>232</v>
      </c>
      <c r="E579" s="61" t="s">
        <v>192</v>
      </c>
      <c r="F579" s="63" t="s">
        <v>16</v>
      </c>
      <c r="G579" s="64">
        <v>10</v>
      </c>
      <c r="H579" s="65"/>
      <c r="I579" s="58"/>
      <c r="J579" s="121" t="s">
        <v>126</v>
      </c>
      <c r="K579" s="13">
        <v>10</v>
      </c>
      <c r="L579" s="104"/>
      <c r="M579" s="37"/>
      <c r="N579" s="37">
        <f t="shared" si="14"/>
        <v>0</v>
      </c>
      <c r="O579" s="36"/>
    </row>
    <row r="580" spans="1:15" ht="15" customHeight="1">
      <c r="A580" s="59"/>
      <c r="B580" s="138"/>
      <c r="C580" s="61">
        <v>126</v>
      </c>
      <c r="D580" s="62" t="s">
        <v>232</v>
      </c>
      <c r="E580" s="61" t="s">
        <v>22</v>
      </c>
      <c r="F580" s="63" t="s">
        <v>16</v>
      </c>
      <c r="G580" s="64">
        <v>11.2</v>
      </c>
      <c r="H580" s="65"/>
      <c r="I580" s="58"/>
      <c r="J580" s="121" t="s">
        <v>126</v>
      </c>
      <c r="K580" s="13">
        <v>10</v>
      </c>
      <c r="L580" s="104"/>
      <c r="M580" s="37"/>
      <c r="N580" s="37">
        <f t="shared" si="14"/>
        <v>0</v>
      </c>
      <c r="O580" s="36"/>
    </row>
    <row r="581" spans="1:15" ht="15" customHeight="1">
      <c r="A581" s="59"/>
      <c r="B581" s="138"/>
      <c r="C581" s="61" t="s">
        <v>234</v>
      </c>
      <c r="D581" s="62" t="s">
        <v>232</v>
      </c>
      <c r="E581" s="61" t="s">
        <v>239</v>
      </c>
      <c r="F581" s="63" t="s">
        <v>16</v>
      </c>
      <c r="G581" s="65">
        <v>3.1</v>
      </c>
      <c r="H581" s="66">
        <v>11.2</v>
      </c>
      <c r="I581" s="58"/>
      <c r="J581" s="121" t="s">
        <v>126</v>
      </c>
      <c r="K581" s="13">
        <v>10</v>
      </c>
      <c r="L581" s="104"/>
      <c r="M581" s="37"/>
      <c r="N581" s="37">
        <f t="shared" si="14"/>
        <v>0</v>
      </c>
      <c r="O581" s="36"/>
    </row>
    <row r="582" spans="1:15" ht="15" customHeight="1">
      <c r="A582" s="59"/>
      <c r="B582" s="138"/>
      <c r="C582" s="61" t="s">
        <v>234</v>
      </c>
      <c r="D582" s="62" t="s">
        <v>232</v>
      </c>
      <c r="E582" s="61" t="s">
        <v>22</v>
      </c>
      <c r="F582" s="63" t="s">
        <v>16</v>
      </c>
      <c r="G582" s="65">
        <v>3.6</v>
      </c>
      <c r="H582" s="65"/>
      <c r="I582" s="58"/>
      <c r="J582" s="121" t="s">
        <v>126</v>
      </c>
      <c r="K582" s="13">
        <v>10</v>
      </c>
      <c r="L582" s="104"/>
      <c r="M582" s="37"/>
      <c r="N582" s="37">
        <f t="shared" si="14"/>
        <v>0</v>
      </c>
      <c r="O582" s="36"/>
    </row>
    <row r="583" spans="2:15" s="2" customFormat="1" ht="26.25" customHeight="1">
      <c r="B583" s="139" t="s">
        <v>265</v>
      </c>
      <c r="C583" s="140"/>
      <c r="D583" s="140"/>
      <c r="E583" s="140"/>
      <c r="F583" s="140"/>
      <c r="G583" s="140"/>
      <c r="H583" s="140"/>
      <c r="I583" s="140"/>
      <c r="J583" s="140"/>
      <c r="K583" s="141"/>
      <c r="L583" s="33">
        <f>SUM(L574:L582)</f>
        <v>0</v>
      </c>
      <c r="M583" s="33"/>
      <c r="N583" s="34">
        <f>SUM(N574:N582)</f>
        <v>0</v>
      </c>
      <c r="O583" s="8"/>
    </row>
    <row r="584" spans="2:15" ht="15" customHeight="1">
      <c r="B584" s="68"/>
      <c r="C584" s="68"/>
      <c r="D584" s="68"/>
      <c r="E584" s="68"/>
      <c r="F584" s="68"/>
      <c r="G584" s="68"/>
      <c r="H584" s="68"/>
      <c r="I584" s="68"/>
      <c r="J584" s="68"/>
      <c r="K584" s="68"/>
      <c r="L584" s="69"/>
      <c r="M584" s="69"/>
      <c r="N584" s="70"/>
      <c r="O584" s="59"/>
    </row>
    <row r="585" spans="2:15" ht="15" customHeight="1">
      <c r="B585" s="68"/>
      <c r="C585" s="68"/>
      <c r="D585" s="68"/>
      <c r="E585" s="68"/>
      <c r="F585" s="68"/>
      <c r="G585" s="68"/>
      <c r="H585" s="68"/>
      <c r="I585" s="68"/>
      <c r="J585" s="68"/>
      <c r="K585" s="68"/>
      <c r="L585" s="69"/>
      <c r="M585" s="69"/>
      <c r="N585" s="70"/>
      <c r="O585" s="59"/>
    </row>
    <row r="586" spans="2:15" ht="15" customHeight="1">
      <c r="B586" s="68"/>
      <c r="C586" s="68"/>
      <c r="D586" s="68"/>
      <c r="E586" s="68"/>
      <c r="F586" s="68"/>
      <c r="G586" s="68"/>
      <c r="H586" s="68"/>
      <c r="I586" s="68"/>
      <c r="J586" s="68"/>
      <c r="K586" s="68"/>
      <c r="L586" s="69"/>
      <c r="M586" s="69"/>
      <c r="N586" s="69"/>
      <c r="O586" s="59"/>
    </row>
    <row r="587" ht="15" customHeight="1" thickBot="1"/>
    <row r="588" spans="2:7" ht="15" customHeight="1">
      <c r="B588" s="237" t="s">
        <v>267</v>
      </c>
      <c r="C588" s="238"/>
      <c r="D588" s="238"/>
      <c r="E588" s="238"/>
      <c r="F588" s="105">
        <f>SUM(G16:G73)+SUM(G78:G130)+SUM(G135:G184)+SUM(G189:G250)+SUM(G255:G315)</f>
        <v>7583.599999999995</v>
      </c>
      <c r="G588" s="106" t="s">
        <v>243</v>
      </c>
    </row>
    <row r="589" spans="2:7" ht="15" customHeight="1">
      <c r="B589" s="163" t="s">
        <v>266</v>
      </c>
      <c r="C589" s="164"/>
      <c r="D589" s="164"/>
      <c r="E589" s="164"/>
      <c r="F589" s="71">
        <f>SUM(G321:G355)+SUM(G360:G377)+SUM(G382:G397)+SUM(G402:G424)+SUM(G429:G451)+SUM(G456:G480)+SUM(G485:G506)+SUM(G511:G537)+SUM(G542:G568)</f>
        <v>4101.45</v>
      </c>
      <c r="G589" s="107" t="s">
        <v>243</v>
      </c>
    </row>
    <row r="590" spans="2:7" ht="15" customHeight="1">
      <c r="B590" s="163" t="s">
        <v>272</v>
      </c>
      <c r="C590" s="164"/>
      <c r="D590" s="164"/>
      <c r="E590" s="164"/>
      <c r="F590" s="71">
        <f>SUM(G574:G582)</f>
        <v>97.1</v>
      </c>
      <c r="G590" s="107" t="s">
        <v>244</v>
      </c>
    </row>
    <row r="591" spans="2:7" ht="15" customHeight="1" thickBot="1">
      <c r="B591" s="243" t="s">
        <v>281</v>
      </c>
      <c r="C591" s="244"/>
      <c r="D591" s="244"/>
      <c r="E591" s="244"/>
      <c r="F591" s="108">
        <f>SUM(F588:F590)</f>
        <v>11782.149999999996</v>
      </c>
      <c r="G591" s="109" t="s">
        <v>268</v>
      </c>
    </row>
    <row r="592" spans="2:7" ht="15" customHeight="1" thickBot="1">
      <c r="B592" s="74"/>
      <c r="C592" s="75"/>
      <c r="D592" s="75"/>
      <c r="E592" s="75"/>
      <c r="F592" s="76"/>
      <c r="G592" s="75"/>
    </row>
    <row r="593" spans="1:7" ht="15" customHeight="1">
      <c r="A593" s="75"/>
      <c r="B593" s="237" t="s">
        <v>269</v>
      </c>
      <c r="C593" s="238"/>
      <c r="D593" s="238"/>
      <c r="E593" s="238"/>
      <c r="F593" s="110">
        <f>H31+H40+H41+H44+H87+H161+H222+H287</f>
        <v>1233</v>
      </c>
      <c r="G593" s="106" t="s">
        <v>243</v>
      </c>
    </row>
    <row r="594" spans="1:7" ht="15" customHeight="1">
      <c r="A594" s="75"/>
      <c r="B594" s="163" t="s">
        <v>270</v>
      </c>
      <c r="C594" s="164"/>
      <c r="D594" s="164"/>
      <c r="E594" s="164"/>
      <c r="F594" s="77">
        <f>H323+H330+H331+H360+H377+H382+H389+H408+H409+H429+H436+H462+H463+H485+H492+H517+H518+H542+H549</f>
        <v>635</v>
      </c>
      <c r="G594" s="107" t="s">
        <v>243</v>
      </c>
    </row>
    <row r="595" spans="1:7" ht="15" customHeight="1">
      <c r="A595" s="75"/>
      <c r="B595" s="163" t="s">
        <v>271</v>
      </c>
      <c r="C595" s="164"/>
      <c r="D595" s="164"/>
      <c r="E595" s="164"/>
      <c r="F595" s="78">
        <f>SUM(H574:H582)</f>
        <v>24</v>
      </c>
      <c r="G595" s="107" t="s">
        <v>243</v>
      </c>
    </row>
    <row r="596" spans="1:7" ht="15" customHeight="1" thickBot="1">
      <c r="A596" s="75"/>
      <c r="B596" s="243" t="s">
        <v>282</v>
      </c>
      <c r="C596" s="244"/>
      <c r="D596" s="244"/>
      <c r="E596" s="244"/>
      <c r="F596" s="108">
        <f>SUM(F593:F595)</f>
        <v>1892</v>
      </c>
      <c r="G596" s="109" t="s">
        <v>243</v>
      </c>
    </row>
    <row r="597" spans="1:7" ht="15" customHeight="1" thickBot="1">
      <c r="A597" s="75"/>
      <c r="B597" s="74"/>
      <c r="C597" s="75"/>
      <c r="D597" s="75"/>
      <c r="E597" s="75"/>
      <c r="F597" s="76"/>
      <c r="G597" s="75"/>
    </row>
    <row r="598" spans="2:7" ht="15" customHeight="1">
      <c r="B598" s="237" t="s">
        <v>130</v>
      </c>
      <c r="C598" s="238"/>
      <c r="D598" s="238"/>
      <c r="E598" s="238"/>
      <c r="F598" s="110">
        <v>4845</v>
      </c>
      <c r="G598" s="106" t="s">
        <v>243</v>
      </c>
    </row>
    <row r="599" spans="2:7" ht="15" customHeight="1">
      <c r="B599" s="163" t="s">
        <v>225</v>
      </c>
      <c r="C599" s="164"/>
      <c r="D599" s="164"/>
      <c r="E599" s="164"/>
      <c r="F599" s="77">
        <v>4361</v>
      </c>
      <c r="G599" s="107" t="s">
        <v>243</v>
      </c>
    </row>
    <row r="600" spans="2:7" ht="15" customHeight="1" thickBot="1">
      <c r="B600" s="239" t="s">
        <v>131</v>
      </c>
      <c r="C600" s="240"/>
      <c r="D600" s="240"/>
      <c r="E600" s="240"/>
      <c r="F600" s="111">
        <v>274</v>
      </c>
      <c r="G600" s="112" t="s">
        <v>243</v>
      </c>
    </row>
    <row r="602" spans="2:10" ht="15" customHeight="1">
      <c r="B602" s="261" t="s">
        <v>77</v>
      </c>
      <c r="C602" s="262"/>
      <c r="D602" s="262"/>
      <c r="E602" s="262"/>
      <c r="F602" s="262"/>
      <c r="G602" s="60"/>
      <c r="H602" s="60"/>
      <c r="I602" s="60"/>
      <c r="J602" s="60"/>
    </row>
    <row r="603" spans="2:10" ht="15" customHeight="1">
      <c r="B603" s="245" t="s">
        <v>137</v>
      </c>
      <c r="C603" s="246"/>
      <c r="D603" s="246"/>
      <c r="E603" s="246"/>
      <c r="F603" s="79">
        <f>N317+N570+N583</f>
        <v>0</v>
      </c>
      <c r="G603" s="80"/>
      <c r="H603" s="80"/>
      <c r="I603" s="80"/>
      <c r="J603" s="80"/>
    </row>
    <row r="604" spans="2:10" ht="15" customHeight="1">
      <c r="B604" s="245" t="s">
        <v>139</v>
      </c>
      <c r="C604" s="246"/>
      <c r="D604" s="246"/>
      <c r="E604" s="246"/>
      <c r="F604" s="113"/>
      <c r="G604" s="154" t="s">
        <v>273</v>
      </c>
      <c r="H604" s="155"/>
      <c r="I604" s="80"/>
      <c r="J604" s="80"/>
    </row>
    <row r="605" spans="2:10" ht="15" customHeight="1">
      <c r="B605" s="151" t="s">
        <v>140</v>
      </c>
      <c r="C605" s="152"/>
      <c r="D605" s="152"/>
      <c r="E605" s="153"/>
      <c r="F605" s="113"/>
      <c r="G605" s="154" t="s">
        <v>273</v>
      </c>
      <c r="H605" s="155"/>
      <c r="I605" s="80"/>
      <c r="J605" s="80"/>
    </row>
    <row r="606" spans="2:11" ht="15" customHeight="1">
      <c r="B606" s="151" t="s">
        <v>277</v>
      </c>
      <c r="C606" s="152"/>
      <c r="D606" s="152"/>
      <c r="E606" s="153"/>
      <c r="F606" s="79">
        <f>F605*1748</f>
        <v>0</v>
      </c>
      <c r="G606" s="148" t="s">
        <v>278</v>
      </c>
      <c r="H606" s="149"/>
      <c r="I606" s="150"/>
      <c r="J606" s="150"/>
      <c r="K606" s="150"/>
    </row>
    <row r="607" spans="2:10" ht="15" customHeight="1">
      <c r="B607" s="151" t="s">
        <v>141</v>
      </c>
      <c r="C607" s="152"/>
      <c r="D607" s="152"/>
      <c r="E607" s="153"/>
      <c r="F607" s="113"/>
      <c r="G607" s="154" t="s">
        <v>273</v>
      </c>
      <c r="H607" s="155"/>
      <c r="I607" s="80"/>
      <c r="J607" s="80"/>
    </row>
    <row r="608" spans="2:10" ht="15" customHeight="1">
      <c r="B608" s="144" t="s">
        <v>138</v>
      </c>
      <c r="C608" s="145"/>
      <c r="D608" s="145"/>
      <c r="E608" s="145"/>
      <c r="F608" s="81">
        <f>F603+F604+F606+F607</f>
        <v>0</v>
      </c>
      <c r="G608" s="80"/>
      <c r="H608" s="80"/>
      <c r="I608" s="80"/>
      <c r="J608" s="80"/>
    </row>
    <row r="609" spans="2:6" ht="15" customHeight="1">
      <c r="B609" s="82" t="s">
        <v>223</v>
      </c>
      <c r="C609" s="83"/>
      <c r="D609" s="83"/>
      <c r="E609" s="84"/>
      <c r="F609" s="85">
        <f>F608*21/100</f>
        <v>0</v>
      </c>
    </row>
    <row r="610" spans="2:6" ht="15" customHeight="1">
      <c r="B610" s="144" t="s">
        <v>224</v>
      </c>
      <c r="C610" s="145"/>
      <c r="D610" s="145"/>
      <c r="E610" s="145"/>
      <c r="F610" s="85">
        <f>SUM(F608:F609)</f>
        <v>0</v>
      </c>
    </row>
    <row r="611" spans="2:6" ht="15" customHeight="1">
      <c r="B611" s="86"/>
      <c r="C611" s="87"/>
      <c r="D611" s="87"/>
      <c r="E611" s="87"/>
      <c r="F611" s="88"/>
    </row>
    <row r="612" spans="2:6" ht="15" customHeight="1">
      <c r="B612" s="86"/>
      <c r="C612" s="87"/>
      <c r="D612" s="87"/>
      <c r="E612" s="87"/>
      <c r="F612" s="88"/>
    </row>
  </sheetData>
  <autoFilter ref="B13:O583"/>
  <mergeCells count="689">
    <mergeCell ref="O16:O34"/>
    <mergeCell ref="O571:O572"/>
    <mergeCell ref="O426:O427"/>
    <mergeCell ref="O453:O454"/>
    <mergeCell ref="O482:O483"/>
    <mergeCell ref="O508:O509"/>
    <mergeCell ref="O539:O540"/>
    <mergeCell ref="B8:N8"/>
    <mergeCell ref="O75:O76"/>
    <mergeCell ref="O132:O133"/>
    <mergeCell ref="O186:O187"/>
    <mergeCell ref="O252:O253"/>
    <mergeCell ref="O318:O319"/>
    <mergeCell ref="O357:O358"/>
    <mergeCell ref="O379:O380"/>
    <mergeCell ref="O399:O400"/>
    <mergeCell ref="B378:K378"/>
    <mergeCell ref="L384:L388"/>
    <mergeCell ref="N384:N388"/>
    <mergeCell ref="C379:C380"/>
    <mergeCell ref="D379:D380"/>
    <mergeCell ref="E379:E380"/>
    <mergeCell ref="B382:B397"/>
    <mergeCell ref="D384:D388"/>
    <mergeCell ref="F379:F380"/>
    <mergeCell ref="G379:G380"/>
    <mergeCell ref="H379:H380"/>
    <mergeCell ref="I379:I380"/>
    <mergeCell ref="B356:K356"/>
    <mergeCell ref="C357:C358"/>
    <mergeCell ref="D357:D358"/>
    <mergeCell ref="C525:C527"/>
    <mergeCell ref="B588:E588"/>
    <mergeCell ref="K571:K572"/>
    <mergeCell ref="C539:C540"/>
    <mergeCell ref="D539:D540"/>
    <mergeCell ref="E539:E540"/>
    <mergeCell ref="F539:F540"/>
    <mergeCell ref="G539:G540"/>
    <mergeCell ref="H539:H540"/>
    <mergeCell ref="I539:I540"/>
    <mergeCell ref="K539:K540"/>
    <mergeCell ref="J539:J540"/>
    <mergeCell ref="J374:J376"/>
    <mergeCell ref="D403:D407"/>
    <mergeCell ref="C403:C407"/>
    <mergeCell ref="F403:F407"/>
    <mergeCell ref="G403:G407"/>
    <mergeCell ref="G605:H605"/>
    <mergeCell ref="B605:E605"/>
    <mergeCell ref="B602:F602"/>
    <mergeCell ref="B2:N2"/>
    <mergeCell ref="B3:N3"/>
    <mergeCell ref="B542:B568"/>
    <mergeCell ref="D544:D548"/>
    <mergeCell ref="C544:C548"/>
    <mergeCell ref="D557:D559"/>
    <mergeCell ref="C557:C559"/>
    <mergeCell ref="B485:B506"/>
    <mergeCell ref="D487:D491"/>
    <mergeCell ref="C487:C491"/>
    <mergeCell ref="B511:B537"/>
    <mergeCell ref="B599:E599"/>
    <mergeCell ref="C512:C516"/>
    <mergeCell ref="N453:N454"/>
    <mergeCell ref="K441:K442"/>
    <mergeCell ref="G604:H604"/>
    <mergeCell ref="B541:N541"/>
    <mergeCell ref="B538:K538"/>
    <mergeCell ref="B539:B540"/>
    <mergeCell ref="L539:L540"/>
    <mergeCell ref="N539:N540"/>
    <mergeCell ref="B604:E604"/>
    <mergeCell ref="B1:N1"/>
    <mergeCell ref="B78:B130"/>
    <mergeCell ref="J75:J76"/>
    <mergeCell ref="D80:D84"/>
    <mergeCell ref="C80:C84"/>
    <mergeCell ref="D112:D114"/>
    <mergeCell ref="C112:C114"/>
    <mergeCell ref="J132:J133"/>
    <mergeCell ref="B135:B184"/>
    <mergeCell ref="D135:D139"/>
    <mergeCell ref="C135:C139"/>
    <mergeCell ref="D158:D160"/>
    <mergeCell ref="C158:C160"/>
    <mergeCell ref="D163:D166"/>
    <mergeCell ref="C163:C166"/>
    <mergeCell ref="D35:D39"/>
    <mergeCell ref="C35:C39"/>
    <mergeCell ref="D56:D59"/>
    <mergeCell ref="C56:C59"/>
    <mergeCell ref="J13:J14"/>
    <mergeCell ref="B5:C5"/>
    <mergeCell ref="D5:F5"/>
    <mergeCell ref="D10:E10"/>
    <mergeCell ref="D11:E11"/>
    <mergeCell ref="B608:E608"/>
    <mergeCell ref="B570:K570"/>
    <mergeCell ref="B317:K317"/>
    <mergeCell ref="B589:E589"/>
    <mergeCell ref="B591:E591"/>
    <mergeCell ref="B594:E594"/>
    <mergeCell ref="B596:E596"/>
    <mergeCell ref="B603:E603"/>
    <mergeCell ref="F544:F548"/>
    <mergeCell ref="G544:G548"/>
    <mergeCell ref="H544:H548"/>
    <mergeCell ref="I544:I548"/>
    <mergeCell ref="E357:E358"/>
    <mergeCell ref="K374:K376"/>
    <mergeCell ref="K403:K407"/>
    <mergeCell ref="D363:D367"/>
    <mergeCell ref="C363:C367"/>
    <mergeCell ref="B402:B424"/>
    <mergeCell ref="K399:K400"/>
    <mergeCell ref="J357:J358"/>
    <mergeCell ref="B360:B377"/>
    <mergeCell ref="E368:E370"/>
    <mergeCell ref="J368:J370"/>
    <mergeCell ref="N469:N471"/>
    <mergeCell ref="D525:D527"/>
    <mergeCell ref="F508:F509"/>
    <mergeCell ref="G508:G509"/>
    <mergeCell ref="K508:K509"/>
    <mergeCell ref="K494:K495"/>
    <mergeCell ref="K499:K502"/>
    <mergeCell ref="J499:J502"/>
    <mergeCell ref="F487:F491"/>
    <mergeCell ref="D512:D516"/>
    <mergeCell ref="G487:G491"/>
    <mergeCell ref="H487:H491"/>
    <mergeCell ref="I487:I491"/>
    <mergeCell ref="J487:J491"/>
    <mergeCell ref="K487:K491"/>
    <mergeCell ref="B510:N510"/>
    <mergeCell ref="K503:K504"/>
    <mergeCell ref="N482:N483"/>
    <mergeCell ref="B484:N484"/>
    <mergeCell ref="L487:L491"/>
    <mergeCell ref="N487:N491"/>
    <mergeCell ref="J472:J474"/>
    <mergeCell ref="J475:J477"/>
    <mergeCell ref="L482:L483"/>
    <mergeCell ref="B481:K481"/>
    <mergeCell ref="K472:K474"/>
    <mergeCell ref="J482:J483"/>
    <mergeCell ref="F482:F483"/>
    <mergeCell ref="G482:G483"/>
    <mergeCell ref="H482:H483"/>
    <mergeCell ref="K475:K477"/>
    <mergeCell ref="B482:B483"/>
    <mergeCell ref="C482:C483"/>
    <mergeCell ref="D482:D483"/>
    <mergeCell ref="E482:E483"/>
    <mergeCell ref="I482:I483"/>
    <mergeCell ref="K482:K483"/>
    <mergeCell ref="B456:B480"/>
    <mergeCell ref="G457:G461"/>
    <mergeCell ref="L469:L471"/>
    <mergeCell ref="L379:L380"/>
    <mergeCell ref="N379:N380"/>
    <mergeCell ref="B381:N381"/>
    <mergeCell ref="J426:J427"/>
    <mergeCell ref="H399:H400"/>
    <mergeCell ref="I399:I400"/>
    <mergeCell ref="D399:D400"/>
    <mergeCell ref="E399:E400"/>
    <mergeCell ref="F399:F400"/>
    <mergeCell ref="B425:K425"/>
    <mergeCell ref="B401:N401"/>
    <mergeCell ref="L403:L407"/>
    <mergeCell ref="N403:N407"/>
    <mergeCell ref="G399:G400"/>
    <mergeCell ref="B399:B400"/>
    <mergeCell ref="J415:J416"/>
    <mergeCell ref="B379:B380"/>
    <mergeCell ref="K384:K388"/>
    <mergeCell ref="E415:E416"/>
    <mergeCell ref="N399:N400"/>
    <mergeCell ref="H426:H427"/>
    <mergeCell ref="I426:I427"/>
    <mergeCell ref="K379:K380"/>
    <mergeCell ref="B398:K398"/>
    <mergeCell ref="H403:H407"/>
    <mergeCell ref="I403:I407"/>
    <mergeCell ref="J403:J407"/>
    <mergeCell ref="E374:E376"/>
    <mergeCell ref="C399:C400"/>
    <mergeCell ref="K368:K370"/>
    <mergeCell ref="L457:L461"/>
    <mergeCell ref="N457:N461"/>
    <mergeCell ref="D443:D445"/>
    <mergeCell ref="D453:D454"/>
    <mergeCell ref="E453:E454"/>
    <mergeCell ref="I443:I445"/>
    <mergeCell ref="H453:H454"/>
    <mergeCell ref="I453:I454"/>
    <mergeCell ref="C443:C445"/>
    <mergeCell ref="B453:B454"/>
    <mergeCell ref="C453:C454"/>
    <mergeCell ref="K431:K435"/>
    <mergeCell ref="J443:J445"/>
    <mergeCell ref="F431:F435"/>
    <mergeCell ref="F443:F445"/>
    <mergeCell ref="K443:K445"/>
    <mergeCell ref="K453:K454"/>
    <mergeCell ref="F191:F195"/>
    <mergeCell ref="G191:G195"/>
    <mergeCell ref="H191:H195"/>
    <mergeCell ref="J216:J218"/>
    <mergeCell ref="N318:N319"/>
    <mergeCell ref="I357:I358"/>
    <mergeCell ref="D457:D461"/>
    <mergeCell ref="C457:C461"/>
    <mergeCell ref="L357:L358"/>
    <mergeCell ref="L399:L400"/>
    <mergeCell ref="L453:L454"/>
    <mergeCell ref="L363:L367"/>
    <mergeCell ref="N363:N367"/>
    <mergeCell ref="L426:L427"/>
    <mergeCell ref="N426:N427"/>
    <mergeCell ref="N357:N358"/>
    <mergeCell ref="L431:L435"/>
    <mergeCell ref="N431:N435"/>
    <mergeCell ref="L443:L445"/>
    <mergeCell ref="N443:N445"/>
    <mergeCell ref="B428:N428"/>
    <mergeCell ref="B429:B451"/>
    <mergeCell ref="D431:D435"/>
    <mergeCell ref="C431:C435"/>
    <mergeCell ref="G443:G445"/>
    <mergeCell ref="J449:J451"/>
    <mergeCell ref="K449:K451"/>
    <mergeCell ref="F453:F454"/>
    <mergeCell ref="H431:H435"/>
    <mergeCell ref="H443:H445"/>
    <mergeCell ref="I431:I435"/>
    <mergeCell ref="J453:J454"/>
    <mergeCell ref="J431:J435"/>
    <mergeCell ref="B598:E598"/>
    <mergeCell ref="B600:E600"/>
    <mergeCell ref="B593:E593"/>
    <mergeCell ref="K415:K416"/>
    <mergeCell ref="F384:F388"/>
    <mergeCell ref="G384:G388"/>
    <mergeCell ref="H384:H388"/>
    <mergeCell ref="I384:I388"/>
    <mergeCell ref="J384:J388"/>
    <mergeCell ref="J508:J509"/>
    <mergeCell ref="I508:I509"/>
    <mergeCell ref="B426:B427"/>
    <mergeCell ref="B569:K569"/>
    <mergeCell ref="K560:K564"/>
    <mergeCell ref="K565:K567"/>
    <mergeCell ref="J536:J537"/>
    <mergeCell ref="J528:J530"/>
    <mergeCell ref="B507:K507"/>
    <mergeCell ref="I457:I461"/>
    <mergeCell ref="C508:C509"/>
    <mergeCell ref="D508:D509"/>
    <mergeCell ref="E565:E567"/>
    <mergeCell ref="E560:E564"/>
    <mergeCell ref="K446:K447"/>
    <mergeCell ref="J379:J380"/>
    <mergeCell ref="C384:C388"/>
    <mergeCell ref="J469:J471"/>
    <mergeCell ref="K469:K471"/>
    <mergeCell ref="K467:K468"/>
    <mergeCell ref="K457:K461"/>
    <mergeCell ref="J467:J468"/>
    <mergeCell ref="C426:C427"/>
    <mergeCell ref="D426:D427"/>
    <mergeCell ref="E426:E427"/>
    <mergeCell ref="F426:F427"/>
    <mergeCell ref="G426:G427"/>
    <mergeCell ref="D469:D471"/>
    <mergeCell ref="C469:C471"/>
    <mergeCell ref="B452:K452"/>
    <mergeCell ref="J446:J447"/>
    <mergeCell ref="F469:F471"/>
    <mergeCell ref="H469:H471"/>
    <mergeCell ref="I469:I471"/>
    <mergeCell ref="G469:G471"/>
    <mergeCell ref="F457:F461"/>
    <mergeCell ref="H457:H461"/>
    <mergeCell ref="J457:J461"/>
    <mergeCell ref="G431:G435"/>
    <mergeCell ref="L80:L84"/>
    <mergeCell ref="N80:N84"/>
    <mergeCell ref="H332:H336"/>
    <mergeCell ref="I332:I336"/>
    <mergeCell ref="J332:J336"/>
    <mergeCell ref="N332:N336"/>
    <mergeCell ref="J292:J294"/>
    <mergeCell ref="N224:N226"/>
    <mergeCell ref="K216:K218"/>
    <mergeCell ref="N284:N286"/>
    <mergeCell ref="H284:H286"/>
    <mergeCell ref="H289:H291"/>
    <mergeCell ref="I284:I286"/>
    <mergeCell ref="L332:L336"/>
    <mergeCell ref="K284:K286"/>
    <mergeCell ref="K289:K291"/>
    <mergeCell ref="K227:K228"/>
    <mergeCell ref="J229:J234"/>
    <mergeCell ref="J236:J238"/>
    <mergeCell ref="J240:J243"/>
    <mergeCell ref="J245:J246"/>
    <mergeCell ref="B251:K251"/>
    <mergeCell ref="K236:K238"/>
    <mergeCell ref="G186:G187"/>
    <mergeCell ref="N13:N14"/>
    <mergeCell ref="K13:K14"/>
    <mergeCell ref="K35:K39"/>
    <mergeCell ref="H56:H59"/>
    <mergeCell ref="L35:L39"/>
    <mergeCell ref="B77:N77"/>
    <mergeCell ref="H158:H160"/>
    <mergeCell ref="I158:I160"/>
    <mergeCell ref="J158:J160"/>
    <mergeCell ref="K158:K160"/>
    <mergeCell ref="L158:L160"/>
    <mergeCell ref="N158:N160"/>
    <mergeCell ref="K135:K139"/>
    <mergeCell ref="L135:L139"/>
    <mergeCell ref="E142:E143"/>
    <mergeCell ref="E98:E100"/>
    <mergeCell ref="E90:E97"/>
    <mergeCell ref="E102:E103"/>
    <mergeCell ref="B132:B133"/>
    <mergeCell ref="C132:C133"/>
    <mergeCell ref="D132:D133"/>
    <mergeCell ref="E132:E133"/>
    <mergeCell ref="F132:F133"/>
    <mergeCell ref="G132:G133"/>
    <mergeCell ref="B16:B73"/>
    <mergeCell ref="I132:I133"/>
    <mergeCell ref="E147:E154"/>
    <mergeCell ref="L75:L76"/>
    <mergeCell ref="N112:N114"/>
    <mergeCell ref="N75:N76"/>
    <mergeCell ref="B10:C10"/>
    <mergeCell ref="B11:C11"/>
    <mergeCell ref="G56:G59"/>
    <mergeCell ref="F56:F59"/>
    <mergeCell ref="F35:F39"/>
    <mergeCell ref="G35:G39"/>
    <mergeCell ref="B15:N15"/>
    <mergeCell ref="E16:E19"/>
    <mergeCell ref="E23:E24"/>
    <mergeCell ref="E25:E27"/>
    <mergeCell ref="K56:K59"/>
    <mergeCell ref="L56:L59"/>
    <mergeCell ref="N56:N59"/>
    <mergeCell ref="B13:B14"/>
    <mergeCell ref="E33:E34"/>
    <mergeCell ref="E45:E47"/>
    <mergeCell ref="E49:E50"/>
    <mergeCell ref="L13:L14"/>
    <mergeCell ref="D332:D336"/>
    <mergeCell ref="F332:F336"/>
    <mergeCell ref="G332:G336"/>
    <mergeCell ref="K332:K336"/>
    <mergeCell ref="N35:N39"/>
    <mergeCell ref="K142:K143"/>
    <mergeCell ref="K147:K154"/>
    <mergeCell ref="F158:F160"/>
    <mergeCell ref="G158:G160"/>
    <mergeCell ref="J147:J154"/>
    <mergeCell ref="J142:J143"/>
    <mergeCell ref="K132:K133"/>
    <mergeCell ref="L132:L133"/>
    <mergeCell ref="N132:N133"/>
    <mergeCell ref="F135:F139"/>
    <mergeCell ref="G135:G139"/>
    <mergeCell ref="H135:H139"/>
    <mergeCell ref="I135:I139"/>
    <mergeCell ref="J135:J139"/>
    <mergeCell ref="I56:I59"/>
    <mergeCell ref="J56:J59"/>
    <mergeCell ref="B74:K74"/>
    <mergeCell ref="B75:B76"/>
    <mergeCell ref="C284:C286"/>
    <mergeCell ref="D345:D349"/>
    <mergeCell ref="C345:C349"/>
    <mergeCell ref="L341:L344"/>
    <mergeCell ref="I345:I349"/>
    <mergeCell ref="J345:J349"/>
    <mergeCell ref="K345:K349"/>
    <mergeCell ref="L345:L349"/>
    <mergeCell ref="K341:K344"/>
    <mergeCell ref="D341:D344"/>
    <mergeCell ref="C341:C344"/>
    <mergeCell ref="F341:F344"/>
    <mergeCell ref="F345:F349"/>
    <mergeCell ref="G341:G344"/>
    <mergeCell ref="H341:H344"/>
    <mergeCell ref="I341:I344"/>
    <mergeCell ref="J341:J344"/>
    <mergeCell ref="K426:K427"/>
    <mergeCell ref="G453:G454"/>
    <mergeCell ref="J441:J442"/>
    <mergeCell ref="D289:D291"/>
    <mergeCell ref="C289:C291"/>
    <mergeCell ref="J299:J303"/>
    <mergeCell ref="J314:J315"/>
    <mergeCell ref="K324:K325"/>
    <mergeCell ref="E324:E325"/>
    <mergeCell ref="E295:E296"/>
    <mergeCell ref="K299:K303"/>
    <mergeCell ref="K310:K311"/>
    <mergeCell ref="K312:K313"/>
    <mergeCell ref="K314:K315"/>
    <mergeCell ref="H318:H319"/>
    <mergeCell ref="I318:I319"/>
    <mergeCell ref="B320:N320"/>
    <mergeCell ref="B321:B355"/>
    <mergeCell ref="N341:N344"/>
    <mergeCell ref="N345:N349"/>
    <mergeCell ref="G345:G349"/>
    <mergeCell ref="H345:H349"/>
    <mergeCell ref="I289:I291"/>
    <mergeCell ref="J289:J291"/>
    <mergeCell ref="F363:F367"/>
    <mergeCell ref="G363:G367"/>
    <mergeCell ref="H363:H367"/>
    <mergeCell ref="I363:I367"/>
    <mergeCell ref="F284:F286"/>
    <mergeCell ref="F289:F291"/>
    <mergeCell ref="G284:G286"/>
    <mergeCell ref="G289:G291"/>
    <mergeCell ref="E281:E283"/>
    <mergeCell ref="L219:L221"/>
    <mergeCell ref="N219:N221"/>
    <mergeCell ref="G224:G226"/>
    <mergeCell ref="H224:H226"/>
    <mergeCell ref="I224:I226"/>
    <mergeCell ref="J224:J226"/>
    <mergeCell ref="K224:K226"/>
    <mergeCell ref="L224:L226"/>
    <mergeCell ref="E275:E278"/>
    <mergeCell ref="E273:E274"/>
    <mergeCell ref="H252:H253"/>
    <mergeCell ref="I252:I253"/>
    <mergeCell ref="B254:N254"/>
    <mergeCell ref="K255:K259"/>
    <mergeCell ref="J252:J253"/>
    <mergeCell ref="E252:E253"/>
    <mergeCell ref="F252:F253"/>
    <mergeCell ref="G252:G253"/>
    <mergeCell ref="B255:B315"/>
    <mergeCell ref="C255:C259"/>
    <mergeCell ref="E267:E268"/>
    <mergeCell ref="E299:E303"/>
    <mergeCell ref="E292:E294"/>
    <mergeCell ref="J295:J296"/>
    <mergeCell ref="L255:L259"/>
    <mergeCell ref="D284:D286"/>
    <mergeCell ref="N255:N259"/>
    <mergeCell ref="K281:K283"/>
    <mergeCell ref="K292:K294"/>
    <mergeCell ref="K295:K296"/>
    <mergeCell ref="J275:J278"/>
    <mergeCell ref="B357:B358"/>
    <mergeCell ref="H357:H358"/>
    <mergeCell ref="N252:N253"/>
    <mergeCell ref="F255:F259"/>
    <mergeCell ref="G255:G259"/>
    <mergeCell ref="B252:B253"/>
    <mergeCell ref="C252:C253"/>
    <mergeCell ref="D252:D253"/>
    <mergeCell ref="C332:C336"/>
    <mergeCell ref="J324:J325"/>
    <mergeCell ref="N289:N291"/>
    <mergeCell ref="L284:L286"/>
    <mergeCell ref="L289:L291"/>
    <mergeCell ref="H255:H259"/>
    <mergeCell ref="I255:I259"/>
    <mergeCell ref="K252:K253"/>
    <mergeCell ref="L252:L253"/>
    <mergeCell ref="J255:J259"/>
    <mergeCell ref="K267:K268"/>
    <mergeCell ref="D255:D259"/>
    <mergeCell ref="J284:J286"/>
    <mergeCell ref="K273:K274"/>
    <mergeCell ref="K275:K278"/>
    <mergeCell ref="J281:J283"/>
    <mergeCell ref="K240:K243"/>
    <mergeCell ref="K245:K246"/>
    <mergeCell ref="E236:E238"/>
    <mergeCell ref="E240:E243"/>
    <mergeCell ref="E245:E246"/>
    <mergeCell ref="J227:J228"/>
    <mergeCell ref="E227:E228"/>
    <mergeCell ref="E198:E199"/>
    <mergeCell ref="F219:F221"/>
    <mergeCell ref="F224:F226"/>
    <mergeCell ref="E229:E234"/>
    <mergeCell ref="K229:K234"/>
    <mergeCell ref="G219:G221"/>
    <mergeCell ref="H219:H221"/>
    <mergeCell ref="I219:I221"/>
    <mergeCell ref="J219:J221"/>
    <mergeCell ref="K219:K221"/>
    <mergeCell ref="K191:K195"/>
    <mergeCell ref="L191:L195"/>
    <mergeCell ref="I191:I195"/>
    <mergeCell ref="J191:J195"/>
    <mergeCell ref="L186:L187"/>
    <mergeCell ref="J112:J114"/>
    <mergeCell ref="K112:K114"/>
    <mergeCell ref="L112:L114"/>
    <mergeCell ref="E171:E175"/>
    <mergeCell ref="E182:E183"/>
    <mergeCell ref="K163:K166"/>
    <mergeCell ref="H186:H187"/>
    <mergeCell ref="I186:I187"/>
    <mergeCell ref="J186:J187"/>
    <mergeCell ref="J182:J183"/>
    <mergeCell ref="H163:H166"/>
    <mergeCell ref="I163:I166"/>
    <mergeCell ref="J163:J166"/>
    <mergeCell ref="F163:F166"/>
    <mergeCell ref="G163:G166"/>
    <mergeCell ref="K167:K168"/>
    <mergeCell ref="K171:K175"/>
    <mergeCell ref="K182:K183"/>
    <mergeCell ref="H132:H133"/>
    <mergeCell ref="N186:N187"/>
    <mergeCell ref="L163:L166"/>
    <mergeCell ref="N191:N195"/>
    <mergeCell ref="N135:N139"/>
    <mergeCell ref="I112:I114"/>
    <mergeCell ref="B185:K185"/>
    <mergeCell ref="B189:B250"/>
    <mergeCell ref="D191:D195"/>
    <mergeCell ref="C191:C195"/>
    <mergeCell ref="D219:D221"/>
    <mergeCell ref="C219:C221"/>
    <mergeCell ref="D224:D226"/>
    <mergeCell ref="C224:C226"/>
    <mergeCell ref="E201:E202"/>
    <mergeCell ref="E216:E218"/>
    <mergeCell ref="B186:B187"/>
    <mergeCell ref="C186:C187"/>
    <mergeCell ref="D186:D187"/>
    <mergeCell ref="E186:E187"/>
    <mergeCell ref="F186:F187"/>
    <mergeCell ref="B134:N134"/>
    <mergeCell ref="B188:N188"/>
    <mergeCell ref="N163:N166"/>
    <mergeCell ref="K186:K187"/>
    <mergeCell ref="K33:K34"/>
    <mergeCell ref="H13:H14"/>
    <mergeCell ref="I13:I14"/>
    <mergeCell ref="H75:H76"/>
    <mergeCell ref="I75:I76"/>
    <mergeCell ref="E60:E61"/>
    <mergeCell ref="E63:E65"/>
    <mergeCell ref="K75:K76"/>
    <mergeCell ref="H35:H39"/>
    <mergeCell ref="I35:I39"/>
    <mergeCell ref="J35:J39"/>
    <mergeCell ref="J33:J34"/>
    <mergeCell ref="B131:K131"/>
    <mergeCell ref="F112:F114"/>
    <mergeCell ref="G112:G114"/>
    <mergeCell ref="H112:H114"/>
    <mergeCell ref="F80:F84"/>
    <mergeCell ref="G80:G84"/>
    <mergeCell ref="H80:H84"/>
    <mergeCell ref="I80:I84"/>
    <mergeCell ref="J80:J84"/>
    <mergeCell ref="K80:K84"/>
    <mergeCell ref="C13:C14"/>
    <mergeCell ref="D13:D14"/>
    <mergeCell ref="E13:E14"/>
    <mergeCell ref="F13:F14"/>
    <mergeCell ref="G13:G14"/>
    <mergeCell ref="C75:C76"/>
    <mergeCell ref="D75:D76"/>
    <mergeCell ref="E75:E76"/>
    <mergeCell ref="F75:F76"/>
    <mergeCell ref="G75:G76"/>
    <mergeCell ref="J363:J367"/>
    <mergeCell ref="K363:K367"/>
    <mergeCell ref="B359:N359"/>
    <mergeCell ref="J531:J533"/>
    <mergeCell ref="E310:E311"/>
    <mergeCell ref="E314:E315"/>
    <mergeCell ref="E312:E313"/>
    <mergeCell ref="J503:J504"/>
    <mergeCell ref="N508:N509"/>
    <mergeCell ref="F357:F358"/>
    <mergeCell ref="G357:G358"/>
    <mergeCell ref="J310:J311"/>
    <mergeCell ref="J312:J313"/>
    <mergeCell ref="D318:D319"/>
    <mergeCell ref="E318:E319"/>
    <mergeCell ref="G318:G319"/>
    <mergeCell ref="K318:K319"/>
    <mergeCell ref="J318:J319"/>
    <mergeCell ref="F318:F319"/>
    <mergeCell ref="B316:K316"/>
    <mergeCell ref="B318:B319"/>
    <mergeCell ref="C318:C319"/>
    <mergeCell ref="L318:L319"/>
    <mergeCell ref="K357:K358"/>
    <mergeCell ref="J565:J567"/>
    <mergeCell ref="J494:J495"/>
    <mergeCell ref="K528:K530"/>
    <mergeCell ref="K531:K533"/>
    <mergeCell ref="K536:K537"/>
    <mergeCell ref="J512:J516"/>
    <mergeCell ref="K512:K516"/>
    <mergeCell ref="G512:G516"/>
    <mergeCell ref="H512:H516"/>
    <mergeCell ref="I512:I516"/>
    <mergeCell ref="J560:J564"/>
    <mergeCell ref="G525:G527"/>
    <mergeCell ref="H525:H527"/>
    <mergeCell ref="I525:I527"/>
    <mergeCell ref="J525:J527"/>
    <mergeCell ref="K525:K527"/>
    <mergeCell ref="K519:K521"/>
    <mergeCell ref="K523:K524"/>
    <mergeCell ref="J519:J521"/>
    <mergeCell ref="J523:J524"/>
    <mergeCell ref="F512:F516"/>
    <mergeCell ref="F525:F527"/>
    <mergeCell ref="E508:E509"/>
    <mergeCell ref="H508:H509"/>
    <mergeCell ref="L508:L509"/>
    <mergeCell ref="N544:N548"/>
    <mergeCell ref="F557:F559"/>
    <mergeCell ref="G557:G559"/>
    <mergeCell ref="H557:H559"/>
    <mergeCell ref="I557:I559"/>
    <mergeCell ref="J557:J559"/>
    <mergeCell ref="K557:K559"/>
    <mergeCell ref="L557:L559"/>
    <mergeCell ref="N557:N559"/>
    <mergeCell ref="J550:J555"/>
    <mergeCell ref="J544:J548"/>
    <mergeCell ref="K544:K548"/>
    <mergeCell ref="L544:L548"/>
    <mergeCell ref="L512:L516"/>
    <mergeCell ref="N512:N516"/>
    <mergeCell ref="L525:L527"/>
    <mergeCell ref="N525:N527"/>
    <mergeCell ref="B610:E610"/>
    <mergeCell ref="O13:O14"/>
    <mergeCell ref="G606:K606"/>
    <mergeCell ref="B607:E607"/>
    <mergeCell ref="G607:H607"/>
    <mergeCell ref="B606:E606"/>
    <mergeCell ref="E441:E442"/>
    <mergeCell ref="E446:E447"/>
    <mergeCell ref="E449:E451"/>
    <mergeCell ref="E536:E537"/>
    <mergeCell ref="E531:E533"/>
    <mergeCell ref="E472:E474"/>
    <mergeCell ref="E475:E477"/>
    <mergeCell ref="E494:E495"/>
    <mergeCell ref="E499:E502"/>
    <mergeCell ref="E503:E504"/>
    <mergeCell ref="E467:E468"/>
    <mergeCell ref="E519:E521"/>
    <mergeCell ref="E523:E524"/>
    <mergeCell ref="E528:E530"/>
    <mergeCell ref="B455:N455"/>
    <mergeCell ref="B508:B509"/>
    <mergeCell ref="B590:E590"/>
    <mergeCell ref="B595:E595"/>
    <mergeCell ref="L571:L572"/>
    <mergeCell ref="N571:N572"/>
    <mergeCell ref="B573:N573"/>
    <mergeCell ref="B574:B582"/>
    <mergeCell ref="B583:K583"/>
    <mergeCell ref="B571:B572"/>
    <mergeCell ref="C571:C572"/>
    <mergeCell ref="D571:D572"/>
    <mergeCell ref="E571:E572"/>
    <mergeCell ref="F571:F572"/>
    <mergeCell ref="G571:G572"/>
    <mergeCell ref="H571:H572"/>
    <mergeCell ref="I571:I572"/>
    <mergeCell ref="J571:J572"/>
  </mergeCells>
  <printOptions horizontalCentered="1"/>
  <pageMargins left="0.5905511811023623" right="0.5905511811023623" top="0.7874015748031497" bottom="0.7874015748031497" header="0.31496062992125984" footer="0.31496062992125984"/>
  <pageSetup fitToHeight="6" fitToWidth="1" horizontalDpi="600" verticalDpi="600" orientation="portrait" paperSize="8" scale="5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8"/>
  <sheetViews>
    <sheetView workbookViewId="0" topLeftCell="A1">
      <selection activeCell="A29" sqref="A29"/>
    </sheetView>
  </sheetViews>
  <sheetFormatPr defaultColWidth="9.140625" defaultRowHeight="15"/>
  <cols>
    <col min="1" max="1" width="101.57421875" style="114" customWidth="1"/>
    <col min="2" max="2" width="13.57421875" style="114" customWidth="1"/>
    <col min="3" max="16384" width="9.140625" style="114" customWidth="1"/>
  </cols>
  <sheetData>
    <row r="1" spans="1:2" ht="15">
      <c r="A1" s="271" t="s">
        <v>274</v>
      </c>
      <c r="B1" s="271"/>
    </row>
    <row r="2" spans="1:2" ht="15">
      <c r="A2" s="115" t="s">
        <v>193</v>
      </c>
      <c r="B2" s="115" t="s">
        <v>194</v>
      </c>
    </row>
    <row r="3" spans="1:2" ht="15">
      <c r="A3" s="116" t="s">
        <v>280</v>
      </c>
      <c r="B3" s="117">
        <v>413</v>
      </c>
    </row>
    <row r="4" spans="1:2" ht="15">
      <c r="A4" s="116" t="s">
        <v>195</v>
      </c>
      <c r="B4" s="117">
        <v>188</v>
      </c>
    </row>
    <row r="5" spans="1:2" ht="15">
      <c r="A5" s="116" t="s">
        <v>196</v>
      </c>
      <c r="B5" s="117">
        <v>300</v>
      </c>
    </row>
    <row r="6" spans="1:2" ht="15">
      <c r="A6" s="116" t="s">
        <v>197</v>
      </c>
      <c r="B6" s="117">
        <v>354</v>
      </c>
    </row>
    <row r="7" spans="1:2" ht="15">
      <c r="A7" s="116" t="s">
        <v>198</v>
      </c>
      <c r="B7" s="117">
        <v>80</v>
      </c>
    </row>
    <row r="8" spans="1:2" ht="15">
      <c r="A8" s="116" t="s">
        <v>199</v>
      </c>
      <c r="B8" s="117">
        <v>343</v>
      </c>
    </row>
    <row r="9" spans="1:2" ht="15">
      <c r="A9" s="116" t="s">
        <v>200</v>
      </c>
      <c r="B9" s="117">
        <v>50</v>
      </c>
    </row>
    <row r="10" spans="1:2" ht="15">
      <c r="A10" s="116" t="s">
        <v>201</v>
      </c>
      <c r="B10" s="117">
        <v>130</v>
      </c>
    </row>
    <row r="11" spans="1:2" ht="15">
      <c r="A11" s="116" t="s">
        <v>202</v>
      </c>
      <c r="B11" s="117">
        <v>207</v>
      </c>
    </row>
    <row r="12" spans="1:2" ht="15">
      <c r="A12" s="116" t="s">
        <v>203</v>
      </c>
      <c r="B12" s="117">
        <v>340</v>
      </c>
    </row>
    <row r="13" spans="1:2" ht="15">
      <c r="A13" s="116" t="s">
        <v>226</v>
      </c>
      <c r="B13" s="117">
        <v>12</v>
      </c>
    </row>
    <row r="14" spans="1:2" ht="15">
      <c r="A14" s="116" t="s">
        <v>204</v>
      </c>
      <c r="B14" s="117">
        <v>36</v>
      </c>
    </row>
    <row r="15" spans="1:2" ht="15">
      <c r="A15" s="116" t="s">
        <v>205</v>
      </c>
      <c r="B15" s="117">
        <v>147</v>
      </c>
    </row>
    <row r="16" spans="1:2" ht="15">
      <c r="A16" s="116" t="s">
        <v>206</v>
      </c>
      <c r="B16" s="117">
        <v>50</v>
      </c>
    </row>
    <row r="17" spans="1:2" ht="15">
      <c r="A17" s="116" t="s">
        <v>207</v>
      </c>
      <c r="B17" s="117">
        <v>92</v>
      </c>
    </row>
    <row r="18" spans="1:2" ht="15">
      <c r="A18" s="116" t="s">
        <v>227</v>
      </c>
      <c r="B18" s="117">
        <v>456</v>
      </c>
    </row>
    <row r="19" spans="1:2" ht="15">
      <c r="A19" s="116" t="s">
        <v>228</v>
      </c>
      <c r="B19" s="117">
        <v>1588</v>
      </c>
    </row>
    <row r="20" spans="1:2" ht="15">
      <c r="A20" s="116" t="s">
        <v>208</v>
      </c>
      <c r="B20" s="117">
        <v>135</v>
      </c>
    </row>
    <row r="21" spans="1:2" ht="15">
      <c r="A21" s="116" t="s">
        <v>209</v>
      </c>
      <c r="B21" s="118" t="s">
        <v>285</v>
      </c>
    </row>
    <row r="22" spans="1:2" ht="15">
      <c r="A22" s="116" t="s">
        <v>210</v>
      </c>
      <c r="B22" s="117">
        <v>20</v>
      </c>
    </row>
    <row r="23" spans="1:2" ht="15">
      <c r="A23" s="116" t="s">
        <v>211</v>
      </c>
      <c r="B23" s="117">
        <v>129</v>
      </c>
    </row>
    <row r="24" spans="1:2" ht="15">
      <c r="A24" s="116" t="s">
        <v>212</v>
      </c>
      <c r="B24" s="117">
        <v>281</v>
      </c>
    </row>
    <row r="25" spans="1:2" ht="15">
      <c r="A25" s="116" t="s">
        <v>213</v>
      </c>
      <c r="B25" s="117">
        <v>268</v>
      </c>
    </row>
    <row r="26" spans="1:2" ht="15">
      <c r="A26" s="116" t="s">
        <v>214</v>
      </c>
      <c r="B26" s="117">
        <v>260</v>
      </c>
    </row>
    <row r="27" spans="1:2" ht="15">
      <c r="A27" s="116" t="s">
        <v>215</v>
      </c>
      <c r="B27" s="117">
        <v>35</v>
      </c>
    </row>
    <row r="28" spans="1:2" ht="15">
      <c r="A28" s="116" t="s">
        <v>229</v>
      </c>
      <c r="B28" s="117">
        <v>3200</v>
      </c>
    </row>
    <row r="29" spans="1:2" ht="15">
      <c r="A29" s="116" t="s">
        <v>216</v>
      </c>
      <c r="B29" s="117">
        <v>18</v>
      </c>
    </row>
    <row r="30" spans="1:2" ht="15">
      <c r="A30" s="116" t="s">
        <v>217</v>
      </c>
      <c r="B30" s="117">
        <v>105</v>
      </c>
    </row>
    <row r="31" spans="1:2" ht="15">
      <c r="A31" s="116" t="s">
        <v>218</v>
      </c>
      <c r="B31" s="117">
        <v>188</v>
      </c>
    </row>
    <row r="32" spans="1:2" ht="15">
      <c r="A32" s="116" t="s">
        <v>219</v>
      </c>
      <c r="B32" s="117">
        <v>25</v>
      </c>
    </row>
    <row r="33" spans="1:2" ht="15">
      <c r="A33" s="116" t="s">
        <v>220</v>
      </c>
      <c r="B33" s="117">
        <v>20</v>
      </c>
    </row>
    <row r="34" spans="1:2" ht="15">
      <c r="A34" s="116" t="s">
        <v>221</v>
      </c>
      <c r="B34" s="117">
        <v>25</v>
      </c>
    </row>
    <row r="35" spans="1:2" ht="15">
      <c r="A35" s="116" t="s">
        <v>222</v>
      </c>
      <c r="B35" s="117">
        <v>157</v>
      </c>
    </row>
    <row r="36" spans="1:5" ht="94.5" customHeight="1">
      <c r="A36" s="272" t="s">
        <v>275</v>
      </c>
      <c r="B36" s="272"/>
      <c r="E36" s="119"/>
    </row>
    <row r="38" spans="1:2" ht="35.25" customHeight="1">
      <c r="A38" s="273" t="s">
        <v>276</v>
      </c>
      <c r="B38" s="273"/>
    </row>
  </sheetData>
  <mergeCells count="3">
    <mergeCell ref="A1:B1"/>
    <mergeCell ref="A36:B36"/>
    <mergeCell ref="A38:B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Faculty of Pharmacy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Kopecká Jurčeková</dc:creator>
  <cp:keywords/>
  <dc:description/>
  <cp:lastModifiedBy>Markéta Vítková</cp:lastModifiedBy>
  <cp:lastPrinted>2015-02-22T12:50:27Z</cp:lastPrinted>
  <dcterms:created xsi:type="dcterms:W3CDTF">2015-01-05T15:37:06Z</dcterms:created>
  <dcterms:modified xsi:type="dcterms:W3CDTF">2020-05-04T14:47:04Z</dcterms:modified>
  <cp:category/>
  <cp:version/>
  <cp:contentType/>
  <cp:contentStatus/>
</cp:coreProperties>
</file>