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23 (09-2020)\B Doplneni vyzvy\"/>
    </mc:Choice>
  </mc:AlternateContent>
  <bookViews>
    <workbookView xWindow="0" yWindow="0" windowWidth="18720" windowHeight="5190"/>
  </bookViews>
  <sheets>
    <sheet name="s cenami" sheetId="1" r:id="rId1"/>
  </sheets>
  <externalReferences>
    <externalReference r:id="rId2"/>
  </externalReferences>
  <definedNames>
    <definedName name="_xlnm._FilterDatabase" localSheetId="0" hidden="1">'s cenami'!$A$7:$V$108</definedName>
    <definedName name="Z_11DEAB5E_F25B_4F71_8FED_B5792377960C_.wvu.FilterData" localSheetId="0" hidden="1">'s cenami'!$A$7:$V$108</definedName>
    <definedName name="Z_A3685CB1_0A29_484E_BB3B_C5DAB6B68B70_.wvu.FilterData" localSheetId="0" hidden="1">'s cenami'!$A$7:$V$108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0" i="1" l="1"/>
  <c r="V111" i="1" s="1"/>
  <c r="V37" i="1" l="1"/>
  <c r="V38" i="1"/>
  <c r="T107" i="1" l="1"/>
  <c r="V107" i="1" s="1"/>
  <c r="T106" i="1"/>
  <c r="V106" i="1" s="1"/>
  <c r="T105" i="1"/>
  <c r="V105" i="1" s="1"/>
  <c r="T104" i="1"/>
  <c r="V104" i="1" s="1"/>
  <c r="T103" i="1"/>
  <c r="V103" i="1" s="1"/>
  <c r="T102" i="1"/>
  <c r="V102" i="1" s="1"/>
  <c r="R99" i="1"/>
  <c r="Q99" i="1"/>
  <c r="P99" i="1"/>
  <c r="O99" i="1"/>
  <c r="N99" i="1"/>
  <c r="L99" i="1"/>
  <c r="K99" i="1"/>
  <c r="J99" i="1"/>
  <c r="I99" i="1"/>
  <c r="H99" i="1"/>
  <c r="S98" i="1"/>
  <c r="R98" i="1"/>
  <c r="Q98" i="1"/>
  <c r="P98" i="1"/>
  <c r="N98" i="1"/>
  <c r="L98" i="1"/>
  <c r="K98" i="1"/>
  <c r="J98" i="1"/>
  <c r="I98" i="1"/>
  <c r="H98" i="1"/>
  <c r="T97" i="1"/>
  <c r="V97" i="1" s="1"/>
  <c r="S96" i="1"/>
  <c r="R96" i="1"/>
  <c r="Q96" i="1"/>
  <c r="P96" i="1"/>
  <c r="N96" i="1"/>
  <c r="M96" i="1"/>
  <c r="L96" i="1"/>
  <c r="K96" i="1"/>
  <c r="J96" i="1"/>
  <c r="I96" i="1"/>
  <c r="H96" i="1"/>
  <c r="T93" i="1"/>
  <c r="V93" i="1" s="1"/>
  <c r="T92" i="1"/>
  <c r="V92" i="1" s="1"/>
  <c r="T91" i="1"/>
  <c r="V91" i="1" s="1"/>
  <c r="S32" i="1"/>
  <c r="R32" i="1"/>
  <c r="Q32" i="1"/>
  <c r="P32" i="1"/>
  <c r="O32" i="1"/>
  <c r="N32" i="1"/>
  <c r="M32" i="1"/>
  <c r="L32" i="1"/>
  <c r="K32" i="1"/>
  <c r="J32" i="1"/>
  <c r="I32" i="1"/>
  <c r="H32" i="1"/>
  <c r="S31" i="1"/>
  <c r="R31" i="1"/>
  <c r="Q31" i="1"/>
  <c r="P31" i="1"/>
  <c r="O31" i="1"/>
  <c r="N31" i="1"/>
  <c r="M31" i="1"/>
  <c r="L31" i="1"/>
  <c r="K31" i="1"/>
  <c r="J31" i="1"/>
  <c r="I31" i="1"/>
  <c r="H31" i="1"/>
  <c r="T30" i="1"/>
  <c r="V30" i="1" s="1"/>
  <c r="S114" i="1"/>
  <c r="R114" i="1"/>
  <c r="Q114" i="1"/>
  <c r="P114" i="1"/>
  <c r="O114" i="1"/>
  <c r="N114" i="1"/>
  <c r="M114" i="1"/>
  <c r="L114" i="1"/>
  <c r="K114" i="1"/>
  <c r="J114" i="1"/>
  <c r="I114" i="1"/>
  <c r="H114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T88" i="1"/>
  <c r="V88" i="1" s="1"/>
  <c r="T87" i="1"/>
  <c r="V87" i="1" s="1"/>
  <c r="T86" i="1"/>
  <c r="V86" i="1" s="1"/>
  <c r="T85" i="1"/>
  <c r="V85" i="1" s="1"/>
  <c r="T84" i="1"/>
  <c r="V84" i="1" s="1"/>
  <c r="S83" i="1"/>
  <c r="R83" i="1"/>
  <c r="Q83" i="1"/>
  <c r="P83" i="1"/>
  <c r="N83" i="1"/>
  <c r="M83" i="1"/>
  <c r="L83" i="1"/>
  <c r="K83" i="1"/>
  <c r="J83" i="1"/>
  <c r="I83" i="1"/>
  <c r="H83" i="1"/>
  <c r="R82" i="1"/>
  <c r="Q82" i="1"/>
  <c r="P82" i="1"/>
  <c r="O82" i="1"/>
  <c r="N82" i="1"/>
  <c r="M82" i="1"/>
  <c r="L82" i="1"/>
  <c r="K82" i="1"/>
  <c r="J82" i="1"/>
  <c r="I82" i="1"/>
  <c r="H82" i="1"/>
  <c r="S81" i="1"/>
  <c r="R81" i="1"/>
  <c r="Q81" i="1"/>
  <c r="P81" i="1"/>
  <c r="N81" i="1"/>
  <c r="M81" i="1"/>
  <c r="L81" i="1"/>
  <c r="K81" i="1"/>
  <c r="J81" i="1"/>
  <c r="I81" i="1"/>
  <c r="H81" i="1"/>
  <c r="R80" i="1"/>
  <c r="Q80" i="1"/>
  <c r="P80" i="1"/>
  <c r="N80" i="1"/>
  <c r="M80" i="1"/>
  <c r="L80" i="1"/>
  <c r="K80" i="1"/>
  <c r="J80" i="1"/>
  <c r="I80" i="1"/>
  <c r="H80" i="1"/>
  <c r="R79" i="1"/>
  <c r="Q79" i="1"/>
  <c r="P79" i="1"/>
  <c r="N79" i="1"/>
  <c r="M79" i="1"/>
  <c r="L79" i="1"/>
  <c r="K79" i="1"/>
  <c r="J79" i="1"/>
  <c r="I79" i="1"/>
  <c r="H79" i="1"/>
  <c r="S78" i="1"/>
  <c r="R78" i="1"/>
  <c r="Q78" i="1"/>
  <c r="P78" i="1"/>
  <c r="N78" i="1"/>
  <c r="M78" i="1"/>
  <c r="L78" i="1"/>
  <c r="K78" i="1"/>
  <c r="J78" i="1"/>
  <c r="I78" i="1"/>
  <c r="H78" i="1"/>
  <c r="T75" i="1"/>
  <c r="V75" i="1" s="1"/>
  <c r="T74" i="1"/>
  <c r="V74" i="1" s="1"/>
  <c r="T73" i="1"/>
  <c r="V73" i="1" s="1"/>
  <c r="T72" i="1"/>
  <c r="V72" i="1" s="1"/>
  <c r="V69" i="1"/>
  <c r="V68" i="1"/>
  <c r="V67" i="1"/>
  <c r="T66" i="1"/>
  <c r="V66" i="1" s="1"/>
  <c r="T65" i="1"/>
  <c r="V65" i="1" s="1"/>
  <c r="V64" i="1"/>
  <c r="V63" i="1"/>
  <c r="V62" i="1"/>
  <c r="V61" i="1"/>
  <c r="V60" i="1"/>
  <c r="T59" i="1"/>
  <c r="V59" i="1" s="1"/>
  <c r="T56" i="1"/>
  <c r="V56" i="1" s="1"/>
  <c r="T55" i="1"/>
  <c r="V55" i="1" s="1"/>
  <c r="S54" i="1"/>
  <c r="R54" i="1"/>
  <c r="Q54" i="1"/>
  <c r="O54" i="1"/>
  <c r="N54" i="1"/>
  <c r="M54" i="1"/>
  <c r="L54" i="1"/>
  <c r="K54" i="1"/>
  <c r="J54" i="1"/>
  <c r="I54" i="1"/>
  <c r="H54" i="1"/>
  <c r="T51" i="1"/>
  <c r="V51" i="1" s="1"/>
  <c r="V52" i="1" s="1"/>
  <c r="T48" i="1"/>
  <c r="V48" i="1" s="1"/>
  <c r="T47" i="1"/>
  <c r="V47" i="1" s="1"/>
  <c r="T44" i="1"/>
  <c r="V44" i="1" s="1"/>
  <c r="T43" i="1"/>
  <c r="V43" i="1" s="1"/>
  <c r="T42" i="1"/>
  <c r="V42" i="1" s="1"/>
  <c r="T39" i="1"/>
  <c r="V39" i="1" s="1"/>
  <c r="V36" i="1"/>
  <c r="T35" i="1"/>
  <c r="V35" i="1" s="1"/>
  <c r="V40" i="1" s="1"/>
  <c r="V29" i="1"/>
  <c r="T28" i="1"/>
  <c r="V28" i="1" s="1"/>
  <c r="T27" i="1"/>
  <c r="V27" i="1" s="1"/>
  <c r="T26" i="1"/>
  <c r="V26" i="1" s="1"/>
  <c r="T25" i="1"/>
  <c r="V25" i="1" s="1"/>
  <c r="V24" i="1"/>
  <c r="T23" i="1"/>
  <c r="V23" i="1" s="1"/>
  <c r="T22" i="1"/>
  <c r="V22" i="1" s="1"/>
  <c r="T21" i="1"/>
  <c r="V21" i="1" s="1"/>
  <c r="T20" i="1"/>
  <c r="V20" i="1" s="1"/>
  <c r="T19" i="1"/>
  <c r="V19" i="1" s="1"/>
  <c r="T18" i="1"/>
  <c r="V18" i="1" s="1"/>
  <c r="T17" i="1"/>
  <c r="V17" i="1" s="1"/>
  <c r="T16" i="1"/>
  <c r="V16" i="1" s="1"/>
  <c r="T15" i="1"/>
  <c r="V15" i="1" s="1"/>
  <c r="T14" i="1"/>
  <c r="V14" i="1" s="1"/>
  <c r="T13" i="1"/>
  <c r="V13" i="1" s="1"/>
  <c r="T12" i="1"/>
  <c r="V12" i="1" s="1"/>
  <c r="T11" i="1"/>
  <c r="V11" i="1" s="1"/>
  <c r="T10" i="1"/>
  <c r="V10" i="1" s="1"/>
  <c r="R9" i="1"/>
  <c r="P9" i="1"/>
  <c r="O9" i="1"/>
  <c r="N9" i="1"/>
  <c r="M9" i="1"/>
  <c r="L9" i="1"/>
  <c r="K9" i="1"/>
  <c r="J9" i="1"/>
  <c r="I9" i="1"/>
  <c r="H9" i="1"/>
  <c r="V70" i="1" l="1"/>
  <c r="V45" i="1"/>
  <c r="V94" i="1"/>
  <c r="V108" i="1"/>
  <c r="V76" i="1"/>
  <c r="T99" i="1"/>
  <c r="V99" i="1" s="1"/>
  <c r="T9" i="1"/>
  <c r="V9" i="1" s="1"/>
  <c r="T54" i="1"/>
  <c r="V54" i="1" s="1"/>
  <c r="V57" i="1" s="1"/>
  <c r="T82" i="1"/>
  <c r="V82" i="1" s="1"/>
  <c r="T78" i="1"/>
  <c r="V78" i="1" s="1"/>
  <c r="T81" i="1"/>
  <c r="V81" i="1" s="1"/>
  <c r="T113" i="1"/>
  <c r="V113" i="1" s="1"/>
  <c r="V115" i="1" s="1"/>
  <c r="T114" i="1"/>
  <c r="V114" i="1" s="1"/>
  <c r="T96" i="1"/>
  <c r="V96" i="1" s="1"/>
  <c r="T98" i="1"/>
  <c r="V98" i="1" s="1"/>
  <c r="T80" i="1"/>
  <c r="V80" i="1" s="1"/>
  <c r="T79" i="1"/>
  <c r="V79" i="1" s="1"/>
  <c r="T83" i="1"/>
  <c r="V83" i="1" s="1"/>
  <c r="T31" i="1"/>
  <c r="V31" i="1" s="1"/>
  <c r="T32" i="1"/>
  <c r="V32" i="1" s="1"/>
  <c r="V49" i="1"/>
  <c r="V89" i="1" l="1"/>
  <c r="V100" i="1"/>
  <c r="V33" i="1"/>
</calcChain>
</file>

<file path=xl/sharedStrings.xml><?xml version="1.0" encoding="utf-8"?>
<sst xmlns="http://schemas.openxmlformats.org/spreadsheetml/2006/main" count="366" uniqueCount="207">
  <si>
    <t>část 01</t>
  </si>
  <si>
    <t>Desprej SENSITIVE 5l</t>
  </si>
  <si>
    <t>CAS 2372-82-9 + CAS 27083-27-8 + CAS 112-00-5</t>
  </si>
  <si>
    <t>l</t>
  </si>
  <si>
    <t>ks</t>
  </si>
  <si>
    <t>ml</t>
  </si>
  <si>
    <t>2 role</t>
  </si>
  <si>
    <t>název části</t>
  </si>
  <si>
    <t>Název položky (specifikace - druh, materiál, barva, určení apod.)</t>
  </si>
  <si>
    <t>Registrační číslo CAS/kód dodavatele/hypertextový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</si>
  <si>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</si>
  <si>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</si>
  <si>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</si>
  <si>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</si>
  <si>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</si>
  <si>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</si>
  <si>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</si>
  <si>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</si>
  <si>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</si>
  <si>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</si>
  <si>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</si>
  <si>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</si>
  <si>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</si>
  <si>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</si>
  <si>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</si>
  <si>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celkem</t>
  </si>
  <si>
    <t xml:space="preserve">Jednotková cena za balení bez DPH (Kč) </t>
  </si>
  <si>
    <t>Cena bez DPH (Kč) celková</t>
  </si>
  <si>
    <t>musí být zachována stejná účinná látka</t>
  </si>
  <si>
    <t>část 03</t>
  </si>
  <si>
    <t>část 04</t>
  </si>
  <si>
    <t>část 05</t>
  </si>
  <si>
    <t>kg</t>
  </si>
  <si>
    <t>bal</t>
  </si>
  <si>
    <t>část 06</t>
  </si>
  <si>
    <t>část 07</t>
  </si>
  <si>
    <t>část 08</t>
  </si>
  <si>
    <t>ks (pár)</t>
  </si>
  <si>
    <t>část 09</t>
  </si>
  <si>
    <t>část 10</t>
  </si>
  <si>
    <t>Stříkačkové filtry (Syringe filter Nylon 13mm 0.2um 1000/pk, kat. č. 5191-5908)</t>
  </si>
  <si>
    <t>https://eshop.labicom.cz/30904-syringe-filter-nylon-13mm-0-2um-1000-pk</t>
  </si>
  <si>
    <t>Stříkačkové filtry (Syringe filter PTFE 13mm 0.2um 1000/pk, kat. č. 5191-5912)</t>
  </si>
  <si>
    <t>https://eshop.labicom.cz/30908-syringe-filter-ptfe-13mm-0-2um-1000-pk</t>
  </si>
  <si>
    <t>Šroubovací vialky 1.5 mL (1.5mL Screw Vial N9, 11.6 x 32mm, label, pk/100)</t>
  </si>
  <si>
    <t>kat. č. 702283, https://eshop.labicom.cz/145574-1-5ml-screw-vial-n9-11-6-x-32mm-label-pk-100</t>
  </si>
  <si>
    <t>část 12</t>
  </si>
  <si>
    <t>Bond Open Containers 7ml</t>
  </si>
  <si>
    <t>OP79193</t>
  </si>
  <si>
    <t>bond open containers 30ml</t>
  </si>
  <si>
    <t>OP309700</t>
  </si>
  <si>
    <t>BOND Plus Slides, 1440ks v balení</t>
  </si>
  <si>
    <t>S21.2113.A</t>
  </si>
  <si>
    <t>Eppendorf Safe-Lock Tubes, 0,5 mL, Eppendorf Quality™, bezbarvá, 500 zkumavky</t>
  </si>
  <si>
    <t>Eppendorf, 0030 121 023</t>
  </si>
  <si>
    <t>zkumavky daného objemu, musejí mít zacvakávací víčko se zámkem, který brání samovolnému otevření (safe lock, snap lock)</t>
  </si>
  <si>
    <t>Eppendorf Safe-Lock Tubes, 1,5 mL, Eppendorf Quality, bezbarvá, PCR clean</t>
  </si>
  <si>
    <t>Eppendorf, 0030 123 328</t>
  </si>
  <si>
    <t>Eppendorf Safe-Lock Tubes, 2,0 mL, Eppendorf Quality™, bezbarvá, 1 000 zkumavky</t>
  </si>
  <si>
    <t>Eppendorf, 0030 120 094</t>
  </si>
  <si>
    <t>Špičky bez filtru v rozmezí 20 - 300 ul, kat. číslo 0030000900</t>
  </si>
  <si>
    <t>https://online-shop.eppendorf.cz/CZ-cs/Laboratorni-spotrebni-material-44512/Spicky-a-nastavce-44513/epT.I.P.S.-PF-243780.html</t>
  </si>
  <si>
    <t>2 sáčky x 500 špičky</t>
  </si>
  <si>
    <t>0030120.191, https://online-shop.eppendorf.cz/CZ-cs/Laboratorni-spotrebni-material-44512/Zkumavky-44515/Eppendorf-Safe-Lock-Tubes-PF-8863.html?_ga=2.137804531.2110581739.1580212418-413029389.1570006097</t>
  </si>
  <si>
    <t>kat. č. 30124332, Eppendorf, https://online-shop.eppendorf.cz/CZ-cs/eshopproduct/view/0030124332</t>
  </si>
  <si>
    <t>špičky epT.I.P.S LoRetention dualfilter, 10 ul - dvojitý filtr, čistota pro PCR (bez Dnáz, Rnáz, inhibitorů a toxinů), sterilní, speciální LoRetention hydrofóbní povrch pro vysoký výtěžek produktůEppendorf tips (ep T.I.P.S LoRetention dualfilter, 10 ul, PCR clean (Dnase, Rnase, toxins free) - suitable for preparing libraries for PacBio NGS</t>
  </si>
  <si>
    <t>kat. č. 30078632, Eppendorf, https://online-shop.eppendorf.cz/CZ-cs/Manualni-manipulace-s-kapalinami-44563/Spicky-a-nastavce-44569/epT.I.P.S.LoRetention-PF-9244.html</t>
  </si>
  <si>
    <t>špičky epT.I.P.S LoRetention dualfilter, 1000 ul - dvojitý filtr, čistota pro PCR (bez Dnáz, Rnáz, inhibitorů a toxinů), sterilní, speciální LoRetention hydrofóbní povrch pro vysoký výtěžek produktů</t>
  </si>
  <si>
    <t>kat. č. 30078683, Eppendorf, https://online-shop.eppendorf.cz/CZ-cs/Manualni-manipulace-s-kapalinami-44563/Spicky-a-nastavce-44569/epT.I.P.S.LoRetention-PF-9244.html</t>
  </si>
  <si>
    <t>špičky epT.I.P.S LoRetention dualfilter, 200 ul - dvojitý filtr, čistota pro PCR (bez Dnáz, Rnáz, inhibitorů a toxinů), sterilní, speciální LoRetention hydrofóbní povrch pro vysoký výtěžek produktů</t>
  </si>
  <si>
    <t>kat. č. 30078667, Eppendorf, https://online-shop.eppendorf.cz/CZ-cs/Manualni-manipulace-s-kapalinami-44563/Spicky-a-nastavce-44569/epT.I.P.S.LoRetention-PF-9244.html</t>
  </si>
  <si>
    <t>Mikrozkumavky DNA LoBind, 1,5 mL - čistota pro PCR (bez Dnáz, Rnáz, inhibitorů a toxinů), safe-lock, sterilní, speciální LoBind nepřilnavý povrch pro vysoký výtěžek produktů</t>
  </si>
  <si>
    <t>kat. č. 30108051, Eppendorf, https://online-shop.eppendorf.cz/CZ-cs/Laboratorni-spotrebni-material-44512/Zkumavky-44515/DNA-LoBind-Tubes-PF-56252.html</t>
  </si>
  <si>
    <t>Ruční  rozprašovač na dezinfekci HDPE;400ml</t>
  </si>
  <si>
    <t>R.YL59.1</t>
  </si>
  <si>
    <t>F080125</t>
  </si>
  <si>
    <t>F080185</t>
  </si>
  <si>
    <t>Hadice vakuová silikonová 5/15mm</t>
  </si>
  <si>
    <t>https://www.thermofisher.cz/produkty/hadice-vakuova-silikonova-5-15mm, 2118.0515</t>
  </si>
  <si>
    <t>Hadice vakuová silikonová10/20mm</t>
  </si>
  <si>
    <t>https://www.thermofisher.cz/produkty/hadice-vakuova-silikonova10-20mm, 2118.1020</t>
  </si>
  <si>
    <t>Chladič spirálový Dimroth 2 x NZ 14/23 200mm, 8261</t>
  </si>
  <si>
    <t>https://www.thermofisher.cz/produkty/chladic-spiralovy-dimroth-2-x-nz-14-23-200mm-8261, 1663.3202</t>
  </si>
  <si>
    <t>Nástavec se zahnutou trubičkou s olivkou, NZ 19/26</t>
  </si>
  <si>
    <t>https://www.thermofisher.cz/produkty/nastavec-se-zahnutou-trubickou-s-olivkou-nz-19-26, 1638.2065</t>
  </si>
  <si>
    <t>Nuč s fritou S3 d60x195mm, 34S</t>
  </si>
  <si>
    <t>https://www.thermofisher.cz/produkty/nuc-s-fritou-s3-d60x195mm-34s, 1673.0306</t>
  </si>
  <si>
    <t>Svorka pružinová pro 19/26</t>
  </si>
  <si>
    <t>https://www.thermofisher.cz/produkty/svorka-pruzinova-pro-19-26, 2305.7122</t>
  </si>
  <si>
    <t>Svorka pružinová pro 29/32</t>
  </si>
  <si>
    <t>https://www.thermofisher.cz/produkty/svorka-pruzinova-pro-29-32, 2305.7124</t>
  </si>
  <si>
    <t>Svorka vidlicová pro 19/26</t>
  </si>
  <si>
    <t>https://www.thermofisher.cz/produkty/svorka-vidlicova-pro-19-26, 2305.7112</t>
  </si>
  <si>
    <t>Špičky Sartorius Biohit E 10-1000ul, 480 ks, box</t>
  </si>
  <si>
    <t>Trubička vysoušecí. j.29/32</t>
  </si>
  <si>
    <t>https://www.thermofisher.cz/produkty/trubicka-vysouseci-j-29-32, 1638.3105</t>
  </si>
  <si>
    <t>kat. č. C30010018, Diagenode, https://www.diagenode.com/en/p/hydro-tubes-50-pc</t>
  </si>
  <si>
    <t>kat. č. E07010002, Diagenode, https://www.diagenode.com/en/p/hydropore-long-10-pc</t>
  </si>
  <si>
    <t>SiXC samolepící brusný papír průměr: Ø 250 mm; FEPA180; 100ks/bal</t>
  </si>
  <si>
    <t>SiXC samolepící brusný papír průměr: Ø 250 mm; FEPA320; 100ks/bal</t>
  </si>
  <si>
    <t>SiXC samolepící brusný papír průměr: Ø 250 mm; FEPA600; 100ks/bal</t>
  </si>
  <si>
    <t>Vata buničitá v přířezech 20 x 30 cm, 1 kg v balení</t>
  </si>
  <si>
    <t>Vata buničitá v přířezech 40 x 60 cm, 4 kg v balení</t>
  </si>
  <si>
    <t>L9010-12ULT</t>
  </si>
  <si>
    <t>L9010-24ULT</t>
  </si>
  <si>
    <t>L9010-12YK</t>
  </si>
  <si>
    <t>kazeta 12 mm laboratorní pásky, bílá s černým tiskem</t>
  </si>
  <si>
    <t>L9010-12WK</t>
  </si>
  <si>
    <t>nutno dodržet kompatibilitu se štítkovačem MTC Bio typ L9010</t>
  </si>
  <si>
    <t>20' kazeta 12mm ULT pásky white w/ black print</t>
  </si>
  <si>
    <t>20' kazeta 24mm ULT pásky white w/ black print</t>
  </si>
  <si>
    <t>26' kazeta 12mm lab pásky yellow w/ black print</t>
  </si>
  <si>
    <t>Spotřební materiál II.</t>
  </si>
  <si>
    <t>část 02</t>
  </si>
  <si>
    <t>část 11</t>
  </si>
  <si>
    <t>Specifikace zboží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</si>
  <si>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</si>
  <si>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</si>
  <si>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</si>
  <si>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</si>
  <si>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01 Celkem</t>
  </si>
  <si>
    <t>část 02 Celkem</t>
  </si>
  <si>
    <t>část 03 Celkem</t>
  </si>
  <si>
    <t>část 04 Celkem</t>
  </si>
  <si>
    <t>část 05 Celkem</t>
  </si>
  <si>
    <t>část 06 Celkem</t>
  </si>
  <si>
    <t>část 07 Celkem</t>
  </si>
  <si>
    <t>část 08 Celkem</t>
  </si>
  <si>
    <t>část 09 Celkem</t>
  </si>
  <si>
    <t>část 10 Celkem</t>
  </si>
  <si>
    <t>část 11 Celkem</t>
  </si>
  <si>
    <t>část 12 Celkem</t>
  </si>
  <si>
    <t>Laboratorní materiál</t>
  </si>
  <si>
    <t>Laboratorní pumpy</t>
  </si>
  <si>
    <t>Laboratorní spotřební materiál I.</t>
  </si>
  <si>
    <t>Laboratorní spotřební materiál II.</t>
  </si>
  <si>
    <t>Laboratorní spotřební materiál III.</t>
  </si>
  <si>
    <t>Laboratorní spotřební materiál IV.</t>
  </si>
  <si>
    <t>Eppendorf Safe-Lock Tubes, 1,5 mL, PCR clean, ambra (ochrana před světlem), 1 000 zkumavky</t>
  </si>
  <si>
    <t>0030119401, https://online-shop.eppendorf.cz/CZ-cs/Laboratorni-spotrebni-material-44512/Zkumavky-44515/EppendorfTubes-5.0mL-PF-156668.html?_ga=2.70130771.2110581739.1580212418-413029389.1570006097</t>
  </si>
  <si>
    <t>Eppendorf Tubes 5.0 mL se zacvakávacím víčkem</t>
  </si>
  <si>
    <t>kompatibilní s položkou č.2</t>
  </si>
  <si>
    <t>kompatibilní s chovnou nádobou z položky č. 1</t>
  </si>
  <si>
    <t>kompatiilní s položkou 4</t>
  </si>
  <si>
    <t>kompatibilní s chovnou nádobou z položky č. 3</t>
  </si>
  <si>
    <r>
      <t>Víko na  nádobu o vnějších rozměrech v mm:</t>
    </r>
    <r>
      <rPr>
        <sz val="11"/>
        <color rgb="FF444444"/>
        <rFont val="Times New Roman"/>
        <family val="1"/>
        <charset val="238"/>
      </rPr>
      <t xml:space="preserve"> 365 x 205, rozměry se mohou lišit +/- 5% ze zadaných rozměrů</t>
    </r>
  </si>
  <si>
    <t>Chovná nádoba pro zvířata (hlodavce) z transparentního polykarbonátu, odolnost vůči nárazu, autoklávovatelná do teploty 121 ° C, vnější rozměry v mm:  425x265x180 mm, rozměry se mohou lišit +/- 5% ze zadaných rozměrů</t>
  </si>
  <si>
    <r>
      <t xml:space="preserve">Chovná nádoba pro zvířata (hlodavce) z transparentního polykarbonátu, odolnost vůči nárazu, autoklávovatelná do teploty 121 </t>
    </r>
    <r>
      <rPr>
        <sz val="11"/>
        <color rgb="FF444444"/>
        <rFont val="Times New Roman"/>
        <family val="1"/>
        <charset val="238"/>
      </rPr>
      <t>° C, vnější rozměry v mm:  590 x 380x 200, výška 200 mm , rozměry se mohou lišit +/- 5% ze zadaných rozměrů</t>
    </r>
  </si>
  <si>
    <r>
      <t xml:space="preserve">Chovná nádoba pro zvířata (hlodavce) z transparentního polykarbonátu, odolnost vůči nárazu, autoklávovatelná do teploty 121 </t>
    </r>
    <r>
      <rPr>
        <sz val="11"/>
        <color rgb="FF444444"/>
        <rFont val="Times New Roman"/>
        <family val="1"/>
        <charset val="238"/>
      </rPr>
      <t>° C, vnější rozměry v mm:  365 x 205 x 140</t>
    </r>
    <r>
      <rPr>
        <sz val="11"/>
        <color rgb="FF000000"/>
        <rFont val="Calibri"/>
        <family val="2"/>
        <charset val="238"/>
      </rPr>
      <t>, výška 140 mm , rozměry se mohou lišit +/- 5% ze zadaných rozměrů</t>
    </r>
  </si>
  <si>
    <r>
      <t xml:space="preserve">Nerezové Vyvýšené víko na nádobu o vnějších rozměrech v mm </t>
    </r>
    <r>
      <rPr>
        <sz val="11"/>
        <color rgb="FF444444"/>
        <rFont val="Times New Roman"/>
        <family val="1"/>
        <charset val="238"/>
      </rPr>
      <t>590 x 380, rozměry se mohou lišit +/- 5% ze zadaných rozměrů</t>
    </r>
  </si>
  <si>
    <r>
      <t xml:space="preserve">Chovná nádoba pro zvířata (hlodavce) z transparentního polykarbonátu, odolnost vůči nárazu, autoklávovatelná do teploty 121 ° C, vnější rozměry v mm:  </t>
    </r>
    <r>
      <rPr>
        <sz val="11"/>
        <color rgb="FF444444"/>
        <rFont val="Times New Roman"/>
        <family val="1"/>
        <charset val="238"/>
      </rPr>
      <t>265 x 205 x 140</t>
    </r>
    <r>
      <rPr>
        <sz val="11"/>
        <color rgb="FF000000"/>
        <rFont val="Calibri"/>
        <family val="2"/>
        <charset val="238"/>
      </rPr>
      <t>, výška 140 mm, rozměry se mohou lišit +/- 5% ze zadaných rozměrů</t>
    </r>
  </si>
  <si>
    <t>Popisovače oboustranné pro popisování skla, porcelánu, kovových ploch apod, odolné proti vodě, šíře stopy 1mm na jedné straně, 0,5 mm na druhé straně, sada 8 barev</t>
  </si>
  <si>
    <t>Krabička do mrazicích boxů papírová, rozměr 136 x 136 mm, výška 100 mm, povrchově upravený popisovatelný karton odolný vůči nízkým teplotám a vodě, rozměry +/-5%</t>
  </si>
  <si>
    <t xml:space="preserve">Košík PP nízký, stohovatelný chemicky a teplotně odolný, vhodný pro mytí, sušení a autoklávování laboratorního skla při teplotě do 121 °C, rozměr 400 x 300 x 100 mm, rozměry+/-5% </t>
  </si>
  <si>
    <t>Popisovač laboratorní  pro označení jemných, transparentních povrchů např. sklíček,plastů,  zkumavek a Petriho misek, barva černá, voděodolný inkoust bez vůně, rychleschnoucí, odolný vůči světlui otěru, stabilní v rozmezí teplot −183°C až +500°C, odstranitelný ze dkla pomocí acetonu, ethanolu, sopropanolu a metylstylketonu,  10ks v balení;hrot kulatý šíře 0,75mm</t>
  </si>
  <si>
    <t>Akumulátorový pipetovací nástavec pro pipetování skleněnými a plastovými pipetami o objemech 1-100 ml, možnost vyfukování či vypouštění pouze působením gravitace, možnost rychléhou i pomalého režimu nasávání a vypouštění, možnost nabíjení i během pipetování, displej pro ukazování stavu nabití, membránový filtr (0,2 um) bránící vstupu kapaliny do nástavce, nabíjecí stojánek, držák nástavce umožňující připevnění na zeď</t>
  </si>
  <si>
    <t xml:space="preserve">Snímatelná lepící páska vhodná k popisování, nezanechává stopy lepidel na slepovaném povrchu, šíře 19 mm, telpotní odolnost do 150 °C </t>
  </si>
  <si>
    <t>Ubrousky laboratorní  pro čištění a otírání optických povrchů a elektronických součástek, nechlupatící s vysokou absorpční schopností,  materiál celulóza, rozměr 213x114mm , rozměr +/-5 %</t>
  </si>
  <si>
    <t>Lžička navažovací autoklávovatelná lžička z nerezové oceli</t>
  </si>
  <si>
    <t>Sterilizační sáčky určené pro sterilizaci zdravotnických materiálů, metoda sterilizace parní či plynná, jedna strana sáčku je transparentní, uzavíratelné samolepícím páskem pro zachování sterility, velikost sáčků 300 x 395 mm (± 10 mm)</t>
  </si>
  <si>
    <t>Kapesníčky na čištění čoček, tkanina nezanechávající částice na čištěném materiálu, tkanina určená pro čištění čoček a dalších optických povrchů (ze skla, křemene, plastu), tkanina bez obsahu jakýchkoliv aditiv</t>
  </si>
  <si>
    <t xml:space="preserve">
</t>
  </si>
  <si>
    <t>Papírové krabičky 2″ s mřížkou na 9 x 9 ks kryozkumavek o objemu až 2 ml, , materiál papíru musí vydržet dlouhodobé skladování v -80°C a musí být popisovatelný lihovou fixou, rozměr krabičky nesmí přesáhnout 133 x 133 x 5 cm</t>
  </si>
  <si>
    <t>Kapesníčky papírové - Krepované, dobře sající, odolné vůči rozpouštědlům, materiál bělená celulóza, materiál nezanechávající chloupky na čištěném materiálu</t>
  </si>
  <si>
    <t>Nůžky oční hrotnaté/rovné 115mm, nerezová ocel</t>
  </si>
  <si>
    <t>Dóza široká bílá HDPE; vnitřní víčko, vhodná pro potravinářské účely, 250ml</t>
  </si>
  <si>
    <t>Dóza široká bílá HDPE; vnitřní víčko, vhodná pro potravinářské účely, 500ml</t>
  </si>
  <si>
    <t>Minutka digitální s pamětí, čtyřmístný displej, zvukový alarm, paměť na min. 1 časový údaj</t>
  </si>
  <si>
    <t>Papír filtrační pro kvalitativní analýzu; 125 mm</t>
  </si>
  <si>
    <t>Papír filtrační pro kvalitativní analýzu; 185 mm</t>
  </si>
  <si>
    <t xml:space="preserve">Míchačka magnetická, bez ohřevu, s keramickou deskou,
kapacita min. 20l, 
max RPM: alespoň 1500
analogový regulátor (PWM) 
rozměr desky min 180 x 180 mm, součástí je min 1ks magnetického míchadla </t>
  </si>
  <si>
    <t>Láhev reagenční s modrým PP uzávěrem a vylévacím kroužkem, 1000 ml, borosilikátové sklo, vhodná pro autoklávovaní</t>
  </si>
  <si>
    <t>Láhev reagenční s modrým PP uzávěrem a vylévacím kroužkem, 500 ml, borosilikátové sklo, vhodná pro autoklávovaní</t>
  </si>
  <si>
    <t>Kádinka vysoká s výlevkou a měrkou, borosilikátové sklo, objem 25 ml</t>
  </si>
  <si>
    <t>Láhev úzkohrdlá HDPE s výpustným kohoutem, stupnicí a držadlem, 25l</t>
  </si>
  <si>
    <t xml:space="preserve">dezinfekce rukou, účinné látky: etanol 99 % 80 g; pomocné látky: butan-2-on, aqua purificata, heptamethylnonan, (2-ethylhexyl)(2-ethylhexanoat), tetradecan-1-ol, (RS)-5-oxo-pyrrolidin-2-carboxylic acid, sodium salt. </t>
  </si>
  <si>
    <t>Papírové role, perforované, dvouvrstvé, rozměr 340 m x 235 mm (+/- 5%)</t>
  </si>
  <si>
    <t>kompatibilní s držáky W1/W2</t>
  </si>
  <si>
    <t>Lžička nerezová se zúženou miskou k nabírání sypkých látek v úzkých lahvičkách a zkumavkách, 135 mm délka +/- 5%</t>
  </si>
  <si>
    <t>Rolo pytel 700x1100x100my, bílý s dvojitým svárem</t>
  </si>
  <si>
    <t>Harvard Apparatus 554148</t>
  </si>
  <si>
    <t>kompatibilní s pumpou Harvard MPII</t>
  </si>
  <si>
    <t>Náhradní hadičky pro miniperistaltickou pumpu</t>
  </si>
  <si>
    <t>Etikety pro laboratorní štítkovací přístroj BMP 21 PLUS -LAB, Materiál 595, šíre 9mm, M21-375-595-WT</t>
  </si>
  <si>
    <t>PCR zkumavky 0.2 mL (1000 pcs) - čistota pro PCR (bez Dnáz, Rnáz, inhibitorů a toxinů)</t>
  </si>
  <si>
    <t>Kontejner na nebezpečný odpad (např. pro sběř ostrých předmětů, jehel apod.) 2 l, materiál: plast</t>
  </si>
  <si>
    <t xml:space="preserve"> kompatibilita s přístrojem Megaraptor</t>
  </si>
  <si>
    <t>Hydro Tubes</t>
  </si>
  <si>
    <t>kompatibilita s přístrojem Megaraptor</t>
  </si>
  <si>
    <t>Hydropore-long (10-75 kb)</t>
  </si>
  <si>
    <t>Tyčinkové míchadlo magnetické. Hladké, PTFE
průměr: 4,5 mm
dělka: 12 mm</t>
  </si>
  <si>
    <t>Tyčinkové míchadlo magnetické. Hladké, PTFE
průměr: 8 mm
dělka: 40 mm</t>
  </si>
  <si>
    <t>laboratorní příslušenství II. (proteomika)</t>
  </si>
  <si>
    <t>Laboratorní příslušenství III.</t>
  </si>
  <si>
    <t>Spotřební materiál I.</t>
  </si>
  <si>
    <t>Chovné nádoby</t>
  </si>
  <si>
    <t>Laboratorní příslušenství I.</t>
  </si>
  <si>
    <t>Míchačka magnetická s ohřevem, 
kapacita min. 20l
max RPM: alespoň 1500
ohřev min. + 300°C
analogové regulátory (ohřev a otáčky)
konektor pro připojení externího teplotního čídla nebo teploměru
součástí bude i kompatibilní stojanová tyč a kontaktní teploměr se sondou (bez pH elektrody), PID regulátorem teploty a rozsahem cca -50 až 450 °C (± 10°C)</t>
  </si>
  <si>
    <t>Podpis oprávněné osoby:</t>
  </si>
  <si>
    <t>část 13</t>
  </si>
  <si>
    <t>Chemikálie a přípravky pro cytometrii a buněčnou biologii</t>
  </si>
  <si>
    <t>DxH Dilutent</t>
  </si>
  <si>
    <t>Coulter, kat. č. 628017</t>
  </si>
  <si>
    <t>část 13 Celkem</t>
  </si>
  <si>
    <t>část 14</t>
  </si>
  <si>
    <t>část 14 Celkem</t>
  </si>
  <si>
    <t>Laboratorní dezinfekční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</si>
</sst>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sz val="9"/>
      <name val="Tahom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/>
      <top/>
      <bottom style="dotted">
        <color indexed="64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</borders>
  <cellStyleXfs count="4">
    <xf numFmtId="0" fontId="0" fillId="0" borderId="0"/>
    <xf numFmtId="164" fontId="7" fillId="0" borderId="0" applyBorder="0" applyProtection="0"/>
    <xf numFmtId="0" fontId="8" fillId="17" borderId="5" applyNumberFormat="0" applyAlignment="0" applyProtection="0"/>
    <xf numFmtId="0" fontId="10" fillId="17" borderId="5">
      <alignment shrinkToFit="1"/>
    </xf>
  </cellStyleXfs>
  <cellXfs count="82">
    <xf numFmtId="0" fontId="0" fillId="0" borderId="0" xfId="0"/>
    <xf numFmtId="0" fontId="2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right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0" fillId="21" borderId="8" xfId="3" applyFill="1" applyBorder="1" applyAlignment="1">
      <alignment wrapText="1" shrinkToFi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horizontal="center" vertical="center" textRotation="90" wrapText="1"/>
    </xf>
    <xf numFmtId="0" fontId="5" fillId="6" borderId="3" xfId="0" applyFont="1" applyFill="1" applyBorder="1" applyAlignment="1">
      <alignment horizontal="center" vertical="center" textRotation="90" wrapText="1"/>
    </xf>
    <xf numFmtId="0" fontId="5" fillId="7" borderId="3" xfId="0" applyFont="1" applyFill="1" applyBorder="1" applyAlignment="1">
      <alignment horizontal="center" vertical="center" textRotation="90" wrapText="1"/>
    </xf>
    <xf numFmtId="0" fontId="5" fillId="8" borderId="3" xfId="0" applyFont="1" applyFill="1" applyBorder="1" applyAlignment="1">
      <alignment horizontal="center" vertical="center" textRotation="90" wrapText="1"/>
    </xf>
    <xf numFmtId="0" fontId="5" fillId="9" borderId="3" xfId="0" applyFont="1" applyFill="1" applyBorder="1" applyAlignment="1">
      <alignment horizontal="center" vertical="center" textRotation="90" wrapText="1"/>
    </xf>
    <xf numFmtId="0" fontId="5" fillId="10" borderId="3" xfId="0" applyFont="1" applyFill="1" applyBorder="1" applyAlignment="1">
      <alignment horizontal="center" vertical="center" textRotation="90" wrapText="1"/>
    </xf>
    <xf numFmtId="0" fontId="5" fillId="11" borderId="3" xfId="0" applyFont="1" applyFill="1" applyBorder="1" applyAlignment="1">
      <alignment horizontal="center" vertical="center" textRotation="90" wrapText="1"/>
    </xf>
    <xf numFmtId="0" fontId="5" fillId="12" borderId="3" xfId="0" applyFont="1" applyFill="1" applyBorder="1" applyAlignment="1">
      <alignment horizontal="center" vertical="center" textRotation="90" wrapText="1"/>
    </xf>
    <xf numFmtId="0" fontId="5" fillId="13" borderId="3" xfId="0" applyFont="1" applyFill="1" applyBorder="1" applyAlignment="1">
      <alignment horizontal="center" vertical="center" textRotation="90" wrapText="1"/>
    </xf>
    <xf numFmtId="0" fontId="5" fillId="14" borderId="3" xfId="0" applyFont="1" applyFill="1" applyBorder="1" applyAlignment="1">
      <alignment horizontal="center" vertical="center" textRotation="90" wrapText="1"/>
    </xf>
    <xf numFmtId="0" fontId="2" fillId="15" borderId="4" xfId="0" applyFont="1" applyFill="1" applyBorder="1" applyAlignment="1">
      <alignment horizontal="center" vertical="center" textRotation="90" wrapText="1"/>
    </xf>
    <xf numFmtId="0" fontId="10" fillId="21" borderId="9" xfId="3" applyFill="1" applyBorder="1" applyAlignment="1">
      <alignment wrapText="1" shrinkToFi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3" fillId="13" borderId="1" xfId="0" applyFont="1" applyFill="1" applyBorder="1" applyAlignment="1">
      <alignment wrapText="1"/>
    </xf>
    <xf numFmtId="0" fontId="3" fillId="14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8" fillId="17" borderId="10" xfId="2" applyNumberFormat="1" applyBorder="1" applyAlignment="1">
      <alignment horizontal="right" vertical="center" wrapText="1"/>
    </xf>
    <xf numFmtId="0" fontId="4" fillId="21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2" fillId="21" borderId="11" xfId="3" applyFont="1" applyFill="1" applyBorder="1" applyAlignment="1">
      <alignment wrapText="1" shrinkToFit="1"/>
    </xf>
    <xf numFmtId="0" fontId="0" fillId="0" borderId="0" xfId="0" applyAlignment="1">
      <alignment wrapText="1"/>
    </xf>
    <xf numFmtId="0" fontId="10" fillId="21" borderId="11" xfId="3" applyFill="1" applyBorder="1" applyAlignment="1">
      <alignment wrapText="1" shrinkToFit="1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Fill="1" applyAlignment="1">
      <alignment wrapText="1"/>
    </xf>
    <xf numFmtId="0" fontId="0" fillId="2" borderId="20" xfId="0" applyFill="1" applyBorder="1" applyAlignment="1">
      <alignment wrapText="1"/>
    </xf>
    <xf numFmtId="0" fontId="4" fillId="21" borderId="21" xfId="0" applyFont="1" applyFill="1" applyBorder="1" applyAlignment="1">
      <alignment horizontal="center" vertical="center" wrapText="1"/>
    </xf>
    <xf numFmtId="0" fontId="10" fillId="21" borderId="22" xfId="3" applyFill="1" applyBorder="1" applyAlignment="1">
      <alignment wrapText="1" shrinkToFit="1"/>
    </xf>
    <xf numFmtId="0" fontId="0" fillId="0" borderId="1" xfId="0" applyBorder="1"/>
    <xf numFmtId="4" fontId="4" fillId="2" borderId="1" xfId="0" applyNumberFormat="1" applyFont="1" applyFill="1" applyBorder="1" applyAlignment="1">
      <alignment horizontal="right" vertical="center" wrapText="1"/>
    </xf>
    <xf numFmtId="4" fontId="8" fillId="17" borderId="1" xfId="2" applyNumberFormat="1" applyBorder="1" applyAlignment="1">
      <alignment horizontal="right" vertical="center" wrapText="1"/>
    </xf>
    <xf numFmtId="0" fontId="2" fillId="21" borderId="11" xfId="3" applyFont="1" applyFill="1" applyBorder="1" applyAlignment="1">
      <alignment vertical="center" wrapText="1" shrinkToFit="1"/>
    </xf>
    <xf numFmtId="0" fontId="8" fillId="0" borderId="0" xfId="2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4" fontId="8" fillId="0" borderId="0" xfId="2" applyNumberForma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" fillId="17" borderId="14" xfId="2" applyBorder="1" applyAlignment="1">
      <alignment horizontal="right" wrapText="1"/>
    </xf>
    <xf numFmtId="0" fontId="8" fillId="17" borderId="15" xfId="2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8" fillId="17" borderId="1" xfId="2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9" fillId="0" borderId="0" xfId="0" applyFont="1" applyAlignment="1">
      <alignment horizontal="center" wrapText="1"/>
    </xf>
    <xf numFmtId="0" fontId="4" fillId="18" borderId="0" xfId="0" applyFont="1" applyFill="1" applyAlignment="1">
      <alignment horizontal="left" vertical="center" wrapText="1" shrinkToFit="1"/>
    </xf>
    <xf numFmtId="0" fontId="0" fillId="0" borderId="0" xfId="0" applyAlignment="1">
      <alignment wrapText="1" shrinkToFit="1"/>
    </xf>
    <xf numFmtId="0" fontId="4" fillId="19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4" fillId="16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17" borderId="17" xfId="2" applyBorder="1" applyAlignment="1">
      <alignment horizontal="right" wrapText="1"/>
    </xf>
    <xf numFmtId="0" fontId="8" fillId="17" borderId="18" xfId="2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0" fontId="8" fillId="17" borderId="12" xfId="2" applyBorder="1" applyAlignment="1">
      <alignment horizontal="right" wrapText="1"/>
    </xf>
    <xf numFmtId="0" fontId="8" fillId="17" borderId="0" xfId="2" applyBorder="1" applyAlignment="1">
      <alignment horizontal="right" wrapText="1"/>
    </xf>
    <xf numFmtId="0" fontId="0" fillId="0" borderId="13" xfId="0" applyBorder="1" applyAlignment="1">
      <alignment horizontal="right" wrapText="1"/>
    </xf>
  </cellXfs>
  <cellStyles count="4">
    <cellStyle name="Excel Built-in Normal" xfId="1"/>
    <cellStyle name="nadpis kategorie" xfId="3"/>
    <cellStyle name="Normální" xfId="0" builtinId="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FIND%2004%20DNS%20XX-2020/objedn&#225;vkov&#253;%20katalog%20FIND%2004%20DNS%20XX-2020%20-%20summary%2011.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vědci (3)"/>
      <sheetName val="souhrn vědci (2)"/>
      <sheetName val="nový katalog"/>
      <sheetName val="co není v katalogu"/>
      <sheetName val="List1"/>
      <sheetName val="ExSIM (Matějovič)"/>
      <sheetName val="AbRE (Hrabák)"/>
      <sheetName val="VITL (Reischig)"/>
      <sheetName val="KvSI (Štengl)"/>
      <sheetName val="CNS SI (Ježek)"/>
      <sheetName val="CNS SI (Cendelín)"/>
      <sheetName val="M SI (Kuncová)"/>
      <sheetName val="BR S I (Vištejnová)"/>
      <sheetName val="KH (Tonar)"/>
      <sheetName val="ChZ (Klein)"/>
      <sheetName val="PtL (Mareš)"/>
      <sheetName val="BchL (Racek)"/>
      <sheetName val="seznamy"/>
      <sheetName val="výsledek z DNS2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6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7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8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9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10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431">
          <cell r="H431">
            <v>0</v>
          </cell>
        </row>
      </sheetData>
      <sheetData sheetId="11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12">
        <row r="3">
          <cell r="H3">
            <v>0</v>
          </cell>
        </row>
        <row r="4">
          <cell r="H4">
            <v>3</v>
          </cell>
        </row>
        <row r="7">
          <cell r="H7">
            <v>0</v>
          </cell>
        </row>
        <row r="246">
          <cell r="H246">
            <v>1</v>
          </cell>
        </row>
        <row r="314">
          <cell r="H314">
            <v>0</v>
          </cell>
        </row>
        <row r="325">
          <cell r="H325">
            <v>0</v>
          </cell>
        </row>
        <row r="431">
          <cell r="H431">
            <v>10</v>
          </cell>
        </row>
      </sheetData>
      <sheetData sheetId="13"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14">
        <row r="3">
          <cell r="H3">
            <v>0</v>
          </cell>
        </row>
        <row r="4">
          <cell r="H4">
            <v>0</v>
          </cell>
        </row>
        <row r="7">
          <cell r="H7">
            <v>5</v>
          </cell>
        </row>
        <row r="162">
          <cell r="H162">
            <v>0</v>
          </cell>
        </row>
        <row r="246">
          <cell r="H246">
            <v>1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15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16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4">
          <cell r="H274">
            <v>0</v>
          </cell>
        </row>
        <row r="319">
          <cell r="H319">
            <v>0</v>
          </cell>
        </row>
        <row r="324">
          <cell r="H324">
            <v>0</v>
          </cell>
        </row>
        <row r="431">
          <cell r="H431">
            <v>10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-lab.cz/katalog/krabicka-do-mrazicich-boxu-papirova_4042p" TargetMode="External"/><Relationship Id="rId3" Type="http://schemas.openxmlformats.org/officeDocument/2006/relationships/hyperlink" Target="https://eshop.labicom.cz/30904-syringe-filter-nylon-13mm-0-2um-1000-pk" TargetMode="External"/><Relationship Id="rId7" Type="http://schemas.openxmlformats.org/officeDocument/2006/relationships/hyperlink" Target="https://www.verkon.cz/lzicka-nerezova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verkon.cz/michacka-magneticka-wisd-ms-20a-bez-ohrevu-s-keramickou-deskou/" TargetMode="External"/><Relationship Id="rId5" Type="http://schemas.openxmlformats.org/officeDocument/2006/relationships/hyperlink" Target="https://online-shop.eppendorf.cz/CZ-cs/Laboratorni-spotrebni-material-44512/Spicky-a-nastavce-44513/epT.I.P.S.-PF-243780.html" TargetMode="External"/><Relationship Id="rId4" Type="http://schemas.openxmlformats.org/officeDocument/2006/relationships/hyperlink" Target="https://eshop.labicom.cz/30908-syringe-filter-ptfe-13mm-0-2um-1000-pk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tabSelected="1" topLeftCell="A106" zoomScale="80" zoomScaleNormal="80" workbookViewId="0">
      <selection activeCell="V125" sqref="V125"/>
    </sheetView>
  </sheetViews>
  <sheetFormatPr defaultColWidth="8.85546875" defaultRowHeight="15" outlineLevelRow="2" x14ac:dyDescent="0.25"/>
  <cols>
    <col min="1" max="1" width="12.5703125" style="44" bestFit="1" customWidth="1"/>
    <col min="2" max="2" width="3.28515625" style="44" bestFit="1" customWidth="1"/>
    <col min="3" max="3" width="68.28515625" style="44" customWidth="1"/>
    <col min="4" max="4" width="54.5703125" style="44" customWidth="1"/>
    <col min="5" max="5" width="10.5703125" style="44" customWidth="1"/>
    <col min="6" max="6" width="11" style="44" customWidth="1"/>
    <col min="7" max="7" width="32.7109375" style="44" customWidth="1"/>
    <col min="8" max="18" width="8.85546875" style="44" hidden="1" customWidth="1"/>
    <col min="19" max="19" width="0.140625" style="44" customWidth="1"/>
    <col min="20" max="20" width="15.140625" style="44" customWidth="1"/>
    <col min="21" max="21" width="17.28515625" style="44" bestFit="1" customWidth="1"/>
    <col min="22" max="22" width="13.85546875" style="44" bestFit="1" customWidth="1"/>
    <col min="23" max="23" width="8.85546875" style="44"/>
    <col min="24" max="24" width="23.28515625" style="44" customWidth="1"/>
    <col min="25" max="16384" width="8.85546875" style="44"/>
  </cols>
  <sheetData>
    <row r="1" spans="1:22" ht="26.25" x14ac:dyDescent="0.4">
      <c r="A1" s="69" t="s">
        <v>115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2" ht="20.45" customHeight="1" x14ac:dyDescent="0.25"/>
    <row r="3" spans="1:22" ht="30" customHeight="1" x14ac:dyDescent="0.25">
      <c r="A3" s="70" t="s">
        <v>116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1"/>
    </row>
    <row r="4" spans="1:22" ht="30" customHeight="1" x14ac:dyDescent="0.25">
      <c r="A4" s="72" t="s">
        <v>117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</row>
    <row r="5" spans="1:22" x14ac:dyDescent="0.25">
      <c r="A5" s="74" t="s">
        <v>118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3"/>
      <c r="U5" s="73"/>
      <c r="V5" s="73"/>
    </row>
    <row r="6" spans="1:22" ht="15.75" thickBot="1" x14ac:dyDescent="0.3">
      <c r="A6" s="75" t="s">
        <v>119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3"/>
      <c r="U6" s="73"/>
      <c r="V6" s="73"/>
    </row>
    <row r="7" spans="1:22" ht="99.75" thickBot="1" x14ac:dyDescent="0.3">
      <c r="A7" s="1" t="s">
        <v>7</v>
      </c>
      <c r="B7" s="1"/>
      <c r="C7" s="1" t="s">
        <v>8</v>
      </c>
      <c r="D7" s="1" t="s">
        <v>9</v>
      </c>
      <c r="E7" s="1" t="s">
        <v>10</v>
      </c>
      <c r="F7" s="2" t="s">
        <v>11</v>
      </c>
      <c r="G7" s="3" t="s">
        <v>12</v>
      </c>
      <c r="H7" s="9" t="s">
        <v>13</v>
      </c>
      <c r="I7" s="10" t="s">
        <v>14</v>
      </c>
      <c r="J7" s="11" t="s">
        <v>15</v>
      </c>
      <c r="K7" s="12" t="s">
        <v>16</v>
      </c>
      <c r="L7" s="13" t="s">
        <v>17</v>
      </c>
      <c r="M7" s="14" t="s">
        <v>18</v>
      </c>
      <c r="N7" s="15" t="s">
        <v>19</v>
      </c>
      <c r="O7" s="16" t="s">
        <v>20</v>
      </c>
      <c r="P7" s="17" t="s">
        <v>21</v>
      </c>
      <c r="Q7" s="18" t="s">
        <v>22</v>
      </c>
      <c r="R7" s="19" t="s">
        <v>23</v>
      </c>
      <c r="S7" s="20" t="s">
        <v>24</v>
      </c>
      <c r="T7" s="1" t="s">
        <v>25</v>
      </c>
      <c r="U7" s="21" t="s">
        <v>26</v>
      </c>
      <c r="V7" s="21" t="s">
        <v>27</v>
      </c>
    </row>
    <row r="8" spans="1:22" ht="19.5" thickBot="1" x14ac:dyDescent="0.35">
      <c r="A8" s="40" t="s">
        <v>0</v>
      </c>
      <c r="B8" s="8"/>
      <c r="C8" s="43" t="s">
        <v>132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22"/>
    </row>
    <row r="9" spans="1:22" outlineLevel="2" x14ac:dyDescent="0.25">
      <c r="A9" s="4" t="s">
        <v>0</v>
      </c>
      <c r="B9" s="4">
        <v>1</v>
      </c>
      <c r="C9" s="6" t="s">
        <v>173</v>
      </c>
      <c r="D9" s="6"/>
      <c r="E9" s="23" t="s">
        <v>4</v>
      </c>
      <c r="F9" s="24">
        <v>1</v>
      </c>
      <c r="G9" s="5"/>
      <c r="H9" s="25">
        <f>'[1]ExSIM (Matějovič)'!H7</f>
        <v>0</v>
      </c>
      <c r="I9" s="26">
        <f>'[1]AbRE (Hrabák)'!H7</f>
        <v>0</v>
      </c>
      <c r="J9" s="27">
        <f>'[1]VITL (Reischig)'!H7</f>
        <v>0</v>
      </c>
      <c r="K9" s="28">
        <f>'[1]KvSI (Štengl)'!H7</f>
        <v>0</v>
      </c>
      <c r="L9" s="29">
        <f>'[1]CNS SI (Ježek)'!H7</f>
        <v>0</v>
      </c>
      <c r="M9" s="30">
        <f>'[1]CNS SI (Cendelín)'!H7</f>
        <v>0</v>
      </c>
      <c r="N9" s="31">
        <f>'[1]M SI (Kuncová)'!H7</f>
        <v>0</v>
      </c>
      <c r="O9" s="32">
        <f>'[1]BR S I (Vištejnová)'!H7</f>
        <v>0</v>
      </c>
      <c r="P9" s="33">
        <f>'[1]KH (Tonar)'!H7</f>
        <v>0</v>
      </c>
      <c r="Q9" s="34">
        <v>0</v>
      </c>
      <c r="R9" s="35">
        <f>'[1]PtL (Mareš)'!H7</f>
        <v>0</v>
      </c>
      <c r="S9" s="36">
        <v>5</v>
      </c>
      <c r="T9" s="5">
        <f t="shared" ref="T9:T23" si="0">SUM(H9:S9)</f>
        <v>5</v>
      </c>
      <c r="U9" s="37">
        <v>0</v>
      </c>
      <c r="V9" s="38">
        <f t="shared" ref="V9:V29" si="1">T9*U9</f>
        <v>0</v>
      </c>
    </row>
    <row r="10" spans="1:22" outlineLevel="2" x14ac:dyDescent="0.25">
      <c r="A10" s="4" t="s">
        <v>0</v>
      </c>
      <c r="B10" s="4">
        <v>2</v>
      </c>
      <c r="C10" s="6" t="s">
        <v>164</v>
      </c>
      <c r="D10" s="6"/>
      <c r="E10" s="23" t="s">
        <v>37</v>
      </c>
      <c r="F10" s="24">
        <v>1</v>
      </c>
      <c r="G10" s="5"/>
      <c r="H10" s="25"/>
      <c r="I10" s="26"/>
      <c r="J10" s="27"/>
      <c r="K10" s="28"/>
      <c r="L10" s="29"/>
      <c r="M10" s="30"/>
      <c r="N10" s="31"/>
      <c r="O10" s="32"/>
      <c r="P10" s="33">
        <v>2</v>
      </c>
      <c r="Q10" s="34"/>
      <c r="R10" s="35"/>
      <c r="S10" s="36"/>
      <c r="T10" s="5">
        <f t="shared" si="0"/>
        <v>2</v>
      </c>
      <c r="U10" s="37">
        <v>0</v>
      </c>
      <c r="V10" s="38">
        <f t="shared" si="1"/>
        <v>0</v>
      </c>
    </row>
    <row r="11" spans="1:22" ht="35.25" outlineLevel="2" x14ac:dyDescent="0.25">
      <c r="A11" s="4" t="s">
        <v>0</v>
      </c>
      <c r="B11" s="4">
        <v>3</v>
      </c>
      <c r="C11" s="7" t="s">
        <v>151</v>
      </c>
      <c r="D11" s="7"/>
      <c r="E11" s="23" t="s">
        <v>37</v>
      </c>
      <c r="F11" s="24">
        <v>8</v>
      </c>
      <c r="G11" s="5"/>
      <c r="H11" s="25"/>
      <c r="I11" s="26"/>
      <c r="J11" s="27"/>
      <c r="K11" s="28"/>
      <c r="L11" s="29"/>
      <c r="M11" s="30"/>
      <c r="N11" s="31"/>
      <c r="O11" s="32"/>
      <c r="P11" s="33">
        <v>1</v>
      </c>
      <c r="Q11" s="34"/>
      <c r="R11" s="35"/>
      <c r="S11" s="36"/>
      <c r="T11" s="5">
        <f t="shared" si="0"/>
        <v>1</v>
      </c>
      <c r="U11" s="37">
        <v>0</v>
      </c>
      <c r="V11" s="38">
        <f t="shared" si="1"/>
        <v>0</v>
      </c>
    </row>
    <row r="12" spans="1:22" ht="24" outlineLevel="2" x14ac:dyDescent="0.25">
      <c r="A12" s="4" t="s">
        <v>0</v>
      </c>
      <c r="B12" s="4">
        <v>4</v>
      </c>
      <c r="C12" s="6" t="s">
        <v>171</v>
      </c>
      <c r="D12" s="6"/>
      <c r="E12" s="23" t="s">
        <v>4</v>
      </c>
      <c r="F12" s="24">
        <v>1</v>
      </c>
      <c r="G12" s="5"/>
      <c r="H12" s="25"/>
      <c r="I12" s="26"/>
      <c r="J12" s="27"/>
      <c r="K12" s="28"/>
      <c r="L12" s="29"/>
      <c r="M12" s="30"/>
      <c r="N12" s="31"/>
      <c r="O12" s="32"/>
      <c r="P12" s="33"/>
      <c r="Q12" s="34"/>
      <c r="R12" s="35"/>
      <c r="S12" s="36">
        <v>10</v>
      </c>
      <c r="T12" s="5">
        <f t="shared" si="0"/>
        <v>10</v>
      </c>
      <c r="U12" s="37">
        <v>0</v>
      </c>
      <c r="V12" s="38">
        <f t="shared" si="1"/>
        <v>0</v>
      </c>
    </row>
    <row r="13" spans="1:22" ht="24" outlineLevel="2" x14ac:dyDescent="0.25">
      <c r="A13" s="4" t="s">
        <v>0</v>
      </c>
      <c r="B13" s="4">
        <v>5</v>
      </c>
      <c r="C13" s="6" t="s">
        <v>172</v>
      </c>
      <c r="D13" s="6"/>
      <c r="E13" s="23" t="s">
        <v>4</v>
      </c>
      <c r="F13" s="24">
        <v>1</v>
      </c>
      <c r="G13" s="5"/>
      <c r="H13" s="25"/>
      <c r="I13" s="26"/>
      <c r="J13" s="27"/>
      <c r="K13" s="28"/>
      <c r="L13" s="29"/>
      <c r="M13" s="30"/>
      <c r="N13" s="31"/>
      <c r="O13" s="32"/>
      <c r="P13" s="33"/>
      <c r="Q13" s="34"/>
      <c r="R13" s="35"/>
      <c r="S13" s="36">
        <v>10</v>
      </c>
      <c r="T13" s="5">
        <f t="shared" si="0"/>
        <v>10</v>
      </c>
      <c r="U13" s="37">
        <v>0</v>
      </c>
      <c r="V13" s="38">
        <f t="shared" si="1"/>
        <v>0</v>
      </c>
    </row>
    <row r="14" spans="1:22" outlineLevel="2" x14ac:dyDescent="0.25">
      <c r="A14" s="4" t="s">
        <v>0</v>
      </c>
      <c r="B14" s="4">
        <v>6</v>
      </c>
      <c r="C14" s="6" t="s">
        <v>165</v>
      </c>
      <c r="D14" s="6"/>
      <c r="E14" s="23" t="s">
        <v>37</v>
      </c>
      <c r="F14" s="24">
        <v>1</v>
      </c>
      <c r="G14" s="5"/>
      <c r="H14" s="25"/>
      <c r="I14" s="26"/>
      <c r="J14" s="27"/>
      <c r="K14" s="28"/>
      <c r="L14" s="29"/>
      <c r="M14" s="30"/>
      <c r="N14" s="31"/>
      <c r="O14" s="32"/>
      <c r="P14" s="33">
        <v>100</v>
      </c>
      <c r="Q14" s="34"/>
      <c r="R14" s="35"/>
      <c r="S14" s="36"/>
      <c r="T14" s="5">
        <f t="shared" si="0"/>
        <v>100</v>
      </c>
      <c r="U14" s="37">
        <v>0</v>
      </c>
      <c r="V14" s="38">
        <f t="shared" si="1"/>
        <v>0</v>
      </c>
    </row>
    <row r="15" spans="1:22" s="41" customFormat="1" outlineLevel="2" x14ac:dyDescent="0.25">
      <c r="A15" s="4" t="s">
        <v>0</v>
      </c>
      <c r="B15" s="4">
        <v>7</v>
      </c>
      <c r="C15" s="6" t="s">
        <v>166</v>
      </c>
      <c r="D15" s="6"/>
      <c r="E15" s="23" t="s">
        <v>37</v>
      </c>
      <c r="F15" s="24">
        <v>1</v>
      </c>
      <c r="G15" s="5"/>
      <c r="H15" s="25"/>
      <c r="I15" s="26"/>
      <c r="J15" s="27"/>
      <c r="K15" s="28"/>
      <c r="L15" s="29"/>
      <c r="M15" s="30"/>
      <c r="N15" s="31"/>
      <c r="O15" s="32"/>
      <c r="P15" s="33">
        <v>50</v>
      </c>
      <c r="Q15" s="34"/>
      <c r="R15" s="35"/>
      <c r="S15" s="36"/>
      <c r="T15" s="5">
        <f t="shared" si="0"/>
        <v>50</v>
      </c>
      <c r="U15" s="37">
        <v>0</v>
      </c>
      <c r="V15" s="38">
        <f t="shared" si="1"/>
        <v>0</v>
      </c>
    </row>
    <row r="16" spans="1:22" ht="24" outlineLevel="2" x14ac:dyDescent="0.25">
      <c r="A16" s="4" t="s">
        <v>0</v>
      </c>
      <c r="B16" s="4">
        <v>8</v>
      </c>
      <c r="C16" s="6" t="s">
        <v>163</v>
      </c>
      <c r="D16" s="6"/>
      <c r="E16" s="23" t="s">
        <v>37</v>
      </c>
      <c r="F16" s="24">
        <v>25</v>
      </c>
      <c r="G16" s="5"/>
      <c r="H16" s="25"/>
      <c r="I16" s="26"/>
      <c r="J16" s="27"/>
      <c r="K16" s="28"/>
      <c r="L16" s="29"/>
      <c r="M16" s="30"/>
      <c r="N16" s="31"/>
      <c r="O16" s="32">
        <v>10</v>
      </c>
      <c r="P16" s="33"/>
      <c r="Q16" s="34"/>
      <c r="R16" s="35"/>
      <c r="S16" s="36"/>
      <c r="T16" s="5">
        <f t="shared" si="0"/>
        <v>10</v>
      </c>
      <c r="U16" s="37">
        <v>0</v>
      </c>
      <c r="V16" s="38">
        <f t="shared" si="1"/>
        <v>0</v>
      </c>
    </row>
    <row r="17" spans="1:22" ht="35.25" outlineLevel="2" x14ac:dyDescent="0.25">
      <c r="A17" s="4" t="s">
        <v>0</v>
      </c>
      <c r="B17" s="4">
        <v>9</v>
      </c>
      <c r="C17" s="7" t="s">
        <v>153</v>
      </c>
      <c r="D17" s="7"/>
      <c r="E17" s="23" t="s">
        <v>37</v>
      </c>
      <c r="F17" s="24">
        <v>1</v>
      </c>
      <c r="G17" s="5"/>
      <c r="H17" s="25"/>
      <c r="I17" s="26"/>
      <c r="J17" s="27"/>
      <c r="K17" s="28"/>
      <c r="L17" s="29"/>
      <c r="M17" s="30"/>
      <c r="N17" s="31"/>
      <c r="O17" s="32"/>
      <c r="P17" s="33">
        <v>4</v>
      </c>
      <c r="Q17" s="34"/>
      <c r="R17" s="35"/>
      <c r="S17" s="36"/>
      <c r="T17" s="5">
        <f t="shared" si="0"/>
        <v>4</v>
      </c>
      <c r="U17" s="37">
        <v>0</v>
      </c>
      <c r="V17" s="38">
        <f t="shared" si="1"/>
        <v>0</v>
      </c>
    </row>
    <row r="18" spans="1:22" ht="35.25" outlineLevel="2" x14ac:dyDescent="0.25">
      <c r="A18" s="4" t="s">
        <v>0</v>
      </c>
      <c r="B18" s="4">
        <v>10</v>
      </c>
      <c r="C18" s="6" t="s">
        <v>152</v>
      </c>
      <c r="D18" s="6"/>
      <c r="E18" s="23" t="s">
        <v>4</v>
      </c>
      <c r="F18" s="24">
        <v>1</v>
      </c>
      <c r="G18" s="5"/>
      <c r="H18" s="25"/>
      <c r="I18" s="26"/>
      <c r="J18" s="27"/>
      <c r="K18" s="28"/>
      <c r="L18" s="29"/>
      <c r="M18" s="30"/>
      <c r="N18" s="31"/>
      <c r="O18" s="32"/>
      <c r="P18" s="33"/>
      <c r="Q18" s="34"/>
      <c r="R18" s="35"/>
      <c r="S18" s="36">
        <v>10</v>
      </c>
      <c r="T18" s="5">
        <f t="shared" si="0"/>
        <v>10</v>
      </c>
      <c r="U18" s="37">
        <v>0</v>
      </c>
      <c r="V18" s="38">
        <f t="shared" si="1"/>
        <v>0</v>
      </c>
    </row>
    <row r="19" spans="1:22" outlineLevel="2" x14ac:dyDescent="0.25">
      <c r="A19" s="4" t="s">
        <v>0</v>
      </c>
      <c r="B19" s="4">
        <v>11</v>
      </c>
      <c r="C19" s="6" t="s">
        <v>174</v>
      </c>
      <c r="D19" s="6"/>
      <c r="E19" s="23" t="s">
        <v>37</v>
      </c>
      <c r="F19" s="24">
        <v>1</v>
      </c>
      <c r="G19" s="5"/>
      <c r="H19" s="25"/>
      <c r="I19" s="26"/>
      <c r="J19" s="27"/>
      <c r="K19" s="28"/>
      <c r="L19" s="29"/>
      <c r="M19" s="30"/>
      <c r="N19" s="31"/>
      <c r="O19" s="32"/>
      <c r="P19" s="33">
        <v>4</v>
      </c>
      <c r="Q19" s="34"/>
      <c r="R19" s="35"/>
      <c r="S19" s="36"/>
      <c r="T19" s="5">
        <f t="shared" si="0"/>
        <v>4</v>
      </c>
      <c r="U19" s="37">
        <v>0</v>
      </c>
      <c r="V19" s="38">
        <f t="shared" si="1"/>
        <v>0</v>
      </c>
    </row>
    <row r="20" spans="1:22" ht="24" outlineLevel="2" x14ac:dyDescent="0.25">
      <c r="A20" s="4" t="s">
        <v>0</v>
      </c>
      <c r="B20" s="4">
        <v>12</v>
      </c>
      <c r="C20" s="6" t="s">
        <v>167</v>
      </c>
      <c r="D20" s="6"/>
      <c r="E20" s="23" t="s">
        <v>37</v>
      </c>
      <c r="F20" s="24">
        <v>1</v>
      </c>
      <c r="G20" s="5"/>
      <c r="H20" s="25"/>
      <c r="I20" s="26"/>
      <c r="J20" s="27"/>
      <c r="K20" s="28"/>
      <c r="L20" s="29"/>
      <c r="M20" s="30"/>
      <c r="N20" s="31"/>
      <c r="O20" s="32">
        <v>10</v>
      </c>
      <c r="P20" s="33"/>
      <c r="Q20" s="34"/>
      <c r="R20" s="35"/>
      <c r="S20" s="36"/>
      <c r="T20" s="5">
        <f t="shared" si="0"/>
        <v>10</v>
      </c>
      <c r="U20" s="37">
        <v>0</v>
      </c>
      <c r="V20" s="38">
        <f t="shared" si="1"/>
        <v>0</v>
      </c>
    </row>
    <row r="21" spans="1:22" ht="69" outlineLevel="2" x14ac:dyDescent="0.25">
      <c r="A21" s="4" t="s">
        <v>0</v>
      </c>
      <c r="B21" s="4">
        <v>13</v>
      </c>
      <c r="C21" s="6" t="s">
        <v>155</v>
      </c>
      <c r="D21" s="6"/>
      <c r="E21" s="23"/>
      <c r="F21" s="24"/>
      <c r="G21" s="5"/>
      <c r="H21" s="25"/>
      <c r="I21" s="26"/>
      <c r="J21" s="27"/>
      <c r="K21" s="28"/>
      <c r="L21" s="29"/>
      <c r="M21" s="30"/>
      <c r="N21" s="31"/>
      <c r="O21" s="32">
        <v>1</v>
      </c>
      <c r="P21" s="33"/>
      <c r="Q21" s="34"/>
      <c r="R21" s="35"/>
      <c r="S21" s="36"/>
      <c r="T21" s="5">
        <f t="shared" si="0"/>
        <v>1</v>
      </c>
      <c r="U21" s="37">
        <v>0</v>
      </c>
      <c r="V21" s="38">
        <f t="shared" si="1"/>
        <v>0</v>
      </c>
    </row>
    <row r="22" spans="1:22" ht="35.25" outlineLevel="2" x14ac:dyDescent="0.25">
      <c r="A22" s="4" t="s">
        <v>0</v>
      </c>
      <c r="B22" s="4">
        <v>14</v>
      </c>
      <c r="C22" s="6" t="s">
        <v>159</v>
      </c>
      <c r="D22" s="6"/>
      <c r="E22" s="23" t="s">
        <v>37</v>
      </c>
      <c r="F22" s="24">
        <v>200</v>
      </c>
      <c r="G22" s="5"/>
      <c r="H22" s="25"/>
      <c r="I22" s="26"/>
      <c r="J22" s="27"/>
      <c r="K22" s="28"/>
      <c r="L22" s="29"/>
      <c r="M22" s="30"/>
      <c r="N22" s="31"/>
      <c r="O22" s="32">
        <v>3</v>
      </c>
      <c r="P22" s="33"/>
      <c r="Q22" s="34"/>
      <c r="R22" s="35"/>
      <c r="S22" s="36"/>
      <c r="T22" s="5">
        <f t="shared" si="0"/>
        <v>3</v>
      </c>
      <c r="U22" s="37">
        <v>0</v>
      </c>
      <c r="V22" s="38">
        <f t="shared" si="1"/>
        <v>0</v>
      </c>
    </row>
    <row r="23" spans="1:22" outlineLevel="2" x14ac:dyDescent="0.25">
      <c r="A23" s="4" t="s">
        <v>0</v>
      </c>
      <c r="B23" s="4">
        <v>15</v>
      </c>
      <c r="C23" s="7" t="s">
        <v>73</v>
      </c>
      <c r="D23" s="7"/>
      <c r="E23" s="23" t="s">
        <v>37</v>
      </c>
      <c r="F23" s="24">
        <v>1</v>
      </c>
      <c r="G23" s="5"/>
      <c r="H23" s="25"/>
      <c r="I23" s="26"/>
      <c r="J23" s="27"/>
      <c r="K23" s="28"/>
      <c r="L23" s="29"/>
      <c r="M23" s="30"/>
      <c r="N23" s="31"/>
      <c r="O23" s="32"/>
      <c r="P23" s="33">
        <v>2</v>
      </c>
      <c r="Q23" s="34"/>
      <c r="R23" s="35"/>
      <c r="S23" s="36"/>
      <c r="T23" s="5">
        <f t="shared" si="0"/>
        <v>2</v>
      </c>
      <c r="U23" s="37">
        <v>0</v>
      </c>
      <c r="V23" s="38">
        <f t="shared" si="1"/>
        <v>0</v>
      </c>
    </row>
    <row r="24" spans="1:22" outlineLevel="2" x14ac:dyDescent="0.25">
      <c r="A24" s="4" t="s">
        <v>0</v>
      </c>
      <c r="B24" s="4">
        <v>16</v>
      </c>
      <c r="C24" s="6" t="s">
        <v>158</v>
      </c>
      <c r="D24" s="6" t="s">
        <v>74</v>
      </c>
      <c r="E24" s="23" t="s">
        <v>37</v>
      </c>
      <c r="F24" s="24">
        <v>1</v>
      </c>
      <c r="G24" s="5"/>
      <c r="H24" s="25"/>
      <c r="I24" s="26"/>
      <c r="J24" s="27"/>
      <c r="K24" s="28"/>
      <c r="L24" s="29"/>
      <c r="M24" s="30"/>
      <c r="N24" s="31"/>
      <c r="O24" s="32"/>
      <c r="P24" s="33">
        <v>6</v>
      </c>
      <c r="Q24" s="34"/>
      <c r="R24" s="35"/>
      <c r="S24" s="36"/>
      <c r="T24" s="5">
        <v>6</v>
      </c>
      <c r="U24" s="37">
        <v>0</v>
      </c>
      <c r="V24" s="38">
        <f t="shared" si="1"/>
        <v>0</v>
      </c>
    </row>
    <row r="25" spans="1:22" outlineLevel="2" x14ac:dyDescent="0.25">
      <c r="A25" s="4" t="s">
        <v>0</v>
      </c>
      <c r="B25" s="4">
        <v>17</v>
      </c>
      <c r="C25" s="6" t="s">
        <v>168</v>
      </c>
      <c r="D25" s="6" t="s">
        <v>75</v>
      </c>
      <c r="E25" s="23" t="s">
        <v>37</v>
      </c>
      <c r="F25" s="24">
        <v>250</v>
      </c>
      <c r="G25" s="5"/>
      <c r="H25" s="25"/>
      <c r="I25" s="26"/>
      <c r="J25" s="27"/>
      <c r="K25" s="28"/>
      <c r="L25" s="29"/>
      <c r="M25" s="30"/>
      <c r="N25" s="31"/>
      <c r="O25" s="32"/>
      <c r="P25" s="33">
        <v>5</v>
      </c>
      <c r="Q25" s="34"/>
      <c r="R25" s="35"/>
      <c r="S25" s="36"/>
      <c r="T25" s="5">
        <f>SUM(H25:S25)</f>
        <v>5</v>
      </c>
      <c r="U25" s="37">
        <v>0</v>
      </c>
      <c r="V25" s="38">
        <f t="shared" si="1"/>
        <v>0</v>
      </c>
    </row>
    <row r="26" spans="1:22" outlineLevel="2" x14ac:dyDescent="0.25">
      <c r="A26" s="4" t="s">
        <v>0</v>
      </c>
      <c r="B26" s="4">
        <v>18</v>
      </c>
      <c r="C26" s="6" t="s">
        <v>169</v>
      </c>
      <c r="D26" s="6" t="s">
        <v>76</v>
      </c>
      <c r="E26" s="23" t="s">
        <v>37</v>
      </c>
      <c r="F26" s="24">
        <v>250</v>
      </c>
      <c r="G26" s="5"/>
      <c r="H26" s="25"/>
      <c r="I26" s="26"/>
      <c r="J26" s="27"/>
      <c r="K26" s="28"/>
      <c r="L26" s="29"/>
      <c r="M26" s="30"/>
      <c r="N26" s="31"/>
      <c r="O26" s="32"/>
      <c r="P26" s="33">
        <v>5</v>
      </c>
      <c r="Q26" s="34"/>
      <c r="R26" s="35"/>
      <c r="S26" s="36"/>
      <c r="T26" s="5">
        <f>SUM(H26:S26)</f>
        <v>5</v>
      </c>
      <c r="U26" s="37">
        <v>0</v>
      </c>
      <c r="V26" s="38">
        <f t="shared" si="1"/>
        <v>0</v>
      </c>
    </row>
    <row r="27" spans="1:22" ht="57.75" outlineLevel="2" x14ac:dyDescent="0.25">
      <c r="A27" s="4" t="s">
        <v>0</v>
      </c>
      <c r="B27" s="4">
        <v>19</v>
      </c>
      <c r="C27" s="6" t="s">
        <v>154</v>
      </c>
      <c r="D27" s="6"/>
      <c r="E27" s="23" t="s">
        <v>37</v>
      </c>
      <c r="F27" s="24">
        <v>10</v>
      </c>
      <c r="G27" s="5"/>
      <c r="H27" s="25"/>
      <c r="I27" s="26"/>
      <c r="J27" s="27"/>
      <c r="K27" s="28"/>
      <c r="L27" s="29"/>
      <c r="M27" s="30"/>
      <c r="N27" s="31"/>
      <c r="O27" s="32"/>
      <c r="P27" s="33">
        <v>1</v>
      </c>
      <c r="Q27" s="34"/>
      <c r="R27" s="35"/>
      <c r="S27" s="36"/>
      <c r="T27" s="5">
        <f>SUM(H27:S27)</f>
        <v>1</v>
      </c>
      <c r="U27" s="37">
        <v>0</v>
      </c>
      <c r="V27" s="38">
        <f t="shared" si="1"/>
        <v>0</v>
      </c>
    </row>
    <row r="28" spans="1:22" ht="24" outlineLevel="2" x14ac:dyDescent="0.25">
      <c r="A28" s="4" t="s">
        <v>0</v>
      </c>
      <c r="B28" s="4">
        <v>20</v>
      </c>
      <c r="C28" s="6" t="s">
        <v>156</v>
      </c>
      <c r="D28" s="6"/>
      <c r="E28" s="23" t="s">
        <v>37</v>
      </c>
      <c r="F28" s="24">
        <v>1</v>
      </c>
      <c r="G28" s="5"/>
      <c r="H28" s="25"/>
      <c r="I28" s="26"/>
      <c r="J28" s="27"/>
      <c r="K28" s="28"/>
      <c r="L28" s="29"/>
      <c r="M28" s="30"/>
      <c r="N28" s="31"/>
      <c r="O28" s="32"/>
      <c r="P28" s="33">
        <v>4</v>
      </c>
      <c r="Q28" s="34"/>
      <c r="R28" s="35"/>
      <c r="S28" s="36"/>
      <c r="T28" s="5">
        <f>SUM(H28:S28)</f>
        <v>4</v>
      </c>
      <c r="U28" s="37">
        <v>0</v>
      </c>
      <c r="V28" s="38">
        <f t="shared" si="1"/>
        <v>0</v>
      </c>
    </row>
    <row r="29" spans="1:22" ht="35.25" outlineLevel="2" x14ac:dyDescent="0.25">
      <c r="A29" s="4" t="s">
        <v>0</v>
      </c>
      <c r="B29" s="4">
        <v>21</v>
      </c>
      <c r="C29" s="7" t="s">
        <v>157</v>
      </c>
      <c r="D29" s="7"/>
      <c r="E29" s="23" t="s">
        <v>37</v>
      </c>
      <c r="F29" s="24">
        <v>100</v>
      </c>
      <c r="G29" s="5"/>
      <c r="H29" s="25"/>
      <c r="I29" s="26"/>
      <c r="J29" s="27"/>
      <c r="K29" s="28"/>
      <c r="L29" s="29"/>
      <c r="M29" s="30"/>
      <c r="N29" s="31"/>
      <c r="O29" s="32"/>
      <c r="P29" s="33">
        <v>10</v>
      </c>
      <c r="Q29" s="34"/>
      <c r="R29" s="35"/>
      <c r="S29" s="36"/>
      <c r="T29" s="5">
        <v>10</v>
      </c>
      <c r="U29" s="37">
        <v>0</v>
      </c>
      <c r="V29" s="38">
        <f t="shared" si="1"/>
        <v>0</v>
      </c>
    </row>
    <row r="30" spans="1:22" outlineLevel="2" x14ac:dyDescent="0.25">
      <c r="A30" s="4" t="s">
        <v>0</v>
      </c>
      <c r="B30" s="4">
        <v>22</v>
      </c>
      <c r="C30" s="6" t="s">
        <v>176</v>
      </c>
      <c r="D30" s="6"/>
      <c r="E30" s="23" t="s">
        <v>4</v>
      </c>
      <c r="F30" s="24" t="s">
        <v>6</v>
      </c>
      <c r="G30" s="5" t="s">
        <v>177</v>
      </c>
      <c r="H30" s="25"/>
      <c r="I30" s="26"/>
      <c r="J30" s="27"/>
      <c r="K30" s="28"/>
      <c r="L30" s="29"/>
      <c r="M30" s="30"/>
      <c r="N30" s="31"/>
      <c r="O30" s="32"/>
      <c r="P30" s="33"/>
      <c r="Q30" s="34">
        <v>30</v>
      </c>
      <c r="R30" s="35"/>
      <c r="S30" s="36"/>
      <c r="T30" s="5">
        <f t="shared" ref="T30:T32" si="2">SUM(H30:S30)</f>
        <v>30</v>
      </c>
      <c r="U30" s="37">
        <v>0</v>
      </c>
      <c r="V30" s="38">
        <f t="shared" ref="V30:V32" si="3">T30*U30</f>
        <v>0</v>
      </c>
    </row>
    <row r="31" spans="1:22" ht="43.5" customHeight="1" outlineLevel="2" x14ac:dyDescent="0.25">
      <c r="A31" s="4" t="s">
        <v>0</v>
      </c>
      <c r="B31" s="4">
        <v>23</v>
      </c>
      <c r="C31" s="6" t="s">
        <v>160</v>
      </c>
      <c r="D31" s="6"/>
      <c r="E31" s="23" t="s">
        <v>4</v>
      </c>
      <c r="F31" s="24">
        <v>625</v>
      </c>
      <c r="G31" s="5" t="s">
        <v>161</v>
      </c>
      <c r="H31" s="25">
        <f>'[1]ExSIM (Matějovič)'!H246</f>
        <v>0</v>
      </c>
      <c r="I31" s="26">
        <f>'[1]AbRE (Hrabák)'!H246</f>
        <v>0</v>
      </c>
      <c r="J31" s="27">
        <f>'[1]VITL (Reischig)'!H246</f>
        <v>0</v>
      </c>
      <c r="K31" s="28">
        <f>'[1]KvSI (Štengl)'!H246</f>
        <v>0</v>
      </c>
      <c r="L31" s="29">
        <f>'[1]CNS SI (Ježek)'!H246</f>
        <v>0</v>
      </c>
      <c r="M31" s="30">
        <f>'[1]CNS SI (Cendelín)'!H246</f>
        <v>0</v>
      </c>
      <c r="N31" s="31">
        <f>'[1]M SI (Kuncová)'!H246</f>
        <v>0</v>
      </c>
      <c r="O31" s="32">
        <f>'[1]BR S I (Vištejnová)'!H246</f>
        <v>1</v>
      </c>
      <c r="P31" s="33">
        <f>'[1]KH (Tonar)'!H246</f>
        <v>0</v>
      </c>
      <c r="Q31" s="34">
        <f>'[1]ChZ (Klein)'!H246</f>
        <v>1</v>
      </c>
      <c r="R31" s="35">
        <f>'[1]PtL (Mareš)'!H246</f>
        <v>0</v>
      </c>
      <c r="S31" s="36">
        <f>'[1]BchL (Racek)'!H246</f>
        <v>0</v>
      </c>
      <c r="T31" s="5">
        <f t="shared" si="2"/>
        <v>2</v>
      </c>
      <c r="U31" s="37">
        <v>0</v>
      </c>
      <c r="V31" s="38">
        <f t="shared" si="3"/>
        <v>0</v>
      </c>
    </row>
    <row r="32" spans="1:22" s="41" customFormat="1" ht="35.25" outlineLevel="2" x14ac:dyDescent="0.25">
      <c r="A32" s="4" t="s">
        <v>0</v>
      </c>
      <c r="B32" s="4">
        <v>24</v>
      </c>
      <c r="C32" s="6" t="s">
        <v>162</v>
      </c>
      <c r="D32" s="6"/>
      <c r="E32" s="23" t="s">
        <v>4</v>
      </c>
      <c r="F32" s="24">
        <v>5</v>
      </c>
      <c r="G32" s="5" t="s">
        <v>161</v>
      </c>
      <c r="H32" s="25">
        <f>'[1]ExSIM (Matějovič)'!H431</f>
        <v>0</v>
      </c>
      <c r="I32" s="26">
        <f>'[1]AbRE (Hrabák)'!H431</f>
        <v>0</v>
      </c>
      <c r="J32" s="27">
        <f>'[1]VITL (Reischig)'!H431</f>
        <v>0</v>
      </c>
      <c r="K32" s="28">
        <f>'[1]KvSI (Štengl)'!H431</f>
        <v>0</v>
      </c>
      <c r="L32" s="29">
        <f>'[1]CNS SI (Ježek)'!H431</f>
        <v>0</v>
      </c>
      <c r="M32" s="30">
        <f>'[1]CNS SI (Cendelín)'!H431</f>
        <v>0</v>
      </c>
      <c r="N32" s="31">
        <f>'[1]M SI (Kuncová)'!H431</f>
        <v>0</v>
      </c>
      <c r="O32" s="32">
        <f>'[1]BR S I (Vištejnová)'!H431</f>
        <v>10</v>
      </c>
      <c r="P32" s="33">
        <f>'[1]KH (Tonar)'!H431</f>
        <v>0</v>
      </c>
      <c r="Q32" s="34">
        <f>'[1]ChZ (Klein)'!H431</f>
        <v>0</v>
      </c>
      <c r="R32" s="35">
        <f>'[1]PtL (Mareš)'!H431</f>
        <v>0</v>
      </c>
      <c r="S32" s="36">
        <f>'[1]BchL (Racek)'!H431</f>
        <v>10</v>
      </c>
      <c r="T32" s="5">
        <f t="shared" si="2"/>
        <v>20</v>
      </c>
      <c r="U32" s="37">
        <v>0</v>
      </c>
      <c r="V32" s="38">
        <f t="shared" si="3"/>
        <v>0</v>
      </c>
    </row>
    <row r="33" spans="1:22" ht="15.75" thickBot="1" x14ac:dyDescent="0.3">
      <c r="A33" s="64" t="s">
        <v>120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6"/>
      <c r="V33" s="39">
        <f>SUBTOTAL(9,V9:V32)</f>
        <v>0</v>
      </c>
    </row>
    <row r="34" spans="1:22" ht="19.5" thickBot="1" x14ac:dyDescent="0.35">
      <c r="A34" s="40" t="s">
        <v>113</v>
      </c>
      <c r="B34" s="8"/>
      <c r="C34" s="43" t="s">
        <v>196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22"/>
    </row>
    <row r="35" spans="1:22" ht="65.25" customHeight="1" outlineLevel="2" x14ac:dyDescent="0.25">
      <c r="A35" s="4" t="s">
        <v>113</v>
      </c>
      <c r="B35" s="4">
        <v>1</v>
      </c>
      <c r="C35" s="6" t="s">
        <v>170</v>
      </c>
      <c r="D35" s="6"/>
      <c r="E35" s="23" t="s">
        <v>4</v>
      </c>
      <c r="F35" s="24">
        <v>1</v>
      </c>
      <c r="G35" s="5"/>
      <c r="H35" s="25"/>
      <c r="I35" s="26"/>
      <c r="J35" s="27"/>
      <c r="K35" s="28"/>
      <c r="L35" s="29"/>
      <c r="M35" s="30"/>
      <c r="N35" s="31"/>
      <c r="O35" s="32"/>
      <c r="P35" s="33"/>
      <c r="Q35" s="34"/>
      <c r="R35" s="35"/>
      <c r="S35" s="36">
        <v>1</v>
      </c>
      <c r="T35" s="5">
        <f>SUM(H35:S35)</f>
        <v>1</v>
      </c>
      <c r="U35" s="37">
        <v>0</v>
      </c>
      <c r="V35" s="38">
        <f>T35*U35</f>
        <v>0</v>
      </c>
    </row>
    <row r="36" spans="1:22" ht="99.75" customHeight="1" outlineLevel="2" x14ac:dyDescent="0.25">
      <c r="A36" s="4" t="s">
        <v>113</v>
      </c>
      <c r="B36" s="4">
        <v>2</v>
      </c>
      <c r="C36" s="50" t="s">
        <v>197</v>
      </c>
      <c r="D36" s="6"/>
      <c r="E36" s="23" t="s">
        <v>4</v>
      </c>
      <c r="F36" s="24">
        <v>1</v>
      </c>
      <c r="G36" s="5"/>
      <c r="H36" s="25"/>
      <c r="I36" s="26"/>
      <c r="J36" s="27"/>
      <c r="K36" s="28"/>
      <c r="L36" s="29"/>
      <c r="M36" s="30"/>
      <c r="N36" s="31"/>
      <c r="O36" s="32"/>
      <c r="P36" s="33"/>
      <c r="Q36" s="34"/>
      <c r="R36" s="35">
        <v>1</v>
      </c>
      <c r="S36" s="36"/>
      <c r="T36" s="5">
        <v>1</v>
      </c>
      <c r="U36" s="37">
        <v>0</v>
      </c>
      <c r="V36" s="38">
        <f>T36*U36</f>
        <v>0</v>
      </c>
    </row>
    <row r="37" spans="1:22" s="48" customFormat="1" ht="54" customHeight="1" outlineLevel="2" x14ac:dyDescent="0.25">
      <c r="A37" s="4"/>
      <c r="B37" s="4">
        <v>3</v>
      </c>
      <c r="C37" s="50" t="s">
        <v>190</v>
      </c>
      <c r="D37" s="6"/>
      <c r="E37" s="23" t="s">
        <v>4</v>
      </c>
      <c r="F37" s="24">
        <v>1</v>
      </c>
      <c r="G37" s="5"/>
      <c r="H37" s="25"/>
      <c r="I37" s="26"/>
      <c r="J37" s="27"/>
      <c r="K37" s="28"/>
      <c r="L37" s="29"/>
      <c r="M37" s="30"/>
      <c r="N37" s="31"/>
      <c r="O37" s="32"/>
      <c r="P37" s="33"/>
      <c r="Q37" s="34"/>
      <c r="R37" s="35">
        <v>5</v>
      </c>
      <c r="S37" s="36"/>
      <c r="T37" s="5">
        <v>5</v>
      </c>
      <c r="U37" s="37">
        <v>0</v>
      </c>
      <c r="V37" s="38">
        <f t="shared" ref="V37:V38" si="4">T37*U37</f>
        <v>0</v>
      </c>
    </row>
    <row r="38" spans="1:22" s="48" customFormat="1" ht="44.25" customHeight="1" outlineLevel="2" x14ac:dyDescent="0.25">
      <c r="A38" s="4"/>
      <c r="B38" s="4">
        <v>4</v>
      </c>
      <c r="C38" s="50" t="s">
        <v>191</v>
      </c>
      <c r="D38" s="6"/>
      <c r="E38" s="23" t="s">
        <v>4</v>
      </c>
      <c r="F38" s="24">
        <v>1</v>
      </c>
      <c r="G38" s="5"/>
      <c r="H38" s="25"/>
      <c r="I38" s="26"/>
      <c r="J38" s="27"/>
      <c r="K38" s="28"/>
      <c r="L38" s="29"/>
      <c r="M38" s="30"/>
      <c r="N38" s="31"/>
      <c r="O38" s="32"/>
      <c r="P38" s="33"/>
      <c r="Q38" s="34"/>
      <c r="R38" s="35">
        <v>5</v>
      </c>
      <c r="S38" s="36"/>
      <c r="T38" s="5">
        <v>5</v>
      </c>
      <c r="U38" s="37">
        <v>0</v>
      </c>
      <c r="V38" s="38">
        <f t="shared" si="4"/>
        <v>0</v>
      </c>
    </row>
    <row r="39" spans="1:22" ht="36.75" customHeight="1" outlineLevel="2" x14ac:dyDescent="0.25">
      <c r="A39" s="4" t="s">
        <v>113</v>
      </c>
      <c r="B39" s="4">
        <v>5</v>
      </c>
      <c r="C39" s="6" t="s">
        <v>178</v>
      </c>
      <c r="D39" s="6"/>
      <c r="E39" s="23" t="s">
        <v>4</v>
      </c>
      <c r="F39" s="24">
        <v>1</v>
      </c>
      <c r="G39" s="5"/>
      <c r="H39" s="25"/>
      <c r="I39" s="26"/>
      <c r="J39" s="27"/>
      <c r="K39" s="28"/>
      <c r="L39" s="29"/>
      <c r="M39" s="30"/>
      <c r="N39" s="31"/>
      <c r="O39" s="32"/>
      <c r="P39" s="33"/>
      <c r="Q39" s="34"/>
      <c r="R39" s="35"/>
      <c r="S39" s="36">
        <v>2</v>
      </c>
      <c r="T39" s="5">
        <f>SUM(H39:S39)</f>
        <v>2</v>
      </c>
      <c r="U39" s="37">
        <v>0</v>
      </c>
      <c r="V39" s="38">
        <f>T39*U39</f>
        <v>0</v>
      </c>
    </row>
    <row r="40" spans="1:22" ht="15.75" thickBot="1" x14ac:dyDescent="0.3">
      <c r="A40" s="64" t="s">
        <v>121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6"/>
      <c r="V40" s="39">
        <f>SUBTOTAL(9,V35:V39)</f>
        <v>0</v>
      </c>
    </row>
    <row r="41" spans="1:22" ht="19.5" thickBot="1" x14ac:dyDescent="0.35">
      <c r="A41" s="40" t="s">
        <v>29</v>
      </c>
      <c r="B41" s="8"/>
      <c r="C41" s="43" t="s">
        <v>192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22"/>
    </row>
    <row r="42" spans="1:22" ht="24" outlineLevel="2" x14ac:dyDescent="0.25">
      <c r="A42" s="4" t="s">
        <v>29</v>
      </c>
      <c r="B42" s="4">
        <v>1</v>
      </c>
      <c r="C42" s="6" t="s">
        <v>40</v>
      </c>
      <c r="D42" s="6" t="s">
        <v>41</v>
      </c>
      <c r="E42" s="23" t="s">
        <v>33</v>
      </c>
      <c r="F42" s="24">
        <v>1000</v>
      </c>
      <c r="G42" s="5"/>
      <c r="H42" s="25"/>
      <c r="I42" s="26"/>
      <c r="J42" s="27"/>
      <c r="K42" s="28"/>
      <c r="L42" s="29"/>
      <c r="M42" s="30"/>
      <c r="N42" s="31"/>
      <c r="O42" s="32"/>
      <c r="P42" s="33"/>
      <c r="Q42" s="34"/>
      <c r="R42" s="35"/>
      <c r="S42" s="36">
        <v>2</v>
      </c>
      <c r="T42" s="5">
        <f>SUM(H42:S42)</f>
        <v>2</v>
      </c>
      <c r="U42" s="37">
        <v>0</v>
      </c>
      <c r="V42" s="38">
        <f>T42*U42</f>
        <v>0</v>
      </c>
    </row>
    <row r="43" spans="1:22" ht="24" outlineLevel="2" x14ac:dyDescent="0.25">
      <c r="A43" s="4" t="s">
        <v>29</v>
      </c>
      <c r="B43" s="4">
        <v>2</v>
      </c>
      <c r="C43" s="6" t="s">
        <v>42</v>
      </c>
      <c r="D43" s="6" t="s">
        <v>43</v>
      </c>
      <c r="E43" s="23" t="s">
        <v>33</v>
      </c>
      <c r="F43" s="24">
        <v>1000</v>
      </c>
      <c r="G43" s="5"/>
      <c r="H43" s="25"/>
      <c r="I43" s="26"/>
      <c r="J43" s="27"/>
      <c r="K43" s="28"/>
      <c r="L43" s="29"/>
      <c r="M43" s="30"/>
      <c r="N43" s="31"/>
      <c r="O43" s="32"/>
      <c r="P43" s="33"/>
      <c r="Q43" s="34"/>
      <c r="R43" s="35"/>
      <c r="S43" s="36">
        <v>2</v>
      </c>
      <c r="T43" s="5">
        <f>SUM(H43:S43)</f>
        <v>2</v>
      </c>
      <c r="U43" s="37">
        <v>0</v>
      </c>
      <c r="V43" s="38">
        <f>T43*U43</f>
        <v>0</v>
      </c>
    </row>
    <row r="44" spans="1:22" ht="24" outlineLevel="2" x14ac:dyDescent="0.25">
      <c r="A44" s="4" t="s">
        <v>29</v>
      </c>
      <c r="B44" s="4">
        <v>3</v>
      </c>
      <c r="C44" s="7" t="s">
        <v>44</v>
      </c>
      <c r="D44" s="7" t="s">
        <v>45</v>
      </c>
      <c r="E44" s="23" t="s">
        <v>33</v>
      </c>
      <c r="F44" s="24">
        <v>100</v>
      </c>
      <c r="G44" s="5"/>
      <c r="H44" s="25"/>
      <c r="I44" s="26"/>
      <c r="J44" s="27"/>
      <c r="K44" s="28"/>
      <c r="L44" s="29"/>
      <c r="M44" s="30"/>
      <c r="N44" s="31"/>
      <c r="O44" s="32"/>
      <c r="P44" s="33"/>
      <c r="Q44" s="34"/>
      <c r="R44" s="35"/>
      <c r="S44" s="36">
        <v>20</v>
      </c>
      <c r="T44" s="5">
        <f>SUM(H44:S44)</f>
        <v>20</v>
      </c>
      <c r="U44" s="37">
        <v>0</v>
      </c>
      <c r="V44" s="38">
        <f>T44*U44</f>
        <v>0</v>
      </c>
    </row>
    <row r="45" spans="1:22" ht="15.75" thickBot="1" x14ac:dyDescent="0.3">
      <c r="A45" s="64" t="s">
        <v>122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6"/>
      <c r="V45" s="39">
        <f>SUBTOTAL(9,V42:V44)</f>
        <v>0</v>
      </c>
    </row>
    <row r="46" spans="1:22" ht="19.5" thickBot="1" x14ac:dyDescent="0.35">
      <c r="A46" s="40" t="s">
        <v>30</v>
      </c>
      <c r="B46" s="8"/>
      <c r="C46" s="43" t="s">
        <v>193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22"/>
    </row>
    <row r="47" spans="1:22" ht="30" outlineLevel="2" x14ac:dyDescent="0.25">
      <c r="A47" s="4" t="s">
        <v>30</v>
      </c>
      <c r="B47" s="4">
        <v>1</v>
      </c>
      <c r="C47" s="6" t="s">
        <v>187</v>
      </c>
      <c r="D47" s="6" t="s">
        <v>96</v>
      </c>
      <c r="E47" s="23" t="s">
        <v>4</v>
      </c>
      <c r="F47" s="24">
        <v>50</v>
      </c>
      <c r="G47" s="5" t="s">
        <v>186</v>
      </c>
      <c r="H47" s="25"/>
      <c r="I47" s="26">
        <v>1</v>
      </c>
      <c r="J47" s="27"/>
      <c r="K47" s="28"/>
      <c r="L47" s="29"/>
      <c r="M47" s="30"/>
      <c r="N47" s="31"/>
      <c r="O47" s="32"/>
      <c r="P47" s="33"/>
      <c r="Q47" s="34"/>
      <c r="R47" s="35"/>
      <c r="S47" s="36"/>
      <c r="T47" s="5">
        <f>SUM(H47:S47)</f>
        <v>1</v>
      </c>
      <c r="U47" s="37">
        <v>0</v>
      </c>
      <c r="V47" s="38">
        <f>T47*U47</f>
        <v>0</v>
      </c>
    </row>
    <row r="48" spans="1:22" ht="30" outlineLevel="2" x14ac:dyDescent="0.25">
      <c r="A48" s="4" t="s">
        <v>30</v>
      </c>
      <c r="B48" s="4">
        <v>2</v>
      </c>
      <c r="C48" s="6" t="s">
        <v>189</v>
      </c>
      <c r="D48" s="6" t="s">
        <v>97</v>
      </c>
      <c r="E48" s="23" t="s">
        <v>4</v>
      </c>
      <c r="F48" s="24">
        <v>10</v>
      </c>
      <c r="G48" s="5" t="s">
        <v>188</v>
      </c>
      <c r="H48" s="25"/>
      <c r="I48" s="26">
        <v>10</v>
      </c>
      <c r="J48" s="27"/>
      <c r="K48" s="28"/>
      <c r="L48" s="29"/>
      <c r="M48" s="30"/>
      <c r="N48" s="31"/>
      <c r="O48" s="32"/>
      <c r="P48" s="33"/>
      <c r="Q48" s="34"/>
      <c r="R48" s="35"/>
      <c r="S48" s="36"/>
      <c r="T48" s="5">
        <f>SUM(H48:S48)</f>
        <v>10</v>
      </c>
      <c r="U48" s="37">
        <v>0</v>
      </c>
      <c r="V48" s="38">
        <f>T48*U48</f>
        <v>0</v>
      </c>
    </row>
    <row r="49" spans="1:22" ht="15.75" thickBot="1" x14ac:dyDescent="0.3">
      <c r="A49" s="64" t="s">
        <v>123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6"/>
      <c r="V49" s="39">
        <f>SUBTOTAL(9,V47:V48)</f>
        <v>0</v>
      </c>
    </row>
    <row r="50" spans="1:22" ht="19.5" thickBot="1" x14ac:dyDescent="0.35">
      <c r="A50" s="40" t="s">
        <v>31</v>
      </c>
      <c r="B50" s="8"/>
      <c r="C50" s="43" t="s">
        <v>133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22"/>
    </row>
    <row r="51" spans="1:22" s="41" customFormat="1" ht="30" outlineLevel="2" x14ac:dyDescent="0.25">
      <c r="A51" s="4" t="s">
        <v>31</v>
      </c>
      <c r="B51" s="4">
        <v>1</v>
      </c>
      <c r="C51" s="6" t="s">
        <v>182</v>
      </c>
      <c r="D51" s="6" t="s">
        <v>180</v>
      </c>
      <c r="E51" s="23" t="s">
        <v>4</v>
      </c>
      <c r="F51" s="24">
        <v>10</v>
      </c>
      <c r="G51" s="5" t="s">
        <v>181</v>
      </c>
      <c r="H51" s="25"/>
      <c r="I51" s="26"/>
      <c r="J51" s="27"/>
      <c r="K51" s="28">
        <v>3</v>
      </c>
      <c r="L51" s="29"/>
      <c r="M51" s="30"/>
      <c r="N51" s="31"/>
      <c r="O51" s="32"/>
      <c r="P51" s="33"/>
      <c r="Q51" s="34"/>
      <c r="R51" s="35"/>
      <c r="S51" s="36"/>
      <c r="T51" s="5">
        <f>SUM(H51:S51)</f>
        <v>3</v>
      </c>
      <c r="U51" s="37">
        <v>0</v>
      </c>
      <c r="V51" s="38">
        <f>T51*U51</f>
        <v>0</v>
      </c>
    </row>
    <row r="52" spans="1:22" ht="15.75" thickBot="1" x14ac:dyDescent="0.3">
      <c r="A52" s="64" t="s">
        <v>124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6"/>
      <c r="V52" s="39">
        <f>SUBTOTAL(9,V51:V51)</f>
        <v>0</v>
      </c>
    </row>
    <row r="53" spans="1:22" ht="19.5" thickBot="1" x14ac:dyDescent="0.35">
      <c r="A53" s="40" t="s">
        <v>34</v>
      </c>
      <c r="B53" s="8"/>
      <c r="C53" s="43" t="s">
        <v>134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22"/>
    </row>
    <row r="54" spans="1:22" outlineLevel="2" x14ac:dyDescent="0.25">
      <c r="A54" s="4" t="s">
        <v>34</v>
      </c>
      <c r="B54" s="4">
        <v>1</v>
      </c>
      <c r="C54" s="6" t="s">
        <v>47</v>
      </c>
      <c r="D54" s="6" t="s">
        <v>48</v>
      </c>
      <c r="E54" s="23" t="s">
        <v>33</v>
      </c>
      <c r="F54" s="24">
        <v>10</v>
      </c>
      <c r="G54" s="5"/>
      <c r="H54" s="25">
        <f>'[1]ExSIM (Matějovič)'!H3</f>
        <v>0</v>
      </c>
      <c r="I54" s="26">
        <f>'[1]AbRE (Hrabák)'!H3</f>
        <v>0</v>
      </c>
      <c r="J54" s="27">
        <f>'[1]VITL (Reischig)'!H3</f>
        <v>0</v>
      </c>
      <c r="K54" s="28">
        <f>'[1]KvSI (Štengl)'!H3</f>
        <v>0</v>
      </c>
      <c r="L54" s="29">
        <f>'[1]CNS SI (Ježek)'!H3</f>
        <v>0</v>
      </c>
      <c r="M54" s="30">
        <f>'[1]CNS SI (Cendelín)'!H3</f>
        <v>0</v>
      </c>
      <c r="N54" s="31">
        <f>'[1]M SI (Kuncová)'!H3</f>
        <v>0</v>
      </c>
      <c r="O54" s="32">
        <f>'[1]BR S I (Vištejnová)'!H3</f>
        <v>0</v>
      </c>
      <c r="P54" s="33">
        <v>1</v>
      </c>
      <c r="Q54" s="34">
        <f>'[1]ChZ (Klein)'!H3</f>
        <v>0</v>
      </c>
      <c r="R54" s="35">
        <f>'[1]PtL (Mareš)'!H3</f>
        <v>0</v>
      </c>
      <c r="S54" s="36">
        <f>'[1]BchL (Racek)'!H3</f>
        <v>0</v>
      </c>
      <c r="T54" s="5">
        <f>SUM(H54:S54)</f>
        <v>1</v>
      </c>
      <c r="U54" s="37">
        <v>0</v>
      </c>
      <c r="V54" s="38">
        <f>T54*U54</f>
        <v>0</v>
      </c>
    </row>
    <row r="55" spans="1:22" outlineLevel="2" x14ac:dyDescent="0.25">
      <c r="A55" s="4" t="s">
        <v>34</v>
      </c>
      <c r="B55" s="4">
        <v>2</v>
      </c>
      <c r="C55" s="6" t="s">
        <v>49</v>
      </c>
      <c r="D55" s="6" t="s">
        <v>50</v>
      </c>
      <c r="E55" s="23" t="s">
        <v>4</v>
      </c>
      <c r="F55" s="24">
        <v>10</v>
      </c>
      <c r="G55" s="5"/>
      <c r="H55" s="25"/>
      <c r="I55" s="26"/>
      <c r="J55" s="27"/>
      <c r="K55" s="28"/>
      <c r="L55" s="29"/>
      <c r="M55" s="30"/>
      <c r="N55" s="31"/>
      <c r="O55" s="32"/>
      <c r="P55" s="33">
        <v>1</v>
      </c>
      <c r="Q55" s="34"/>
      <c r="R55" s="35"/>
      <c r="S55" s="36"/>
      <c r="T55" s="5">
        <f>SUM(H55:S55)</f>
        <v>1</v>
      </c>
      <c r="U55" s="37">
        <v>0</v>
      </c>
      <c r="V55" s="38">
        <f>T55*U55</f>
        <v>0</v>
      </c>
    </row>
    <row r="56" spans="1:22" outlineLevel="2" x14ac:dyDescent="0.25">
      <c r="A56" s="4" t="s">
        <v>34</v>
      </c>
      <c r="B56" s="4">
        <v>3</v>
      </c>
      <c r="C56" s="6" t="s">
        <v>51</v>
      </c>
      <c r="D56" s="6" t="s">
        <v>52</v>
      </c>
      <c r="E56" s="23" t="s">
        <v>4</v>
      </c>
      <c r="F56" s="24">
        <v>1440</v>
      </c>
      <c r="G56" s="5"/>
      <c r="H56" s="25"/>
      <c r="I56" s="26"/>
      <c r="J56" s="27"/>
      <c r="K56" s="28"/>
      <c r="L56" s="29"/>
      <c r="M56" s="30"/>
      <c r="N56" s="31"/>
      <c r="O56" s="32"/>
      <c r="P56" s="33">
        <v>2</v>
      </c>
      <c r="Q56" s="34"/>
      <c r="R56" s="35"/>
      <c r="S56" s="36"/>
      <c r="T56" s="5">
        <f>SUM(H56:S56)</f>
        <v>2</v>
      </c>
      <c r="U56" s="37">
        <v>0</v>
      </c>
      <c r="V56" s="38">
        <f>T56*U56</f>
        <v>0</v>
      </c>
    </row>
    <row r="57" spans="1:22" ht="15.75" thickBot="1" x14ac:dyDescent="0.3">
      <c r="A57" s="64" t="s">
        <v>125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6"/>
      <c r="V57" s="39">
        <f>SUBTOTAL(9,V54:V56)</f>
        <v>0</v>
      </c>
    </row>
    <row r="58" spans="1:22" ht="19.5" thickBot="1" x14ac:dyDescent="0.35">
      <c r="A58" s="40" t="s">
        <v>35</v>
      </c>
      <c r="B58" s="8"/>
      <c r="C58" s="43" t="s">
        <v>135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22"/>
    </row>
    <row r="59" spans="1:22" ht="24" outlineLevel="2" x14ac:dyDescent="0.25">
      <c r="A59" s="4" t="s">
        <v>35</v>
      </c>
      <c r="B59" s="4">
        <v>1</v>
      </c>
      <c r="C59" s="6" t="s">
        <v>183</v>
      </c>
      <c r="D59" s="6"/>
      <c r="E59" s="23" t="s">
        <v>4</v>
      </c>
      <c r="F59" s="24">
        <v>6</v>
      </c>
      <c r="G59" s="5"/>
      <c r="H59" s="25"/>
      <c r="I59" s="26"/>
      <c r="J59" s="27"/>
      <c r="K59" s="28"/>
      <c r="L59" s="29"/>
      <c r="M59" s="30"/>
      <c r="N59" s="31"/>
      <c r="O59" s="32"/>
      <c r="P59" s="33"/>
      <c r="Q59" s="34"/>
      <c r="R59" s="35">
        <v>6</v>
      </c>
      <c r="S59" s="36"/>
      <c r="T59" s="5">
        <f>SUM(H59:S59)</f>
        <v>6</v>
      </c>
      <c r="U59" s="37">
        <v>0</v>
      </c>
      <c r="V59" s="38">
        <f t="shared" ref="V59:V69" si="5">T59*U59</f>
        <v>0</v>
      </c>
    </row>
    <row r="60" spans="1:22" ht="24" outlineLevel="2" x14ac:dyDescent="0.25">
      <c r="A60" s="4" t="s">
        <v>35</v>
      </c>
      <c r="B60" s="4">
        <v>2</v>
      </c>
      <c r="C60" s="6" t="s">
        <v>77</v>
      </c>
      <c r="D60" s="6" t="s">
        <v>78</v>
      </c>
      <c r="E60" s="23" t="s">
        <v>4</v>
      </c>
      <c r="F60" s="24">
        <v>5</v>
      </c>
      <c r="G60" s="5"/>
      <c r="H60" s="25"/>
      <c r="I60" s="26"/>
      <c r="J60" s="27"/>
      <c r="K60" s="28"/>
      <c r="L60" s="29"/>
      <c r="M60" s="30"/>
      <c r="N60" s="31"/>
      <c r="O60" s="32"/>
      <c r="P60" s="33"/>
      <c r="Q60" s="34"/>
      <c r="R60" s="35">
        <v>5</v>
      </c>
      <c r="S60" s="36"/>
      <c r="T60" s="5">
        <v>5</v>
      </c>
      <c r="U60" s="37">
        <v>0</v>
      </c>
      <c r="V60" s="38">
        <f t="shared" si="5"/>
        <v>0</v>
      </c>
    </row>
    <row r="61" spans="1:22" ht="24" outlineLevel="2" x14ac:dyDescent="0.25">
      <c r="A61" s="4" t="s">
        <v>35</v>
      </c>
      <c r="B61" s="4">
        <v>3</v>
      </c>
      <c r="C61" s="6" t="s">
        <v>79</v>
      </c>
      <c r="D61" s="7" t="s">
        <v>80</v>
      </c>
      <c r="E61" s="23" t="s">
        <v>4</v>
      </c>
      <c r="F61" s="24">
        <v>5</v>
      </c>
      <c r="G61" s="5"/>
      <c r="H61" s="25"/>
      <c r="I61" s="26"/>
      <c r="J61" s="27"/>
      <c r="K61" s="28"/>
      <c r="L61" s="29"/>
      <c r="M61" s="30"/>
      <c r="N61" s="31"/>
      <c r="O61" s="32"/>
      <c r="P61" s="33"/>
      <c r="Q61" s="34"/>
      <c r="R61" s="35">
        <v>5</v>
      </c>
      <c r="S61" s="36"/>
      <c r="T61" s="5">
        <v>5</v>
      </c>
      <c r="U61" s="37">
        <v>0</v>
      </c>
      <c r="V61" s="38">
        <f t="shared" si="5"/>
        <v>0</v>
      </c>
    </row>
    <row r="62" spans="1:22" ht="24" outlineLevel="2" x14ac:dyDescent="0.25">
      <c r="A62" s="4" t="s">
        <v>35</v>
      </c>
      <c r="B62" s="4">
        <v>4</v>
      </c>
      <c r="C62" s="6" t="s">
        <v>81</v>
      </c>
      <c r="D62" s="6" t="s">
        <v>82</v>
      </c>
      <c r="E62" s="23" t="s">
        <v>4</v>
      </c>
      <c r="F62" s="24">
        <v>1</v>
      </c>
      <c r="G62" s="5"/>
      <c r="H62" s="25"/>
      <c r="I62" s="26"/>
      <c r="J62" s="27"/>
      <c r="K62" s="28"/>
      <c r="L62" s="29"/>
      <c r="M62" s="30"/>
      <c r="N62" s="31"/>
      <c r="O62" s="32"/>
      <c r="P62" s="33"/>
      <c r="Q62" s="34"/>
      <c r="R62" s="35">
        <v>1</v>
      </c>
      <c r="S62" s="36"/>
      <c r="T62" s="5">
        <v>1</v>
      </c>
      <c r="U62" s="37">
        <v>0</v>
      </c>
      <c r="V62" s="38">
        <f t="shared" si="5"/>
        <v>0</v>
      </c>
    </row>
    <row r="63" spans="1:22" ht="24" outlineLevel="2" x14ac:dyDescent="0.25">
      <c r="A63" s="4" t="s">
        <v>35</v>
      </c>
      <c r="B63" s="4">
        <v>5</v>
      </c>
      <c r="C63" s="6" t="s">
        <v>83</v>
      </c>
      <c r="D63" s="6" t="s">
        <v>84</v>
      </c>
      <c r="E63" s="23" t="s">
        <v>4</v>
      </c>
      <c r="F63" s="24">
        <v>2</v>
      </c>
      <c r="G63" s="5"/>
      <c r="H63" s="25"/>
      <c r="I63" s="26"/>
      <c r="J63" s="27"/>
      <c r="K63" s="28"/>
      <c r="L63" s="29"/>
      <c r="M63" s="30"/>
      <c r="N63" s="31"/>
      <c r="O63" s="32"/>
      <c r="P63" s="33"/>
      <c r="Q63" s="34"/>
      <c r="R63" s="35">
        <v>2</v>
      </c>
      <c r="S63" s="36"/>
      <c r="T63" s="5">
        <v>2</v>
      </c>
      <c r="U63" s="37">
        <v>0</v>
      </c>
      <c r="V63" s="38">
        <f t="shared" si="5"/>
        <v>0</v>
      </c>
    </row>
    <row r="64" spans="1:22" ht="24" outlineLevel="2" x14ac:dyDescent="0.25">
      <c r="A64" s="4" t="s">
        <v>35</v>
      </c>
      <c r="B64" s="4">
        <v>6</v>
      </c>
      <c r="C64" s="6" t="s">
        <v>85</v>
      </c>
      <c r="D64" s="6" t="s">
        <v>86</v>
      </c>
      <c r="E64" s="23" t="s">
        <v>4</v>
      </c>
      <c r="F64" s="24">
        <v>1</v>
      </c>
      <c r="G64" s="5"/>
      <c r="H64" s="25"/>
      <c r="I64" s="26"/>
      <c r="J64" s="27"/>
      <c r="K64" s="28"/>
      <c r="L64" s="29"/>
      <c r="M64" s="30"/>
      <c r="N64" s="31"/>
      <c r="O64" s="32"/>
      <c r="P64" s="33"/>
      <c r="Q64" s="34"/>
      <c r="R64" s="35">
        <v>1</v>
      </c>
      <c r="S64" s="36"/>
      <c r="T64" s="5">
        <v>1</v>
      </c>
      <c r="U64" s="37">
        <v>0</v>
      </c>
      <c r="V64" s="38">
        <f t="shared" si="5"/>
        <v>0</v>
      </c>
    </row>
    <row r="65" spans="1:22" ht="24" outlineLevel="2" x14ac:dyDescent="0.25">
      <c r="A65" s="4" t="s">
        <v>35</v>
      </c>
      <c r="B65" s="4">
        <v>7</v>
      </c>
      <c r="C65" s="6" t="s">
        <v>87</v>
      </c>
      <c r="D65" s="6" t="s">
        <v>88</v>
      </c>
      <c r="E65" s="23" t="s">
        <v>4</v>
      </c>
      <c r="F65" s="24">
        <v>1</v>
      </c>
      <c r="G65" s="5"/>
      <c r="H65" s="25"/>
      <c r="I65" s="26"/>
      <c r="J65" s="27"/>
      <c r="K65" s="28"/>
      <c r="L65" s="29"/>
      <c r="M65" s="30"/>
      <c r="N65" s="31"/>
      <c r="O65" s="32"/>
      <c r="P65" s="33"/>
      <c r="Q65" s="34"/>
      <c r="R65" s="35">
        <v>1</v>
      </c>
      <c r="S65" s="36"/>
      <c r="T65" s="5">
        <f>SUM(H65:S65)</f>
        <v>1</v>
      </c>
      <c r="U65" s="37">
        <v>0</v>
      </c>
      <c r="V65" s="38">
        <f t="shared" si="5"/>
        <v>0</v>
      </c>
    </row>
    <row r="66" spans="1:22" ht="24" outlineLevel="2" x14ac:dyDescent="0.25">
      <c r="A66" s="4" t="s">
        <v>35</v>
      </c>
      <c r="B66" s="4">
        <v>8</v>
      </c>
      <c r="C66" s="6" t="s">
        <v>89</v>
      </c>
      <c r="D66" s="6" t="s">
        <v>90</v>
      </c>
      <c r="E66" s="23" t="s">
        <v>4</v>
      </c>
      <c r="F66" s="24">
        <v>1</v>
      </c>
      <c r="G66" s="5"/>
      <c r="H66" s="25"/>
      <c r="I66" s="26"/>
      <c r="J66" s="27"/>
      <c r="K66" s="28"/>
      <c r="L66" s="29"/>
      <c r="M66" s="30"/>
      <c r="N66" s="31"/>
      <c r="O66" s="32"/>
      <c r="P66" s="33"/>
      <c r="Q66" s="34"/>
      <c r="R66" s="35">
        <v>1</v>
      </c>
      <c r="S66" s="36"/>
      <c r="T66" s="5">
        <f>SUM(H66:S66)</f>
        <v>1</v>
      </c>
      <c r="U66" s="37">
        <v>0</v>
      </c>
      <c r="V66" s="38">
        <f t="shared" si="5"/>
        <v>0</v>
      </c>
    </row>
    <row r="67" spans="1:22" ht="24" outlineLevel="2" x14ac:dyDescent="0.25">
      <c r="A67" s="4" t="s">
        <v>35</v>
      </c>
      <c r="B67" s="4">
        <v>9</v>
      </c>
      <c r="C67" s="6" t="s">
        <v>91</v>
      </c>
      <c r="D67" s="7" t="s">
        <v>92</v>
      </c>
      <c r="E67" s="23" t="s">
        <v>4</v>
      </c>
      <c r="F67" s="24">
        <v>1</v>
      </c>
      <c r="G67" s="5"/>
      <c r="H67" s="25"/>
      <c r="I67" s="26"/>
      <c r="J67" s="27"/>
      <c r="K67" s="28"/>
      <c r="L67" s="29"/>
      <c r="M67" s="30"/>
      <c r="N67" s="31"/>
      <c r="O67" s="32"/>
      <c r="P67" s="33"/>
      <c r="Q67" s="34"/>
      <c r="R67" s="35">
        <v>1</v>
      </c>
      <c r="S67" s="36"/>
      <c r="T67" s="5">
        <v>1</v>
      </c>
      <c r="U67" s="37">
        <v>0</v>
      </c>
      <c r="V67" s="38">
        <f t="shared" si="5"/>
        <v>0</v>
      </c>
    </row>
    <row r="68" spans="1:22" outlineLevel="2" x14ac:dyDescent="0.25">
      <c r="A68" s="4" t="s">
        <v>35</v>
      </c>
      <c r="B68" s="4">
        <v>10</v>
      </c>
      <c r="C68" s="6" t="s">
        <v>93</v>
      </c>
      <c r="D68" s="6"/>
      <c r="E68" s="23" t="s">
        <v>33</v>
      </c>
      <c r="F68" s="24">
        <v>5</v>
      </c>
      <c r="G68" s="5"/>
      <c r="H68" s="25"/>
      <c r="I68" s="26"/>
      <c r="J68" s="27"/>
      <c r="K68" s="28"/>
      <c r="L68" s="29"/>
      <c r="M68" s="30"/>
      <c r="N68" s="31"/>
      <c r="O68" s="32"/>
      <c r="P68" s="33"/>
      <c r="Q68" s="34"/>
      <c r="R68" s="35">
        <v>5</v>
      </c>
      <c r="S68" s="36"/>
      <c r="T68" s="5">
        <v>5</v>
      </c>
      <c r="U68" s="37">
        <v>0</v>
      </c>
      <c r="V68" s="38">
        <f t="shared" si="5"/>
        <v>0</v>
      </c>
    </row>
    <row r="69" spans="1:22" ht="24" outlineLevel="2" x14ac:dyDescent="0.25">
      <c r="A69" s="4" t="s">
        <v>35</v>
      </c>
      <c r="B69" s="4">
        <v>11</v>
      </c>
      <c r="C69" s="6" t="s">
        <v>94</v>
      </c>
      <c r="D69" s="6" t="s">
        <v>95</v>
      </c>
      <c r="E69" s="23" t="s">
        <v>4</v>
      </c>
      <c r="F69" s="24">
        <v>1</v>
      </c>
      <c r="G69" s="5"/>
      <c r="H69" s="25"/>
      <c r="I69" s="26"/>
      <c r="J69" s="27"/>
      <c r="K69" s="28"/>
      <c r="L69" s="29"/>
      <c r="M69" s="30"/>
      <c r="N69" s="31"/>
      <c r="O69" s="32"/>
      <c r="P69" s="33"/>
      <c r="Q69" s="34"/>
      <c r="R69" s="35">
        <v>1</v>
      </c>
      <c r="S69" s="36"/>
      <c r="T69" s="5">
        <v>1</v>
      </c>
      <c r="U69" s="37">
        <v>0</v>
      </c>
      <c r="V69" s="38">
        <f t="shared" si="5"/>
        <v>0</v>
      </c>
    </row>
    <row r="70" spans="1:22" ht="15.75" thickBot="1" x14ac:dyDescent="0.3">
      <c r="A70" s="64" t="s">
        <v>126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6"/>
      <c r="V70" s="39">
        <f>SUBTOTAL(9,V59:V69)</f>
        <v>0</v>
      </c>
    </row>
    <row r="71" spans="1:22" ht="19.5" thickBot="1" x14ac:dyDescent="0.35">
      <c r="A71" s="40" t="s">
        <v>36</v>
      </c>
      <c r="B71" s="8"/>
      <c r="C71" s="43" t="s">
        <v>136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22"/>
    </row>
    <row r="72" spans="1:22" ht="30" outlineLevel="2" x14ac:dyDescent="0.25">
      <c r="A72" s="4" t="s">
        <v>36</v>
      </c>
      <c r="B72" s="4">
        <v>1</v>
      </c>
      <c r="C72" s="6" t="s">
        <v>109</v>
      </c>
      <c r="D72" s="6" t="s">
        <v>103</v>
      </c>
      <c r="E72" s="23" t="s">
        <v>33</v>
      </c>
      <c r="F72" s="24">
        <v>1</v>
      </c>
      <c r="G72" s="5" t="s">
        <v>108</v>
      </c>
      <c r="H72" s="25"/>
      <c r="I72" s="26"/>
      <c r="J72" s="27"/>
      <c r="K72" s="28"/>
      <c r="L72" s="29"/>
      <c r="M72" s="30"/>
      <c r="N72" s="31"/>
      <c r="O72" s="32">
        <v>1</v>
      </c>
      <c r="P72" s="33"/>
      <c r="Q72" s="34"/>
      <c r="R72" s="35"/>
      <c r="S72" s="36"/>
      <c r="T72" s="5">
        <f>SUM(H72:S72)</f>
        <v>1</v>
      </c>
      <c r="U72" s="37">
        <v>0</v>
      </c>
      <c r="V72" s="38">
        <f>T72*U72</f>
        <v>0</v>
      </c>
    </row>
    <row r="73" spans="1:22" s="41" customFormat="1" ht="30" outlineLevel="2" x14ac:dyDescent="0.25">
      <c r="A73" s="4" t="s">
        <v>36</v>
      </c>
      <c r="B73" s="4">
        <v>2</v>
      </c>
      <c r="C73" s="6" t="s">
        <v>110</v>
      </c>
      <c r="D73" s="6" t="s">
        <v>104</v>
      </c>
      <c r="E73" s="23" t="s">
        <v>33</v>
      </c>
      <c r="F73" s="24">
        <v>1</v>
      </c>
      <c r="G73" s="5" t="s">
        <v>108</v>
      </c>
      <c r="H73" s="25"/>
      <c r="I73" s="26"/>
      <c r="J73" s="27"/>
      <c r="K73" s="28"/>
      <c r="L73" s="29"/>
      <c r="M73" s="30"/>
      <c r="N73" s="31"/>
      <c r="O73" s="32">
        <v>1</v>
      </c>
      <c r="P73" s="33"/>
      <c r="Q73" s="34"/>
      <c r="R73" s="35"/>
      <c r="S73" s="36"/>
      <c r="T73" s="5">
        <f>SUM(H73:S73)</f>
        <v>1</v>
      </c>
      <c r="U73" s="37">
        <v>0</v>
      </c>
      <c r="V73" s="38">
        <f>T73*U73</f>
        <v>0</v>
      </c>
    </row>
    <row r="74" spans="1:22" s="41" customFormat="1" ht="30" outlineLevel="2" x14ac:dyDescent="0.25">
      <c r="A74" s="4" t="s">
        <v>36</v>
      </c>
      <c r="B74" s="4">
        <v>3</v>
      </c>
      <c r="C74" s="7" t="s">
        <v>111</v>
      </c>
      <c r="D74" s="7" t="s">
        <v>105</v>
      </c>
      <c r="E74" s="23" t="s">
        <v>33</v>
      </c>
      <c r="F74" s="24">
        <v>1</v>
      </c>
      <c r="G74" s="5" t="s">
        <v>108</v>
      </c>
      <c r="H74" s="25"/>
      <c r="I74" s="26"/>
      <c r="J74" s="27"/>
      <c r="K74" s="28"/>
      <c r="L74" s="29"/>
      <c r="M74" s="30"/>
      <c r="N74" s="31"/>
      <c r="O74" s="32">
        <v>2</v>
      </c>
      <c r="P74" s="33"/>
      <c r="Q74" s="34"/>
      <c r="R74" s="35"/>
      <c r="S74" s="36"/>
      <c r="T74" s="5">
        <f>SUM(H74:S74)</f>
        <v>2</v>
      </c>
      <c r="U74" s="37">
        <v>0</v>
      </c>
      <c r="V74" s="38">
        <f>T74*U74</f>
        <v>0</v>
      </c>
    </row>
    <row r="75" spans="1:22" ht="30" outlineLevel="2" x14ac:dyDescent="0.25">
      <c r="A75" s="4" t="s">
        <v>36</v>
      </c>
      <c r="B75" s="4">
        <v>4</v>
      </c>
      <c r="C75" s="6" t="s">
        <v>106</v>
      </c>
      <c r="D75" s="6" t="s">
        <v>107</v>
      </c>
      <c r="E75" s="23" t="s">
        <v>33</v>
      </c>
      <c r="F75" s="24">
        <v>1</v>
      </c>
      <c r="G75" s="5" t="s">
        <v>108</v>
      </c>
      <c r="H75" s="25"/>
      <c r="I75" s="26"/>
      <c r="J75" s="27"/>
      <c r="K75" s="28"/>
      <c r="L75" s="29"/>
      <c r="M75" s="30"/>
      <c r="N75" s="31"/>
      <c r="O75" s="32">
        <v>4</v>
      </c>
      <c r="P75" s="33"/>
      <c r="Q75" s="34"/>
      <c r="R75" s="35"/>
      <c r="S75" s="36"/>
      <c r="T75" s="5">
        <f>SUM(H75:S75)</f>
        <v>4</v>
      </c>
      <c r="U75" s="37">
        <v>0</v>
      </c>
      <c r="V75" s="38">
        <f>T75*U75</f>
        <v>0</v>
      </c>
    </row>
    <row r="76" spans="1:22" ht="15.75" thickBot="1" x14ac:dyDescent="0.3">
      <c r="A76" s="64" t="s">
        <v>127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6"/>
      <c r="V76" s="39">
        <f>SUBTOTAL(9,V72:V75)</f>
        <v>0</v>
      </c>
    </row>
    <row r="77" spans="1:22" ht="19.5" thickBot="1" x14ac:dyDescent="0.35">
      <c r="A77" s="40" t="s">
        <v>38</v>
      </c>
      <c r="B77" s="8"/>
      <c r="C77" s="43" t="s">
        <v>137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22"/>
    </row>
    <row r="78" spans="1:22" ht="60" outlineLevel="2" x14ac:dyDescent="0.25">
      <c r="A78" s="4" t="s">
        <v>38</v>
      </c>
      <c r="B78" s="4">
        <v>1</v>
      </c>
      <c r="C78" s="6" t="s">
        <v>53</v>
      </c>
      <c r="D78" s="6" t="s">
        <v>54</v>
      </c>
      <c r="E78" s="23" t="s">
        <v>4</v>
      </c>
      <c r="F78" s="24">
        <v>500</v>
      </c>
      <c r="G78" s="5" t="s">
        <v>55</v>
      </c>
      <c r="H78" s="25">
        <f>'[1]ExSIM (Matějovič)'!H271</f>
        <v>0</v>
      </c>
      <c r="I78" s="26">
        <f>'[1]AbRE (Hrabák)'!H271</f>
        <v>0</v>
      </c>
      <c r="J78" s="27">
        <f>'[1]VITL (Reischig)'!H271</f>
        <v>0</v>
      </c>
      <c r="K78" s="28">
        <f>'[1]KvSI (Štengl)'!H271</f>
        <v>0</v>
      </c>
      <c r="L78" s="29">
        <f>'[1]CNS SI (Ježek)'!H271</f>
        <v>0</v>
      </c>
      <c r="M78" s="30">
        <f>'[1]CNS SI (Cendelín)'!H271</f>
        <v>0</v>
      </c>
      <c r="N78" s="31">
        <f>'[1]M SI (Kuncová)'!H271</f>
        <v>0</v>
      </c>
      <c r="O78" s="32">
        <v>10</v>
      </c>
      <c r="P78" s="33">
        <f>'[1]KH (Tonar)'!H271</f>
        <v>0</v>
      </c>
      <c r="Q78" s="34">
        <f>'[1]ChZ (Klein)'!H271</f>
        <v>0</v>
      </c>
      <c r="R78" s="35">
        <f>'[1]PtL (Mareš)'!H271</f>
        <v>0</v>
      </c>
      <c r="S78" s="36">
        <f>'[1]BchL (Racek)'!H271</f>
        <v>0</v>
      </c>
      <c r="T78" s="5">
        <f t="shared" ref="T78:T88" si="6">SUM(H78:S78)</f>
        <v>10</v>
      </c>
      <c r="U78" s="37">
        <v>0</v>
      </c>
      <c r="V78" s="38">
        <f t="shared" ref="V78:V88" si="7">T78*U78</f>
        <v>0</v>
      </c>
    </row>
    <row r="79" spans="1:22" ht="60" outlineLevel="2" x14ac:dyDescent="0.25">
      <c r="A79" s="4" t="s">
        <v>38</v>
      </c>
      <c r="B79" s="4">
        <v>2</v>
      </c>
      <c r="C79" s="6" t="s">
        <v>56</v>
      </c>
      <c r="D79" s="6" t="s">
        <v>57</v>
      </c>
      <c r="E79" s="23" t="s">
        <v>4</v>
      </c>
      <c r="F79" s="24">
        <v>1000</v>
      </c>
      <c r="G79" s="5" t="s">
        <v>55</v>
      </c>
      <c r="H79" s="25">
        <f>'[1]ExSIM (Matějovič)'!H272</f>
        <v>0</v>
      </c>
      <c r="I79" s="26">
        <f>'[1]AbRE (Hrabák)'!H272</f>
        <v>0</v>
      </c>
      <c r="J79" s="27">
        <f>'[1]VITL (Reischig)'!H272</f>
        <v>0</v>
      </c>
      <c r="K79" s="28">
        <f>'[1]KvSI (Štengl)'!H272</f>
        <v>0</v>
      </c>
      <c r="L79" s="29">
        <f>'[1]CNS SI (Ježek)'!H272</f>
        <v>0</v>
      </c>
      <c r="M79" s="30">
        <f>'[1]CNS SI (Cendelín)'!H272</f>
        <v>0</v>
      </c>
      <c r="N79" s="31">
        <f>'[1]M SI (Kuncová)'!H272</f>
        <v>0</v>
      </c>
      <c r="O79" s="32">
        <v>3</v>
      </c>
      <c r="P79" s="33">
        <f>'[1]KH (Tonar)'!H272</f>
        <v>0</v>
      </c>
      <c r="Q79" s="34">
        <f>'[1]ChZ (Klein)'!H272</f>
        <v>0</v>
      </c>
      <c r="R79" s="35">
        <f>'[1]PtL (Mareš)'!H272</f>
        <v>0</v>
      </c>
      <c r="S79" s="36">
        <v>5</v>
      </c>
      <c r="T79" s="5">
        <f t="shared" si="6"/>
        <v>8</v>
      </c>
      <c r="U79" s="37">
        <v>0</v>
      </c>
      <c r="V79" s="38">
        <f t="shared" si="7"/>
        <v>0</v>
      </c>
    </row>
    <row r="80" spans="1:22" ht="60" outlineLevel="2" x14ac:dyDescent="0.25">
      <c r="A80" s="4" t="s">
        <v>38</v>
      </c>
      <c r="B80" s="4">
        <v>3</v>
      </c>
      <c r="C80" s="7" t="s">
        <v>58</v>
      </c>
      <c r="D80" s="7" t="s">
        <v>59</v>
      </c>
      <c r="E80" s="23" t="s">
        <v>4</v>
      </c>
      <c r="F80" s="24">
        <v>1000</v>
      </c>
      <c r="G80" s="5" t="s">
        <v>55</v>
      </c>
      <c r="H80" s="25">
        <f>'[1]ExSIM (Matějovič)'!H273</f>
        <v>0</v>
      </c>
      <c r="I80" s="26">
        <f>'[1]AbRE (Hrabák)'!H273</f>
        <v>0</v>
      </c>
      <c r="J80" s="27">
        <f>'[1]VITL (Reischig)'!H273</f>
        <v>0</v>
      </c>
      <c r="K80" s="28">
        <f>'[1]KvSI (Štengl)'!H273</f>
        <v>0</v>
      </c>
      <c r="L80" s="29">
        <f>'[1]CNS SI (Ježek)'!H273</f>
        <v>0</v>
      </c>
      <c r="M80" s="30">
        <f>'[1]CNS SI (Cendelín)'!H273</f>
        <v>0</v>
      </c>
      <c r="N80" s="31">
        <f>'[1]M SI (Kuncová)'!H273</f>
        <v>0</v>
      </c>
      <c r="O80" s="32">
        <v>9</v>
      </c>
      <c r="P80" s="33">
        <f>'[1]KH (Tonar)'!H273</f>
        <v>0</v>
      </c>
      <c r="Q80" s="34">
        <f>'[1]ChZ (Klein)'!H273</f>
        <v>0</v>
      </c>
      <c r="R80" s="35">
        <f>'[1]PtL (Mareš)'!H273</f>
        <v>0</v>
      </c>
      <c r="S80" s="36">
        <v>1</v>
      </c>
      <c r="T80" s="5">
        <f t="shared" si="6"/>
        <v>10</v>
      </c>
      <c r="U80" s="37">
        <v>0</v>
      </c>
      <c r="V80" s="38">
        <f t="shared" si="7"/>
        <v>0</v>
      </c>
    </row>
    <row r="81" spans="1:22" ht="60" outlineLevel="2" x14ac:dyDescent="0.25">
      <c r="A81" s="4" t="s">
        <v>38</v>
      </c>
      <c r="B81" s="4">
        <v>4</v>
      </c>
      <c r="C81" s="6" t="s">
        <v>140</v>
      </c>
      <c r="D81" s="6" t="s">
        <v>139</v>
      </c>
      <c r="E81" s="23" t="s">
        <v>4</v>
      </c>
      <c r="F81" s="24">
        <v>200</v>
      </c>
      <c r="G81" s="5" t="s">
        <v>55</v>
      </c>
      <c r="H81" s="25">
        <f>'[1]ExSIM (Matějovič)'!H274</f>
        <v>0</v>
      </c>
      <c r="I81" s="26">
        <f>'[1]AbRE (Hrabák)'!H274</f>
        <v>0</v>
      </c>
      <c r="J81" s="27">
        <f>'[1]VITL (Reischig)'!H274</f>
        <v>0</v>
      </c>
      <c r="K81" s="28">
        <f>'[1]KvSI (Štengl)'!H274</f>
        <v>0</v>
      </c>
      <c r="L81" s="29">
        <f>'[1]CNS SI (Ježek)'!H274</f>
        <v>0</v>
      </c>
      <c r="M81" s="30">
        <f>'[1]CNS SI (Cendelín)'!H274</f>
        <v>0</v>
      </c>
      <c r="N81" s="31">
        <f>'[1]M SI (Kuncová)'!H274</f>
        <v>0</v>
      </c>
      <c r="O81" s="32">
        <v>2</v>
      </c>
      <c r="P81" s="33">
        <f>'[1]KH (Tonar)'!H274</f>
        <v>0</v>
      </c>
      <c r="Q81" s="34">
        <f>'[1]ChZ (Klein)'!H274</f>
        <v>0</v>
      </c>
      <c r="R81" s="35">
        <f>'[1]PtL (Mareš)'!H274</f>
        <v>0</v>
      </c>
      <c r="S81" s="36">
        <f>'[1]BchL (Racek)'!H274</f>
        <v>0</v>
      </c>
      <c r="T81" s="5">
        <f t="shared" si="6"/>
        <v>2</v>
      </c>
      <c r="U81" s="37">
        <v>0</v>
      </c>
      <c r="V81" s="38">
        <f t="shared" si="7"/>
        <v>0</v>
      </c>
    </row>
    <row r="82" spans="1:22" ht="35.25" outlineLevel="2" x14ac:dyDescent="0.25">
      <c r="A82" s="4" t="s">
        <v>38</v>
      </c>
      <c r="B82" s="4">
        <v>5</v>
      </c>
      <c r="C82" s="6" t="s">
        <v>60</v>
      </c>
      <c r="D82" s="6" t="s">
        <v>61</v>
      </c>
      <c r="E82" s="23" t="s">
        <v>37</v>
      </c>
      <c r="F82" s="24" t="s">
        <v>62</v>
      </c>
      <c r="G82" s="5"/>
      <c r="H82" s="25">
        <f>'[1]ExSIM (Matějovič)'!H314</f>
        <v>0</v>
      </c>
      <c r="I82" s="26">
        <f>'[1]AbRE (Hrabák)'!H314</f>
        <v>0</v>
      </c>
      <c r="J82" s="27">
        <f>'[1]VITL (Reischig)'!H314</f>
        <v>0</v>
      </c>
      <c r="K82" s="28">
        <f>'[1]KvSI (Štengl)'!H314</f>
        <v>0</v>
      </c>
      <c r="L82" s="29">
        <f>'[1]CNS SI (Ježek)'!H314</f>
        <v>0</v>
      </c>
      <c r="M82" s="30">
        <f>'[1]CNS SI (Cendelín)'!H314</f>
        <v>0</v>
      </c>
      <c r="N82" s="31">
        <f>'[1]M SI (Kuncová)'!H314</f>
        <v>0</v>
      </c>
      <c r="O82" s="32">
        <f>'[1]BR S I (Vištejnová)'!H314</f>
        <v>0</v>
      </c>
      <c r="P82" s="33">
        <f>'[1]KH (Tonar)'!H314</f>
        <v>0</v>
      </c>
      <c r="Q82" s="34">
        <f>'[1]ChZ (Klein)'!H314</f>
        <v>0</v>
      </c>
      <c r="R82" s="35">
        <f>'[1]PtL (Mareš)'!H314</f>
        <v>0</v>
      </c>
      <c r="S82" s="36">
        <v>2</v>
      </c>
      <c r="T82" s="5">
        <f t="shared" si="6"/>
        <v>2</v>
      </c>
      <c r="U82" s="37">
        <v>0</v>
      </c>
      <c r="V82" s="38">
        <f t="shared" si="7"/>
        <v>0</v>
      </c>
    </row>
    <row r="83" spans="1:22" ht="60" outlineLevel="2" x14ac:dyDescent="0.25">
      <c r="A83" s="4" t="s">
        <v>38</v>
      </c>
      <c r="B83" s="4">
        <v>6</v>
      </c>
      <c r="C83" s="6" t="s">
        <v>138</v>
      </c>
      <c r="D83" s="6" t="s">
        <v>63</v>
      </c>
      <c r="E83" s="23" t="s">
        <v>4</v>
      </c>
      <c r="F83" s="24">
        <v>1000</v>
      </c>
      <c r="G83" s="5" t="s">
        <v>55</v>
      </c>
      <c r="H83" s="25">
        <f>'[1]ExSIM (Matějovič)'!H319</f>
        <v>0</v>
      </c>
      <c r="I83" s="26">
        <f>'[1]AbRE (Hrabák)'!H319</f>
        <v>0</v>
      </c>
      <c r="J83" s="27">
        <f>'[1]VITL (Reischig)'!H319</f>
        <v>0</v>
      </c>
      <c r="K83" s="28">
        <f>'[1]KvSI (Štengl)'!H319</f>
        <v>0</v>
      </c>
      <c r="L83" s="29">
        <f>'[1]CNS SI (Ježek)'!H319</f>
        <v>0</v>
      </c>
      <c r="M83" s="30">
        <f>'[1]CNS SI (Cendelín)'!H319</f>
        <v>0</v>
      </c>
      <c r="N83" s="31">
        <f>'[1]M SI (Kuncová)'!H319</f>
        <v>0</v>
      </c>
      <c r="O83" s="32">
        <v>5</v>
      </c>
      <c r="P83" s="33">
        <f>'[1]KH (Tonar)'!H319</f>
        <v>0</v>
      </c>
      <c r="Q83" s="34">
        <f>'[1]ChZ (Klein)'!H319</f>
        <v>0</v>
      </c>
      <c r="R83" s="35">
        <f>'[1]PtL (Mareš)'!H319</f>
        <v>0</v>
      </c>
      <c r="S83" s="36">
        <f>'[1]BchL (Racek)'!H319</f>
        <v>0</v>
      </c>
      <c r="T83" s="5">
        <f t="shared" si="6"/>
        <v>5</v>
      </c>
      <c r="U83" s="37">
        <v>0</v>
      </c>
      <c r="V83" s="38">
        <f t="shared" si="7"/>
        <v>0</v>
      </c>
    </row>
    <row r="84" spans="1:22" ht="24" outlineLevel="2" x14ac:dyDescent="0.25">
      <c r="A84" s="4" t="s">
        <v>38</v>
      </c>
      <c r="B84" s="4">
        <v>7</v>
      </c>
      <c r="C84" s="49" t="s">
        <v>184</v>
      </c>
      <c r="D84" s="6" t="s">
        <v>64</v>
      </c>
      <c r="E84" s="23" t="s">
        <v>4</v>
      </c>
      <c r="F84" s="24">
        <v>1000</v>
      </c>
      <c r="G84" s="5"/>
      <c r="H84" s="25"/>
      <c r="I84" s="26">
        <v>10</v>
      </c>
      <c r="J84" s="27"/>
      <c r="K84" s="28"/>
      <c r="L84" s="29"/>
      <c r="M84" s="30"/>
      <c r="N84" s="31"/>
      <c r="O84" s="32"/>
      <c r="P84" s="33"/>
      <c r="Q84" s="34"/>
      <c r="R84" s="35"/>
      <c r="S84" s="36"/>
      <c r="T84" s="5">
        <f t="shared" si="6"/>
        <v>10</v>
      </c>
      <c r="U84" s="37">
        <v>0</v>
      </c>
      <c r="V84" s="38">
        <f t="shared" si="7"/>
        <v>0</v>
      </c>
    </row>
    <row r="85" spans="1:22" s="41" customFormat="1" ht="57.75" outlineLevel="2" x14ac:dyDescent="0.25">
      <c r="A85" s="4" t="s">
        <v>38</v>
      </c>
      <c r="B85" s="4">
        <v>8</v>
      </c>
      <c r="C85" s="7" t="s">
        <v>65</v>
      </c>
      <c r="D85" s="7" t="s">
        <v>66</v>
      </c>
      <c r="E85" s="23" t="s">
        <v>4</v>
      </c>
      <c r="F85" s="24">
        <v>960</v>
      </c>
      <c r="G85" s="5"/>
      <c r="H85" s="25"/>
      <c r="I85" s="26">
        <v>10</v>
      </c>
      <c r="J85" s="27"/>
      <c r="K85" s="28"/>
      <c r="L85" s="29"/>
      <c r="M85" s="30"/>
      <c r="N85" s="31"/>
      <c r="O85" s="32"/>
      <c r="P85" s="33"/>
      <c r="Q85" s="34"/>
      <c r="R85" s="35"/>
      <c r="S85" s="36"/>
      <c r="T85" s="5">
        <f t="shared" si="6"/>
        <v>10</v>
      </c>
      <c r="U85" s="37">
        <v>0</v>
      </c>
      <c r="V85" s="38">
        <f t="shared" si="7"/>
        <v>0</v>
      </c>
    </row>
    <row r="86" spans="1:22" s="41" customFormat="1" ht="46.5" outlineLevel="2" x14ac:dyDescent="0.25">
      <c r="A86" s="4" t="s">
        <v>38</v>
      </c>
      <c r="B86" s="4">
        <v>9</v>
      </c>
      <c r="C86" s="6" t="s">
        <v>67</v>
      </c>
      <c r="D86" s="6" t="s">
        <v>68</v>
      </c>
      <c r="E86" s="23" t="s">
        <v>4</v>
      </c>
      <c r="F86" s="24">
        <v>960</v>
      </c>
      <c r="G86" s="5"/>
      <c r="H86" s="25"/>
      <c r="I86" s="26">
        <v>3</v>
      </c>
      <c r="J86" s="27"/>
      <c r="K86" s="28"/>
      <c r="L86" s="29"/>
      <c r="M86" s="30"/>
      <c r="N86" s="31"/>
      <c r="O86" s="32"/>
      <c r="P86" s="33"/>
      <c r="Q86" s="34"/>
      <c r="R86" s="35"/>
      <c r="S86" s="36"/>
      <c r="T86" s="5">
        <f t="shared" si="6"/>
        <v>3</v>
      </c>
      <c r="U86" s="37">
        <v>0</v>
      </c>
      <c r="V86" s="38">
        <f t="shared" si="7"/>
        <v>0</v>
      </c>
    </row>
    <row r="87" spans="1:22" s="41" customFormat="1" ht="46.5" outlineLevel="2" x14ac:dyDescent="0.25">
      <c r="A87" s="4" t="s">
        <v>38</v>
      </c>
      <c r="B87" s="4">
        <v>10</v>
      </c>
      <c r="C87" s="6" t="s">
        <v>69</v>
      </c>
      <c r="D87" s="6" t="s">
        <v>70</v>
      </c>
      <c r="E87" s="23" t="s">
        <v>4</v>
      </c>
      <c r="F87" s="24">
        <v>960</v>
      </c>
      <c r="G87" s="5"/>
      <c r="H87" s="25"/>
      <c r="I87" s="26">
        <v>10</v>
      </c>
      <c r="J87" s="27"/>
      <c r="K87" s="28"/>
      <c r="L87" s="29"/>
      <c r="M87" s="30"/>
      <c r="N87" s="31"/>
      <c r="O87" s="32"/>
      <c r="P87" s="33"/>
      <c r="Q87" s="34"/>
      <c r="R87" s="35"/>
      <c r="S87" s="36"/>
      <c r="T87" s="5">
        <f t="shared" si="6"/>
        <v>10</v>
      </c>
      <c r="U87" s="37">
        <v>0</v>
      </c>
      <c r="V87" s="38">
        <f t="shared" si="7"/>
        <v>0</v>
      </c>
    </row>
    <row r="88" spans="1:22" ht="35.25" outlineLevel="2" x14ac:dyDescent="0.25">
      <c r="A88" s="4" t="s">
        <v>38</v>
      </c>
      <c r="B88" s="4">
        <v>11</v>
      </c>
      <c r="C88" s="6" t="s">
        <v>71</v>
      </c>
      <c r="D88" s="6" t="s">
        <v>72</v>
      </c>
      <c r="E88" s="23" t="s">
        <v>4</v>
      </c>
      <c r="F88" s="24">
        <v>250</v>
      </c>
      <c r="G88" s="5"/>
      <c r="H88" s="25"/>
      <c r="I88" s="26">
        <v>6</v>
      </c>
      <c r="J88" s="27"/>
      <c r="K88" s="28"/>
      <c r="L88" s="29"/>
      <c r="M88" s="30"/>
      <c r="N88" s="31"/>
      <c r="O88" s="32"/>
      <c r="P88" s="33"/>
      <c r="Q88" s="34"/>
      <c r="R88" s="35"/>
      <c r="S88" s="36"/>
      <c r="T88" s="5">
        <f t="shared" si="6"/>
        <v>6</v>
      </c>
      <c r="U88" s="37">
        <v>0</v>
      </c>
      <c r="V88" s="38">
        <f t="shared" si="7"/>
        <v>0</v>
      </c>
    </row>
    <row r="89" spans="1:22" ht="15.75" thickBot="1" x14ac:dyDescent="0.3">
      <c r="A89" s="64" t="s">
        <v>128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6"/>
      <c r="V89" s="39">
        <f>SUBTOTAL(9,V78:V88)</f>
        <v>0</v>
      </c>
    </row>
    <row r="90" spans="1:22" ht="19.5" thickBot="1" x14ac:dyDescent="0.35">
      <c r="A90" s="40" t="s">
        <v>39</v>
      </c>
      <c r="B90" s="8"/>
      <c r="C90" s="43" t="s">
        <v>194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45"/>
      <c r="V90" s="22"/>
    </row>
    <row r="91" spans="1:22" s="41" customFormat="1" outlineLevel="2" x14ac:dyDescent="0.25">
      <c r="A91" s="4" t="s">
        <v>39</v>
      </c>
      <c r="B91" s="4">
        <v>1</v>
      </c>
      <c r="C91" s="6" t="s">
        <v>98</v>
      </c>
      <c r="D91" s="6">
        <v>92001645</v>
      </c>
      <c r="E91" s="23" t="s">
        <v>4</v>
      </c>
      <c r="F91" s="24">
        <v>100</v>
      </c>
      <c r="G91" s="5"/>
      <c r="H91" s="25"/>
      <c r="I91" s="26"/>
      <c r="J91" s="27"/>
      <c r="K91" s="28"/>
      <c r="L91" s="29"/>
      <c r="M91" s="30"/>
      <c r="N91" s="31"/>
      <c r="O91" s="32"/>
      <c r="P91" s="33">
        <v>1</v>
      </c>
      <c r="Q91" s="34"/>
      <c r="R91" s="35"/>
      <c r="S91" s="36"/>
      <c r="T91" s="5">
        <f>SUM(H91:S91)</f>
        <v>1</v>
      </c>
      <c r="U91" s="37">
        <v>0</v>
      </c>
      <c r="V91" s="38">
        <f>T91*U91</f>
        <v>0</v>
      </c>
    </row>
    <row r="92" spans="1:22" s="41" customFormat="1" outlineLevel="2" x14ac:dyDescent="0.25">
      <c r="A92" s="4" t="s">
        <v>39</v>
      </c>
      <c r="B92" s="4">
        <v>2</v>
      </c>
      <c r="C92" s="6" t="s">
        <v>99</v>
      </c>
      <c r="D92" s="6">
        <v>92001647</v>
      </c>
      <c r="E92" s="23" t="s">
        <v>4</v>
      </c>
      <c r="F92" s="24">
        <v>100</v>
      </c>
      <c r="G92" s="5"/>
      <c r="H92" s="25"/>
      <c r="I92" s="26"/>
      <c r="J92" s="27"/>
      <c r="K92" s="28"/>
      <c r="L92" s="29"/>
      <c r="M92" s="30"/>
      <c r="N92" s="31"/>
      <c r="O92" s="32"/>
      <c r="P92" s="33">
        <v>1</v>
      </c>
      <c r="Q92" s="34"/>
      <c r="R92" s="35"/>
      <c r="S92" s="36"/>
      <c r="T92" s="5">
        <f>SUM(H92:S92)</f>
        <v>1</v>
      </c>
      <c r="U92" s="37">
        <v>0</v>
      </c>
      <c r="V92" s="38">
        <f>T92*U92</f>
        <v>0</v>
      </c>
    </row>
    <row r="93" spans="1:22" outlineLevel="2" x14ac:dyDescent="0.25">
      <c r="A93" s="4" t="s">
        <v>39</v>
      </c>
      <c r="B93" s="4">
        <v>3</v>
      </c>
      <c r="C93" s="7" t="s">
        <v>100</v>
      </c>
      <c r="D93" s="7">
        <v>92001649</v>
      </c>
      <c r="E93" s="23" t="s">
        <v>4</v>
      </c>
      <c r="F93" s="24">
        <v>100</v>
      </c>
      <c r="G93" s="5"/>
      <c r="H93" s="25"/>
      <c r="I93" s="26"/>
      <c r="J93" s="27"/>
      <c r="K93" s="28"/>
      <c r="L93" s="29"/>
      <c r="M93" s="30"/>
      <c r="N93" s="31"/>
      <c r="O93" s="32"/>
      <c r="P93" s="33">
        <v>1</v>
      </c>
      <c r="Q93" s="34"/>
      <c r="R93" s="35"/>
      <c r="S93" s="36"/>
      <c r="T93" s="5">
        <f>SUM(H93:S93)</f>
        <v>1</v>
      </c>
      <c r="U93" s="37">
        <v>0</v>
      </c>
      <c r="V93" s="38">
        <f>T93*U93</f>
        <v>0</v>
      </c>
    </row>
    <row r="94" spans="1:22" ht="15.75" thickBot="1" x14ac:dyDescent="0.3">
      <c r="A94" s="76" t="s">
        <v>129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8"/>
      <c r="V94" s="39">
        <f>SUBTOTAL(9,V91:V93)</f>
        <v>0</v>
      </c>
    </row>
    <row r="95" spans="1:22" ht="19.5" thickBot="1" x14ac:dyDescent="0.35">
      <c r="A95" s="40" t="s">
        <v>114</v>
      </c>
      <c r="B95" s="8"/>
      <c r="C95" s="43" t="s">
        <v>112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45"/>
      <c r="V95" s="22"/>
    </row>
    <row r="96" spans="1:22" ht="24" outlineLevel="2" x14ac:dyDescent="0.25">
      <c r="A96" s="4" t="s">
        <v>114</v>
      </c>
      <c r="B96" s="4">
        <v>1</v>
      </c>
      <c r="C96" s="6" t="s">
        <v>185</v>
      </c>
      <c r="D96" s="6"/>
      <c r="E96" s="23" t="s">
        <v>4</v>
      </c>
      <c r="F96" s="24">
        <v>1</v>
      </c>
      <c r="G96" s="5"/>
      <c r="H96" s="25">
        <f>'[1]ExSIM (Matějovič)'!H162</f>
        <v>0</v>
      </c>
      <c r="I96" s="26">
        <f>'[1]AbRE (Hrabák)'!H162</f>
        <v>0</v>
      </c>
      <c r="J96" s="27">
        <f>'[1]VITL (Reischig)'!H162</f>
        <v>0</v>
      </c>
      <c r="K96" s="28">
        <f>'[1]KvSI (Štengl)'!H162</f>
        <v>0</v>
      </c>
      <c r="L96" s="29">
        <f>'[1]CNS SI (Ježek)'!H162</f>
        <v>0</v>
      </c>
      <c r="M96" s="30">
        <f>'[1]CNS SI (Cendelín)'!H162</f>
        <v>0</v>
      </c>
      <c r="N96" s="31">
        <f>'[1]M SI (Kuncová)'!H162</f>
        <v>0</v>
      </c>
      <c r="O96" s="32">
        <v>100</v>
      </c>
      <c r="P96" s="33">
        <f>'[1]KH (Tonar)'!H162</f>
        <v>0</v>
      </c>
      <c r="Q96" s="34">
        <f>'[1]ChZ (Klein)'!H162</f>
        <v>0</v>
      </c>
      <c r="R96" s="35">
        <f>'[1]PtL (Mareš)'!H162</f>
        <v>0</v>
      </c>
      <c r="S96" s="36">
        <f>'[1]BchL (Racek)'!H162</f>
        <v>0</v>
      </c>
      <c r="T96" s="5">
        <f>SUM(H96:S96)</f>
        <v>100</v>
      </c>
      <c r="U96" s="37">
        <v>0</v>
      </c>
      <c r="V96" s="38">
        <f>T96*U96</f>
        <v>0</v>
      </c>
    </row>
    <row r="97" spans="1:24" outlineLevel="2" x14ac:dyDescent="0.25">
      <c r="A97" s="4" t="s">
        <v>114</v>
      </c>
      <c r="B97" s="4">
        <v>2</v>
      </c>
      <c r="C97" s="6" t="s">
        <v>179</v>
      </c>
      <c r="D97" s="6"/>
      <c r="E97" s="23" t="s">
        <v>4</v>
      </c>
      <c r="F97" s="24">
        <v>100</v>
      </c>
      <c r="G97" s="5"/>
      <c r="H97" s="25"/>
      <c r="I97" s="26"/>
      <c r="J97" s="27"/>
      <c r="K97" s="28"/>
      <c r="L97" s="29"/>
      <c r="M97" s="30"/>
      <c r="N97" s="31"/>
      <c r="O97" s="32"/>
      <c r="P97" s="33"/>
      <c r="Q97" s="34">
        <v>15</v>
      </c>
      <c r="R97" s="35"/>
      <c r="S97" s="36"/>
      <c r="T97" s="5">
        <f>SUM(H97:S97)</f>
        <v>15</v>
      </c>
      <c r="U97" s="37">
        <v>0</v>
      </c>
      <c r="V97" s="38">
        <f>T97*U97</f>
        <v>0</v>
      </c>
    </row>
    <row r="98" spans="1:24" outlineLevel="2" x14ac:dyDescent="0.25">
      <c r="A98" s="4" t="s">
        <v>114</v>
      </c>
      <c r="B98" s="4">
        <v>3</v>
      </c>
      <c r="C98" s="7" t="s">
        <v>101</v>
      </c>
      <c r="D98" s="7"/>
      <c r="E98" s="23" t="s">
        <v>32</v>
      </c>
      <c r="F98" s="24">
        <v>1</v>
      </c>
      <c r="G98" s="5"/>
      <c r="H98" s="25">
        <f>'[1]ExSIM (Matějovič)'!H324</f>
        <v>0</v>
      </c>
      <c r="I98" s="26">
        <f>'[1]AbRE (Hrabák)'!H324</f>
        <v>0</v>
      </c>
      <c r="J98" s="27">
        <f>'[1]VITL (Reischig)'!H324</f>
        <v>0</v>
      </c>
      <c r="K98" s="28">
        <f>'[1]KvSI (Štengl)'!H324</f>
        <v>0</v>
      </c>
      <c r="L98" s="29">
        <f>'[1]CNS SI (Ježek)'!H324</f>
        <v>0</v>
      </c>
      <c r="M98" s="30">
        <v>30</v>
      </c>
      <c r="N98" s="31">
        <f>'[1]M SI (Kuncová)'!H324</f>
        <v>0</v>
      </c>
      <c r="O98" s="32">
        <v>30</v>
      </c>
      <c r="P98" s="33">
        <f>'[1]KH (Tonar)'!H324</f>
        <v>0</v>
      </c>
      <c r="Q98" s="34">
        <f>'[1]ChZ (Klein)'!H324</f>
        <v>0</v>
      </c>
      <c r="R98" s="35">
        <f>'[1]PtL (Mareš)'!H324</f>
        <v>0</v>
      </c>
      <c r="S98" s="36">
        <f>'[1]BchL (Racek)'!H324</f>
        <v>0</v>
      </c>
      <c r="T98" s="5">
        <f>SUM(H98:S98)</f>
        <v>60</v>
      </c>
      <c r="U98" s="37">
        <v>0</v>
      </c>
      <c r="V98" s="38">
        <f>T98*U98</f>
        <v>0</v>
      </c>
    </row>
    <row r="99" spans="1:24" outlineLevel="2" x14ac:dyDescent="0.25">
      <c r="A99" s="4" t="s">
        <v>114</v>
      </c>
      <c r="B99" s="4">
        <v>4</v>
      </c>
      <c r="C99" s="6" t="s">
        <v>102</v>
      </c>
      <c r="D99" s="6"/>
      <c r="E99" s="23" t="s">
        <v>32</v>
      </c>
      <c r="F99" s="24">
        <v>4</v>
      </c>
      <c r="G99" s="5"/>
      <c r="H99" s="25">
        <f>'[1]ExSIM (Matějovič)'!H325</f>
        <v>0</v>
      </c>
      <c r="I99" s="26">
        <f>'[1]AbRE (Hrabák)'!H325</f>
        <v>0</v>
      </c>
      <c r="J99" s="27">
        <f>'[1]VITL (Reischig)'!H325</f>
        <v>0</v>
      </c>
      <c r="K99" s="28">
        <f>'[1]KvSI (Štengl)'!H325</f>
        <v>0</v>
      </c>
      <c r="L99" s="29">
        <f>'[1]CNS SI (Ježek)'!H325</f>
        <v>0</v>
      </c>
      <c r="M99" s="30">
        <v>20</v>
      </c>
      <c r="N99" s="31">
        <f>'[1]M SI (Kuncová)'!H325</f>
        <v>0</v>
      </c>
      <c r="O99" s="32">
        <f>'[1]BR S I (Vištejnová)'!H325</f>
        <v>0</v>
      </c>
      <c r="P99" s="33">
        <f>'[1]KH (Tonar)'!H325</f>
        <v>0</v>
      </c>
      <c r="Q99" s="34">
        <f>'[1]ChZ (Klein)'!H325</f>
        <v>0</v>
      </c>
      <c r="R99" s="35">
        <f>'[1]PtL (Mareš)'!H325</f>
        <v>0</v>
      </c>
      <c r="S99" s="36">
        <v>0</v>
      </c>
      <c r="T99" s="5">
        <f>SUM(H99:S99)</f>
        <v>20</v>
      </c>
      <c r="U99" s="37">
        <v>0</v>
      </c>
      <c r="V99" s="38">
        <f>T99*U99</f>
        <v>0</v>
      </c>
    </row>
    <row r="100" spans="1:24" ht="15.75" thickBot="1" x14ac:dyDescent="0.3">
      <c r="A100" s="76" t="s">
        <v>130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8"/>
      <c r="V100" s="39">
        <f>SUBTOTAL(9,V96:V99)</f>
        <v>0</v>
      </c>
    </row>
    <row r="101" spans="1:24" ht="19.5" thickBot="1" x14ac:dyDescent="0.35">
      <c r="A101" s="40" t="s">
        <v>46</v>
      </c>
      <c r="B101" s="8"/>
      <c r="C101" s="43" t="s">
        <v>195</v>
      </c>
      <c r="D101" s="45"/>
      <c r="E101" s="45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45"/>
      <c r="V101" s="22"/>
    </row>
    <row r="102" spans="1:24" ht="60" outlineLevel="2" x14ac:dyDescent="0.25">
      <c r="A102" s="4" t="s">
        <v>46</v>
      </c>
      <c r="B102" s="4">
        <v>1</v>
      </c>
      <c r="C102" s="46" t="s">
        <v>147</v>
      </c>
      <c r="D102" s="47"/>
      <c r="E102" s="23" t="s">
        <v>4</v>
      </c>
      <c r="F102" s="24">
        <v>1</v>
      </c>
      <c r="G102" s="5" t="s">
        <v>141</v>
      </c>
      <c r="H102" s="25"/>
      <c r="I102" s="26"/>
      <c r="J102" s="27"/>
      <c r="K102" s="28"/>
      <c r="L102" s="29"/>
      <c r="M102" s="30"/>
      <c r="N102" s="31"/>
      <c r="O102" s="32"/>
      <c r="P102" s="33"/>
      <c r="Q102" s="34">
        <v>200</v>
      </c>
      <c r="R102" s="35"/>
      <c r="S102" s="36"/>
      <c r="T102" s="5">
        <f t="shared" ref="T102:T107" si="8">SUM(H102:S102)</f>
        <v>200</v>
      </c>
      <c r="U102" s="37">
        <v>0</v>
      </c>
      <c r="V102" s="38">
        <f t="shared" ref="V102:V107" si="9">T102*U102</f>
        <v>0</v>
      </c>
    </row>
    <row r="103" spans="1:24" ht="30" outlineLevel="2" x14ac:dyDescent="0.25">
      <c r="A103" s="4" t="s">
        <v>46</v>
      </c>
      <c r="B103" s="4">
        <v>2</v>
      </c>
      <c r="C103" s="46" t="s">
        <v>149</v>
      </c>
      <c r="D103" s="47"/>
      <c r="E103" s="23" t="s">
        <v>4</v>
      </c>
      <c r="F103" s="24">
        <v>1</v>
      </c>
      <c r="G103" s="5" t="s">
        <v>142</v>
      </c>
      <c r="H103" s="25"/>
      <c r="I103" s="26"/>
      <c r="J103" s="27"/>
      <c r="K103" s="28"/>
      <c r="L103" s="29"/>
      <c r="M103" s="30"/>
      <c r="N103" s="31"/>
      <c r="O103" s="32"/>
      <c r="P103" s="33"/>
      <c r="Q103" s="34">
        <v>100</v>
      </c>
      <c r="R103" s="35"/>
      <c r="S103" s="36"/>
      <c r="T103" s="5">
        <f t="shared" si="8"/>
        <v>100</v>
      </c>
      <c r="U103" s="37">
        <v>0</v>
      </c>
      <c r="V103" s="38">
        <f t="shared" si="9"/>
        <v>0</v>
      </c>
    </row>
    <row r="104" spans="1:24" s="41" customFormat="1" ht="60" outlineLevel="2" x14ac:dyDescent="0.25">
      <c r="A104" s="4" t="s">
        <v>46</v>
      </c>
      <c r="B104" s="4">
        <v>3</v>
      </c>
      <c r="C104" s="46" t="s">
        <v>148</v>
      </c>
      <c r="D104" s="47"/>
      <c r="E104" s="23" t="s">
        <v>4</v>
      </c>
      <c r="F104" s="24">
        <v>1</v>
      </c>
      <c r="G104" s="5" t="s">
        <v>143</v>
      </c>
      <c r="H104" s="25"/>
      <c r="I104" s="26"/>
      <c r="J104" s="27"/>
      <c r="K104" s="28"/>
      <c r="L104" s="29"/>
      <c r="M104" s="30"/>
      <c r="N104" s="31"/>
      <c r="O104" s="32"/>
      <c r="P104" s="33"/>
      <c r="Q104" s="34">
        <v>500</v>
      </c>
      <c r="R104" s="35"/>
      <c r="S104" s="36"/>
      <c r="T104" s="5">
        <f t="shared" si="8"/>
        <v>500</v>
      </c>
      <c r="U104" s="37">
        <v>0</v>
      </c>
      <c r="V104" s="38">
        <f t="shared" si="9"/>
        <v>0</v>
      </c>
    </row>
    <row r="105" spans="1:24" s="41" customFormat="1" ht="30" outlineLevel="2" x14ac:dyDescent="0.25">
      <c r="A105" s="4" t="s">
        <v>46</v>
      </c>
      <c r="B105" s="4">
        <v>4</v>
      </c>
      <c r="C105" s="46" t="s">
        <v>145</v>
      </c>
      <c r="D105" s="47"/>
      <c r="E105" s="23" t="s">
        <v>4</v>
      </c>
      <c r="F105" s="24">
        <v>1</v>
      </c>
      <c r="G105" s="5" t="s">
        <v>144</v>
      </c>
      <c r="H105" s="25"/>
      <c r="I105" s="26"/>
      <c r="J105" s="27"/>
      <c r="K105" s="28"/>
      <c r="L105" s="29"/>
      <c r="M105" s="30"/>
      <c r="N105" s="31"/>
      <c r="O105" s="32"/>
      <c r="P105" s="33"/>
      <c r="Q105" s="34">
        <v>100</v>
      </c>
      <c r="R105" s="35"/>
      <c r="S105" s="36"/>
      <c r="T105" s="5">
        <f t="shared" si="8"/>
        <v>100</v>
      </c>
      <c r="U105" s="37">
        <v>0</v>
      </c>
      <c r="V105" s="38">
        <f t="shared" si="9"/>
        <v>0</v>
      </c>
    </row>
    <row r="106" spans="1:24" s="41" customFormat="1" ht="60" outlineLevel="2" x14ac:dyDescent="0.25">
      <c r="A106" s="4" t="s">
        <v>46</v>
      </c>
      <c r="B106" s="4">
        <v>5</v>
      </c>
      <c r="C106" s="46" t="s">
        <v>150</v>
      </c>
      <c r="D106" s="47"/>
      <c r="E106" s="23" t="s">
        <v>4</v>
      </c>
      <c r="F106" s="24">
        <v>1</v>
      </c>
      <c r="G106" s="5">
        <v>0</v>
      </c>
      <c r="H106" s="25"/>
      <c r="I106" s="26"/>
      <c r="J106" s="27"/>
      <c r="K106" s="28"/>
      <c r="L106" s="29"/>
      <c r="M106" s="30"/>
      <c r="N106" s="31"/>
      <c r="O106" s="32"/>
      <c r="P106" s="33"/>
      <c r="Q106" s="34">
        <v>500</v>
      </c>
      <c r="R106" s="35"/>
      <c r="S106" s="36"/>
      <c r="T106" s="5">
        <f t="shared" si="8"/>
        <v>500</v>
      </c>
      <c r="U106" s="37">
        <v>0</v>
      </c>
      <c r="V106" s="38">
        <f t="shared" si="9"/>
        <v>0</v>
      </c>
    </row>
    <row r="107" spans="1:24" s="41" customFormat="1" ht="60" outlineLevel="2" x14ac:dyDescent="0.25">
      <c r="A107" s="4" t="s">
        <v>46</v>
      </c>
      <c r="B107" s="4">
        <v>6</v>
      </c>
      <c r="C107" s="46" t="s">
        <v>146</v>
      </c>
      <c r="D107" s="47"/>
      <c r="E107" s="23" t="s">
        <v>4</v>
      </c>
      <c r="F107" s="24">
        <v>1</v>
      </c>
      <c r="G107" s="5">
        <v>0</v>
      </c>
      <c r="H107" s="25"/>
      <c r="I107" s="26"/>
      <c r="J107" s="27"/>
      <c r="K107" s="28"/>
      <c r="L107" s="29"/>
      <c r="M107" s="30"/>
      <c r="N107" s="31"/>
      <c r="O107" s="32"/>
      <c r="P107" s="33"/>
      <c r="Q107" s="34">
        <v>350</v>
      </c>
      <c r="R107" s="35"/>
      <c r="S107" s="36"/>
      <c r="T107" s="5">
        <f t="shared" si="8"/>
        <v>350</v>
      </c>
      <c r="U107" s="37">
        <v>0</v>
      </c>
      <c r="V107" s="38">
        <f t="shared" si="9"/>
        <v>0</v>
      </c>
    </row>
    <row r="108" spans="1:24" ht="15.75" thickBot="1" x14ac:dyDescent="0.3">
      <c r="A108" s="79" t="s">
        <v>131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1"/>
      <c r="V108" s="39">
        <f>SUBTOTAL(9,V102:V107)</f>
        <v>0</v>
      </c>
    </row>
    <row r="109" spans="1:24" s="41" customFormat="1" ht="19.5" customHeight="1" x14ac:dyDescent="0.3">
      <c r="A109" s="54" t="s">
        <v>199</v>
      </c>
      <c r="B109" s="45"/>
      <c r="C109" s="59" t="s">
        <v>200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55"/>
      <c r="X109" s="52"/>
    </row>
    <row r="110" spans="1:24" x14ac:dyDescent="0.25">
      <c r="A110" s="4" t="s">
        <v>199</v>
      </c>
      <c r="B110" s="4">
        <v>1</v>
      </c>
      <c r="C110" s="46" t="s">
        <v>201</v>
      </c>
      <c r="D110" s="56" t="s">
        <v>202</v>
      </c>
      <c r="E110" s="23" t="s">
        <v>3</v>
      </c>
      <c r="F110" s="24">
        <v>10</v>
      </c>
      <c r="G110" s="5"/>
      <c r="H110" s="25"/>
      <c r="I110" s="26"/>
      <c r="J110" s="27"/>
      <c r="K110" s="28"/>
      <c r="L110" s="29"/>
      <c r="M110" s="30"/>
      <c r="N110" s="31"/>
      <c r="O110" s="32"/>
      <c r="P110" s="33"/>
      <c r="Q110" s="34">
        <v>200</v>
      </c>
      <c r="R110" s="35"/>
      <c r="S110" s="36"/>
      <c r="T110" s="5">
        <v>11</v>
      </c>
      <c r="U110" s="37">
        <v>0</v>
      </c>
      <c r="V110" s="57">
        <f t="shared" ref="V110" si="10">T110*U110</f>
        <v>0</v>
      </c>
    </row>
    <row r="111" spans="1:24" ht="15.75" thickBot="1" x14ac:dyDescent="0.3">
      <c r="A111" s="67" t="s">
        <v>203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8"/>
      <c r="V111" s="58">
        <f>V110</f>
        <v>0</v>
      </c>
    </row>
    <row r="112" spans="1:24" s="51" customFormat="1" ht="18.75" customHeight="1" x14ac:dyDescent="0.3">
      <c r="A112" s="54" t="s">
        <v>204</v>
      </c>
      <c r="B112" s="45"/>
      <c r="C112" s="59" t="s">
        <v>206</v>
      </c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55"/>
    </row>
    <row r="113" spans="1:22" ht="30" outlineLevel="2" x14ac:dyDescent="0.25">
      <c r="A113" s="4" t="s">
        <v>204</v>
      </c>
      <c r="B113" s="4">
        <v>1</v>
      </c>
      <c r="C113" s="6" t="s">
        <v>1</v>
      </c>
      <c r="D113" s="6" t="s">
        <v>2</v>
      </c>
      <c r="E113" s="23" t="s">
        <v>3</v>
      </c>
      <c r="F113" s="24">
        <v>5</v>
      </c>
      <c r="G113" s="5" t="s">
        <v>28</v>
      </c>
      <c r="H113" s="25">
        <f>'[1]ExSIM (Matějovič)'!H4</f>
        <v>0</v>
      </c>
      <c r="I113" s="26">
        <f>'[1]AbRE (Hrabák)'!H4</f>
        <v>0</v>
      </c>
      <c r="J113" s="27">
        <f>'[1]VITL (Reischig)'!H4</f>
        <v>0</v>
      </c>
      <c r="K113" s="28">
        <f>'[1]KvSI (Štengl)'!H4</f>
        <v>0</v>
      </c>
      <c r="L113" s="29">
        <f>'[1]CNS SI (Ježek)'!H4</f>
        <v>0</v>
      </c>
      <c r="M113" s="30">
        <f>'[1]CNS SI (Cendelín)'!H4</f>
        <v>0</v>
      </c>
      <c r="N113" s="31">
        <f>'[1]M SI (Kuncová)'!H4</f>
        <v>0</v>
      </c>
      <c r="O113" s="32">
        <f>'[1]BR S I (Vištejnová)'!H4</f>
        <v>3</v>
      </c>
      <c r="P113" s="33">
        <f>'[1]KH (Tonar)'!H4</f>
        <v>0</v>
      </c>
      <c r="Q113" s="34">
        <f>'[1]ChZ (Klein)'!H4</f>
        <v>0</v>
      </c>
      <c r="R113" s="35">
        <f>'[1]PtL (Mareš)'!H4</f>
        <v>0</v>
      </c>
      <c r="S113" s="36">
        <f>'[1]BchL (Racek)'!H4</f>
        <v>0</v>
      </c>
      <c r="T113" s="5">
        <f>SUM(H113:S113)</f>
        <v>3</v>
      </c>
      <c r="U113" s="37">
        <v>0</v>
      </c>
      <c r="V113" s="38">
        <f>T113*U113</f>
        <v>0</v>
      </c>
    </row>
    <row r="114" spans="1:22" ht="45" customHeight="1" outlineLevel="2" x14ac:dyDescent="0.25">
      <c r="A114" s="4" t="s">
        <v>204</v>
      </c>
      <c r="B114" s="4">
        <v>2</v>
      </c>
      <c r="C114" s="7" t="s">
        <v>175</v>
      </c>
      <c r="D114" s="7"/>
      <c r="E114" s="23" t="s">
        <v>5</v>
      </c>
      <c r="F114" s="24">
        <v>5000</v>
      </c>
      <c r="G114" s="5"/>
      <c r="H114" s="25">
        <f>'[1]ExSIM (Matějovič)'!H7</f>
        <v>0</v>
      </c>
      <c r="I114" s="26">
        <f>'[1]AbRE (Hrabák)'!H7</f>
        <v>0</v>
      </c>
      <c r="J114" s="27">
        <f>'[1]VITL (Reischig)'!H7</f>
        <v>0</v>
      </c>
      <c r="K114" s="28">
        <f>'[1]KvSI (Štengl)'!H7</f>
        <v>0</v>
      </c>
      <c r="L114" s="29">
        <f>'[1]CNS SI (Ježek)'!H7</f>
        <v>0</v>
      </c>
      <c r="M114" s="30">
        <f>'[1]CNS SI (Cendelín)'!H7</f>
        <v>0</v>
      </c>
      <c r="N114" s="31">
        <f>'[1]M SI (Kuncová)'!H7</f>
        <v>0</v>
      </c>
      <c r="O114" s="32">
        <f>'[1]BR S I (Vištejnová)'!H7</f>
        <v>0</v>
      </c>
      <c r="P114" s="33">
        <f>'[1]KH (Tonar)'!H7</f>
        <v>0</v>
      </c>
      <c r="Q114" s="34">
        <f>'[1]ChZ (Klein)'!H7</f>
        <v>5</v>
      </c>
      <c r="R114" s="35">
        <f>'[1]PtL (Mareš)'!H7</f>
        <v>0</v>
      </c>
      <c r="S114" s="36">
        <f>'[1]BchL (Racek)'!H7</f>
        <v>0</v>
      </c>
      <c r="T114" s="5">
        <f>SUM(H114:S114)</f>
        <v>5</v>
      </c>
      <c r="U114" s="37">
        <v>0</v>
      </c>
      <c r="V114" s="38">
        <f>T114*U114</f>
        <v>0</v>
      </c>
    </row>
    <row r="115" spans="1:22" s="63" customFormat="1" x14ac:dyDescent="0.25">
      <c r="A115" s="67" t="s">
        <v>205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8"/>
      <c r="V115" s="58">
        <f>V113+V114</f>
        <v>0</v>
      </c>
    </row>
    <row r="116" spans="1:22" s="51" customFormat="1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1"/>
      <c r="V116" s="62"/>
    </row>
    <row r="117" spans="1:22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1"/>
      <c r="V117" s="62"/>
    </row>
    <row r="118" spans="1:22" x14ac:dyDescent="0.25">
      <c r="C118" s="42" t="s">
        <v>198</v>
      </c>
    </row>
    <row r="125" spans="1:22" x14ac:dyDescent="0.25">
      <c r="C125" s="53"/>
    </row>
  </sheetData>
  <sheetProtection algorithmName="SHA-512" hashValue="khqTenRYZGz9oH4ayHI2sQm9tvrl8455bozNOIBhMfxAav1mw0PduX/fpqvNBHZFKtn2AiR7+q+y3qR/txuh9w==" saltValue="P2T51+Xp/ddGprtEIma6Rw==" spinCount="100000" sheet="1" objects="1" scenarios="1"/>
  <protectedRanges>
    <protectedRange sqref="U110 U102:U107 U96:U99 U91:U93 U78:U88 U72:U75 U59:U69 U54:U56 U51 U47:U48 U42:U44 U35:U39 U113:U114 U9:U32" name="Oblast50"/>
    <protectedRange algorithmName="SHA-512" hashValue="8KBCBytV+ytb2ZCqNm8ffCwkKTMQdHu0XxiPHJ+XFEtEPWOvNGRfqYwgugyhlgyqlva13PXVgkjdclnPPIEBhQ==" saltValue="MUHEziHVSyDIUjcyjJYYug==" spinCount="100000" sqref="C15" name="administrátor_3_3"/>
    <protectedRange algorithmName="SHA-512" hashValue="8KBCBytV+ytb2ZCqNm8ffCwkKTMQdHu0XxiPHJ+XFEtEPWOvNGRfqYwgugyhlgyqlva13PXVgkjdclnPPIEBhQ==" saltValue="MUHEziHVSyDIUjcyjJYYug==" spinCount="100000" sqref="C14" name="administrátor_3_2"/>
    <protectedRange algorithmName="SHA-512" hashValue="8KBCBytV+ytb2ZCqNm8ffCwkKTMQdHu0XxiPHJ+XFEtEPWOvNGRfqYwgugyhlgyqlva13PXVgkjdclnPPIEBhQ==" saltValue="MUHEziHVSyDIUjcyjJYYug==" spinCount="100000" sqref="C13" name="administrátor_3_1"/>
    <protectedRange algorithmName="SHA-512" hashValue="8KBCBytV+ytb2ZCqNm8ffCwkKTMQdHu0XxiPHJ+XFEtEPWOvNGRfqYwgugyhlgyqlva13PXVgkjdclnPPIEBhQ==" saltValue="MUHEziHVSyDIUjcyjJYYug==" spinCount="100000" sqref="C12" name="administrátor_2_1"/>
    <protectedRange algorithmName="SHA-512" hashValue="8KBCBytV+ytb2ZCqNm8ffCwkKTMQdHu0XxiPHJ+XFEtEPWOvNGRfqYwgugyhlgyqlva13PXVgkjdclnPPIEBhQ==" saltValue="MUHEziHVSyDIUjcyjJYYug==" spinCount="100000" sqref="C10" name="administrátor_8"/>
    <protectedRange algorithmName="SHA-512" hashValue="8KBCBytV+ytb2ZCqNm8ffCwkKTMQdHu0XxiPHJ+XFEtEPWOvNGRfqYwgugyhlgyqlva13PXVgkjdclnPPIEBhQ==" saltValue="MUHEziHVSyDIUjcyjJYYug==" spinCount="100000" sqref="C9" name="administrátor_6"/>
    <protectedRange algorithmName="SHA-512" hashValue="F+/Kapg2qf0/80F3W36mpSD9RiIST3W6qEez3i0a0gOX3gJQO7Map3l26ZpJde7zhaF8EtVTcuBuZta0QujrRA==" saltValue="QNMcK5T3Qq6xxN0tq0CI4g==" spinCount="100000" sqref="S96:S112 S115:S117" name="Racek_2"/>
    <protectedRange algorithmName="SHA-512" hashValue="NZoysR8am9A4c8qWrXsGrUQsOaWT9eF8961Ed3+N3kmyA0xVZg67oX4U1wgJAB/oDDtKHT4hw5e12V3bAodEwA==" saltValue="oe4yt3VwZh+HV/7r51L/ow==" spinCount="100000" sqref="R96:R112 R115:R117" name="Mareš_2"/>
    <protectedRange algorithmName="SHA-512" hashValue="xBRCQbMhJaN/j2ojnNG1NnvLeADDlMCO/GQMobw90Dhjx8ToowyowNt2f3mjnHnKv0pDv/AwZvwLQEwx3NCvuA==" saltValue="763GAIuEOiQg/j4nD2czdA==" spinCount="100000" sqref="Q96:Q112 Q115:Q117" name="Klein_2"/>
    <protectedRange algorithmName="SHA-512" hashValue="iSrNlvf7H3X4Wr3IinNcivKsNcxznpg0R4bCtrfCpuRiz2HxQWIYBONiaWush7wOse8Rlk7P/k2sSU1AYcbumA==" saltValue="mSaBj9DsLNikYEMoj0Y7Pw==" spinCount="100000" sqref="P96:P112 P115:P117" name="Tonar_2"/>
    <protectedRange algorithmName="SHA-512" hashValue="jj2QmANDYTRJ7qFgb0qw28l3vUKWmRFy0RU8njd3O2t86V2NRsSVeEikGdvT/GYeGuys0gw9Xy1IdfYMmLKYfw==" saltValue="iqLdBptcHkBOITJYI45jtA==" spinCount="100000" sqref="O96:O112 O115:O117" name="Vištejnová_2"/>
    <protectedRange algorithmName="SHA-512" hashValue="x32S8ZUrPXfyAD+czUSb8cCiRzOjSRAKTg0VcdzOf3aK9uX9x/HzyC+8FDfsouCEr5kk+HPYZWHiKZjz63xieA==" saltValue="PbBmTR+OhCzQ3q1HTUQAZQ==" spinCount="100000" sqref="N96:N112 N115:N117" name="Kuncová_2"/>
    <protectedRange algorithmName="SHA-512" hashValue="2sIQHbrkpxLhxH9npk9/XYv7Nf+SGe9MN5M9TlHiL8syxpe3IpIsHHTwYA2sOiFCJWqXawQupiUgpTjaoZQtOQ==" saltValue="DqRiVeot1yZFaH5IkzIqkA==" spinCount="100000" sqref="M96:M112 M115:M117" name="Cendelín_2"/>
    <protectedRange algorithmName="SHA-512" hashValue="IYmlryiPiSXmxG3fjCFtNY56U9dzPQ9mdvQnWWd5Tcz2UfyqvJmc5VDHbabUpdMUUekUnYEnYCSUsoFxKPIpuA==" saltValue="WOKCfqJZQ1SL50xJJVtb9Q==" spinCount="100000" sqref="L96:L112 L115:L117" name="Ježek_2"/>
    <protectedRange algorithmName="SHA-512" hashValue="B44RDrZf8PeehMcR7wgLDsptE6SOVnWyrWVEAuzQaOiuoasP82zXgl66iVn719M60gn91yqrLz1vNUCY8T27pA==" saltValue="9+/lXb5npALN7XE7MuUnnA==" spinCount="100000" sqref="K96:K112 K115:K117" name="Štengl_2"/>
    <protectedRange algorithmName="SHA-512" hashValue="Jdu7/T9zTdoYar8QBTfDJ1nfyIOBVA47K4JvHbtSb4vmnCwGQfXVcYUG1HfBDVJwhaNCp91Ho4NGD7mjXC3I/g==" saltValue="/bhy+g/yC5yyaY6rLEGwyg==" spinCount="100000" sqref="J96:J112 J115:J117" name="Reischig_2"/>
    <protectedRange algorithmName="SHA-512" hashValue="m5iJozwE9si5SHZQPP5cTHaog5PbIf6J05iC2Jm2DyW1E139ssbBSn88CMTrg6kgBtYU7G5xyuw0wM2WYHM3SQ==" saltValue="X9hoTLnbHx8X2JZrsBuTBQ==" spinCount="100000" sqref="I96:I112 I115:I117" name="Hrabák_2"/>
    <protectedRange algorithmName="SHA-512" hashValue="OWdnr58WnT2TeJb3SUegcC6bGXnMVAl4hyBmcWJlWvEJlMUmeXBWDDQpNYLRwsKEE7qqBHKy6AIb2RtQq4R22A==" saltValue="3NKSWksSfEHmztVYsWoBGA==" spinCount="100000" sqref="C96:C100 C102:C108 D96:H109 C110:D110 F110:H110 C111:H111 U96:U112 D112:H112 C115:H117 U115:U117" name="Matějovič_2"/>
    <protectedRange algorithmName="SHA-512" hashValue="F+/Kapg2qf0/80F3W36mpSD9RiIST3W6qEez3i0a0gOX3gJQO7Map3l26ZpJde7zhaF8EtVTcuBuZta0QujrRA==" saltValue="QNMcK5T3Qq6xxN0tq0CI4g==" spinCount="100000" sqref="S32 S90:S95" name="Racek_1"/>
    <protectedRange algorithmName="SHA-512" hashValue="NZoysR8am9A4c8qWrXsGrUQsOaWT9eF8961Ed3+N3kmyA0xVZg67oX4U1wgJAB/oDDtKHT4hw5e12V3bAodEwA==" saltValue="oe4yt3VwZh+HV/7r51L/ow==" spinCount="100000" sqref="R32 R90:R95" name="Mareš_1"/>
    <protectedRange algorithmName="SHA-512" hashValue="xBRCQbMhJaN/j2ojnNG1NnvLeADDlMCO/GQMobw90Dhjx8ToowyowNt2f3mjnHnKv0pDv/AwZvwLQEwx3NCvuA==" saltValue="763GAIuEOiQg/j4nD2czdA==" spinCount="100000" sqref="Q32 Q90:Q95" name="Klein_1"/>
    <protectedRange algorithmName="SHA-512" hashValue="iSrNlvf7H3X4Wr3IinNcivKsNcxznpg0R4bCtrfCpuRiz2HxQWIYBONiaWush7wOse8Rlk7P/k2sSU1AYcbumA==" saltValue="mSaBj9DsLNikYEMoj0Y7Pw==" spinCount="100000" sqref="P32 P90:P95" name="Tonar_1"/>
    <protectedRange algorithmName="SHA-512" hashValue="jj2QmANDYTRJ7qFgb0qw28l3vUKWmRFy0RU8njd3O2t86V2NRsSVeEikGdvT/GYeGuys0gw9Xy1IdfYMmLKYfw==" saltValue="iqLdBptcHkBOITJYI45jtA==" spinCount="100000" sqref="O32 O90:O95" name="Vištejnová_1"/>
    <protectedRange algorithmName="SHA-512" hashValue="x32S8ZUrPXfyAD+czUSb8cCiRzOjSRAKTg0VcdzOf3aK9uX9x/HzyC+8FDfsouCEr5kk+HPYZWHiKZjz63xieA==" saltValue="PbBmTR+OhCzQ3q1HTUQAZQ==" spinCount="100000" sqref="N32 N90:N95" name="Kuncová_1"/>
    <protectedRange algorithmName="SHA-512" hashValue="2sIQHbrkpxLhxH9npk9/XYv7Nf+SGe9MN5M9TlHiL8syxpe3IpIsHHTwYA2sOiFCJWqXawQupiUgpTjaoZQtOQ==" saltValue="DqRiVeot1yZFaH5IkzIqkA==" spinCount="100000" sqref="M32 M90:M95" name="Cendelín_1"/>
    <protectedRange algorithmName="SHA-512" hashValue="IYmlryiPiSXmxG3fjCFtNY56U9dzPQ9mdvQnWWd5Tcz2UfyqvJmc5VDHbabUpdMUUekUnYEnYCSUsoFxKPIpuA==" saltValue="WOKCfqJZQ1SL50xJJVtb9Q==" spinCount="100000" sqref="L32 L90:L95" name="Ježek_1"/>
    <protectedRange algorithmName="SHA-512" hashValue="B44RDrZf8PeehMcR7wgLDsptE6SOVnWyrWVEAuzQaOiuoasP82zXgl66iVn719M60gn91yqrLz1vNUCY8T27pA==" saltValue="9+/lXb5npALN7XE7MuUnnA==" spinCount="100000" sqref="K32 K90:K95" name="Štengl_1"/>
    <protectedRange algorithmName="SHA-512" hashValue="Jdu7/T9zTdoYar8QBTfDJ1nfyIOBVA47K4JvHbtSb4vmnCwGQfXVcYUG1HfBDVJwhaNCp91Ho4NGD7mjXC3I/g==" saltValue="/bhy+g/yC5yyaY6rLEGwyg==" spinCount="100000" sqref="J32 J90:J95" name="Reischig_1"/>
    <protectedRange algorithmName="SHA-512" hashValue="m5iJozwE9si5SHZQPP5cTHaog5PbIf6J05iC2Jm2DyW1E139ssbBSn88CMTrg6kgBtYU7G5xyuw0wM2WYHM3SQ==" saltValue="X9hoTLnbHx8X2JZrsBuTBQ==" spinCount="100000" sqref="I32 I90:I95" name="Hrabák_1"/>
    <protectedRange algorithmName="SHA-512" hashValue="OWdnr58WnT2TeJb3SUegcC6bGXnMVAl4hyBmcWJlWvEJlMUmeXBWDDQpNYLRwsKEE7qqBHKy6AIb2RtQq4R22A==" saltValue="3NKSWksSfEHmztVYsWoBGA==" spinCount="100000" sqref="H93:H95 C32:H32 D93:F95 C91:C94 D90:H92 U90:U95" name="Matějovič_1"/>
    <protectedRange algorithmName="SHA-512" hashValue="8KBCBytV+ytb2ZCqNm8ffCwkKTMQdHu0XxiPHJ+XFEtEPWOvNGRfqYwgugyhlgyqlva13PXVgkjdclnPPIEBhQ==" saltValue="MUHEziHVSyDIUjcyjJYYug==" spinCount="100000" sqref="G93:G95" name="administrátor_7"/>
    <protectedRange algorithmName="SHA-512" hashValue="F+/Kapg2qf0/80F3W36mpSD9RiIST3W6qEez3i0a0gOX3gJQO7Map3l26ZpJde7zhaF8EtVTcuBuZta0QujrRA==" saltValue="QNMcK5T3Qq6xxN0tq0CI4g==" spinCount="100000" sqref="S113:S114 S30:S31" name="Racek"/>
    <protectedRange algorithmName="SHA-512" hashValue="NZoysR8am9A4c8qWrXsGrUQsOaWT9eF8961Ed3+N3kmyA0xVZg67oX4U1wgJAB/oDDtKHT4hw5e12V3bAodEwA==" saltValue="oe4yt3VwZh+HV/7r51L/ow==" spinCount="100000" sqref="R113:R114 R30:R31" name="Mareš"/>
    <protectedRange algorithmName="SHA-512" hashValue="xBRCQbMhJaN/j2ojnNG1NnvLeADDlMCO/GQMobw90Dhjx8ToowyowNt2f3mjnHnKv0pDv/AwZvwLQEwx3NCvuA==" saltValue="763GAIuEOiQg/j4nD2czdA==" spinCount="100000" sqref="Q113:Q114 Q30:Q31" name="Klein"/>
    <protectedRange algorithmName="SHA-512" hashValue="iSrNlvf7H3X4Wr3IinNcivKsNcxznpg0R4bCtrfCpuRiz2HxQWIYBONiaWush7wOse8Rlk7P/k2sSU1AYcbumA==" saltValue="mSaBj9DsLNikYEMoj0Y7Pw==" spinCount="100000" sqref="P113:P114 P30:P31" name="Tonar"/>
    <protectedRange algorithmName="SHA-512" hashValue="jj2QmANDYTRJ7qFgb0qw28l3vUKWmRFy0RU8njd3O2t86V2NRsSVeEikGdvT/GYeGuys0gw9Xy1IdfYMmLKYfw==" saltValue="iqLdBptcHkBOITJYI45jtA==" spinCount="100000" sqref="O113:O114 O30:O31" name="Vištejnová"/>
    <protectedRange algorithmName="SHA-512" hashValue="x32S8ZUrPXfyAD+czUSb8cCiRzOjSRAKTg0VcdzOf3aK9uX9x/HzyC+8FDfsouCEr5kk+HPYZWHiKZjz63xieA==" saltValue="PbBmTR+OhCzQ3q1HTUQAZQ==" spinCount="100000" sqref="N113:N114 N30:N31" name="Kuncová"/>
    <protectedRange algorithmName="SHA-512" hashValue="2sIQHbrkpxLhxH9npk9/XYv7Nf+SGe9MN5M9TlHiL8syxpe3IpIsHHTwYA2sOiFCJWqXawQupiUgpTjaoZQtOQ==" saltValue="DqRiVeot1yZFaH5IkzIqkA==" spinCount="100000" sqref="M113:M114 M30:M31" name="Cendelín"/>
    <protectedRange algorithmName="SHA-512" hashValue="IYmlryiPiSXmxG3fjCFtNY56U9dzPQ9mdvQnWWd5Tcz2UfyqvJmc5VDHbabUpdMUUekUnYEnYCSUsoFxKPIpuA==" saltValue="WOKCfqJZQ1SL50xJJVtb9Q==" spinCount="100000" sqref="L113:L114 L30:L31" name="Ježek"/>
    <protectedRange algorithmName="SHA-512" hashValue="B44RDrZf8PeehMcR7wgLDsptE6SOVnWyrWVEAuzQaOiuoasP82zXgl66iVn719M60gn91yqrLz1vNUCY8T27pA==" saltValue="9+/lXb5npALN7XE7MuUnnA==" spinCount="100000" sqref="K113:K114 K30:K31" name="Štengl"/>
    <protectedRange algorithmName="SHA-512" hashValue="Jdu7/T9zTdoYar8QBTfDJ1nfyIOBVA47K4JvHbtSb4vmnCwGQfXVcYUG1HfBDVJwhaNCp91Ho4NGD7mjXC3I/g==" saltValue="/bhy+g/yC5yyaY6rLEGwyg==" spinCount="100000" sqref="J113:J114 J30:J31" name="Reischig"/>
    <protectedRange algorithmName="SHA-512" hashValue="m5iJozwE9si5SHZQPP5cTHaog5PbIf6J05iC2Jm2DyW1E139ssbBSn88CMTrg6kgBtYU7G5xyuw0wM2WYHM3SQ==" saltValue="X9hoTLnbHx8X2JZrsBuTBQ==" spinCount="100000" sqref="I113:I114 I30:I31" name="Hrabák"/>
    <protectedRange algorithmName="SHA-512" hashValue="OWdnr58WnT2TeJb3SUegcC6bGXnMVAl4hyBmcWJlWvEJlMUmeXBWDDQpNYLRwsKEE7qqBHKy6AIb2RtQq4R22A==" saltValue="3NKSWksSfEHmztVYsWoBGA==" spinCount="100000" sqref="C113:H114 E110 C30:H31" name="Matějovič"/>
    <protectedRange algorithmName="SHA-512" hashValue="8KBCBytV+ytb2ZCqNm8ffCwkKTMQdHu0XxiPHJ+XFEtEPWOvNGRfqYwgugyhlgyqlva13PXVgkjdclnPPIEBhQ==" saltValue="MUHEziHVSyDIUjcyjJYYug==" spinCount="100000" sqref="C84:G88 A89:G89" name="administrátor_5"/>
    <protectedRange algorithmName="SHA-512" hashValue="8KBCBytV+ytb2ZCqNm8ffCwkKTMQdHu0XxiPHJ+XFEtEPWOvNGRfqYwgugyhlgyqlva13PXVgkjdclnPPIEBhQ==" saltValue="MUHEziHVSyDIUjcyjJYYug==" spinCount="100000" sqref="C101 C65:G69 D70:G77 B70:C70 B73:C73 B71 C71:C72 B75:B77 C74:C77 C78:G83 B79 B81 B83 B100:B101 B103 B105 B107 A70:A88 B85 B87 B109:C109 B112:C112" name="administrátor_4"/>
    <protectedRange algorithmName="SHA-512" hashValue="8KBCBytV+ytb2ZCqNm8ffCwkKTMQdHu0XxiPHJ+XFEtEPWOvNGRfqYwgugyhlgyqlva13PXVgkjdclnPPIEBhQ==" saltValue="MUHEziHVSyDIUjcyjJYYug==" spinCount="100000" sqref="B33:C33 B34 C34:C35 C39 B40:C40 B43:C43 B41 C41:C42 C44 B45:C45 B46 C46:C47 B48:C49 B50 B57:B58 B52 C59:G64 B60 B62 B64 B66 B68 A33:A69 C50:C58 C16:G29 D13:G15 B36:C38 D33:G58" name="administrátor_3"/>
    <protectedRange algorithmName="SHA-512" hashValue="8KBCBytV+ytb2ZCqNm8ffCwkKTMQdHu0XxiPHJ+XFEtEPWOvNGRfqYwgugyhlgyqlva13PXVgkjdclnPPIEBhQ==" saltValue="MUHEziHVSyDIUjcyjJYYug==" spinCount="100000" sqref="D12:G12" name="administrátor_2"/>
    <protectedRange algorithmName="SHA-512" hashValue="8KBCBytV+ytb2ZCqNm8ffCwkKTMQdHu0XxiPHJ+XFEtEPWOvNGRfqYwgugyhlgyqlva13PXVgkjdclnPPIEBhQ==" saltValue="MUHEziHVSyDIUjcyjJYYug==" spinCount="100000" sqref="B16 B18 B20 B22 B24 B26 B28 B8:G8 B10 B12 B14 A113:A114 B113 B30 B32 C11:G11 D9:G10 A8:A32" name="administrátor"/>
    <protectedRange algorithmName="SHA-512" hashValue="8KBCBytV+ytb2ZCqNm8ffCwkKTMQdHu0XxiPHJ+XFEtEPWOvNGRfqYwgugyhlgyqlva13PXVgkjdclnPPIEBhQ==" saltValue="MUHEziHVSyDIUjcyjJYYug==" spinCount="100000" sqref="A7:G7" name="administrátor_1"/>
  </protectedRanges>
  <autoFilter ref="A7:V108"/>
  <dataConsolidate/>
  <customSheetViews>
    <customSheetView guid="{A3685CB1-0A29-484E-BB3B-C5DAB6B68B70}" showAutoFilter="1">
      <selection activeCell="D7" sqref="D7"/>
      <pageMargins left="0.7" right="0.7" top="0.78740157499999996" bottom="0.78740157499999996" header="0.3" footer="0.3"/>
      <pageSetup paperSize="9" orientation="portrait" r:id="rId1"/>
      <autoFilter ref="A7:V108"/>
    </customSheetView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2"/>
      <autoFilter ref="A7:V109"/>
    </customSheetView>
  </customSheetViews>
  <mergeCells count="19">
    <mergeCell ref="A49:U49"/>
    <mergeCell ref="A33:U33"/>
    <mergeCell ref="A40:U40"/>
    <mergeCell ref="A45:U45"/>
    <mergeCell ref="A94:U94"/>
    <mergeCell ref="A52:U52"/>
    <mergeCell ref="A1:U1"/>
    <mergeCell ref="A3:V3"/>
    <mergeCell ref="A4:V4"/>
    <mergeCell ref="A5:V5"/>
    <mergeCell ref="A6:V6"/>
    <mergeCell ref="A57:U57"/>
    <mergeCell ref="A70:U70"/>
    <mergeCell ref="A115:U115"/>
    <mergeCell ref="A76:U76"/>
    <mergeCell ref="A89:U89"/>
    <mergeCell ref="A111:U111"/>
    <mergeCell ref="A100:U100"/>
    <mergeCell ref="A108:U108"/>
  </mergeCells>
  <hyperlinks>
    <hyperlink ref="D42" r:id="rId3"/>
    <hyperlink ref="D43" r:id="rId4"/>
    <hyperlink ref="D82" r:id="rId5"/>
    <hyperlink ref="D35" r:id="rId6" display="https://www.verkon.cz/michacka-magneticka-wisd-ms-20a-bez-ohrevu-s-keramickou-deskou/"/>
    <hyperlink ref="D39" r:id="rId7" display="https://www.verkon.cz/lzicka-nerezova/"/>
    <hyperlink ref="D18" r:id="rId8" display="https://www.p-lab.cz/katalog/krabicka-do-mrazicich-boxu-papirova_4042p"/>
  </hyperlinks>
  <pageMargins left="0.7" right="0.7" top="0.78740157499999996" bottom="0.78740157499999996" header="0.3" footer="0.3"/>
  <pageSetup paperSize="9" orientation="portrait"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okud Vámi požadovaná jednotka není v seznamu, kontaktujte administrátora eva.skudrnova@lfp.cuni.cz">
          <x14:formula1>
            <xm:f>'\\DALI\Aplikace$\DNS_FIND\FIND 04 DNS XX-2020\[objednávkový katalog FIND 04 DNS XX-2020 - summary 11.6..xlsx]seznamy'!#REF!</xm:f>
          </x14:formula1>
          <xm:sqref>E91:E93 E96:E99 E102:E107 E110 E30:E32 E113:E114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 cenami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2020-06-16T11:20:28Z</dcterms:created>
  <dcterms:modified xsi:type="dcterms:W3CDTF">2020-07-17T08:57:23Z</dcterms:modified>
</cp:coreProperties>
</file>