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30" activeTab="1"/>
  </bookViews>
  <sheets>
    <sheet name="Úvod " sheetId="32" r:id="rId1"/>
    <sheet name="REKAPITULACE" sheetId="1" r:id="rId2"/>
    <sheet name="1" sheetId="3" r:id="rId3"/>
    <sheet name="2" sheetId="5" r:id="rId4"/>
    <sheet name="3" sheetId="6" r:id="rId5"/>
    <sheet name="4" sheetId="7" r:id="rId6"/>
    <sheet name="5" sheetId="8" r:id="rId7"/>
    <sheet name="6.1" sheetId="9" r:id="rId8"/>
    <sheet name="6.2" sheetId="10" r:id="rId9"/>
    <sheet name="6.3" sheetId="11" r:id="rId10"/>
    <sheet name="6.4" sheetId="14" r:id="rId11"/>
    <sheet name="7" sheetId="23" r:id="rId12"/>
    <sheet name="8" sheetId="24" r:id="rId13"/>
    <sheet name="9" sheetId="25" r:id="rId14"/>
    <sheet name="10.1" sheetId="26" r:id="rId15"/>
    <sheet name="10.2" sheetId="27" r:id="rId16"/>
    <sheet name="11" sheetId="29" r:id="rId17"/>
    <sheet name="12" sheetId="31" r:id="rId18"/>
    <sheet name="13" sheetId="35" r:id="rId19"/>
  </sheets>
  <definedNames>
    <definedName name="__shared_1_0_0">#REF!+#REF!</definedName>
    <definedName name="__shared_1_0_1">#REF!*1.21</definedName>
    <definedName name="__shared_1_0_2">#REF!+#REF!</definedName>
    <definedName name="__shared_1_0_3">#REF!*1.21</definedName>
    <definedName name="__shared_1_0_4">#REF!+#REF!</definedName>
    <definedName name="__shared_10_0_1">#REF!*#REF!</definedName>
    <definedName name="__shared_10_0_3">#REF!*#REF!</definedName>
    <definedName name="__shared_11_0_1">#REF!*#REF!</definedName>
    <definedName name="__shared_11_0_3">#REF!*#REF!</definedName>
    <definedName name="__shared_12_0_1">#REF!*#REF!</definedName>
    <definedName name="__shared_12_0_3">#REF!*#REF!</definedName>
    <definedName name="__shared_13_0_1">#REF!*#REF!</definedName>
    <definedName name="__shared_13_0_3">#REF!*#REF!</definedName>
    <definedName name="__shared_14_0_1">#REF!*#REF!</definedName>
    <definedName name="__shared_14_0_3">#REF!*#REF!</definedName>
    <definedName name="__shared_15_0_1">#REF!*#REF!</definedName>
    <definedName name="__shared_15_0_3">#REF!*#REF!</definedName>
    <definedName name="__shared_16_0_1">#REF!*#REF!</definedName>
    <definedName name="__shared_16_0_3">#REF!*#REF!</definedName>
    <definedName name="__shared_17_0_1">#REF!*#REF!</definedName>
    <definedName name="__shared_17_0_3">#REF!*#REF!</definedName>
    <definedName name="__shared_18_0_1">#REF!*#REF!</definedName>
    <definedName name="__shared_18_0_3">#REF!*#REF!</definedName>
    <definedName name="__shared_19_0_1">#REF!*#REF!</definedName>
    <definedName name="__shared_19_0_3">#REF!*#REF!</definedName>
    <definedName name="__shared_2_0_1">#REF!*#REF!</definedName>
    <definedName name="__shared_2_0_3">#REF!*#REF!</definedName>
    <definedName name="__shared_20_0_1">#REF!*#REF!</definedName>
    <definedName name="__shared_20_0_3">#REF!*#REF!</definedName>
    <definedName name="__shared_21_0_1">#REF!*#REF!</definedName>
    <definedName name="__shared_21_0_3">#REF!*#REF!</definedName>
    <definedName name="__shared_22_0_1">#REF!*#REF!</definedName>
    <definedName name="__shared_22_0_3">#REF!*#REF!</definedName>
    <definedName name="__shared_23_0_1">#REF!*#REF!</definedName>
    <definedName name="__shared_23_0_3">#REF!*#REF!</definedName>
    <definedName name="__shared_24_0_1">#REF!*#REF!</definedName>
    <definedName name="__shared_24_0_3">#REF!*#REF!</definedName>
    <definedName name="__shared_25_0_1">#REF!*#REF!</definedName>
    <definedName name="__shared_25_0_3">#REF!*#REF!</definedName>
    <definedName name="__shared_26_0_1">#REF!*#REF!</definedName>
    <definedName name="__shared_26_0_3">#REF!*#REF!</definedName>
    <definedName name="__shared_27_0_1">#REF!*#REF!</definedName>
    <definedName name="__shared_27_0_3">#REF!*#REF!</definedName>
    <definedName name="__shared_28_0_1">#REF!*#REF!</definedName>
    <definedName name="__shared_28_0_3">#REF!*#REF!</definedName>
    <definedName name="__shared_29_0_1">#REF!*#REF!</definedName>
    <definedName name="__shared_29_0_3">#REF!*#REF!</definedName>
    <definedName name="__shared_3_0_1">#REF!*#REF!</definedName>
    <definedName name="__shared_3_0_3">#REF!*#REF!</definedName>
    <definedName name="__shared_30_0_1">#REF!*#REF!</definedName>
    <definedName name="__shared_30_0_3">#REF!*#REF!</definedName>
    <definedName name="__shared_31_0_1">#REF!*#REF!</definedName>
    <definedName name="__shared_31_0_3">#REF!*#REF!</definedName>
    <definedName name="__shared_4_0_1">#REF!*#REF!</definedName>
    <definedName name="__shared_4_0_3">#REF!*#REF!</definedName>
    <definedName name="__shared_5_0_1">#REF!*#REF!</definedName>
    <definedName name="__shared_5_0_3">#REF!*#REF!</definedName>
    <definedName name="__shared_6_0_1">#REF!*#REF!</definedName>
    <definedName name="__shared_6_0_3">#REF!*#REF!</definedName>
    <definedName name="__shared_7_0_1">#REF!*#REF!</definedName>
    <definedName name="__shared_7_0_3">#REF!*#REF!</definedName>
    <definedName name="__shared_8_0_1">#REF!*#REF!</definedName>
    <definedName name="__shared_8_0_3">#REF!*#REF!</definedName>
    <definedName name="__shared_9_0_1">#REF!*#REF!</definedName>
    <definedName name="__shared_9_0_3">#REF!*#REF!</definedName>
    <definedName name="_xlnm.Print_Area" localSheetId="2">'1'!$A$1:$H$44</definedName>
    <definedName name="_xlnm.Print_Area" localSheetId="14">'10.1'!$A$1:$H$44</definedName>
    <definedName name="_xlnm.Print_Area" localSheetId="15">'10.2'!$A$1:$H$35</definedName>
    <definedName name="_xlnm.Print_Area" localSheetId="16">'11'!$A$1:$H$44</definedName>
    <definedName name="_xlnm.Print_Area" localSheetId="17">'12'!$A$1:$H$31</definedName>
    <definedName name="_xlnm.Print_Area" localSheetId="3">'2'!$A$1:$H$44</definedName>
    <definedName name="_xlnm.Print_Area" localSheetId="4">'3'!$A$1:$H$44</definedName>
    <definedName name="_xlnm.Print_Area" localSheetId="5">'4'!$A$1:$H$44</definedName>
    <definedName name="_xlnm.Print_Area" localSheetId="6">'5'!$A$1:$H$31</definedName>
    <definedName name="_xlnm.Print_Area" localSheetId="7">'6.1'!$A$1:$H$44</definedName>
    <definedName name="_xlnm.Print_Area" localSheetId="9">'6.3'!$A$1:$H$35</definedName>
    <definedName name="_xlnm.Print_Area" localSheetId="10">'6.4'!$A$1:$H$35</definedName>
    <definedName name="_xlnm.Print_Area" localSheetId="11">'7'!$A$1:$H$31</definedName>
    <definedName name="_xlnm.Print_Area" localSheetId="12">'8'!$A$1:$H$44</definedName>
    <definedName name="_xlnm.Print_Area" localSheetId="13">'9'!$A$1:$H$44</definedName>
    <definedName name="_xlnm.Print_Area" localSheetId="1">'REKAPITULACE'!$B$1:$M$30</definedName>
    <definedName name="Print_Area_10">'6.2'!$A$1:$H$22</definedName>
    <definedName name="Print_Area_11">'6.3'!$A$1:$H$33</definedName>
    <definedName name="Print_Area_12">#REF!</definedName>
    <definedName name="Print_Area_13">#REF!</definedName>
    <definedName name="Print_Area_14">'6.4'!$A$1:$H$33</definedName>
    <definedName name="Print_Area_15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22">#REF!</definedName>
    <definedName name="Print_Area_23">'7'!$A$1:$H$31</definedName>
    <definedName name="Print_Area_24">'8'!$A$1:$H$42</definedName>
    <definedName name="Print_Area_25">'9'!$A$1:$H$42</definedName>
    <definedName name="Print_Area_26">'10.1'!$A$1:$H$42</definedName>
    <definedName name="Print_Area_27">'10.2'!$A$1:$H$33</definedName>
    <definedName name="Print_Area_28">#REF!</definedName>
    <definedName name="Print_Area_29">'11'!$A$1:$H$42</definedName>
    <definedName name="Print_Area_3">'1'!$A$1:$H$42</definedName>
    <definedName name="Print_Area_30">#REF!</definedName>
    <definedName name="Print_Area_31">'12'!$A$1:$H$31</definedName>
    <definedName name="Print_Area_4">#REF!</definedName>
    <definedName name="Print_Area_5">'2'!$A$1:$H$42</definedName>
    <definedName name="Print_Area_6">'3'!$A$1:$H$42</definedName>
    <definedName name="Print_Area_7">'4'!$A$1:$H$42</definedName>
    <definedName name="Print_Area_8">'5'!$A$1:$H$29</definedName>
    <definedName name="Print_Area_9">'6.1'!$A$1:$H$42</definedName>
  </definedNames>
  <calcPr calcId="162913"/>
  <extLst/>
</workbook>
</file>

<file path=xl/sharedStrings.xml><?xml version="1.0" encoding="utf-8"?>
<sst xmlns="http://schemas.openxmlformats.org/spreadsheetml/2006/main" count="1031" uniqueCount="158">
  <si>
    <t>SOUPIS POŽADOVANÝCH SLUŽEB DLE LOKALIT</t>
  </si>
  <si>
    <t>POŘADOVÉ ČÍSLO:</t>
  </si>
  <si>
    <t>TEPELNÉ ZAŘÍZENÍ KOLEJ/MENZA</t>
  </si>
  <si>
    <t>ADRESA</t>
  </si>
  <si>
    <t>DRUH TEPELNÉHO ZAŘÍZENÍ               ZDROJ</t>
  </si>
  <si>
    <t xml:space="preserve">CENA  OBSLUHY, VČETNĚ DISPEČERSKÝCH SLUŽEB ZA MĚSÍC        (bez DPH)   </t>
  </si>
  <si>
    <t>REVIZE, ZKOUŠKY, DROBNÁ ÚDRŽBA ZA JEDEN ROK          (bez DPH)</t>
  </si>
  <si>
    <t>CENA CELKEM ZA JEDEN ROK PLNĚNÍ (bez DPH)</t>
  </si>
  <si>
    <t>CENA CELKEM ZA JEDEN ROK PLNĚNÍ (včetně DPH)</t>
  </si>
  <si>
    <r>
      <t xml:space="preserve">kolej - </t>
    </r>
    <r>
      <rPr>
        <b/>
        <sz val="9"/>
        <color rgb="FF000000"/>
        <rFont val="Calibri"/>
        <family val="2"/>
      </rPr>
      <t>Jednota</t>
    </r>
  </si>
  <si>
    <t>Opletalova 1663/38, Praha 1</t>
  </si>
  <si>
    <t>kotelna</t>
  </si>
  <si>
    <r>
      <t xml:space="preserve">kolej - </t>
    </r>
    <r>
      <rPr>
        <b/>
        <sz val="9"/>
        <color rgb="FF000000"/>
        <rFont val="Calibri"/>
        <family val="2"/>
      </rPr>
      <t>Švehlova</t>
    </r>
  </si>
  <si>
    <t>Slavíkova 1499/22, Praha 3</t>
  </si>
  <si>
    <r>
      <t xml:space="preserve">Kolej - </t>
    </r>
    <r>
      <rPr>
        <b/>
        <sz val="9"/>
        <color rgb="FF000000"/>
        <rFont val="Calibri"/>
        <family val="2"/>
      </rPr>
      <t>Budeč</t>
    </r>
  </si>
  <si>
    <t>Wenzigova 1982/20, Praha 2</t>
  </si>
  <si>
    <r>
      <t xml:space="preserve">menza - </t>
    </r>
    <r>
      <rPr>
        <b/>
        <sz val="9"/>
        <color rgb="FF000000"/>
        <rFont val="Calibri"/>
        <family val="2"/>
      </rPr>
      <t>Albertov</t>
    </r>
  </si>
  <si>
    <t>Albertov 7/3a, Praha 2</t>
  </si>
  <si>
    <r>
      <t xml:space="preserve">kolej - </t>
    </r>
    <r>
      <rPr>
        <b/>
        <sz val="9"/>
        <color rgb="FF000000"/>
        <rFont val="Calibri"/>
        <family val="2"/>
      </rPr>
      <t>Větrník</t>
    </r>
  </si>
  <si>
    <t>Na Větrníku 1932/18, Praha 6</t>
  </si>
  <si>
    <t>výměníková stanice</t>
  </si>
  <si>
    <r>
      <t xml:space="preserve">kolej -  </t>
    </r>
    <r>
      <rPr>
        <b/>
        <sz val="9"/>
        <color rgb="FF000000"/>
        <rFont val="Calibri"/>
        <family val="2"/>
      </rPr>
      <t>Hvězda</t>
    </r>
  </si>
  <si>
    <t>Ankarská 1926 (blok 2), Praha 6</t>
  </si>
  <si>
    <t>1-kotelna</t>
  </si>
  <si>
    <t>2-výměníková stanice  "VS 16"</t>
  </si>
  <si>
    <t>3-předávací stanice  "PS 1-3"</t>
  </si>
  <si>
    <t>4-směšovací stanice "SS 1-9"</t>
  </si>
  <si>
    <t>Radimova 35/12, Praha 6</t>
  </si>
  <si>
    <r>
      <t xml:space="preserve">kolej -  </t>
    </r>
    <r>
      <rPr>
        <b/>
        <sz val="9"/>
        <color rgb="FF000000"/>
        <rFont val="Calibri"/>
        <family val="2"/>
      </rPr>
      <t>Kajetánka II.</t>
    </r>
  </si>
  <si>
    <t>Na Petynce 2303/29, Praha 6</t>
  </si>
  <si>
    <r>
      <t>kolej -</t>
    </r>
    <r>
      <rPr>
        <b/>
        <sz val="9"/>
        <color rgb="FF000000"/>
        <rFont val="Calibri"/>
        <family val="2"/>
      </rPr>
      <t xml:space="preserve"> J. A. Komenského </t>
    </r>
  </si>
  <si>
    <t>Parléřova 682/6, Praha 6</t>
  </si>
  <si>
    <r>
      <t xml:space="preserve">kolej - </t>
    </r>
    <r>
      <rPr>
        <b/>
        <sz val="9"/>
        <color rgb="FF000000"/>
        <rFont val="Calibri"/>
        <family val="2"/>
      </rPr>
      <t>17.listopadu</t>
    </r>
  </si>
  <si>
    <t>Pátkova 2136/3,                                           Praha 8</t>
  </si>
  <si>
    <t>2-předávací stanice - "PS1-A, B"</t>
  </si>
  <si>
    <r>
      <t xml:space="preserve">kolej - </t>
    </r>
    <r>
      <rPr>
        <b/>
        <sz val="9"/>
        <color rgb="FF000000"/>
        <rFont val="Calibri"/>
        <family val="2"/>
      </rPr>
      <t>Nová kolej</t>
    </r>
  </si>
  <si>
    <t>Kralovická 1425/8, Brandýs nad Labem</t>
  </si>
  <si>
    <r>
      <t xml:space="preserve">kolej - </t>
    </r>
    <r>
      <rPr>
        <b/>
        <sz val="9"/>
        <rFont val="Calibri"/>
        <family val="2"/>
      </rPr>
      <t>Otava</t>
    </r>
  </si>
  <si>
    <t>Chemická 954, Praha 4</t>
  </si>
  <si>
    <t>předávací stanice</t>
  </si>
  <si>
    <t>náklady na obsluhu a provoz celkem (bez DPH):</t>
  </si>
  <si>
    <t>náklady na obsluhu a provoz celkem (včetně DPH):</t>
  </si>
  <si>
    <r>
      <t>Název kotelny / předávací stanice:</t>
    </r>
    <r>
      <rPr>
        <b/>
        <sz val="16"/>
        <rFont val="Arial CE"/>
        <family val="2"/>
      </rPr>
      <t xml:space="preserve"> </t>
    </r>
  </si>
  <si>
    <t>Kolej  Jednota</t>
  </si>
  <si>
    <t>Obsluha a revize tepelného zdroje</t>
  </si>
  <si>
    <t>a) Běžná obslužná činnost</t>
  </si>
  <si>
    <t>X za rok</t>
  </si>
  <si>
    <t>jednotk. cena /Kč/</t>
  </si>
  <si>
    <t>náklady na měsíc /Kč/</t>
  </si>
  <si>
    <t>náklady na rok /Kč/</t>
  </si>
  <si>
    <t>Vizuelní kontrola stavu kotelny</t>
  </si>
  <si>
    <t>2</t>
  </si>
  <si>
    <t>Vizuelní kontrola plynového zařízení</t>
  </si>
  <si>
    <t>3</t>
  </si>
  <si>
    <t>Kontrola provozních parametrů</t>
  </si>
  <si>
    <t>4</t>
  </si>
  <si>
    <t>Kontrola spalinových cest</t>
  </si>
  <si>
    <t>5</t>
  </si>
  <si>
    <t>Protáčení armatur</t>
  </si>
  <si>
    <t>6</t>
  </si>
  <si>
    <t>Zkouška pojistných ventilů</t>
  </si>
  <si>
    <t>7</t>
  </si>
  <si>
    <t>Zkouška manometrů - nulováním</t>
  </si>
  <si>
    <t>8</t>
  </si>
  <si>
    <t>Zkouška hlídače plamene hořáku</t>
  </si>
  <si>
    <t>9</t>
  </si>
  <si>
    <t>Kontrola těsnosti celého plynovodu dle PP</t>
  </si>
  <si>
    <t>10</t>
  </si>
  <si>
    <t>Udržování pořádku v technologických zařízeních</t>
  </si>
  <si>
    <t>11</t>
  </si>
  <si>
    <t>Odkalení kotlů a bojlerů</t>
  </si>
  <si>
    <t>12</t>
  </si>
  <si>
    <t>Kontrola doplňování</t>
  </si>
  <si>
    <t/>
  </si>
  <si>
    <t>Kontrola úpravny vody</t>
  </si>
  <si>
    <t>Spotřeb.mat.-chem.el.mat,ochr.prostředky</t>
  </si>
  <si>
    <t>Tvorba měsíčního reportu spotřeb energií</t>
  </si>
  <si>
    <t>Zpracování PŘ provozovaných TZ (do 1 měsíce)</t>
  </si>
  <si>
    <t>Zpracování měsíčních výkazů činností při obsluze TZ</t>
  </si>
  <si>
    <t>Dispoečerské služby</t>
  </si>
  <si>
    <t>b) Prohlídky, kontroly a revize</t>
  </si>
  <si>
    <t>Odborná prohlídka  NTL kotelny</t>
  </si>
  <si>
    <t>Provozní revize plyn.zařízení 1 x za 3 roky</t>
  </si>
  <si>
    <t>Kontrola plynového zařízení 1x za rok</t>
  </si>
  <si>
    <t>Periodická revize elektro. zařízení 1 x za 3 roky</t>
  </si>
  <si>
    <t>Provozní revize TNS 1x za rok</t>
  </si>
  <si>
    <t>Vnitřní revize TNS -zkouška těsnosti 1 x za 5 let</t>
  </si>
  <si>
    <t>Tlaková zkouška TNS 1 x za 9 let</t>
  </si>
  <si>
    <t>Servis plyn kotlů -  seřízení 1x za rok</t>
  </si>
  <si>
    <t>Servis plyn hořáků  -  seřízení 2x za rok</t>
  </si>
  <si>
    <t>Revize komínů a spalinových cest 1x za rok</t>
  </si>
  <si>
    <t>Revizní kontrola regulátorů plynu 1x za rok</t>
  </si>
  <si>
    <t>Kalibrace a kontroly detekce plynu CH4 1+3 za rok</t>
  </si>
  <si>
    <t>Periodické kontroly ovzduší v kotelně dle PP</t>
  </si>
  <si>
    <t>kontrola a chem. rozbor topné vody 2x za rok</t>
  </si>
  <si>
    <t>Kontrola kotlů a rozodů tepla dle vyhl.194/2013Sb.</t>
  </si>
  <si>
    <t>Autoriz.měř.emisí 1x za 3 roky/vyplní se jen u zdroje nad 1MW</t>
  </si>
  <si>
    <t>Revize protipožárních zařízení vč.HP</t>
  </si>
  <si>
    <t>výměna náplně hasicího přístroje 1 x za 5 let</t>
  </si>
  <si>
    <t>poznámka: náklady jsou uváděny bez DPH</t>
  </si>
  <si>
    <t>buňky k vyplnění</t>
  </si>
  <si>
    <t>Kolej  Švehlova</t>
  </si>
  <si>
    <t>Dispečerské služby</t>
  </si>
  <si>
    <t>Kolej  Budeč</t>
  </si>
  <si>
    <t>Kolej  Na Větrníku</t>
  </si>
  <si>
    <t>Vizuelní kontrola stavu  VS, PS, SS</t>
  </si>
  <si>
    <t>Odkalení výměníků a bojlerů</t>
  </si>
  <si>
    <t>Odborná prohlídka  VS, SS, PS</t>
  </si>
  <si>
    <t>Kontrola a chem. rozbor topné vody 2x za rok</t>
  </si>
  <si>
    <t xml:space="preserve">Kontrola výměníků a rozodů tepla </t>
  </si>
  <si>
    <t>Výměna náplně hasicího přístroje 1 x za 5 let</t>
  </si>
  <si>
    <t>Kolej  Hvězda, kotelna</t>
  </si>
  <si>
    <r>
      <t xml:space="preserve">Kolej  Hvězda, </t>
    </r>
    <r>
      <rPr>
        <b/>
        <sz val="14"/>
        <rFont val="Arial CE"/>
        <family val="2"/>
      </rPr>
      <t>výměníková stanice</t>
    </r>
  </si>
  <si>
    <r>
      <t xml:space="preserve">Kolej  Hvězda, </t>
    </r>
    <r>
      <rPr>
        <b/>
        <sz val="12"/>
        <rFont val="Arial CE"/>
        <family val="2"/>
      </rPr>
      <t>předávací stanice 1 - 3</t>
    </r>
  </si>
  <si>
    <t>Dispečerské sxlužby</t>
  </si>
  <si>
    <t>1 ks předávací stanice</t>
  </si>
  <si>
    <t>3 ks předávacích stanic</t>
  </si>
  <si>
    <r>
      <t>Kolej  Hvězda,</t>
    </r>
    <r>
      <rPr>
        <b/>
        <sz val="12"/>
        <rFont val="Arial CE"/>
        <family val="2"/>
      </rPr>
      <t xml:space="preserve"> směšovací stanice 1 -9</t>
    </r>
  </si>
  <si>
    <t>1 ks směšovací stanice</t>
  </si>
  <si>
    <t>9 ks směšovacích stanic</t>
  </si>
  <si>
    <t>Kolej  Kajetánka I</t>
  </si>
  <si>
    <t>Kolej  Kajetánka II</t>
  </si>
  <si>
    <t>Kolej  Komenského</t>
  </si>
  <si>
    <t>Kolej  17.listopadu,kotelna</t>
  </si>
  <si>
    <r>
      <t>Kolej 17.listopad</t>
    </r>
    <r>
      <rPr>
        <b/>
        <sz val="16"/>
        <rFont val="Arial CE"/>
        <family val="2"/>
      </rPr>
      <t xml:space="preserve">u, </t>
    </r>
    <r>
      <rPr>
        <b/>
        <sz val="12"/>
        <rFont val="Arial CE"/>
        <family val="2"/>
      </rPr>
      <t>předávací stanice 1 - 2</t>
    </r>
  </si>
  <si>
    <t>2 ks předávacích stanic</t>
  </si>
  <si>
    <t>Nová Kolej</t>
  </si>
  <si>
    <t>Kolej Otava</t>
  </si>
  <si>
    <r>
      <t xml:space="preserve">kolej - </t>
    </r>
    <r>
      <rPr>
        <b/>
        <sz val="9"/>
        <color rgb="FF000000"/>
        <rFont val="Calibri"/>
        <family val="2"/>
      </rPr>
      <t>Kajetánka  I.</t>
    </r>
  </si>
  <si>
    <t>CENA CELKEM ZA MĚSÍC
 PLNĚNÍ (bez
 DPH)</t>
  </si>
  <si>
    <t>CENA CELKEM ZA MĚSÍC
PLNĚNÍ (včetně DPH)</t>
  </si>
  <si>
    <t>Menza Albertov</t>
  </si>
  <si>
    <t>List REKAPITULACE</t>
  </si>
  <si>
    <t xml:space="preserve">se nevyplňuje, hodnoty z listů 1 - 12 se přenášejí automaticky.  Cena dvou roků se použije do přílohy č. 2 - formulář nabídky dodavatele a přílohy č.1 závazného návrhu Příkazní smlouvy. Měsíční cena se použije do přílohy č.1 závazného návrhu Příkazní smlouvy.     </t>
  </si>
  <si>
    <t>Listy 1- 12</t>
  </si>
  <si>
    <t xml:space="preserve">cena se doplňuje do barevně vyznačeného pole - jednotková cena. Všechny řádky jednotkové ceny musí být vyplněny (nesmí mít nulovou hodnotu).  </t>
  </si>
  <si>
    <t xml:space="preserve">se nevyplňuje </t>
  </si>
  <si>
    <t>List  13</t>
  </si>
  <si>
    <t xml:space="preserve">Koleje dle listů 1-12 </t>
  </si>
  <si>
    <t xml:space="preserve">c) Nezbytné opravy </t>
  </si>
  <si>
    <t xml:space="preserve">počet měsíců </t>
  </si>
  <si>
    <t xml:space="preserve">Nezbytné opravy na kolejích
 dle listů  1 - 12 s cenou do 25 000,- Kč
za jednotlivou opravu </t>
  </si>
  <si>
    <t>Koleje dle
 listů 1-12</t>
  </si>
  <si>
    <t xml:space="preserve"> ---</t>
  </si>
  <si>
    <t xml:space="preserve">Nezbytné opravy s cenou do 25 000,- Kč za jednotlivou opravu </t>
  </si>
  <si>
    <t xml:space="preserve">Poznámka:  </t>
  </si>
  <si>
    <t xml:space="preserve">jednotková měsíční cena vychází z hodnot minulých roků </t>
  </si>
  <si>
    <t xml:space="preserve">Příloha č. 2 Příkazní smlouvy </t>
  </si>
  <si>
    <t>Název veřejné zakázky:</t>
  </si>
  <si>
    <t>Zadavatel:</t>
  </si>
  <si>
    <t xml:space="preserve">Sídlo zadavatele: </t>
  </si>
  <si>
    <t>KaM UK - Provozování tepelných zdrojů 2020 - 2022</t>
  </si>
  <si>
    <t xml:space="preserve">Univerzita Karlova, Koleje a menzy </t>
  </si>
  <si>
    <t xml:space="preserve">162 08 Praha 6, Zvoníčkova 5 </t>
  </si>
  <si>
    <t>CENA CELKEM ZA 19 MĚSÍCŮ
 PLNĚNÍ (bez
 DPH)</t>
  </si>
  <si>
    <t>CENA CELKEM ZA 19 MĚSÍCŮ 
PLNĚNÍ (včetně DPH)</t>
  </si>
  <si>
    <t xml:space="preserve">Nezbytné opravy na kolejích s cenou do 25 000,- Kč za jednotlivou opravu - jednotková měsíční cena vychází z hodnot minulých roků </t>
  </si>
  <si>
    <t>náklady jsou uváděny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</si>
</sst>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č&quot;"/>
    <numFmt numFmtId="165" formatCode="#,##0.00\ _K_č"/>
    <numFmt numFmtId="166" formatCode="#\ ?/?"/>
    <numFmt numFmtId="167" formatCode="#,##0.00\ &quot;Kč&quot;"/>
  </numFmts>
  <fonts count="26"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sz val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Calibri"/>
      <family val="2"/>
    </font>
    <font>
      <sz val="8"/>
      <color rgb="FFFF0000"/>
      <name val="Arial CE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sz val="9"/>
      <name val="Arial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74">
    <xf numFmtId="0" fontId="0" fillId="0" borderId="0" xfId="0"/>
    <xf numFmtId="0" fontId="1" fillId="0" borderId="0" xfId="20">
      <alignment/>
      <protection/>
    </xf>
    <xf numFmtId="0" fontId="8" fillId="0" borderId="1" xfId="20" applyFont="1" applyBorder="1" applyAlignment="1">
      <alignment/>
      <protection/>
    </xf>
    <xf numFmtId="0" fontId="9" fillId="0" borderId="1" xfId="20" applyFont="1" applyBorder="1" applyAlignment="1">
      <alignment/>
      <protection/>
    </xf>
    <xf numFmtId="0" fontId="10" fillId="2" borderId="2" xfId="20" applyFont="1" applyFill="1" applyBorder="1" applyAlignment="1">
      <alignment horizontal="right"/>
      <protection/>
    </xf>
    <xf numFmtId="0" fontId="11" fillId="2" borderId="3" xfId="20" applyFont="1" applyFill="1" applyBorder="1">
      <alignment/>
      <protection/>
    </xf>
    <xf numFmtId="0" fontId="10" fillId="2" borderId="3" xfId="20" applyFont="1" applyFill="1" applyBorder="1">
      <alignment/>
      <protection/>
    </xf>
    <xf numFmtId="0" fontId="10" fillId="2" borderId="3" xfId="20" applyFont="1" applyFill="1" applyBorder="1" applyAlignment="1">
      <alignment horizontal="center"/>
      <protection/>
    </xf>
    <xf numFmtId="164" fontId="10" fillId="2" borderId="3" xfId="20" applyNumberFormat="1" applyFont="1" applyFill="1" applyBorder="1" applyAlignment="1">
      <alignment horizontal="center" wrapText="1"/>
      <protection/>
    </xf>
    <xf numFmtId="164" fontId="10" fillId="2" borderId="4" xfId="20" applyNumberFormat="1" applyFont="1" applyFill="1" applyBorder="1" applyAlignment="1">
      <alignment horizontal="center" wrapText="1"/>
      <protection/>
    </xf>
    <xf numFmtId="164" fontId="10" fillId="0" borderId="0" xfId="20" applyNumberFormat="1" applyFont="1" applyBorder="1" applyAlignment="1">
      <alignment horizontal="center" wrapText="1"/>
      <protection/>
    </xf>
    <xf numFmtId="0" fontId="12" fillId="0" borderId="5" xfId="20" applyFont="1" applyBorder="1" applyAlignment="1">
      <alignment horizontal="right"/>
      <protection/>
    </xf>
    <xf numFmtId="0" fontId="12" fillId="0" borderId="6" xfId="20" applyFont="1" applyBorder="1">
      <alignment/>
      <protection/>
    </xf>
    <xf numFmtId="165" fontId="12" fillId="3" borderId="7" xfId="20" applyNumberFormat="1" applyFont="1" applyFill="1" applyBorder="1" applyProtection="1">
      <alignment/>
      <protection locked="0"/>
    </xf>
    <xf numFmtId="2" fontId="12" fillId="0" borderId="7" xfId="20" applyNumberFormat="1" applyFont="1" applyBorder="1">
      <alignment/>
      <protection/>
    </xf>
    <xf numFmtId="4" fontId="12" fillId="0" borderId="8" xfId="20" applyNumberFormat="1" applyFont="1" applyBorder="1" applyAlignment="1">
      <alignment horizontal="right"/>
      <protection/>
    </xf>
    <xf numFmtId="0" fontId="1" fillId="0" borderId="0" xfId="20" applyBorder="1">
      <alignment/>
      <protection/>
    </xf>
    <xf numFmtId="0" fontId="12" fillId="0" borderId="9" xfId="20" applyFont="1" applyBorder="1" applyAlignment="1">
      <alignment horizontal="right"/>
      <protection/>
    </xf>
    <xf numFmtId="165" fontId="12" fillId="3" borderId="6" xfId="20" applyNumberFormat="1" applyFont="1" applyFill="1" applyBorder="1" applyProtection="1">
      <alignment/>
      <protection locked="0"/>
    </xf>
    <xf numFmtId="2" fontId="12" fillId="0" borderId="6" xfId="20" applyNumberFormat="1" applyFont="1" applyBorder="1">
      <alignment/>
      <protection/>
    </xf>
    <xf numFmtId="4" fontId="12" fillId="0" borderId="10" xfId="20" applyNumberFormat="1" applyFont="1" applyBorder="1" applyAlignment="1">
      <alignment horizontal="right"/>
      <protection/>
    </xf>
    <xf numFmtId="0" fontId="13" fillId="0" borderId="0" xfId="20" applyFont="1">
      <alignment/>
      <protection/>
    </xf>
    <xf numFmtId="2" fontId="12" fillId="0" borderId="11" xfId="20" applyNumberFormat="1" applyFont="1" applyBorder="1">
      <alignment/>
      <protection/>
    </xf>
    <xf numFmtId="4" fontId="12" fillId="0" borderId="12" xfId="20" applyNumberFormat="1" applyFont="1" applyBorder="1" applyAlignment="1">
      <alignment horizontal="right"/>
      <protection/>
    </xf>
    <xf numFmtId="164" fontId="10" fillId="0" borderId="3" xfId="20" applyNumberFormat="1" applyFont="1" applyBorder="1">
      <alignment/>
      <protection/>
    </xf>
    <xf numFmtId="164" fontId="11" fillId="0" borderId="3" xfId="20" applyNumberFormat="1" applyFont="1" applyBorder="1">
      <alignment/>
      <protection/>
    </xf>
    <xf numFmtId="164" fontId="11" fillId="4" borderId="13" xfId="20" applyNumberFormat="1" applyFont="1" applyFill="1" applyBorder="1">
      <alignment/>
      <protection/>
    </xf>
    <xf numFmtId="0" fontId="2" fillId="0" borderId="0" xfId="20" applyFont="1" applyAlignment="1">
      <alignment horizontal="left" vertical="top"/>
      <protection/>
    </xf>
    <xf numFmtId="164" fontId="10" fillId="2" borderId="13" xfId="20" applyNumberFormat="1" applyFont="1" applyFill="1" applyBorder="1" applyAlignment="1">
      <alignment horizontal="center" wrapText="1"/>
      <protection/>
    </xf>
    <xf numFmtId="1" fontId="12" fillId="0" borderId="6" xfId="20" applyNumberFormat="1" applyFont="1" applyBorder="1" applyAlignment="1">
      <alignment/>
      <protection/>
    </xf>
    <xf numFmtId="166" fontId="12" fillId="0" borderId="7" xfId="20" applyNumberFormat="1" applyFont="1" applyBorder="1">
      <alignment/>
      <protection/>
    </xf>
    <xf numFmtId="165" fontId="12" fillId="3" borderId="6" xfId="20" applyNumberFormat="1" applyFont="1" applyFill="1" applyBorder="1" applyAlignment="1" applyProtection="1">
      <alignment horizontal="right"/>
      <protection locked="0"/>
    </xf>
    <xf numFmtId="166" fontId="12" fillId="0" borderId="6" xfId="20" applyNumberFormat="1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/>
      <protection/>
    </xf>
    <xf numFmtId="166" fontId="14" fillId="0" borderId="0" xfId="20" applyNumberFormat="1" applyFont="1" applyBorder="1">
      <alignment/>
      <protection/>
    </xf>
    <xf numFmtId="166" fontId="12" fillId="0" borderId="11" xfId="20" applyNumberFormat="1" applyFont="1" applyBorder="1">
      <alignment/>
      <protection/>
    </xf>
    <xf numFmtId="164" fontId="11" fillId="4" borderId="4" xfId="20" applyNumberFormat="1" applyFont="1" applyFill="1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" fillId="0" borderId="0" xfId="20">
      <alignment/>
      <protection/>
    </xf>
    <xf numFmtId="164" fontId="16" fillId="4" borderId="14" xfId="20" applyNumberFormat="1" applyFont="1" applyFill="1" applyBorder="1">
      <alignment/>
      <protection/>
    </xf>
    <xf numFmtId="167" fontId="7" fillId="5" borderId="14" xfId="20" applyNumberFormat="1" applyFont="1" applyFill="1" applyBorder="1">
      <alignment/>
      <protection/>
    </xf>
    <xf numFmtId="0" fontId="12" fillId="0" borderId="15" xfId="20" applyFont="1" applyBorder="1" applyAlignment="1">
      <alignment horizontal="right"/>
      <protection/>
    </xf>
    <xf numFmtId="0" fontId="8" fillId="0" borderId="16" xfId="20" applyFont="1" applyBorder="1" applyAlignment="1">
      <alignment/>
      <protection/>
    </xf>
    <xf numFmtId="0" fontId="9" fillId="0" borderId="17" xfId="20" applyFont="1" applyBorder="1" applyAlignment="1">
      <alignment/>
      <protection/>
    </xf>
    <xf numFmtId="164" fontId="10" fillId="0" borderId="18" xfId="20" applyNumberFormat="1" applyFont="1" applyBorder="1">
      <alignment/>
      <protection/>
    </xf>
    <xf numFmtId="164" fontId="11" fillId="0" borderId="18" xfId="20" applyNumberFormat="1" applyFont="1" applyBorder="1">
      <alignment/>
      <protection/>
    </xf>
    <xf numFmtId="164" fontId="11" fillId="4" borderId="19" xfId="20" applyNumberFormat="1" applyFont="1" applyFill="1" applyBorder="1">
      <alignment/>
      <protection/>
    </xf>
    <xf numFmtId="0" fontId="7" fillId="0" borderId="0" xfId="20" applyFont="1">
      <alignment/>
      <protection/>
    </xf>
    <xf numFmtId="0" fontId="12" fillId="0" borderId="20" xfId="20" applyFont="1" applyBorder="1" applyAlignment="1">
      <alignment horizontal="right"/>
      <protection/>
    </xf>
    <xf numFmtId="0" fontId="12" fillId="0" borderId="21" xfId="20" applyFont="1" applyBorder="1">
      <alignment/>
      <protection/>
    </xf>
    <xf numFmtId="2" fontId="12" fillId="0" borderId="22" xfId="20" applyNumberFormat="1" applyFont="1" applyBorder="1">
      <alignment/>
      <protection/>
    </xf>
    <xf numFmtId="4" fontId="12" fillId="0" borderId="23" xfId="20" applyNumberFormat="1" applyFont="1" applyBorder="1" applyAlignment="1">
      <alignment horizontal="right"/>
      <protection/>
    </xf>
    <xf numFmtId="0" fontId="12" fillId="0" borderId="24" xfId="20" applyFont="1" applyBorder="1" applyAlignment="1">
      <alignment/>
      <protection/>
    </xf>
    <xf numFmtId="0" fontId="12" fillId="0" borderId="25" xfId="20" applyFont="1" applyBorder="1" applyAlignment="1">
      <alignment/>
      <protection/>
    </xf>
    <xf numFmtId="0" fontId="12" fillId="0" borderId="26" xfId="20" applyFont="1" applyBorder="1" applyAlignment="1">
      <alignment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" fillId="0" borderId="0" xfId="20" applyProtection="1">
      <alignment/>
      <protection locked="0"/>
    </xf>
    <xf numFmtId="0" fontId="3" fillId="0" borderId="0" xfId="20" applyFont="1" applyProtection="1">
      <alignment/>
      <protection locked="0"/>
    </xf>
    <xf numFmtId="167" fontId="3" fillId="0" borderId="6" xfId="20" applyNumberFormat="1" applyFont="1" applyBorder="1" applyAlignment="1" applyProtection="1">
      <alignment horizontal="left" vertical="center" wrapText="1"/>
      <protection/>
    </xf>
    <xf numFmtId="0" fontId="3" fillId="0" borderId="6" xfId="20" applyFont="1" applyBorder="1" applyAlignment="1" applyProtection="1">
      <alignment vertical="center"/>
      <protection/>
    </xf>
    <xf numFmtId="167" fontId="3" fillId="0" borderId="6" xfId="20" applyNumberFormat="1" applyFont="1" applyBorder="1" applyAlignment="1" applyProtection="1">
      <alignment horizontal="right" vertical="center"/>
      <protection/>
    </xf>
    <xf numFmtId="167" fontId="3" fillId="0" borderId="6" xfId="20" applyNumberFormat="1" applyFont="1" applyBorder="1" applyAlignment="1" applyProtection="1">
      <alignment horizontal="right" vertical="center" wrapText="1"/>
      <protection/>
    </xf>
    <xf numFmtId="167" fontId="3" fillId="0" borderId="24" xfId="20" applyNumberFormat="1" applyFont="1" applyBorder="1" applyAlignment="1" applyProtection="1">
      <alignment horizontal="right" vertical="center" wrapText="1"/>
      <protection/>
    </xf>
    <xf numFmtId="0" fontId="3" fillId="5" borderId="9" xfId="20" applyFont="1" applyFill="1" applyBorder="1" applyProtection="1">
      <alignment/>
      <protection/>
    </xf>
    <xf numFmtId="0" fontId="3" fillId="5" borderId="10" xfId="20" applyFont="1" applyFill="1" applyBorder="1" applyProtection="1">
      <alignment/>
      <protection/>
    </xf>
    <xf numFmtId="167" fontId="3" fillId="5" borderId="9" xfId="20" applyNumberFormat="1" applyFont="1" applyFill="1" applyBorder="1" applyAlignment="1" applyProtection="1">
      <alignment vertical="center"/>
      <protection/>
    </xf>
    <xf numFmtId="167" fontId="3" fillId="5" borderId="10" xfId="20" applyNumberFormat="1" applyFont="1" applyFill="1" applyBorder="1" applyAlignment="1" applyProtection="1">
      <alignment vertical="center"/>
      <protection/>
    </xf>
    <xf numFmtId="0" fontId="3" fillId="0" borderId="6" xfId="20" applyFont="1" applyBorder="1" applyAlignment="1" applyProtection="1">
      <alignment wrapText="1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vertical="center" wrapText="1"/>
      <protection/>
    </xf>
    <xf numFmtId="167" fontId="5" fillId="0" borderId="6" xfId="20" applyNumberFormat="1" applyFont="1" applyBorder="1" applyAlignment="1" applyProtection="1">
      <alignment horizontal="left" vertical="center" wrapText="1"/>
      <protection/>
    </xf>
    <xf numFmtId="167" fontId="21" fillId="5" borderId="9" xfId="20" applyNumberFormat="1" applyFont="1" applyFill="1" applyBorder="1" applyAlignment="1" applyProtection="1">
      <alignment horizontal="right" vertical="center"/>
      <protection/>
    </xf>
    <xf numFmtId="0" fontId="3" fillId="5" borderId="27" xfId="20" applyFont="1" applyFill="1" applyBorder="1" applyProtection="1">
      <alignment/>
      <protection/>
    </xf>
    <xf numFmtId="167" fontId="7" fillId="5" borderId="28" xfId="20" applyNumberFormat="1" applyFont="1" applyFill="1" applyBorder="1" applyAlignment="1" applyProtection="1">
      <alignment horizontal="right" vertical="center"/>
      <protection/>
    </xf>
    <xf numFmtId="167" fontId="7" fillId="5" borderId="29" xfId="2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3" fillId="0" borderId="0" xfId="20" applyFont="1" applyAlignment="1" applyProtection="1">
      <alignment wrapText="1"/>
      <protection locked="0"/>
    </xf>
    <xf numFmtId="167" fontId="3" fillId="0" borderId="0" xfId="20" applyNumberFormat="1" applyFont="1" applyProtection="1">
      <alignment/>
      <protection locked="0"/>
    </xf>
    <xf numFmtId="0" fontId="3" fillId="0" borderId="30" xfId="20" applyFont="1" applyBorder="1" applyProtection="1">
      <alignment/>
      <protection locked="0"/>
    </xf>
    <xf numFmtId="0" fontId="3" fillId="0" borderId="0" xfId="20" applyFont="1" applyAlignment="1" applyProtection="1">
      <alignment vertical="center" wrapText="1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vertical="center"/>
    </xf>
    <xf numFmtId="0" fontId="22" fillId="0" borderId="0" xfId="0" applyFont="1"/>
    <xf numFmtId="167" fontId="3" fillId="5" borderId="24" xfId="20" applyNumberFormat="1" applyFont="1" applyFill="1" applyBorder="1" applyAlignment="1" applyProtection="1">
      <alignment vertical="center"/>
      <protection/>
    </xf>
    <xf numFmtId="0" fontId="6" fillId="0" borderId="6" xfId="20" applyFont="1" applyBorder="1" applyAlignment="1" applyProtection="1">
      <alignment vertical="center" wrapText="1"/>
      <protection/>
    </xf>
    <xf numFmtId="0" fontId="1" fillId="0" borderId="0" xfId="20" applyAlignment="1" applyProtection="1">
      <alignment horizontal="right"/>
      <protection locked="0"/>
    </xf>
    <xf numFmtId="0" fontId="24" fillId="0" borderId="0" xfId="20" applyFont="1" applyProtection="1">
      <alignment/>
      <protection locked="0"/>
    </xf>
    <xf numFmtId="0" fontId="3" fillId="0" borderId="9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Protection="1"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Fill="1" applyProtection="1">
      <protection locked="0"/>
    </xf>
    <xf numFmtId="0" fontId="8" fillId="0" borderId="16" xfId="20" applyFont="1" applyBorder="1" applyAlignment="1" applyProtection="1">
      <alignment/>
      <protection locked="0"/>
    </xf>
    <xf numFmtId="0" fontId="9" fillId="0" borderId="17" xfId="20" applyFont="1" applyBorder="1" applyAlignment="1" applyProtection="1">
      <alignment/>
      <protection locked="0"/>
    </xf>
    <xf numFmtId="0" fontId="10" fillId="2" borderId="2" xfId="20" applyFont="1" applyFill="1" applyBorder="1" applyAlignment="1" applyProtection="1">
      <alignment horizontal="right"/>
      <protection locked="0"/>
    </xf>
    <xf numFmtId="0" fontId="11" fillId="2" borderId="3" xfId="20" applyFont="1" applyFill="1" applyBorder="1" applyAlignment="1" applyProtection="1">
      <alignment horizontal="left"/>
      <protection locked="0"/>
    </xf>
    <xf numFmtId="0" fontId="10" fillId="2" borderId="31" xfId="20" applyFont="1" applyFill="1" applyBorder="1" applyAlignment="1" applyProtection="1">
      <alignment horizontal="left"/>
      <protection locked="0"/>
    </xf>
    <xf numFmtId="0" fontId="10" fillId="2" borderId="32" xfId="20" applyFont="1" applyFill="1" applyBorder="1" applyAlignment="1" applyProtection="1">
      <alignment horizontal="left"/>
      <protection locked="0"/>
    </xf>
    <xf numFmtId="0" fontId="10" fillId="2" borderId="3" xfId="20" applyFont="1" applyFill="1" applyBorder="1" applyAlignment="1" applyProtection="1">
      <alignment horizontal="center" wrapText="1"/>
      <protection locked="0"/>
    </xf>
    <xf numFmtId="164" fontId="10" fillId="2" borderId="3" xfId="20" applyNumberFormat="1" applyFont="1" applyFill="1" applyBorder="1" applyAlignment="1" applyProtection="1">
      <alignment horizontal="center" wrapText="1"/>
      <protection locked="0"/>
    </xf>
    <xf numFmtId="164" fontId="10" fillId="2" borderId="4" xfId="20" applyNumberFormat="1" applyFont="1" applyFill="1" applyBorder="1" applyAlignment="1" applyProtection="1">
      <alignment horizontal="center" wrapText="1"/>
      <protection locked="0"/>
    </xf>
    <xf numFmtId="0" fontId="12" fillId="0" borderId="0" xfId="2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33" xfId="20" applyFont="1" applyBorder="1" applyAlignment="1" applyProtection="1">
      <alignment horizontal="center" vertical="center"/>
      <protection/>
    </xf>
    <xf numFmtId="0" fontId="8" fillId="0" borderId="34" xfId="20" applyFont="1" applyBorder="1" applyAlignment="1" applyProtection="1">
      <alignment vertical="center"/>
      <protection/>
    </xf>
    <xf numFmtId="4" fontId="8" fillId="0" borderId="18" xfId="20" applyNumberFormat="1" applyFont="1" applyFill="1" applyBorder="1" applyAlignment="1" applyProtection="1">
      <alignment horizontal="right" vertical="center"/>
      <protection/>
    </xf>
    <xf numFmtId="4" fontId="8" fillId="0" borderId="19" xfId="20" applyNumberFormat="1" applyFont="1" applyBorder="1" applyAlignment="1" applyProtection="1">
      <alignment horizontal="right" vertical="center"/>
      <protection/>
    </xf>
    <xf numFmtId="0" fontId="3" fillId="0" borderId="35" xfId="20" applyFont="1" applyBorder="1" applyAlignment="1" applyProtection="1">
      <alignment horizontal="center" vertical="center" textRotation="90" wrapText="1"/>
      <protection locked="0"/>
    </xf>
    <xf numFmtId="0" fontId="3" fillId="0" borderId="36" xfId="2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37" xfId="20" applyFont="1" applyBorder="1" applyAlignment="1" applyProtection="1">
      <alignment horizontal="center" vertical="center" wrapText="1"/>
      <protection locked="0"/>
    </xf>
    <xf numFmtId="0" fontId="4" fillId="5" borderId="35" xfId="20" applyFont="1" applyFill="1" applyBorder="1" applyAlignment="1" applyProtection="1">
      <alignment horizontal="center" vertical="center" wrapText="1"/>
      <protection locked="0"/>
    </xf>
    <xf numFmtId="0" fontId="4" fillId="5" borderId="38" xfId="20" applyFont="1" applyFill="1" applyBorder="1" applyAlignment="1" applyProtection="1">
      <alignment horizontal="center" vertical="center" wrapText="1"/>
      <protection locked="0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vertical="center" wrapText="1"/>
      <protection locked="0"/>
    </xf>
    <xf numFmtId="167" fontId="3" fillId="0" borderId="6" xfId="20" applyNumberFormat="1" applyFont="1" applyBorder="1" applyAlignment="1" applyProtection="1">
      <alignment horizontal="left" vertical="center" wrapText="1"/>
      <protection locked="0"/>
    </xf>
    <xf numFmtId="0" fontId="3" fillId="0" borderId="6" xfId="20" applyFont="1" applyBorder="1" applyAlignment="1" applyProtection="1">
      <alignment vertical="center"/>
      <protection locked="0"/>
    </xf>
    <xf numFmtId="167" fontId="3" fillId="0" borderId="6" xfId="20" applyNumberFormat="1" applyFont="1" applyBorder="1" applyAlignment="1" applyProtection="1">
      <alignment horizontal="right" vertical="center"/>
      <protection locked="0"/>
    </xf>
    <xf numFmtId="167" fontId="3" fillId="0" borderId="6" xfId="20" applyNumberFormat="1" applyFont="1" applyBorder="1" applyAlignment="1" applyProtection="1">
      <alignment horizontal="right" vertical="center" wrapText="1"/>
      <protection locked="0"/>
    </xf>
    <xf numFmtId="167" fontId="3" fillId="0" borderId="24" xfId="20" applyNumberFormat="1" applyFont="1" applyBorder="1" applyAlignment="1" applyProtection="1">
      <alignment horizontal="right" vertical="center" wrapText="1"/>
      <protection locked="0"/>
    </xf>
    <xf numFmtId="0" fontId="3" fillId="5" borderId="9" xfId="20" applyFont="1" applyFill="1" applyBorder="1" applyProtection="1">
      <alignment/>
      <protection locked="0"/>
    </xf>
    <xf numFmtId="0" fontId="3" fillId="5" borderId="10" xfId="20" applyFont="1" applyFill="1" applyBorder="1" applyProtection="1">
      <alignment/>
      <protection locked="0"/>
    </xf>
    <xf numFmtId="0" fontId="1" fillId="0" borderId="0" xfId="20" applyAlignment="1" applyProtection="1">
      <alignment horizontal="center"/>
      <protection locked="0"/>
    </xf>
    <xf numFmtId="0" fontId="5" fillId="0" borderId="39" xfId="20" applyFont="1" applyBorder="1" applyAlignment="1" applyProtection="1">
      <alignment horizontal="center" vertical="center"/>
      <protection/>
    </xf>
    <xf numFmtId="0" fontId="5" fillId="0" borderId="25" xfId="20" applyFont="1" applyBorder="1" applyAlignment="1" applyProtection="1">
      <alignment horizontal="center" vertical="center"/>
      <protection/>
    </xf>
    <xf numFmtId="167" fontId="21" fillId="0" borderId="39" xfId="20" applyNumberFormat="1" applyFont="1" applyBorder="1" applyAlignment="1" applyProtection="1">
      <alignment horizontal="right"/>
      <protection/>
    </xf>
    <xf numFmtId="167" fontId="21" fillId="0" borderId="25" xfId="20" applyNumberFormat="1" applyFont="1" applyBorder="1" applyAlignment="1" applyProtection="1">
      <alignment horizontal="right"/>
      <protection/>
    </xf>
    <xf numFmtId="167" fontId="7" fillId="0" borderId="40" xfId="20" applyNumberFormat="1" applyFont="1" applyBorder="1" applyAlignment="1" applyProtection="1">
      <alignment horizontal="right"/>
      <protection/>
    </xf>
    <xf numFmtId="167" fontId="7" fillId="0" borderId="41" xfId="20" applyNumberFormat="1" applyFont="1" applyBorder="1" applyAlignment="1" applyProtection="1">
      <alignment horizontal="right"/>
      <protection/>
    </xf>
    <xf numFmtId="167" fontId="7" fillId="0" borderId="42" xfId="20" applyNumberFormat="1" applyFont="1" applyBorder="1" applyAlignment="1" applyProtection="1">
      <alignment horizontal="right"/>
      <protection/>
    </xf>
    <xf numFmtId="0" fontId="1" fillId="0" borderId="0" xfId="20" applyBorder="1" applyAlignment="1" applyProtection="1">
      <alignment horizontal="center"/>
      <protection locked="0"/>
    </xf>
    <xf numFmtId="0" fontId="3" fillId="0" borderId="9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vertical="center" wrapText="1"/>
      <protection/>
    </xf>
    <xf numFmtId="0" fontId="7" fillId="0" borderId="0" xfId="20" applyFont="1" applyBorder="1" applyAlignment="1" applyProtection="1">
      <alignment horizontal="left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9" fillId="3" borderId="1" xfId="20" applyFont="1" applyFill="1" applyBorder="1" applyAlignment="1" applyProtection="1">
      <alignment horizontal="left"/>
      <protection locked="0"/>
    </xf>
    <xf numFmtId="0" fontId="9" fillId="0" borderId="43" xfId="20" applyFont="1" applyBorder="1" applyAlignment="1">
      <alignment horizontal="center"/>
      <protection/>
    </xf>
    <xf numFmtId="0" fontId="12" fillId="0" borderId="7" xfId="20" applyFont="1" applyBorder="1" applyAlignment="1">
      <alignment horizontal="left"/>
      <protection/>
    </xf>
    <xf numFmtId="0" fontId="12" fillId="0" borderId="6" xfId="20" applyFont="1" applyBorder="1" applyAlignment="1">
      <alignment horizontal="left"/>
      <protection/>
    </xf>
    <xf numFmtId="0" fontId="12" fillId="0" borderId="11" xfId="20" applyFont="1" applyBorder="1" applyAlignment="1">
      <alignment horizontal="left"/>
      <protection/>
    </xf>
    <xf numFmtId="0" fontId="10" fillId="0" borderId="2" xfId="20" applyFont="1" applyBorder="1" applyAlignment="1">
      <alignment horizontal="center"/>
      <protection/>
    </xf>
    <xf numFmtId="0" fontId="12" fillId="0" borderId="28" xfId="20" applyFont="1" applyBorder="1" applyAlignment="1">
      <alignment horizontal="left"/>
      <protection/>
    </xf>
    <xf numFmtId="0" fontId="12" fillId="0" borderId="41" xfId="20" applyFont="1" applyBorder="1" applyAlignment="1">
      <alignment horizontal="left"/>
      <protection/>
    </xf>
    <xf numFmtId="0" fontId="12" fillId="0" borderId="44" xfId="20" applyFont="1" applyBorder="1" applyAlignment="1">
      <alignment horizontal="left"/>
      <protection/>
    </xf>
    <xf numFmtId="0" fontId="15" fillId="3" borderId="0" xfId="20" applyFont="1" applyFill="1" applyBorder="1" applyAlignment="1">
      <alignment horizontal="center"/>
      <protection/>
    </xf>
    <xf numFmtId="0" fontId="9" fillId="3" borderId="17" xfId="20" applyFont="1" applyFill="1" applyBorder="1" applyAlignment="1" applyProtection="1">
      <alignment horizontal="left"/>
      <protection locked="0"/>
    </xf>
    <xf numFmtId="0" fontId="9" fillId="3" borderId="4" xfId="20" applyFont="1" applyFill="1" applyBorder="1" applyAlignment="1" applyProtection="1">
      <alignment horizontal="left"/>
      <protection locked="0"/>
    </xf>
    <xf numFmtId="0" fontId="10" fillId="0" borderId="16" xfId="20" applyFont="1" applyBorder="1" applyAlignment="1">
      <alignment horizontal="center"/>
      <protection/>
    </xf>
    <xf numFmtId="0" fontId="10" fillId="0" borderId="17" xfId="20" applyFont="1" applyBorder="1" applyAlignment="1">
      <alignment horizontal="center"/>
      <protection/>
    </xf>
    <xf numFmtId="0" fontId="10" fillId="0" borderId="32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45" xfId="20" applyFont="1" applyBorder="1" applyAlignment="1">
      <alignment horizontal="center"/>
      <protection/>
    </xf>
    <xf numFmtId="0" fontId="10" fillId="0" borderId="3" xfId="20" applyFont="1" applyBorder="1" applyAlignment="1">
      <alignment horizontal="center"/>
      <protection/>
    </xf>
    <xf numFmtId="0" fontId="10" fillId="0" borderId="33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/>
      <protection/>
    </xf>
    <xf numFmtId="0" fontId="12" fillId="0" borderId="24" xfId="20" applyFont="1" applyBorder="1" applyAlignment="1">
      <alignment horizontal="left"/>
      <protection/>
    </xf>
    <xf numFmtId="0" fontId="12" fillId="0" borderId="25" xfId="20" applyFont="1" applyBorder="1" applyAlignment="1">
      <alignment horizontal="left"/>
      <protection/>
    </xf>
    <xf numFmtId="0" fontId="12" fillId="0" borderId="26" xfId="20" applyFont="1" applyBorder="1" applyAlignment="1">
      <alignment horizontal="left"/>
      <protection/>
    </xf>
    <xf numFmtId="0" fontId="10" fillId="0" borderId="46" xfId="20" applyFont="1" applyBorder="1" applyAlignment="1">
      <alignment horizontal="center"/>
      <protection/>
    </xf>
    <xf numFmtId="0" fontId="10" fillId="0" borderId="1" xfId="20" applyFont="1" applyBorder="1" applyAlignment="1">
      <alignment horizontal="center"/>
      <protection/>
    </xf>
    <xf numFmtId="0" fontId="10" fillId="0" borderId="47" xfId="20" applyFont="1" applyBorder="1" applyAlignment="1">
      <alignment horizontal="center"/>
      <protection/>
    </xf>
    <xf numFmtId="0" fontId="19" fillId="3" borderId="1" xfId="20" applyFont="1" applyFill="1" applyBorder="1" applyAlignment="1" applyProtection="1">
      <alignment horizontal="left"/>
      <protection locked="0"/>
    </xf>
    <xf numFmtId="0" fontId="9" fillId="3" borderId="17" xfId="20" applyFont="1" applyFill="1" applyBorder="1" applyAlignment="1" applyProtection="1">
      <alignment horizontal="center"/>
      <protection locked="0"/>
    </xf>
    <xf numFmtId="0" fontId="9" fillId="3" borderId="4" xfId="2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16" xfId="20" applyFont="1" applyBorder="1" applyAlignment="1" applyProtection="1">
      <alignment horizontal="center" wrapText="1"/>
      <protection locked="0"/>
    </xf>
    <xf numFmtId="0" fontId="9" fillId="0" borderId="17" xfId="20" applyFont="1" applyBorder="1" applyAlignment="1" applyProtection="1">
      <alignment horizontal="center" wrapText="1"/>
      <protection locked="0"/>
    </xf>
    <xf numFmtId="0" fontId="9" fillId="0" borderId="4" xfId="20" applyFont="1" applyBorder="1" applyAlignment="1" applyProtection="1">
      <alignment horizontal="center" wrapText="1"/>
      <protection locked="0"/>
    </xf>
    <xf numFmtId="0" fontId="8" fillId="0" borderId="18" xfId="2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customXml" Target="../customXml/item1.xml" /><Relationship Id="rId23" Type="http://schemas.openxmlformats.org/officeDocument/2006/relationships/customXml" Target="../customXml/item2.xml" /><Relationship Id="rId24" Type="http://schemas.openxmlformats.org/officeDocument/2006/relationships/customXml" Target="../customXml/item3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23.8515625" style="0" customWidth="1"/>
    <col min="2" max="2" width="140.421875" style="0" customWidth="1"/>
  </cols>
  <sheetData>
    <row r="2" spans="1:2" ht="31.5">
      <c r="A2" s="57" t="s">
        <v>132</v>
      </c>
      <c r="B2" s="56" t="s">
        <v>133</v>
      </c>
    </row>
    <row r="3" spans="1:2" ht="34.5" customHeight="1">
      <c r="A3" s="57" t="s">
        <v>134</v>
      </c>
      <c r="B3" s="57" t="s">
        <v>135</v>
      </c>
    </row>
    <row r="4" spans="1:2" ht="15.75">
      <c r="A4" s="84" t="s">
        <v>137</v>
      </c>
      <c r="B4" s="85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1" thickBot="1">
      <c r="A1" s="43" t="s">
        <v>42</v>
      </c>
      <c r="B1" s="44"/>
      <c r="C1" s="44"/>
      <c r="D1" s="44"/>
      <c r="E1" s="150" t="s">
        <v>113</v>
      </c>
      <c r="F1" s="150"/>
      <c r="G1" s="150"/>
      <c r="H1" s="151"/>
      <c r="I1" s="39"/>
      <c r="J1" s="39"/>
      <c r="K1" s="39"/>
      <c r="L1" s="39"/>
      <c r="M1" s="39"/>
      <c r="N1" s="39"/>
      <c r="O1" s="39"/>
    </row>
    <row r="2" spans="1:15" ht="25.35" customHeight="1" thickBo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54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58</v>
      </c>
      <c r="C6" s="143"/>
      <c r="D6" s="143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60</v>
      </c>
      <c r="C7" s="143"/>
      <c r="D7" s="143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62</v>
      </c>
      <c r="C8" s="143"/>
      <c r="D8" s="143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68</v>
      </c>
      <c r="C9" s="143"/>
      <c r="D9" s="143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106</v>
      </c>
      <c r="C10" s="143"/>
      <c r="D10" s="143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72</v>
      </c>
      <c r="C11" s="143"/>
      <c r="D11" s="143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74</v>
      </c>
      <c r="C12" s="143"/>
      <c r="D12" s="143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75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76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4" t="s">
        <v>77</v>
      </c>
      <c r="C15" s="144"/>
      <c r="D15" s="144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78</v>
      </c>
      <c r="C16" s="143"/>
      <c r="D16" s="143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114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45" t="s">
        <v>115</v>
      </c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52" t="s">
        <v>116</v>
      </c>
      <c r="B19" s="153"/>
      <c r="C19" s="153"/>
      <c r="D19" s="153"/>
      <c r="E19" s="154"/>
      <c r="F19" s="24"/>
      <c r="G19" s="25"/>
      <c r="H19" s="26">
        <f>SUM(H18*3)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80</v>
      </c>
      <c r="C20" s="6"/>
      <c r="D20" s="6"/>
      <c r="E20" s="7" t="s">
        <v>46</v>
      </c>
      <c r="F20" s="8" t="s">
        <v>47</v>
      </c>
      <c r="G20" s="8" t="s">
        <v>48</v>
      </c>
      <c r="H20" s="28" t="s">
        <v>49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42" t="s">
        <v>107</v>
      </c>
      <c r="C21" s="142"/>
      <c r="D21" s="142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43" t="s">
        <v>84</v>
      </c>
      <c r="C22" s="143"/>
      <c r="D22" s="143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3</v>
      </c>
      <c r="B23" s="143" t="s">
        <v>85</v>
      </c>
      <c r="C23" s="143"/>
      <c r="D23" s="143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43" t="s">
        <v>86</v>
      </c>
      <c r="C24" s="143"/>
      <c r="D24" s="143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43" t="s">
        <v>87</v>
      </c>
      <c r="C25" s="143"/>
      <c r="D25" s="143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73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43" t="s">
        <v>108</v>
      </c>
      <c r="C26" s="143"/>
      <c r="D26" s="143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43" t="s">
        <v>109</v>
      </c>
      <c r="C27" s="143"/>
      <c r="D27" s="143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8</v>
      </c>
      <c r="B28" s="143" t="s">
        <v>97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44" t="s">
        <v>110</v>
      </c>
      <c r="C29" s="144"/>
      <c r="D29" s="144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45" t="s">
        <v>115</v>
      </c>
      <c r="B30" s="157"/>
      <c r="C30" s="157"/>
      <c r="D30" s="157"/>
      <c r="E30" s="157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58" t="s">
        <v>116</v>
      </c>
      <c r="B31" s="159"/>
      <c r="C31" s="159"/>
      <c r="D31" s="159"/>
      <c r="E31" s="159"/>
      <c r="F31" s="45"/>
      <c r="G31" s="46"/>
      <c r="H31" s="47">
        <f>SUM(H30*3)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99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100</v>
      </c>
      <c r="C33" s="149"/>
      <c r="D33" s="149"/>
      <c r="E33" s="155" t="s">
        <v>115</v>
      </c>
      <c r="F33" s="155"/>
      <c r="G33" s="156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5" t="s">
        <v>116</v>
      </c>
      <c r="F35" s="155"/>
      <c r="G35" s="156"/>
      <c r="H35" s="41">
        <f>SUM(H33*3)</f>
        <v>0</v>
      </c>
    </row>
  </sheetData>
  <sheetProtection password="CC42" sheet="1" objects="1" scenarios="1"/>
  <mergeCells count="32"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E16 B18:E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117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60" t="s">
        <v>54</v>
      </c>
      <c r="C5" s="161"/>
      <c r="D5" s="162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60" t="s">
        <v>58</v>
      </c>
      <c r="C6" s="161"/>
      <c r="D6" s="162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60" t="s">
        <v>60</v>
      </c>
      <c r="C7" s="161"/>
      <c r="D7" s="162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60" t="s">
        <v>62</v>
      </c>
      <c r="C8" s="161"/>
      <c r="D8" s="162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60" t="s">
        <v>68</v>
      </c>
      <c r="C9" s="161"/>
      <c r="D9" s="162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60" t="s">
        <v>106</v>
      </c>
      <c r="C10" s="161"/>
      <c r="D10" s="162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60" t="s">
        <v>72</v>
      </c>
      <c r="C11" s="161"/>
      <c r="D11" s="162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60" t="s">
        <v>74</v>
      </c>
      <c r="C12" s="161"/>
      <c r="D12" s="162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60" t="s">
        <v>75</v>
      </c>
      <c r="C13" s="161"/>
      <c r="D13" s="162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60" t="s">
        <v>76</v>
      </c>
      <c r="C14" s="161"/>
      <c r="D14" s="162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60" t="s">
        <v>77</v>
      </c>
      <c r="C15" s="161"/>
      <c r="D15" s="162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60" t="s">
        <v>78</v>
      </c>
      <c r="C16" s="161"/>
      <c r="D16" s="162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102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45" t="s">
        <v>118</v>
      </c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52" t="s">
        <v>119</v>
      </c>
      <c r="B19" s="153"/>
      <c r="C19" s="153"/>
      <c r="D19" s="153"/>
      <c r="E19" s="154"/>
      <c r="F19" s="24"/>
      <c r="G19" s="25"/>
      <c r="H19" s="26">
        <f>SUM(H18*9)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80</v>
      </c>
      <c r="C20" s="6"/>
      <c r="D20" s="6"/>
      <c r="E20" s="7" t="s">
        <v>46</v>
      </c>
      <c r="F20" s="8" t="s">
        <v>47</v>
      </c>
      <c r="G20" s="8" t="s">
        <v>48</v>
      </c>
      <c r="H20" s="28" t="s">
        <v>49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42" t="s">
        <v>107</v>
      </c>
      <c r="C21" s="142"/>
      <c r="D21" s="142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43" t="s">
        <v>84</v>
      </c>
      <c r="C22" s="143"/>
      <c r="D22" s="143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3</v>
      </c>
      <c r="B23" s="143" t="s">
        <v>85</v>
      </c>
      <c r="C23" s="143"/>
      <c r="D23" s="143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43" t="s">
        <v>86</v>
      </c>
      <c r="C24" s="143"/>
      <c r="D24" s="143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43" t="s">
        <v>87</v>
      </c>
      <c r="C25" s="143"/>
      <c r="D25" s="143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73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43" t="s">
        <v>108</v>
      </c>
      <c r="C26" s="143"/>
      <c r="D26" s="143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43" t="s">
        <v>109</v>
      </c>
      <c r="C27" s="143"/>
      <c r="D27" s="143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7">
        <v>8</v>
      </c>
      <c r="B28" s="143" t="s">
        <v>97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44" t="s">
        <v>110</v>
      </c>
      <c r="C29" s="144"/>
      <c r="D29" s="144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45" t="s">
        <v>118</v>
      </c>
      <c r="B30" s="145"/>
      <c r="C30" s="145"/>
      <c r="D30" s="145"/>
      <c r="E30" s="145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63" t="s">
        <v>119</v>
      </c>
      <c r="B31" s="164"/>
      <c r="C31" s="164"/>
      <c r="D31" s="164"/>
      <c r="E31" s="165"/>
      <c r="F31" s="45"/>
      <c r="G31" s="46"/>
      <c r="H31" s="47">
        <f>SUM(H30*9)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99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100</v>
      </c>
      <c r="C33" s="149"/>
      <c r="D33" s="149"/>
      <c r="E33" s="155" t="s">
        <v>118</v>
      </c>
      <c r="F33" s="155"/>
      <c r="G33" s="156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5" t="s">
        <v>119</v>
      </c>
      <c r="F35" s="155"/>
      <c r="G35" s="156"/>
      <c r="H35" s="41">
        <f>SUM(H33*9)</f>
        <v>0</v>
      </c>
    </row>
  </sheetData>
  <sheetProtection password="CC42" sheet="1" objects="1" scenarios="1"/>
  <mergeCells count="32"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6:D6"/>
    <mergeCell ref="B5:D5"/>
    <mergeCell ref="E1:H1"/>
    <mergeCell ref="A2:H2"/>
    <mergeCell ref="B4:D4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D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6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1" thickBot="1">
      <c r="A1" s="2" t="s">
        <v>42</v>
      </c>
      <c r="B1" s="3"/>
      <c r="C1" s="3"/>
      <c r="D1" s="3"/>
      <c r="E1" s="140" t="s">
        <v>120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 thickBo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54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58</v>
      </c>
      <c r="C6" s="143"/>
      <c r="D6" s="143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60</v>
      </c>
      <c r="C7" s="143"/>
      <c r="D7" s="143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62</v>
      </c>
      <c r="C8" s="143"/>
      <c r="D8" s="143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68</v>
      </c>
      <c r="C9" s="143"/>
      <c r="D9" s="143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106</v>
      </c>
      <c r="C10" s="143"/>
      <c r="D10" s="143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72</v>
      </c>
      <c r="C11" s="143"/>
      <c r="D11" s="143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74</v>
      </c>
      <c r="C12" s="143"/>
      <c r="D12" s="143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75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76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4" t="s">
        <v>77</v>
      </c>
      <c r="C15" s="144"/>
      <c r="D15" s="144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78</v>
      </c>
      <c r="C16" s="143"/>
      <c r="D16" s="143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102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45"/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80</v>
      </c>
      <c r="C19" s="6"/>
      <c r="D19" s="6"/>
      <c r="E19" s="7" t="s">
        <v>46</v>
      </c>
      <c r="F19" s="8" t="s">
        <v>47</v>
      </c>
      <c r="G19" s="8" t="s">
        <v>48</v>
      </c>
      <c r="H19" s="28" t="s">
        <v>49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42" t="s">
        <v>107</v>
      </c>
      <c r="C20" s="142"/>
      <c r="D20" s="142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43" t="s">
        <v>84</v>
      </c>
      <c r="C21" s="143"/>
      <c r="D21" s="143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43" t="s">
        <v>85</v>
      </c>
      <c r="C22" s="143"/>
      <c r="D22" s="143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4</v>
      </c>
      <c r="B23" s="143" t="s">
        <v>86</v>
      </c>
      <c r="C23" s="143"/>
      <c r="D23" s="143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5</v>
      </c>
      <c r="B24" s="143" t="s">
        <v>87</v>
      </c>
      <c r="C24" s="143"/>
      <c r="D24" s="143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6</v>
      </c>
      <c r="B25" s="143" t="s">
        <v>108</v>
      </c>
      <c r="C25" s="143"/>
      <c r="D25" s="143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7</v>
      </c>
      <c r="B26" s="143" t="s">
        <v>109</v>
      </c>
      <c r="C26" s="143"/>
      <c r="D26" s="143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43" t="s">
        <v>97</v>
      </c>
      <c r="C27" s="143"/>
      <c r="D27" s="143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44" t="s">
        <v>110</v>
      </c>
      <c r="C28" s="144"/>
      <c r="D28" s="144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45"/>
      <c r="B29" s="145"/>
      <c r="C29" s="145"/>
      <c r="D29" s="145"/>
      <c r="E29" s="145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99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100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B28:D28"/>
    <mergeCell ref="B31:D31"/>
    <mergeCell ref="A29:E29"/>
    <mergeCell ref="B23:D23"/>
    <mergeCell ref="B26:D26"/>
    <mergeCell ref="B27:D27"/>
    <mergeCell ref="B24:D24"/>
    <mergeCell ref="B25:D25"/>
    <mergeCell ref="B20:D20"/>
    <mergeCell ref="B21:D21"/>
    <mergeCell ref="A18:E18"/>
    <mergeCell ref="B22:D22"/>
    <mergeCell ref="B12:D12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D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121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E20 A22:E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122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123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53" t="s">
        <v>78</v>
      </c>
      <c r="C20" s="54"/>
      <c r="D20" s="55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0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6.8515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66" t="s">
        <v>124</v>
      </c>
      <c r="F1" s="166"/>
      <c r="G1" s="166"/>
      <c r="H1" s="166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54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58</v>
      </c>
      <c r="C6" s="143"/>
      <c r="D6" s="143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60</v>
      </c>
      <c r="C7" s="143"/>
      <c r="D7" s="143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62</v>
      </c>
      <c r="C8" s="143"/>
      <c r="D8" s="143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68</v>
      </c>
      <c r="C9" s="143"/>
      <c r="D9" s="143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106</v>
      </c>
      <c r="C10" s="143"/>
      <c r="D10" s="143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72</v>
      </c>
      <c r="C11" s="143"/>
      <c r="D11" s="143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74</v>
      </c>
      <c r="C12" s="143"/>
      <c r="D12" s="143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75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76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4" t="s">
        <v>77</v>
      </c>
      <c r="C15" s="144"/>
      <c r="D15" s="144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78</v>
      </c>
      <c r="C16" s="143"/>
      <c r="D16" s="143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102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45" t="s">
        <v>115</v>
      </c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52" t="s">
        <v>125</v>
      </c>
      <c r="B19" s="153"/>
      <c r="C19" s="153"/>
      <c r="D19" s="153"/>
      <c r="E19" s="154"/>
      <c r="F19" s="24"/>
      <c r="G19" s="25"/>
      <c r="H19" s="26">
        <f>SUM(H18*2)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80</v>
      </c>
      <c r="C20" s="6"/>
      <c r="D20" s="6"/>
      <c r="E20" s="7" t="s">
        <v>46</v>
      </c>
      <c r="F20" s="8" t="s">
        <v>47</v>
      </c>
      <c r="G20" s="8" t="s">
        <v>48</v>
      </c>
      <c r="H20" s="28" t="s">
        <v>49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42" t="s">
        <v>107</v>
      </c>
      <c r="C21" s="142"/>
      <c r="D21" s="142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43" t="s">
        <v>84</v>
      </c>
      <c r="C22" s="143"/>
      <c r="D22" s="143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3</v>
      </c>
      <c r="B23" s="143" t="s">
        <v>85</v>
      </c>
      <c r="C23" s="143"/>
      <c r="D23" s="143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43" t="s">
        <v>86</v>
      </c>
      <c r="C24" s="143"/>
      <c r="D24" s="143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43" t="s">
        <v>87</v>
      </c>
      <c r="C25" s="143"/>
      <c r="D25" s="143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73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43" t="s">
        <v>108</v>
      </c>
      <c r="C26" s="143"/>
      <c r="D26" s="143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43" t="s">
        <v>109</v>
      </c>
      <c r="C27" s="143"/>
      <c r="D27" s="143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8</v>
      </c>
      <c r="B28" s="143" t="s">
        <v>97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44" t="s">
        <v>110</v>
      </c>
      <c r="C29" s="144"/>
      <c r="D29" s="144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45" t="s">
        <v>115</v>
      </c>
      <c r="B30" s="157"/>
      <c r="C30" s="157"/>
      <c r="D30" s="157"/>
      <c r="E30" s="157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58" t="s">
        <v>125</v>
      </c>
      <c r="B31" s="159"/>
      <c r="C31" s="159"/>
      <c r="D31" s="159"/>
      <c r="E31" s="159"/>
      <c r="F31" s="45"/>
      <c r="G31" s="46"/>
      <c r="H31" s="47">
        <f>SUM(H30*2)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99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100</v>
      </c>
      <c r="C33" s="149"/>
      <c r="D33" s="149"/>
      <c r="E33" s="155" t="s">
        <v>115</v>
      </c>
      <c r="F33" s="155"/>
      <c r="G33" s="156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5" t="s">
        <v>125</v>
      </c>
      <c r="F35" s="155"/>
      <c r="G35" s="156"/>
      <c r="H35" s="41">
        <f>SUM(H33*2)</f>
        <v>0</v>
      </c>
    </row>
  </sheetData>
  <sheetProtection password="CC42" sheet="1" objects="1" scenarios="1"/>
  <mergeCells count="32"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3" r:id="rId1"/>
  <colBreaks count="1" manualBreakCount="1">
    <brk id="8" max="16383" man="1"/>
  </colBreaks>
  <ignoredErrors>
    <ignoredError sqref="A5:E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126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D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90" zoomScaleSheetLayoutView="90" zoomScalePageLayoutView="60" workbookViewId="0" topLeftCell="A16">
      <selection activeCell="B30" sqref="B30:D30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127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54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58</v>
      </c>
      <c r="C6" s="143"/>
      <c r="D6" s="143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60</v>
      </c>
      <c r="C7" s="143"/>
      <c r="D7" s="143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62</v>
      </c>
      <c r="C8" s="143"/>
      <c r="D8" s="143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68</v>
      </c>
      <c r="C9" s="143"/>
      <c r="D9" s="143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106</v>
      </c>
      <c r="C10" s="143"/>
      <c r="D10" s="143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72</v>
      </c>
      <c r="C11" s="143"/>
      <c r="D11" s="143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74</v>
      </c>
      <c r="C12" s="143"/>
      <c r="D12" s="143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75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76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4" t="s">
        <v>77</v>
      </c>
      <c r="C15" s="144"/>
      <c r="D15" s="144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53" t="s">
        <v>78</v>
      </c>
      <c r="C16" s="54"/>
      <c r="D16" s="55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102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45"/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80</v>
      </c>
      <c r="C19" s="6"/>
      <c r="D19" s="6"/>
      <c r="E19" s="7" t="s">
        <v>46</v>
      </c>
      <c r="F19" s="8" t="s">
        <v>47</v>
      </c>
      <c r="G19" s="8" t="s">
        <v>48</v>
      </c>
      <c r="H19" s="28" t="s">
        <v>49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42" t="s">
        <v>107</v>
      </c>
      <c r="C20" s="142"/>
      <c r="D20" s="142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43" t="s">
        <v>84</v>
      </c>
      <c r="C21" s="143"/>
      <c r="D21" s="143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43" t="s">
        <v>85</v>
      </c>
      <c r="C22" s="143"/>
      <c r="D22" s="143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4</v>
      </c>
      <c r="B23" s="143" t="s">
        <v>86</v>
      </c>
      <c r="C23" s="143"/>
      <c r="D23" s="143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5</v>
      </c>
      <c r="B24" s="143" t="s">
        <v>87</v>
      </c>
      <c r="C24" s="143"/>
      <c r="D24" s="143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6</v>
      </c>
      <c r="B25" s="143" t="s">
        <v>108</v>
      </c>
      <c r="C25" s="143"/>
      <c r="D25" s="143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7</v>
      </c>
      <c r="B26" s="143" t="s">
        <v>109</v>
      </c>
      <c r="C26" s="143"/>
      <c r="D26" s="143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8</v>
      </c>
      <c r="B27" s="143" t="s">
        <v>97</v>
      </c>
      <c r="C27" s="143"/>
      <c r="D27" s="143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44" t="s">
        <v>110</v>
      </c>
      <c r="C28" s="144"/>
      <c r="D28" s="144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45"/>
      <c r="B29" s="145"/>
      <c r="C29" s="145"/>
      <c r="D29" s="145"/>
      <c r="E29" s="145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99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100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7">
    <mergeCell ref="B28:D28"/>
    <mergeCell ref="B31:D31"/>
    <mergeCell ref="A29:E29"/>
    <mergeCell ref="B23:D23"/>
    <mergeCell ref="B26:D26"/>
    <mergeCell ref="B27:D27"/>
    <mergeCell ref="B24:D24"/>
    <mergeCell ref="B25:D25"/>
    <mergeCell ref="B20:D20"/>
    <mergeCell ref="B21:D21"/>
    <mergeCell ref="A18:E18"/>
    <mergeCell ref="B22:D22"/>
    <mergeCell ref="B12:D12"/>
    <mergeCell ref="B13:D13"/>
    <mergeCell ref="B14:D14"/>
    <mergeCell ref="B15:D15"/>
    <mergeCell ref="B17:D17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E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SheetLayoutView="120" workbookViewId="0" topLeftCell="A1">
      <selection activeCell="A2" sqref="A2:G2"/>
    </sheetView>
  </sheetViews>
  <sheetFormatPr defaultColWidth="8.7109375" defaultRowHeight="12.75"/>
  <cols>
    <col min="1" max="1" width="10.421875" style="77" customWidth="1"/>
    <col min="2" max="2" width="8.7109375" style="77" customWidth="1"/>
    <col min="3" max="3" width="25.28125" style="77" customWidth="1"/>
    <col min="4" max="4" width="6.140625" style="77" customWidth="1"/>
    <col min="5" max="5" width="8.7109375" style="77" customWidth="1"/>
    <col min="6" max="6" width="12.57421875" style="77" customWidth="1"/>
    <col min="7" max="7" width="12.421875" style="77" customWidth="1"/>
    <col min="8" max="16384" width="8.7109375" style="77" customWidth="1"/>
  </cols>
  <sheetData>
    <row r="1" spans="1:7" ht="21" thickBot="1">
      <c r="A1" s="97" t="s">
        <v>42</v>
      </c>
      <c r="B1" s="98"/>
      <c r="C1" s="98"/>
      <c r="D1" s="167" t="s">
        <v>138</v>
      </c>
      <c r="E1" s="167"/>
      <c r="F1" s="167"/>
      <c r="G1" s="168"/>
    </row>
    <row r="2" spans="1:7" ht="62.1" customHeight="1" thickBot="1">
      <c r="A2" s="170" t="s">
        <v>141</v>
      </c>
      <c r="B2" s="171"/>
      <c r="C2" s="171"/>
      <c r="D2" s="171"/>
      <c r="E2" s="171"/>
      <c r="F2" s="171"/>
      <c r="G2" s="172"/>
    </row>
    <row r="3" spans="1:7" ht="24.75" thickBot="1">
      <c r="A3" s="99"/>
      <c r="B3" s="100" t="s">
        <v>139</v>
      </c>
      <c r="C3" s="101"/>
      <c r="D3" s="102"/>
      <c r="E3" s="103" t="s">
        <v>140</v>
      </c>
      <c r="F3" s="104" t="s">
        <v>47</v>
      </c>
      <c r="G3" s="105" t="s">
        <v>49</v>
      </c>
    </row>
    <row r="4" spans="1:7" ht="30.6" customHeight="1" thickBot="1">
      <c r="A4" s="108">
        <v>1</v>
      </c>
      <c r="B4" s="173" t="s">
        <v>144</v>
      </c>
      <c r="C4" s="173"/>
      <c r="D4" s="173"/>
      <c r="E4" s="109">
        <v>12</v>
      </c>
      <c r="F4" s="110">
        <v>21000</v>
      </c>
      <c r="G4" s="111">
        <f>E4*F4</f>
        <v>252000</v>
      </c>
    </row>
    <row r="5" spans="2:4" ht="15">
      <c r="B5" s="106"/>
      <c r="C5" s="58"/>
      <c r="D5" s="58"/>
    </row>
    <row r="6" spans="1:7" ht="12.75">
      <c r="A6" s="107" t="s">
        <v>145</v>
      </c>
      <c r="B6" s="169" t="s">
        <v>146</v>
      </c>
      <c r="C6" s="169"/>
      <c r="D6" s="169"/>
      <c r="E6" s="169"/>
      <c r="F6" s="169"/>
      <c r="G6" s="169"/>
    </row>
    <row r="7" ht="12.75">
      <c r="B7" s="77" t="s">
        <v>157</v>
      </c>
    </row>
  </sheetData>
  <sheetProtection algorithmName="SHA-512" hashValue="oHKBu5MCNcaDC8bNUIinTNvstaQi9pThuP792Jmc9xT7pJLDEKiZcEiWKUlSfdO6bAVAQaBzegYaOTx7XaECTw==" saltValue="SjaMmPPq8U5b6SOIsJwqhw==" spinCount="100000" sheet="1" objects="1" scenarios="1" selectLockedCells="1"/>
  <mergeCells count="4">
    <mergeCell ref="D1:G1"/>
    <mergeCell ref="B6:G6"/>
    <mergeCell ref="A2:G2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158"/>
  <sheetViews>
    <sheetView tabSelected="1" zoomScale="110" zoomScaleNormal="110" zoomScalePageLayoutView="60" workbookViewId="0" topLeftCell="A1">
      <selection activeCell="N11" sqref="N11"/>
    </sheetView>
  </sheetViews>
  <sheetFormatPr defaultColWidth="8.8515625" defaultRowHeight="12.75"/>
  <cols>
    <col min="1" max="1" width="3.421875" style="77" customWidth="1"/>
    <col min="2" max="2" width="5.421875" style="58" bestFit="1" customWidth="1"/>
    <col min="3" max="3" width="11.7109375" style="58" customWidth="1"/>
    <col min="4" max="4" width="22.57421875" style="58" customWidth="1"/>
    <col min="5" max="5" width="25.28125" style="58" bestFit="1" customWidth="1"/>
    <col min="6" max="13" width="13.7109375" style="58" customWidth="1"/>
    <col min="14" max="256" width="8.8515625" style="58" customWidth="1"/>
    <col min="257" max="16384" width="8.8515625" style="77" customWidth="1"/>
  </cols>
  <sheetData>
    <row r="1" spans="12:13" ht="15.75">
      <c r="L1" s="89"/>
      <c r="M1" s="88" t="s">
        <v>147</v>
      </c>
    </row>
    <row r="2" spans="2:4" ht="9" customHeight="1">
      <c r="B2" s="127"/>
      <c r="C2" s="127"/>
      <c r="D2" s="127"/>
    </row>
    <row r="3" spans="2:11" ht="15.75">
      <c r="B3" s="92" t="s">
        <v>148</v>
      </c>
      <c r="C3" s="92"/>
      <c r="D3" s="92"/>
      <c r="E3" s="93" t="s">
        <v>151</v>
      </c>
      <c r="F3" s="89"/>
      <c r="G3" s="89"/>
      <c r="H3" s="89"/>
      <c r="I3" s="89"/>
      <c r="J3" s="89"/>
      <c r="K3" s="89"/>
    </row>
    <row r="4" spans="2:11" ht="15.75">
      <c r="B4" s="92" t="s">
        <v>149</v>
      </c>
      <c r="C4" s="92"/>
      <c r="D4" s="92"/>
      <c r="E4" s="94" t="s">
        <v>152</v>
      </c>
      <c r="F4" s="89"/>
      <c r="G4" s="89"/>
      <c r="H4" s="89"/>
      <c r="I4" s="89"/>
      <c r="J4" s="89"/>
      <c r="K4" s="89"/>
    </row>
    <row r="5" spans="2:11" ht="15.75">
      <c r="B5" s="95" t="s">
        <v>150</v>
      </c>
      <c r="C5" s="95"/>
      <c r="D5" s="95"/>
      <c r="E5" s="96" t="s">
        <v>153</v>
      </c>
      <c r="F5" s="89"/>
      <c r="G5" s="89"/>
      <c r="H5" s="89"/>
      <c r="I5" s="89"/>
      <c r="J5" s="89"/>
      <c r="K5" s="89"/>
    </row>
    <row r="6" spans="2:9" ht="10.5" customHeight="1">
      <c r="B6" s="135"/>
      <c r="C6" s="135"/>
      <c r="D6" s="135"/>
      <c r="E6" s="135"/>
      <c r="F6" s="135"/>
      <c r="G6" s="135"/>
      <c r="H6" s="135"/>
      <c r="I6" s="135"/>
    </row>
    <row r="7" spans="2:9" ht="12.75">
      <c r="B7" s="138" t="s">
        <v>0</v>
      </c>
      <c r="C7" s="138"/>
      <c r="D7" s="138"/>
      <c r="E7" s="138"/>
      <c r="F7" s="138"/>
      <c r="G7" s="138"/>
      <c r="H7" s="138"/>
      <c r="I7" s="138"/>
    </row>
    <row r="8" spans="2:256" s="78" customFormat="1" ht="8.25" customHeight="1" thickBot="1">
      <c r="B8" s="139"/>
      <c r="C8" s="139"/>
      <c r="D8" s="139"/>
      <c r="E8" s="139"/>
      <c r="F8" s="139"/>
      <c r="G8" s="139"/>
      <c r="H8" s="139"/>
      <c r="I8" s="13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2:256" s="78" customFormat="1" ht="60.75" customHeight="1">
      <c r="B9" s="112" t="s">
        <v>1</v>
      </c>
      <c r="C9" s="113" t="s">
        <v>2</v>
      </c>
      <c r="D9" s="113" t="s">
        <v>3</v>
      </c>
      <c r="E9" s="113" t="s">
        <v>4</v>
      </c>
      <c r="F9" s="114" t="s">
        <v>5</v>
      </c>
      <c r="G9" s="113" t="s">
        <v>6</v>
      </c>
      <c r="H9" s="113" t="s">
        <v>7</v>
      </c>
      <c r="I9" s="115" t="s">
        <v>8</v>
      </c>
      <c r="J9" s="116" t="s">
        <v>154</v>
      </c>
      <c r="K9" s="117" t="s">
        <v>155</v>
      </c>
      <c r="L9" s="116" t="s">
        <v>129</v>
      </c>
      <c r="M9" s="117" t="s">
        <v>130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2:256" s="78" customFormat="1" ht="12">
      <c r="B10" s="118"/>
      <c r="C10" s="119"/>
      <c r="D10" s="120"/>
      <c r="E10" s="121"/>
      <c r="F10" s="122"/>
      <c r="G10" s="123"/>
      <c r="H10" s="123"/>
      <c r="I10" s="124"/>
      <c r="J10" s="125"/>
      <c r="K10" s="126"/>
      <c r="L10" s="125"/>
      <c r="M10" s="126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2:256" s="78" customFormat="1" ht="24">
      <c r="B11" s="90">
        <v>1</v>
      </c>
      <c r="C11" s="91" t="s">
        <v>9</v>
      </c>
      <c r="D11" s="60" t="s">
        <v>10</v>
      </c>
      <c r="E11" s="61" t="s">
        <v>11</v>
      </c>
      <c r="F11" s="62">
        <f>SUM(1!H22)</f>
        <v>0</v>
      </c>
      <c r="G11" s="63">
        <f>SUM(1!H42)</f>
        <v>0</v>
      </c>
      <c r="H11" s="63">
        <f aca="true" t="shared" si="0" ref="H11:H26">F11+G11</f>
        <v>0</v>
      </c>
      <c r="I11" s="64">
        <f aca="true" t="shared" si="1" ref="I11:I27">H11*1.21</f>
        <v>0</v>
      </c>
      <c r="J11" s="67">
        <f>H11/12*19</f>
        <v>0</v>
      </c>
      <c r="K11" s="68">
        <f>J11*1.21</f>
        <v>0</v>
      </c>
      <c r="L11" s="67">
        <f>J11/19</f>
        <v>0</v>
      </c>
      <c r="M11" s="68">
        <f>L11*1.21</f>
        <v>0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2:256" s="78" customFormat="1" ht="24">
      <c r="B12" s="90">
        <v>2</v>
      </c>
      <c r="C12" s="91" t="s">
        <v>12</v>
      </c>
      <c r="D12" s="60" t="s">
        <v>13</v>
      </c>
      <c r="E12" s="61" t="s">
        <v>11</v>
      </c>
      <c r="F12" s="62">
        <f>SUM(2!H22)</f>
        <v>0</v>
      </c>
      <c r="G12" s="63">
        <f>SUM(2!H42)</f>
        <v>0</v>
      </c>
      <c r="H12" s="63">
        <f t="shared" si="0"/>
        <v>0</v>
      </c>
      <c r="I12" s="64">
        <f t="shared" si="1"/>
        <v>0</v>
      </c>
      <c r="J12" s="67">
        <f aca="true" t="shared" si="2" ref="J12:J27">H12/12*19</f>
        <v>0</v>
      </c>
      <c r="K12" s="68">
        <f aca="true" t="shared" si="3" ref="K12:K27">J12*1.21</f>
        <v>0</v>
      </c>
      <c r="L12" s="67">
        <f aca="true" t="shared" si="4" ref="L12:L27">J12/19</f>
        <v>0</v>
      </c>
      <c r="M12" s="68">
        <f aca="true" t="shared" si="5" ref="M12:M27">L12*1.21</f>
        <v>0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2:256" s="78" customFormat="1" ht="12">
      <c r="B13" s="90">
        <v>3</v>
      </c>
      <c r="C13" s="91" t="s">
        <v>14</v>
      </c>
      <c r="D13" s="60" t="s">
        <v>15</v>
      </c>
      <c r="E13" s="61" t="s">
        <v>11</v>
      </c>
      <c r="F13" s="62">
        <f>SUM(3!H22)</f>
        <v>0</v>
      </c>
      <c r="G13" s="63">
        <f>SUM(3!H42)</f>
        <v>0</v>
      </c>
      <c r="H13" s="63">
        <f t="shared" si="0"/>
        <v>0</v>
      </c>
      <c r="I13" s="64">
        <f t="shared" si="1"/>
        <v>0</v>
      </c>
      <c r="J13" s="67">
        <f t="shared" si="2"/>
        <v>0</v>
      </c>
      <c r="K13" s="68">
        <f t="shared" si="3"/>
        <v>0</v>
      </c>
      <c r="L13" s="67">
        <f t="shared" si="4"/>
        <v>0</v>
      </c>
      <c r="M13" s="68">
        <f t="shared" si="5"/>
        <v>0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2:256" s="78" customFormat="1" ht="24">
      <c r="B14" s="90">
        <v>4</v>
      </c>
      <c r="C14" s="91" t="s">
        <v>16</v>
      </c>
      <c r="D14" s="60" t="s">
        <v>17</v>
      </c>
      <c r="E14" s="61" t="s">
        <v>11</v>
      </c>
      <c r="F14" s="62">
        <f>SUM(4!H22)</f>
        <v>0</v>
      </c>
      <c r="G14" s="63">
        <f>SUM(4!H42)</f>
        <v>0</v>
      </c>
      <c r="H14" s="63">
        <f t="shared" si="0"/>
        <v>0</v>
      </c>
      <c r="I14" s="64">
        <f t="shared" si="1"/>
        <v>0</v>
      </c>
      <c r="J14" s="67">
        <f t="shared" si="2"/>
        <v>0</v>
      </c>
      <c r="K14" s="68">
        <f t="shared" si="3"/>
        <v>0</v>
      </c>
      <c r="L14" s="67">
        <f t="shared" si="4"/>
        <v>0</v>
      </c>
      <c r="M14" s="68">
        <f t="shared" si="5"/>
        <v>0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2:256" s="78" customFormat="1" ht="24">
      <c r="B15" s="90">
        <v>5</v>
      </c>
      <c r="C15" s="91" t="s">
        <v>18</v>
      </c>
      <c r="D15" s="60" t="s">
        <v>19</v>
      </c>
      <c r="E15" s="61" t="s">
        <v>20</v>
      </c>
      <c r="F15" s="63">
        <f>SUM(5!H18)</f>
        <v>0</v>
      </c>
      <c r="G15" s="63">
        <f>SUM(5!H29)</f>
        <v>0</v>
      </c>
      <c r="H15" s="63">
        <f t="shared" si="0"/>
        <v>0</v>
      </c>
      <c r="I15" s="64">
        <f t="shared" si="1"/>
        <v>0</v>
      </c>
      <c r="J15" s="67">
        <f t="shared" si="2"/>
        <v>0</v>
      </c>
      <c r="K15" s="68">
        <f t="shared" si="3"/>
        <v>0</v>
      </c>
      <c r="L15" s="67">
        <f t="shared" si="4"/>
        <v>0</v>
      </c>
      <c r="M15" s="68">
        <f t="shared" si="5"/>
        <v>0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2:256" s="78" customFormat="1" ht="15" customHeight="1">
      <c r="B16" s="136">
        <v>6</v>
      </c>
      <c r="C16" s="137" t="s">
        <v>21</v>
      </c>
      <c r="D16" s="137" t="s">
        <v>22</v>
      </c>
      <c r="E16" s="61" t="s">
        <v>23</v>
      </c>
      <c r="F16" s="62">
        <f>SUM('6.1'!H22)</f>
        <v>0</v>
      </c>
      <c r="G16" s="63">
        <f>SUM('6.1'!H42)</f>
        <v>0</v>
      </c>
      <c r="H16" s="63">
        <f t="shared" si="0"/>
        <v>0</v>
      </c>
      <c r="I16" s="64">
        <f t="shared" si="1"/>
        <v>0</v>
      </c>
      <c r="J16" s="67">
        <f t="shared" si="2"/>
        <v>0</v>
      </c>
      <c r="K16" s="68">
        <f t="shared" si="3"/>
        <v>0</v>
      </c>
      <c r="L16" s="67">
        <f t="shared" si="4"/>
        <v>0</v>
      </c>
      <c r="M16" s="68">
        <f t="shared" si="5"/>
        <v>0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2:256" s="78" customFormat="1" ht="15" customHeight="1">
      <c r="B17" s="136"/>
      <c r="C17" s="137"/>
      <c r="D17" s="137"/>
      <c r="E17" s="91" t="s">
        <v>24</v>
      </c>
      <c r="F17" s="62">
        <f>SUM('6.2'!H18)</f>
        <v>0</v>
      </c>
      <c r="G17" s="63">
        <f>SUM('6.2'!H29)</f>
        <v>0</v>
      </c>
      <c r="H17" s="63">
        <f t="shared" si="0"/>
        <v>0</v>
      </c>
      <c r="I17" s="64">
        <f t="shared" si="1"/>
        <v>0</v>
      </c>
      <c r="J17" s="67">
        <f t="shared" si="2"/>
        <v>0</v>
      </c>
      <c r="K17" s="68">
        <f t="shared" si="3"/>
        <v>0</v>
      </c>
      <c r="L17" s="67">
        <f t="shared" si="4"/>
        <v>0</v>
      </c>
      <c r="M17" s="68">
        <f t="shared" si="5"/>
        <v>0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2:256" s="78" customFormat="1" ht="15" customHeight="1">
      <c r="B18" s="136"/>
      <c r="C18" s="137"/>
      <c r="D18" s="137"/>
      <c r="E18" s="91" t="s">
        <v>25</v>
      </c>
      <c r="F18" s="62">
        <f>SUM('6.3'!H19)</f>
        <v>0</v>
      </c>
      <c r="G18" s="63">
        <f>SUM('6.3'!H31)</f>
        <v>0</v>
      </c>
      <c r="H18" s="63">
        <f t="shared" si="0"/>
        <v>0</v>
      </c>
      <c r="I18" s="64">
        <f t="shared" si="1"/>
        <v>0</v>
      </c>
      <c r="J18" s="67">
        <f t="shared" si="2"/>
        <v>0</v>
      </c>
      <c r="K18" s="68">
        <f t="shared" si="3"/>
        <v>0</v>
      </c>
      <c r="L18" s="67">
        <f t="shared" si="4"/>
        <v>0</v>
      </c>
      <c r="M18" s="68">
        <f t="shared" si="5"/>
        <v>0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2:256" s="78" customFormat="1" ht="15" customHeight="1">
      <c r="B19" s="136"/>
      <c r="C19" s="137"/>
      <c r="D19" s="137"/>
      <c r="E19" s="61" t="s">
        <v>26</v>
      </c>
      <c r="F19" s="62">
        <f>SUM('6.4'!H19)</f>
        <v>0</v>
      </c>
      <c r="G19" s="63">
        <f>SUM('6.4'!H31)</f>
        <v>0</v>
      </c>
      <c r="H19" s="63">
        <f t="shared" si="0"/>
        <v>0</v>
      </c>
      <c r="I19" s="64">
        <f t="shared" si="1"/>
        <v>0</v>
      </c>
      <c r="J19" s="67">
        <f t="shared" si="2"/>
        <v>0</v>
      </c>
      <c r="K19" s="68">
        <f t="shared" si="3"/>
        <v>0</v>
      </c>
      <c r="L19" s="67">
        <f t="shared" si="4"/>
        <v>0</v>
      </c>
      <c r="M19" s="68">
        <f t="shared" si="5"/>
        <v>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2:256" s="78" customFormat="1" ht="24">
      <c r="B20" s="90">
        <v>7</v>
      </c>
      <c r="C20" s="91" t="s">
        <v>128</v>
      </c>
      <c r="D20" s="60" t="s">
        <v>27</v>
      </c>
      <c r="E20" s="91" t="s">
        <v>20</v>
      </c>
      <c r="F20" s="62">
        <f>SUM(7!H18)</f>
        <v>0</v>
      </c>
      <c r="G20" s="63">
        <f>SUM(7!H29)</f>
        <v>0</v>
      </c>
      <c r="H20" s="63">
        <f t="shared" si="0"/>
        <v>0</v>
      </c>
      <c r="I20" s="64">
        <f t="shared" si="1"/>
        <v>0</v>
      </c>
      <c r="J20" s="67">
        <f t="shared" si="2"/>
        <v>0</v>
      </c>
      <c r="K20" s="68">
        <f t="shared" si="3"/>
        <v>0</v>
      </c>
      <c r="L20" s="67">
        <f t="shared" si="4"/>
        <v>0</v>
      </c>
      <c r="M20" s="68">
        <f t="shared" si="5"/>
        <v>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2:256" s="78" customFormat="1" ht="24">
      <c r="B21" s="90">
        <v>8</v>
      </c>
      <c r="C21" s="91" t="s">
        <v>28</v>
      </c>
      <c r="D21" s="60" t="s">
        <v>29</v>
      </c>
      <c r="E21" s="61" t="s">
        <v>11</v>
      </c>
      <c r="F21" s="62">
        <f>SUM(8!H22)</f>
        <v>0</v>
      </c>
      <c r="G21" s="63">
        <f>SUM(8!H42)</f>
        <v>0</v>
      </c>
      <c r="H21" s="63">
        <f t="shared" si="0"/>
        <v>0</v>
      </c>
      <c r="I21" s="64">
        <f t="shared" si="1"/>
        <v>0</v>
      </c>
      <c r="J21" s="67">
        <f t="shared" si="2"/>
        <v>0</v>
      </c>
      <c r="K21" s="68">
        <f t="shared" si="3"/>
        <v>0</v>
      </c>
      <c r="L21" s="67">
        <f t="shared" si="4"/>
        <v>0</v>
      </c>
      <c r="M21" s="68">
        <f t="shared" si="5"/>
        <v>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2:256" s="78" customFormat="1" ht="24">
      <c r="B22" s="90">
        <v>9</v>
      </c>
      <c r="C22" s="91" t="s">
        <v>30</v>
      </c>
      <c r="D22" s="60" t="s">
        <v>31</v>
      </c>
      <c r="E22" s="61" t="s">
        <v>11</v>
      </c>
      <c r="F22" s="62">
        <f>SUM(9!H22)</f>
        <v>0</v>
      </c>
      <c r="G22" s="63">
        <f>SUM(9!H42)</f>
        <v>0</v>
      </c>
      <c r="H22" s="63">
        <f t="shared" si="0"/>
        <v>0</v>
      </c>
      <c r="I22" s="64">
        <f t="shared" si="1"/>
        <v>0</v>
      </c>
      <c r="J22" s="67">
        <f t="shared" si="2"/>
        <v>0</v>
      </c>
      <c r="K22" s="68">
        <f t="shared" si="3"/>
        <v>0</v>
      </c>
      <c r="L22" s="67">
        <f t="shared" si="4"/>
        <v>0</v>
      </c>
      <c r="M22" s="68">
        <f t="shared" si="5"/>
        <v>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2:256" s="78" customFormat="1" ht="15" customHeight="1">
      <c r="B23" s="136">
        <v>10</v>
      </c>
      <c r="C23" s="137" t="s">
        <v>32</v>
      </c>
      <c r="D23" s="137" t="s">
        <v>33</v>
      </c>
      <c r="E23" s="61" t="s">
        <v>23</v>
      </c>
      <c r="F23" s="62">
        <f>SUM('10.1'!H22)</f>
        <v>0</v>
      </c>
      <c r="G23" s="63">
        <f>SUM('10.1'!H42)</f>
        <v>0</v>
      </c>
      <c r="H23" s="63">
        <f t="shared" si="0"/>
        <v>0</v>
      </c>
      <c r="I23" s="64">
        <f t="shared" si="1"/>
        <v>0</v>
      </c>
      <c r="J23" s="67">
        <f t="shared" si="2"/>
        <v>0</v>
      </c>
      <c r="K23" s="68">
        <f t="shared" si="3"/>
        <v>0</v>
      </c>
      <c r="L23" s="67">
        <f t="shared" si="4"/>
        <v>0</v>
      </c>
      <c r="M23" s="68">
        <f t="shared" si="5"/>
        <v>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2:256" s="78" customFormat="1" ht="15" customHeight="1">
      <c r="B24" s="136"/>
      <c r="C24" s="137"/>
      <c r="D24" s="137"/>
      <c r="E24" s="91" t="s">
        <v>34</v>
      </c>
      <c r="F24" s="62">
        <f>SUM('10.2'!H19)</f>
        <v>0</v>
      </c>
      <c r="G24" s="63">
        <f>SUM('10.2'!H31)</f>
        <v>0</v>
      </c>
      <c r="H24" s="63">
        <f t="shared" si="0"/>
        <v>0</v>
      </c>
      <c r="I24" s="64">
        <f t="shared" si="1"/>
        <v>0</v>
      </c>
      <c r="J24" s="67">
        <f t="shared" si="2"/>
        <v>0</v>
      </c>
      <c r="K24" s="68">
        <f t="shared" si="3"/>
        <v>0</v>
      </c>
      <c r="L24" s="67">
        <f t="shared" si="4"/>
        <v>0</v>
      </c>
      <c r="M24" s="68">
        <f t="shared" si="5"/>
        <v>0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2:256" s="78" customFormat="1" ht="24">
      <c r="B25" s="90">
        <v>11</v>
      </c>
      <c r="C25" s="69" t="s">
        <v>35</v>
      </c>
      <c r="D25" s="60" t="s">
        <v>36</v>
      </c>
      <c r="E25" s="61" t="s">
        <v>11</v>
      </c>
      <c r="F25" s="62">
        <f>SUM('11'!H22)</f>
        <v>0</v>
      </c>
      <c r="G25" s="63">
        <f>SUM('11'!H42)</f>
        <v>0</v>
      </c>
      <c r="H25" s="63">
        <f t="shared" si="0"/>
        <v>0</v>
      </c>
      <c r="I25" s="64">
        <f t="shared" si="1"/>
        <v>0</v>
      </c>
      <c r="J25" s="67">
        <f t="shared" si="2"/>
        <v>0</v>
      </c>
      <c r="K25" s="68">
        <f t="shared" si="3"/>
        <v>0</v>
      </c>
      <c r="L25" s="67">
        <f t="shared" si="4"/>
        <v>0</v>
      </c>
      <c r="M25" s="68">
        <f t="shared" si="5"/>
        <v>0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2:256" s="78" customFormat="1" ht="15" customHeight="1">
      <c r="B26" s="70">
        <v>12</v>
      </c>
      <c r="C26" s="71" t="s">
        <v>37</v>
      </c>
      <c r="D26" s="72" t="s">
        <v>38</v>
      </c>
      <c r="E26" s="91" t="s">
        <v>39</v>
      </c>
      <c r="F26" s="62">
        <f>SUM('12'!H18)</f>
        <v>0</v>
      </c>
      <c r="G26" s="63">
        <f>SUM('12'!H29)</f>
        <v>0</v>
      </c>
      <c r="H26" s="63">
        <f t="shared" si="0"/>
        <v>0</v>
      </c>
      <c r="I26" s="64">
        <f t="shared" si="1"/>
        <v>0</v>
      </c>
      <c r="J26" s="67">
        <f t="shared" si="2"/>
        <v>0</v>
      </c>
      <c r="K26" s="68">
        <f t="shared" si="3"/>
        <v>0</v>
      </c>
      <c r="L26" s="67">
        <f t="shared" si="4"/>
        <v>0</v>
      </c>
      <c r="M26" s="68">
        <f t="shared" si="5"/>
        <v>0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2:256" s="78" customFormat="1" ht="60">
      <c r="B27" s="70">
        <v>13</v>
      </c>
      <c r="C27" s="87" t="s">
        <v>142</v>
      </c>
      <c r="D27" s="72" t="s">
        <v>143</v>
      </c>
      <c r="E27" s="91" t="s">
        <v>156</v>
      </c>
      <c r="F27" s="62">
        <v>0</v>
      </c>
      <c r="G27" s="63">
        <v>0</v>
      </c>
      <c r="H27" s="63">
        <f>'13'!G4</f>
        <v>252000</v>
      </c>
      <c r="I27" s="64">
        <f t="shared" si="1"/>
        <v>304920</v>
      </c>
      <c r="J27" s="67">
        <f t="shared" si="2"/>
        <v>399000</v>
      </c>
      <c r="K27" s="86">
        <f t="shared" si="3"/>
        <v>482790</v>
      </c>
      <c r="L27" s="67">
        <f t="shared" si="4"/>
        <v>21000</v>
      </c>
      <c r="M27" s="86">
        <f t="shared" si="5"/>
        <v>25410</v>
      </c>
      <c r="N27" s="81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2:256" s="78" customFormat="1" ht="6.75" customHeight="1">
      <c r="B28" s="128"/>
      <c r="C28" s="129"/>
      <c r="D28" s="129"/>
      <c r="E28" s="129"/>
      <c r="F28" s="129"/>
      <c r="G28" s="129"/>
      <c r="H28" s="129"/>
      <c r="I28" s="129"/>
      <c r="J28" s="65"/>
      <c r="K28" s="66"/>
      <c r="L28" s="65"/>
      <c r="M28" s="66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2:256" s="78" customFormat="1" ht="18" customHeight="1">
      <c r="B29" s="130" t="s">
        <v>40</v>
      </c>
      <c r="C29" s="131"/>
      <c r="D29" s="131"/>
      <c r="E29" s="131"/>
      <c r="F29" s="131"/>
      <c r="G29" s="131"/>
      <c r="H29" s="131"/>
      <c r="I29" s="131"/>
      <c r="J29" s="73">
        <f>SUM(J10:J27)</f>
        <v>399000</v>
      </c>
      <c r="K29" s="66"/>
      <c r="L29" s="73">
        <f>SUM(L10:L27)</f>
        <v>21000</v>
      </c>
      <c r="M29" s="66"/>
      <c r="N29" s="59"/>
      <c r="O29" s="80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2:256" s="78" customFormat="1" ht="18" customHeight="1" thickBot="1">
      <c r="B30" s="132" t="s">
        <v>41</v>
      </c>
      <c r="C30" s="133"/>
      <c r="D30" s="133"/>
      <c r="E30" s="133"/>
      <c r="F30" s="133"/>
      <c r="G30" s="133"/>
      <c r="H30" s="133"/>
      <c r="I30" s="134"/>
      <c r="J30" s="74"/>
      <c r="K30" s="75">
        <f>SUM(K10:K27)</f>
        <v>482790</v>
      </c>
      <c r="L30" s="74"/>
      <c r="M30" s="76">
        <f>SUM(M10:M27)</f>
        <v>25410</v>
      </c>
      <c r="N30" s="81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2:35" ht="12.75">
      <c r="B31" s="59"/>
      <c r="C31" s="79"/>
      <c r="D31" s="82"/>
      <c r="E31" s="83"/>
      <c r="F31" s="83"/>
      <c r="G31" s="83"/>
      <c r="H31" s="8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</row>
    <row r="32" spans="2:35" ht="12.75">
      <c r="B32" s="59"/>
      <c r="C32" s="79"/>
      <c r="D32" s="82"/>
      <c r="E32" s="83"/>
      <c r="F32" s="83"/>
      <c r="G32" s="83"/>
      <c r="H32" s="8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2:35" ht="12.75">
      <c r="B33" s="59"/>
      <c r="C33" s="79"/>
      <c r="D33" s="79"/>
      <c r="E33" s="83"/>
      <c r="F33" s="83"/>
      <c r="G33" s="83"/>
      <c r="H33" s="83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</row>
    <row r="34" spans="2:35" ht="12.75">
      <c r="B34" s="59"/>
      <c r="C34" s="79"/>
      <c r="D34" s="79"/>
      <c r="E34" s="83"/>
      <c r="F34" s="83"/>
      <c r="G34" s="83"/>
      <c r="H34" s="83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2:35" ht="12.75">
      <c r="B35" s="59"/>
      <c r="C35" s="79"/>
      <c r="D35" s="7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2:35" ht="12.75">
      <c r="B36" s="59"/>
      <c r="C36" s="59"/>
      <c r="D36" s="7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</row>
    <row r="37" spans="2:35" ht="12.75">
      <c r="B37" s="59"/>
      <c r="C37" s="59"/>
      <c r="D37" s="7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</row>
    <row r="38" spans="2:35" ht="12.75">
      <c r="B38" s="59"/>
      <c r="C38" s="59"/>
      <c r="D38" s="7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2:35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</row>
    <row r="40" spans="2:35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</row>
    <row r="41" spans="2:35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2:35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2:35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2:3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2:35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2:35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2:35" ht="12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2:35" ht="12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2:35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2:35" ht="12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2:35" ht="12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2:35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2:35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2:35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2:35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2:35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2:35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2:35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2:35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2:35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2:35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2:35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2:35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2:35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2:35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2:35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2:35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2:35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2:35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2:35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2:35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2:35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2:35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2:35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2:35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</row>
    <row r="76" spans="2:35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</row>
    <row r="77" spans="2:35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</row>
    <row r="78" spans="2:35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</row>
    <row r="79" spans="2:35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</row>
    <row r="80" spans="2:35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</row>
    <row r="81" spans="2:35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</row>
    <row r="82" spans="2:35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</row>
    <row r="83" spans="2:35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</row>
    <row r="84" spans="2:35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</row>
    <row r="85" spans="2:35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</row>
    <row r="86" spans="2:35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</row>
    <row r="87" spans="2:35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</row>
    <row r="88" spans="2:35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</row>
    <row r="89" spans="2:35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</row>
    <row r="90" spans="2:35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</row>
    <row r="91" spans="2:35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</row>
    <row r="92" spans="2:35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</row>
    <row r="93" spans="2:35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</row>
    <row r="94" spans="2:35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</row>
    <row r="95" spans="2:35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</row>
    <row r="96" spans="2:35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</row>
    <row r="97" spans="2:35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</row>
    <row r="98" spans="2:35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</row>
    <row r="99" spans="2:35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</row>
    <row r="100" spans="2:35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</row>
    <row r="101" spans="2:35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</row>
    <row r="102" spans="2:35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</row>
    <row r="103" spans="2:35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</row>
    <row r="104" spans="2:35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</row>
    <row r="105" spans="2:35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</row>
    <row r="106" spans="2:35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2:35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</row>
    <row r="108" spans="2:35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</row>
    <row r="109" spans="2:35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</row>
    <row r="110" spans="2:35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1" spans="2:35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</row>
    <row r="112" spans="2:35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3" spans="2:35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</row>
    <row r="114" spans="2:35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15" spans="2:35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</row>
    <row r="116" spans="2:35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</row>
    <row r="117" spans="2:35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2:35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2:35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2:35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2:35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2:35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2:35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2:35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2:35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2:35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</row>
    <row r="127" spans="2:35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</row>
    <row r="128" spans="2:35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2:35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2:35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2:35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2:35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2:35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</row>
    <row r="134" spans="2:35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2:35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</row>
    <row r="136" spans="2:35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</row>
    <row r="137" spans="2:35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</row>
    <row r="138" spans="2:35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</row>
    <row r="139" spans="2:35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</row>
    <row r="140" spans="2:35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</row>
    <row r="141" spans="2:35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</row>
    <row r="142" spans="2:35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</row>
    <row r="143" spans="2:35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</row>
    <row r="144" spans="2:35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</row>
    <row r="145" spans="2:35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</row>
    <row r="146" spans="2:35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</row>
    <row r="147" spans="2:35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</row>
    <row r="148" spans="2:35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</row>
    <row r="149" spans="2:35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</row>
    <row r="150" spans="2:35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</row>
    <row r="151" spans="2:35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</row>
    <row r="152" spans="2:35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</row>
    <row r="153" spans="2:35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</row>
    <row r="154" spans="2:35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</row>
    <row r="155" spans="2:35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</row>
    <row r="156" spans="2:35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</row>
    <row r="157" spans="2:35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</row>
    <row r="158" spans="2:35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</row>
  </sheetData>
  <sheetProtection algorithmName="SHA-512" hashValue="5rQE499StsWIRsbU3VCi6e0Cq2TLlRJ4vLHAmm70avxT2RL8Bf41+gi9Msb5IHH6IbkWPnU9uQN9rEpfqo0boQ==" saltValue="/BgIReNDSS02fyB5JG5lAw==" spinCount="100000" sheet="1" selectLockedCells="1"/>
  <mergeCells count="13">
    <mergeCell ref="B2:D2"/>
    <mergeCell ref="B28:I28"/>
    <mergeCell ref="B29:I29"/>
    <mergeCell ref="B30:I30"/>
    <mergeCell ref="B6:I6"/>
    <mergeCell ref="B23:B24"/>
    <mergeCell ref="C23:C24"/>
    <mergeCell ref="D23:D24"/>
    <mergeCell ref="B7:I7"/>
    <mergeCell ref="B8:I8"/>
    <mergeCell ref="B16:B19"/>
    <mergeCell ref="C16:C19"/>
    <mergeCell ref="D16:D19"/>
  </mergeCells>
  <printOptions horizontalCentered="1"/>
  <pageMargins left="0.7086614173228347" right="0.7086614173228347" top="0.83" bottom="0.5905511811023623" header="0.45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SheetLayoutView="100" zoomScalePageLayoutView="60" workbookViewId="0" topLeftCell="A21">
      <selection activeCell="F4" sqref="F4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3.42187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43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53" t="s">
        <v>78</v>
      </c>
      <c r="C20" s="54"/>
      <c r="D20" s="55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79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20.1" customHeight="1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27"/>
      <c r="J22" s="39"/>
      <c r="K22" s="39"/>
      <c r="L22" s="39"/>
      <c r="M22" s="39"/>
      <c r="N22" s="39"/>
      <c r="O22" s="39"/>
      <c r="P22" s="39"/>
      <c r="Q22" s="39"/>
      <c r="R22" s="39"/>
      <c r="S22" s="39" t="s">
        <v>73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10"/>
      <c r="L23" s="1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39"/>
      <c r="J24" s="39"/>
      <c r="K24" s="39"/>
      <c r="L24" s="16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1">
        <v>2</v>
      </c>
      <c r="B25" s="143" t="s">
        <v>82</v>
      </c>
      <c r="C25" s="143"/>
      <c r="D25" s="143"/>
      <c r="E25" s="30">
        <v>0.333333333333333</v>
      </c>
      <c r="F25" s="31"/>
      <c r="G25" s="19">
        <f t="shared" si="2"/>
        <v>0</v>
      </c>
      <c r="H25" s="20">
        <f t="shared" si="3"/>
        <v>0</v>
      </c>
      <c r="I25" s="39"/>
      <c r="J25" s="39"/>
      <c r="K25" s="39"/>
      <c r="L25" s="16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43" t="s">
        <v>83</v>
      </c>
      <c r="C26" s="143"/>
      <c r="D26" s="143"/>
      <c r="E26" s="29">
        <v>1</v>
      </c>
      <c r="F26" s="18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43" t="s">
        <v>84</v>
      </c>
      <c r="C27" s="143"/>
      <c r="D27" s="143"/>
      <c r="E27" s="32">
        <v>0.333333</v>
      </c>
      <c r="F27" s="18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8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8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8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8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8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8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8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8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4"/>
      <c r="O35" s="34"/>
      <c r="P35" s="34"/>
      <c r="Q35" s="33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8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4"/>
      <c r="O36" s="34"/>
      <c r="P36" s="34"/>
      <c r="Q36" s="35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8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8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8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8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8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20.1" customHeight="1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0">
    <mergeCell ref="B21:D21"/>
    <mergeCell ref="B44:D44"/>
    <mergeCell ref="B36:D36"/>
    <mergeCell ref="B37:D37"/>
    <mergeCell ref="B38:D38"/>
    <mergeCell ref="B39:D39"/>
    <mergeCell ref="B40:D40"/>
    <mergeCell ref="B33:D33"/>
    <mergeCell ref="B34:D34"/>
    <mergeCell ref="B35:D35"/>
    <mergeCell ref="B41:D41"/>
    <mergeCell ref="A42:E42"/>
    <mergeCell ref="B28:D28"/>
    <mergeCell ref="B29:D29"/>
    <mergeCell ref="B30:D30"/>
    <mergeCell ref="B31:D31"/>
    <mergeCell ref="B32:D32"/>
    <mergeCell ref="A22:E22"/>
    <mergeCell ref="B24:D24"/>
    <mergeCell ref="B25:D25"/>
    <mergeCell ref="B26:D26"/>
    <mergeCell ref="B27:D27"/>
    <mergeCell ref="B17:D17"/>
    <mergeCell ref="B18:D18"/>
    <mergeCell ref="B19:D19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D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85" zoomScaleSheetLayoutView="85" zoomScalePageLayoutView="60" workbookViewId="0" topLeftCell="A36">
      <selection activeCell="B4" sqref="B4:D4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101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SUM(H22+H42)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80" zoomScaleSheetLayoutView="8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103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SUM(H22+H42)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E20 A22:E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70" zoomScaleSheetLayoutView="7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131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view="pageBreakPreview" zoomScale="70" zoomScaleSheetLayoutView="7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104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54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58</v>
      </c>
      <c r="C6" s="143"/>
      <c r="D6" s="143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60</v>
      </c>
      <c r="C7" s="143"/>
      <c r="D7" s="143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62</v>
      </c>
      <c r="C8" s="143"/>
      <c r="D8" s="143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68</v>
      </c>
      <c r="C9" s="143"/>
      <c r="D9" s="143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106</v>
      </c>
      <c r="C10" s="143"/>
      <c r="D10" s="143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 t="s">
        <v>73</v>
      </c>
    </row>
    <row r="11" spans="1:15" ht="12.75">
      <c r="A11" s="11" t="s">
        <v>63</v>
      </c>
      <c r="B11" s="143" t="s">
        <v>72</v>
      </c>
      <c r="C11" s="143"/>
      <c r="D11" s="143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74</v>
      </c>
      <c r="C12" s="143"/>
      <c r="D12" s="143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75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76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4" t="s">
        <v>77</v>
      </c>
      <c r="C15" s="144"/>
      <c r="D15" s="144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/>
    </row>
    <row r="16" spans="1:15" ht="12.75">
      <c r="A16" s="11">
        <v>13</v>
      </c>
      <c r="B16" s="143" t="s">
        <v>78</v>
      </c>
      <c r="C16" s="143"/>
      <c r="D16" s="143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102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20.1" customHeight="1" thickBot="1">
      <c r="A18" s="145"/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27"/>
      <c r="J18" s="39"/>
      <c r="K18" s="39"/>
      <c r="L18" s="39"/>
      <c r="M18" s="39"/>
      <c r="N18" s="39"/>
      <c r="O18" s="39"/>
      <c r="P18" s="39"/>
      <c r="Q18" s="39"/>
      <c r="R18" s="39"/>
      <c r="S18" s="39" t="s">
        <v>73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7" customHeight="1">
      <c r="A19" s="4"/>
      <c r="B19" s="5" t="s">
        <v>80</v>
      </c>
      <c r="C19" s="6"/>
      <c r="D19" s="6"/>
      <c r="E19" s="7" t="s">
        <v>46</v>
      </c>
      <c r="F19" s="8" t="s">
        <v>47</v>
      </c>
      <c r="G19" s="8" t="s">
        <v>48</v>
      </c>
      <c r="H19" s="28" t="s">
        <v>49</v>
      </c>
      <c r="I19" s="39"/>
      <c r="J19" s="39"/>
      <c r="K19" s="10"/>
      <c r="L19" s="10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42" t="s">
        <v>107</v>
      </c>
      <c r="C20" s="142"/>
      <c r="D20" s="142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16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43" t="s">
        <v>84</v>
      </c>
      <c r="C21" s="143"/>
      <c r="D21" s="143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3</v>
      </c>
      <c r="B22" s="143" t="s">
        <v>85</v>
      </c>
      <c r="C22" s="143"/>
      <c r="D22" s="143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4</v>
      </c>
      <c r="B23" s="143" t="s">
        <v>86</v>
      </c>
      <c r="C23" s="143"/>
      <c r="D23" s="143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7">
        <v>5</v>
      </c>
      <c r="B24" s="143" t="s">
        <v>87</v>
      </c>
      <c r="C24" s="143"/>
      <c r="D24" s="143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7">
        <v>6</v>
      </c>
      <c r="B25" s="143" t="s">
        <v>108</v>
      </c>
      <c r="C25" s="143"/>
      <c r="D25" s="143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7">
        <v>7</v>
      </c>
      <c r="B26" s="143" t="s">
        <v>109</v>
      </c>
      <c r="C26" s="143"/>
      <c r="D26" s="143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43" t="s">
        <v>97</v>
      </c>
      <c r="C27" s="143"/>
      <c r="D27" s="143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9</v>
      </c>
      <c r="B28" s="144" t="s">
        <v>110</v>
      </c>
      <c r="C28" s="144"/>
      <c r="D28" s="144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20.1" customHeight="1">
      <c r="A29" s="145"/>
      <c r="B29" s="145"/>
      <c r="C29" s="145"/>
      <c r="D29" s="145"/>
      <c r="E29" s="145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38"/>
      <c r="B30" s="38" t="s">
        <v>99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>
      <c r="A31" s="39"/>
      <c r="B31" s="149" t="s">
        <v>100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B23:D23"/>
    <mergeCell ref="B24:D24"/>
    <mergeCell ref="B28:D28"/>
    <mergeCell ref="A29:E29"/>
    <mergeCell ref="B31:D31"/>
    <mergeCell ref="B25:D25"/>
    <mergeCell ref="B26:D26"/>
    <mergeCell ref="B27:D27"/>
    <mergeCell ref="A18:E18"/>
    <mergeCell ref="B20:D20"/>
    <mergeCell ref="B21:D21"/>
    <mergeCell ref="B22:D22"/>
    <mergeCell ref="B12:D12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 horizontalCentered="1"/>
  <pageMargins left="0.31496062992125984" right="0.31496062992125984" top="0.3937007874015748" bottom="0.3937007874015748" header="0.5118110236220472" footer="0.5118110236220472"/>
  <pageSetup horizontalDpi="1200" verticalDpi="1200" orientation="portrait" paperSize="9" scale="90" r:id="rId1"/>
  <colBreaks count="1" manualBreakCount="1">
    <brk id="8" max="16383" man="1"/>
  </colBreaks>
  <ignoredErrors>
    <ignoredError sqref="A5:D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42</v>
      </c>
      <c r="B1" s="3"/>
      <c r="C1" s="3"/>
      <c r="D1" s="3"/>
      <c r="E1" s="140" t="s">
        <v>111</v>
      </c>
      <c r="F1" s="140"/>
      <c r="G1" s="140"/>
      <c r="H1" s="140"/>
      <c r="I1" s="39"/>
      <c r="J1" s="39"/>
      <c r="K1" s="39"/>
      <c r="L1" s="39"/>
      <c r="M1" s="39"/>
      <c r="N1" s="39"/>
      <c r="O1" s="39"/>
    </row>
    <row r="2" spans="1:15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42" t="s">
        <v>50</v>
      </c>
      <c r="C4" s="142"/>
      <c r="D4" s="142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51</v>
      </c>
      <c r="B5" s="143" t="s">
        <v>52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53</v>
      </c>
      <c r="B6" s="143" t="s">
        <v>54</v>
      </c>
      <c r="C6" s="143"/>
      <c r="D6" s="143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55</v>
      </c>
      <c r="B7" s="143" t="s">
        <v>56</v>
      </c>
      <c r="C7" s="143"/>
      <c r="D7" s="143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57</v>
      </c>
      <c r="B8" s="143" t="s">
        <v>58</v>
      </c>
      <c r="C8" s="143"/>
      <c r="D8" s="143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59</v>
      </c>
      <c r="B9" s="143" t="s">
        <v>60</v>
      </c>
      <c r="C9" s="143"/>
      <c r="D9" s="143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61</v>
      </c>
      <c r="B10" s="143" t="s">
        <v>62</v>
      </c>
      <c r="C10" s="143"/>
      <c r="D10" s="143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63</v>
      </c>
      <c r="B11" s="143" t="s">
        <v>64</v>
      </c>
      <c r="C11" s="143"/>
      <c r="D11" s="143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65</v>
      </c>
      <c r="B12" s="143" t="s">
        <v>66</v>
      </c>
      <c r="C12" s="143"/>
      <c r="D12" s="143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67</v>
      </c>
      <c r="B13" s="143" t="s">
        <v>68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69</v>
      </c>
      <c r="B14" s="143" t="s">
        <v>70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71</v>
      </c>
      <c r="B15" s="143" t="s">
        <v>72</v>
      </c>
      <c r="C15" s="143"/>
      <c r="D15" s="143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73</v>
      </c>
    </row>
    <row r="16" spans="1:15" ht="12.75">
      <c r="A16" s="11">
        <v>13</v>
      </c>
      <c r="B16" s="143" t="s">
        <v>74</v>
      </c>
      <c r="C16" s="143"/>
      <c r="D16" s="143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43" t="s">
        <v>75</v>
      </c>
      <c r="C17" s="143"/>
      <c r="D17" s="143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43" t="s">
        <v>76</v>
      </c>
      <c r="C18" s="143"/>
      <c r="D18" s="143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44" t="s">
        <v>77</v>
      </c>
      <c r="C19" s="144"/>
      <c r="D19" s="144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43" t="s">
        <v>78</v>
      </c>
      <c r="C20" s="143"/>
      <c r="D20" s="143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102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45"/>
      <c r="B22" s="145"/>
      <c r="C22" s="145"/>
      <c r="D22" s="145"/>
      <c r="E22" s="145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80</v>
      </c>
      <c r="C23" s="6"/>
      <c r="D23" s="6"/>
      <c r="E23" s="7" t="s">
        <v>46</v>
      </c>
      <c r="F23" s="8" t="s">
        <v>47</v>
      </c>
      <c r="G23" s="8" t="s">
        <v>48</v>
      </c>
      <c r="H23" s="28" t="s">
        <v>49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20.1" customHeight="1">
      <c r="A24" s="11">
        <v>1</v>
      </c>
      <c r="B24" s="142" t="s">
        <v>81</v>
      </c>
      <c r="C24" s="142"/>
      <c r="D24" s="142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27" customHeight="1">
      <c r="A25" s="11">
        <v>2</v>
      </c>
      <c r="B25" s="143" t="s">
        <v>82</v>
      </c>
      <c r="C25" s="143"/>
      <c r="D25" s="143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43" t="s">
        <v>83</v>
      </c>
      <c r="C26" s="143"/>
      <c r="D26" s="143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43" t="s">
        <v>84</v>
      </c>
      <c r="C27" s="143"/>
      <c r="D27" s="143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43" t="s">
        <v>85</v>
      </c>
      <c r="C28" s="143"/>
      <c r="D28" s="143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43" t="s">
        <v>86</v>
      </c>
      <c r="C29" s="143"/>
      <c r="D29" s="143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43" t="s">
        <v>87</v>
      </c>
      <c r="C30" s="143"/>
      <c r="D30" s="143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43" t="s">
        <v>88</v>
      </c>
      <c r="C31" s="143"/>
      <c r="D31" s="143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43" t="s">
        <v>89</v>
      </c>
      <c r="C32" s="143"/>
      <c r="D32" s="143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43" t="s">
        <v>90</v>
      </c>
      <c r="C33" s="143"/>
      <c r="D33" s="143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43" t="s">
        <v>91</v>
      </c>
      <c r="C34" s="143"/>
      <c r="D34" s="143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43" t="s">
        <v>92</v>
      </c>
      <c r="C35" s="143"/>
      <c r="D35" s="143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43" t="s">
        <v>93</v>
      </c>
      <c r="C36" s="143"/>
      <c r="D36" s="143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43" t="s">
        <v>94</v>
      </c>
      <c r="C37" s="143"/>
      <c r="D37" s="143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43" t="s">
        <v>95</v>
      </c>
      <c r="C38" s="143"/>
      <c r="D38" s="143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43" t="s">
        <v>96</v>
      </c>
      <c r="C39" s="143"/>
      <c r="D39" s="143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43" t="s">
        <v>97</v>
      </c>
      <c r="C40" s="143"/>
      <c r="D40" s="143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44" t="s">
        <v>98</v>
      </c>
      <c r="C41" s="144"/>
      <c r="D41" s="144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45"/>
      <c r="B42" s="145"/>
      <c r="C42" s="145"/>
      <c r="D42" s="145"/>
      <c r="E42" s="145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99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100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A22:E22"/>
    <mergeCell ref="B24:D24"/>
    <mergeCell ref="B25:D25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E1:H1"/>
    <mergeCell ref="A2:H2"/>
    <mergeCell ref="B4:D4"/>
    <mergeCell ref="B5:D5"/>
    <mergeCell ref="B6:D6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E20 A22:E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6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7" ht="20.25">
      <c r="A1" s="2" t="s">
        <v>42</v>
      </c>
      <c r="B1" s="3"/>
      <c r="C1" s="3"/>
      <c r="D1" s="3"/>
      <c r="E1" s="140" t="s">
        <v>112</v>
      </c>
      <c r="F1" s="140"/>
      <c r="G1" s="140"/>
      <c r="H1" s="140"/>
      <c r="I1" s="39"/>
      <c r="J1" s="39"/>
      <c r="K1" s="39"/>
      <c r="L1" s="39"/>
      <c r="M1" s="39"/>
      <c r="N1" s="39"/>
      <c r="O1" s="39"/>
      <c r="P1" s="39"/>
      <c r="Q1" s="39"/>
    </row>
    <row r="2" spans="1:17" ht="25.35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 thickBot="1">
      <c r="A3" s="4"/>
      <c r="B3" s="5" t="s">
        <v>45</v>
      </c>
      <c r="C3" s="6"/>
      <c r="D3" s="6"/>
      <c r="E3" s="7" t="s">
        <v>46</v>
      </c>
      <c r="F3" s="8" t="s">
        <v>47</v>
      </c>
      <c r="G3" s="8" t="s">
        <v>48</v>
      </c>
      <c r="H3" s="9" t="s">
        <v>49</v>
      </c>
      <c r="I3" s="39"/>
      <c r="J3" s="39"/>
      <c r="K3" s="10"/>
      <c r="L3" s="10"/>
      <c r="M3" s="39"/>
      <c r="N3" s="39"/>
      <c r="O3" s="39"/>
      <c r="P3" s="39"/>
      <c r="Q3" s="39"/>
    </row>
    <row r="4" spans="1:17" ht="12.75">
      <c r="A4" s="11">
        <v>1</v>
      </c>
      <c r="B4" s="142" t="s">
        <v>105</v>
      </c>
      <c r="C4" s="142"/>
      <c r="D4" s="142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  <c r="P4" s="39"/>
      <c r="Q4" s="39"/>
    </row>
    <row r="5" spans="1:17" ht="12.75">
      <c r="A5" s="11" t="s">
        <v>51</v>
      </c>
      <c r="B5" s="143" t="s">
        <v>54</v>
      </c>
      <c r="C5" s="143"/>
      <c r="D5" s="143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16"/>
      <c r="M5" s="39"/>
      <c r="N5" s="39"/>
      <c r="O5" s="39"/>
      <c r="P5" s="39"/>
      <c r="Q5" s="39"/>
    </row>
    <row r="6" spans="1:17" ht="12.75">
      <c r="A6" s="11" t="s">
        <v>53</v>
      </c>
      <c r="B6" s="143" t="s">
        <v>58</v>
      </c>
      <c r="C6" s="143"/>
      <c r="D6" s="143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11" t="s">
        <v>55</v>
      </c>
      <c r="B7" s="143" t="s">
        <v>60</v>
      </c>
      <c r="C7" s="143"/>
      <c r="D7" s="143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11" t="s">
        <v>57</v>
      </c>
      <c r="B8" s="143" t="s">
        <v>62</v>
      </c>
      <c r="C8" s="143"/>
      <c r="D8" s="143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11" t="s">
        <v>59</v>
      </c>
      <c r="B9" s="143" t="s">
        <v>68</v>
      </c>
      <c r="C9" s="143"/>
      <c r="D9" s="143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11" t="s">
        <v>61</v>
      </c>
      <c r="B10" s="143" t="s">
        <v>106</v>
      </c>
      <c r="C10" s="143"/>
      <c r="D10" s="143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11" t="s">
        <v>63</v>
      </c>
      <c r="B11" s="143" t="s">
        <v>72</v>
      </c>
      <c r="C11" s="143"/>
      <c r="D11" s="143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11" t="s">
        <v>65</v>
      </c>
      <c r="B12" s="143" t="s">
        <v>74</v>
      </c>
      <c r="C12" s="143"/>
      <c r="D12" s="143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11" t="s">
        <v>67</v>
      </c>
      <c r="B13" s="143" t="s">
        <v>75</v>
      </c>
      <c r="C13" s="143"/>
      <c r="D13" s="143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11" t="s">
        <v>69</v>
      </c>
      <c r="B14" s="143" t="s">
        <v>76</v>
      </c>
      <c r="C14" s="143"/>
      <c r="D14" s="143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11" t="s">
        <v>71</v>
      </c>
      <c r="B15" s="144" t="s">
        <v>77</v>
      </c>
      <c r="C15" s="144"/>
      <c r="D15" s="144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4"/>
      <c r="O15" s="34"/>
      <c r="P15" s="34"/>
      <c r="Q15" s="33"/>
    </row>
    <row r="16" spans="1:17" ht="12.75">
      <c r="A16" s="11">
        <v>13</v>
      </c>
      <c r="B16" s="143" t="s">
        <v>78</v>
      </c>
      <c r="C16" s="143"/>
      <c r="D16" s="143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4"/>
      <c r="O16" s="34"/>
      <c r="P16" s="34"/>
      <c r="Q16" s="35"/>
    </row>
    <row r="17" spans="1:257" ht="15.75" thickBot="1">
      <c r="A17" s="49">
        <v>14</v>
      </c>
      <c r="B17" s="146" t="s">
        <v>102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4"/>
      <c r="O17" s="34"/>
      <c r="P17" s="34"/>
      <c r="Q17" s="35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45"/>
      <c r="B18" s="145"/>
      <c r="C18" s="145"/>
      <c r="D18" s="145"/>
      <c r="E18" s="145"/>
      <c r="F18" s="24"/>
      <c r="G18" s="25">
        <f>SUM(G4:G17)</f>
        <v>0</v>
      </c>
      <c r="H18" s="26">
        <f>SUM(H4:H17)</f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80</v>
      </c>
      <c r="C19" s="6"/>
      <c r="D19" s="6"/>
      <c r="E19" s="7" t="s">
        <v>46</v>
      </c>
      <c r="F19" s="8" t="s">
        <v>47</v>
      </c>
      <c r="G19" s="8" t="s">
        <v>48</v>
      </c>
      <c r="H19" s="28" t="s">
        <v>49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42" t="s">
        <v>107</v>
      </c>
      <c r="C20" s="142"/>
      <c r="D20" s="142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43" t="s">
        <v>84</v>
      </c>
      <c r="C21" s="143"/>
      <c r="D21" s="143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43" t="s">
        <v>85</v>
      </c>
      <c r="C22" s="143"/>
      <c r="D22" s="143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4</v>
      </c>
      <c r="B23" s="143" t="s">
        <v>86</v>
      </c>
      <c r="C23" s="143"/>
      <c r="D23" s="143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7">
        <v>5</v>
      </c>
      <c r="B24" s="143" t="s">
        <v>87</v>
      </c>
      <c r="C24" s="143"/>
      <c r="D24" s="143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7">
        <v>6</v>
      </c>
      <c r="B25" s="143" t="s">
        <v>108</v>
      </c>
      <c r="C25" s="143"/>
      <c r="D25" s="143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7">
        <v>7</v>
      </c>
      <c r="B26" s="143" t="s">
        <v>109</v>
      </c>
      <c r="C26" s="143"/>
      <c r="D26" s="143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43" t="s">
        <v>97</v>
      </c>
      <c r="C27" s="143"/>
      <c r="D27" s="143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44" t="s">
        <v>110</v>
      </c>
      <c r="C28" s="144"/>
      <c r="D28" s="144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45"/>
      <c r="B29" s="145"/>
      <c r="C29" s="145"/>
      <c r="D29" s="145"/>
      <c r="E29" s="145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99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100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B26:D26"/>
    <mergeCell ref="B20:D20"/>
    <mergeCell ref="B21:D21"/>
    <mergeCell ref="A18:E18"/>
    <mergeCell ref="B22:D22"/>
    <mergeCell ref="B23:D23"/>
    <mergeCell ref="B6:D6"/>
    <mergeCell ref="B4:D4"/>
    <mergeCell ref="B5:D5"/>
    <mergeCell ref="B24:D24"/>
    <mergeCell ref="B25:D25"/>
    <mergeCell ref="B17:D17"/>
    <mergeCell ref="B28:D28"/>
    <mergeCell ref="A29:E29"/>
    <mergeCell ref="B31:D31"/>
    <mergeCell ref="E1:H1"/>
    <mergeCell ref="A2:H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7:D27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5" r:id="rId1"/>
  <colBreaks count="1" manualBreakCount="1">
    <brk id="8" max="16383" man="1"/>
  </colBreaks>
  <ignoredErrors>
    <ignoredError sqref="A5:E16 A18:E19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F3D32D65A5DB4F81756EAA74364DDD" ma:contentTypeVersion="13" ma:contentTypeDescription="Vytvoří nový dokument" ma:contentTypeScope="" ma:versionID="d5d7c3bbfa16e1cde659341c4ca1f005">
  <xsd:schema xmlns:xsd="http://www.w3.org/2001/XMLSchema" xmlns:xs="http://www.w3.org/2001/XMLSchema" xmlns:p="http://schemas.microsoft.com/office/2006/metadata/properties" xmlns:ns3="b65d39fc-6d01-4393-be5f-63fb77fd8bfd" xmlns:ns4="fc5dbbb4-a06e-4abf-8769-53a6d18cdc4f" targetNamespace="http://schemas.microsoft.com/office/2006/metadata/properties" ma:root="true" ma:fieldsID="9703242408a0c93c0fb60397a23ecbd0" ns3:_="" ns4:_="">
    <xsd:import namespace="b65d39fc-6d01-4393-be5f-63fb77fd8bfd"/>
    <xsd:import namespace="fc5dbbb4-a06e-4abf-8769-53a6d18cdc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d39fc-6d01-4393-be5f-63fb77fd8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dbbb4-a06e-4abf-8769-53a6d18c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AE685A-D2AD-4632-9D05-E16B59AB6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AEE4FD-7231-4B1F-887B-ED723CACB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d39fc-6d01-4393-be5f-63fb77fd8bfd"/>
    <ds:schemaRef ds:uri="fc5dbbb4-a06e-4abf-8769-53a6d18cd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B8AA91-D853-4A8B-A2EE-AA0CA7D0CDB9}">
  <ds:schemaRefs>
    <ds:schemaRef ds:uri="http://purl.org/dc/terms/"/>
    <ds:schemaRef ds:uri="http://schemas.openxmlformats.org/package/2006/metadata/core-properties"/>
    <ds:schemaRef ds:uri="b65d39fc-6d01-4393-be5f-63fb77fd8bf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c5dbbb4-a06e-4abf-8769-53a6d18cdc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Jandus</dc:creator>
  <cp:keywords/>
  <dc:description/>
  <cp:lastModifiedBy>Vasilová Jana</cp:lastModifiedBy>
  <cp:lastPrinted>2020-10-15T09:44:12Z</cp:lastPrinted>
  <dcterms:created xsi:type="dcterms:W3CDTF">2014-07-22T12:07:16Z</dcterms:created>
  <dcterms:modified xsi:type="dcterms:W3CDTF">2020-11-06T10:32:00Z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0x01010090F3D32D65A5DB4F81756EAA74364DDD</vt:lpwstr>
  </property>
</Properties>
</file>