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VZ chemikálie 29 (15-2020) FIND\Nová složka\"/>
    </mc:Choice>
  </mc:AlternateContent>
  <bookViews>
    <workbookView xWindow="0" yWindow="0" windowWidth="28800" windowHeight="12435"/>
  </bookViews>
  <sheets>
    <sheet name="s cenami" sheetId="1" r:id="rId1"/>
  </sheets>
  <externalReferences>
    <externalReference r:id="rId2"/>
  </externalReferences>
  <definedNames>
    <definedName name="_xlnm._FilterDatabase" localSheetId="0" hidden="1">'s cenami'!$A$7:$V$94</definedName>
    <definedName name="Z_11DEAB5E_F25B_4F71_8FED_B5792377960C_.wvu.FilterData" localSheetId="0" hidden="1">'s cenami'!$A$7:$V$24</definedName>
    <definedName name="Z_A3685CB1_0A29_484E_BB3B_C5DAB6B68B70_.wvu.FilterData" localSheetId="0" hidden="1">'s cenami'!$A$7:$V$24</definedName>
  </definedNames>
  <calcPr calcId="162913"/>
  <customWorkbookViews>
    <customWorkbookView name="Škrabal Ondřej – osobní zobrazení" guid="{11DEAB5E-F25B-4F71-8FED-B5792377960C}" mergeInterval="0" personalView="1" maximized="1" xWindow="-8" yWindow="-8" windowWidth="1936" windowHeight="1056" activeSheetId="1"/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9" i="1" l="1"/>
  <c r="T88" i="1"/>
  <c r="T85" i="1"/>
  <c r="T84" i="1"/>
  <c r="T83" i="1"/>
  <c r="T80" i="1"/>
  <c r="T79" i="1"/>
  <c r="T78" i="1"/>
  <c r="T75" i="1"/>
  <c r="T74" i="1"/>
  <c r="T73" i="1"/>
  <c r="T70" i="1"/>
  <c r="T69" i="1"/>
  <c r="T42" i="1"/>
  <c r="T41" i="1"/>
  <c r="T38" i="1"/>
  <c r="T37" i="1"/>
  <c r="T36" i="1"/>
  <c r="T35" i="1"/>
  <c r="T32" i="1"/>
  <c r="T31" i="1"/>
  <c r="T30" i="1"/>
  <c r="T27" i="1"/>
  <c r="T26" i="1"/>
  <c r="T108" i="1" l="1"/>
  <c r="V108" i="1" s="1"/>
  <c r="V109" i="1" s="1"/>
  <c r="T105" i="1" l="1"/>
  <c r="V105" i="1" s="1"/>
  <c r="V106" i="1" s="1"/>
  <c r="T20" i="1" l="1"/>
  <c r="V20" i="1" s="1"/>
  <c r="T17" i="1"/>
  <c r="V17" i="1" s="1"/>
  <c r="T18" i="1"/>
  <c r="V18" i="1" s="1"/>
  <c r="T19" i="1"/>
  <c r="V19" i="1" s="1"/>
  <c r="T13" i="1"/>
  <c r="V13" i="1" s="1"/>
  <c r="T14" i="1"/>
  <c r="V14" i="1" s="1"/>
  <c r="T15" i="1"/>
  <c r="V15" i="1" s="1"/>
  <c r="T16" i="1"/>
  <c r="V16" i="1" s="1"/>
  <c r="T46" i="1" l="1"/>
  <c r="T47" i="1"/>
  <c r="T45" i="1"/>
  <c r="T99" i="1" l="1"/>
  <c r="V99" i="1" s="1"/>
  <c r="T100" i="1"/>
  <c r="V100" i="1" s="1"/>
  <c r="T101" i="1"/>
  <c r="V101" i="1" s="1"/>
  <c r="T102" i="1"/>
  <c r="V102" i="1" s="1"/>
  <c r="T98" i="1"/>
  <c r="V98" i="1" s="1"/>
  <c r="T95" i="1"/>
  <c r="V95" i="1" s="1"/>
  <c r="V96" i="1" s="1"/>
  <c r="T92" i="1"/>
  <c r="V92" i="1" s="1"/>
  <c r="V93" i="1" s="1"/>
  <c r="V103" i="1" l="1"/>
  <c r="V27" i="1"/>
  <c r="V26" i="1"/>
  <c r="V31" i="1"/>
  <c r="V54" i="1"/>
  <c r="V55" i="1"/>
  <c r="V56" i="1"/>
  <c r="V32" i="1"/>
  <c r="V30" i="1"/>
  <c r="V36" i="1"/>
  <c r="V37" i="1"/>
  <c r="V38" i="1"/>
  <c r="V35" i="1"/>
  <c r="V42" i="1"/>
  <c r="V45" i="1"/>
  <c r="V46" i="1"/>
  <c r="V47" i="1"/>
  <c r="V50" i="1"/>
  <c r="V51" i="1"/>
  <c r="V41" i="1"/>
  <c r="V70" i="1"/>
  <c r="V69" i="1"/>
  <c r="V74" i="1"/>
  <c r="V75" i="1"/>
  <c r="V85" i="1"/>
  <c r="V73" i="1"/>
  <c r="V84" i="1"/>
  <c r="V83" i="1"/>
  <c r="V79" i="1"/>
  <c r="V80" i="1"/>
  <c r="V78" i="1"/>
  <c r="V71" i="1" l="1"/>
  <c r="V76" i="1"/>
  <c r="V39" i="1"/>
  <c r="V86" i="1"/>
  <c r="V33" i="1"/>
  <c r="V81" i="1"/>
  <c r="V57" i="1"/>
  <c r="V28" i="1"/>
  <c r="V43" i="1"/>
  <c r="V52" i="1"/>
  <c r="V48" i="1"/>
  <c r="V89" i="1" l="1"/>
  <c r="V88" i="1"/>
  <c r="V90" i="1" l="1"/>
  <c r="S23" i="1"/>
  <c r="R23" i="1"/>
  <c r="Q23" i="1"/>
  <c r="P23" i="1"/>
  <c r="O23" i="1"/>
  <c r="N23" i="1"/>
  <c r="M23" i="1"/>
  <c r="L23" i="1"/>
  <c r="K23" i="1"/>
  <c r="J23" i="1"/>
  <c r="I23" i="1"/>
  <c r="T12" i="1"/>
  <c r="V12" i="1" s="1"/>
  <c r="T23" i="1" l="1"/>
  <c r="V23" i="1" s="1"/>
  <c r="V24" i="1" s="1"/>
  <c r="I9" i="1" l="1"/>
  <c r="J9" i="1"/>
  <c r="K9" i="1"/>
  <c r="L9" i="1"/>
  <c r="M9" i="1"/>
  <c r="N9" i="1"/>
  <c r="O9" i="1"/>
  <c r="P9" i="1"/>
  <c r="Q9" i="1"/>
  <c r="R9" i="1"/>
  <c r="S9" i="1"/>
  <c r="I10" i="1"/>
  <c r="J10" i="1"/>
  <c r="K10" i="1"/>
  <c r="L10" i="1"/>
  <c r="M10" i="1"/>
  <c r="N10" i="1"/>
  <c r="O10" i="1"/>
  <c r="P10" i="1"/>
  <c r="Q10" i="1"/>
  <c r="R10" i="1"/>
  <c r="S10" i="1"/>
  <c r="I11" i="1"/>
  <c r="J11" i="1"/>
  <c r="K11" i="1"/>
  <c r="L11" i="1"/>
  <c r="M11" i="1"/>
  <c r="N11" i="1"/>
  <c r="O11" i="1"/>
  <c r="P11" i="1"/>
  <c r="Q11" i="1"/>
  <c r="R11" i="1"/>
  <c r="S11" i="1"/>
  <c r="T66" i="1"/>
  <c r="V66" i="1" s="1"/>
  <c r="T65" i="1"/>
  <c r="V65" i="1" s="1"/>
  <c r="T64" i="1"/>
  <c r="V64" i="1" s="1"/>
  <c r="T63" i="1"/>
  <c r="V63" i="1" s="1"/>
  <c r="R62" i="1"/>
  <c r="Q62" i="1"/>
  <c r="P62" i="1"/>
  <c r="O62" i="1"/>
  <c r="N62" i="1"/>
  <c r="M62" i="1"/>
  <c r="L62" i="1"/>
  <c r="K62" i="1"/>
  <c r="J62" i="1"/>
  <c r="I62" i="1"/>
  <c r="H62" i="1"/>
  <c r="T61" i="1"/>
  <c r="V61" i="1" s="1"/>
  <c r="T60" i="1"/>
  <c r="V60" i="1" s="1"/>
  <c r="T59" i="1"/>
  <c r="V59" i="1" s="1"/>
  <c r="T9" i="1" l="1"/>
  <c r="V9" i="1" s="1"/>
  <c r="T11" i="1"/>
  <c r="V11" i="1" s="1"/>
  <c r="T10" i="1"/>
  <c r="V10" i="1" s="1"/>
  <c r="T62" i="1"/>
  <c r="V21" i="1" l="1"/>
  <c r="V62" i="1"/>
  <c r="V67" i="1" s="1"/>
</calcChain>
</file>

<file path=xl/sharedStrings.xml><?xml version="1.0" encoding="utf-8"?>
<sst xmlns="http://schemas.openxmlformats.org/spreadsheetml/2006/main" count="346" uniqueCount="212">
  <si>
    <t>ks</t>
  </si>
  <si>
    <t>název části</t>
  </si>
  <si>
    <t>Název položky (specifikace - druh, materiál, barva, určení apod.)</t>
  </si>
  <si>
    <t>Registrační číslo CAS/kód dodavatele/hypertextový odkaz</t>
  </si>
  <si>
    <t>jednotka
(kg, l, ks apod.)</t>
  </si>
  <si>
    <t>balení (= počet jednotek v balení).</t>
  </si>
  <si>
    <t>Poznámka</t>
  </si>
  <si>
    <t>ExSIM (Matějovič)</t>
  </si>
  <si>
    <t>AbRE (Hrabák)</t>
  </si>
  <si>
    <t>VITL (Reischig)</t>
  </si>
  <si>
    <t>KvS S/I (Štengl)</t>
  </si>
  <si>
    <t>CNS S/I (Ježek)</t>
  </si>
  <si>
    <t>CNS S/I (Cendelín)</t>
  </si>
  <si>
    <t>M S/I (Kuncová)</t>
  </si>
  <si>
    <t>BR S/I (Vištejnová)</t>
  </si>
  <si>
    <t>KH (Tonar)</t>
  </si>
  <si>
    <t>ChZ (Klein)</t>
  </si>
  <si>
    <t>PtL (Mareš)</t>
  </si>
  <si>
    <t>BchL (Racek)</t>
  </si>
  <si>
    <t>celkem</t>
  </si>
  <si>
    <t xml:space="preserve">Jednotková cena za balení bez DPH (Kč) </t>
  </si>
  <si>
    <t>Cena bez DPH (Kč) celková</t>
  </si>
  <si>
    <t>část 03</t>
  </si>
  <si>
    <t>bal</t>
  </si>
  <si>
    <t>Specifikace zboží</t>
  </si>
  <si>
    <t>část 03 Celkem</t>
  </si>
  <si>
    <t>dodržet výrobce a příslušný kód</t>
  </si>
  <si>
    <t>Chemické výrobky III.</t>
  </si>
  <si>
    <t>Ethanol 96% p.a.</t>
  </si>
  <si>
    <t>l</t>
  </si>
  <si>
    <t>musí být zachována koncentrace a čistota</t>
  </si>
  <si>
    <t>g</t>
  </si>
  <si>
    <t>kg</t>
  </si>
  <si>
    <t>Ethanol euro denaturovaný 96 % (5 l)</t>
  </si>
  <si>
    <t>CAS 64-17-5</t>
  </si>
  <si>
    <t>2,5 l</t>
  </si>
  <si>
    <t>Absolutní etanol pro UV (99,8 %) - PCR molekulární čistota, pro UV</t>
  </si>
  <si>
    <t>kat. č. 8701148SP/ BBraun</t>
  </si>
  <si>
    <t>Infusomat Space Line SafeSet, Airstop, 250/145cm, vol. 7ml/m, Type IV-Standard – Luer Lock</t>
  </si>
  <si>
    <t>Injekční a infuzní technika a sondy</t>
  </si>
  <si>
    <t xml:space="preserve">Peroxid vodíku 30%, stabilizovaný, </t>
  </si>
  <si>
    <t>část 06</t>
  </si>
  <si>
    <t>Stříkačky 5 ml bez závitu</t>
  </si>
  <si>
    <t>část 10 Celkem</t>
  </si>
  <si>
    <t>část 06 Celkem</t>
  </si>
  <si>
    <t>Combi uzávěr infuze modrý, konec se závitem vnitřně i zevně</t>
  </si>
  <si>
    <r>
      <t>Obsah 95,4 -96,8 % obj., volné kyseliny max. 0,004%, netěkavé látky max. 0,002%,  d</t>
    </r>
    <r>
      <rPr>
        <vertAlign val="subscript"/>
        <sz val="9"/>
        <color rgb="FF222222"/>
        <rFont val="Tahoma"/>
        <family val="2"/>
        <charset val="238"/>
      </rPr>
      <t>4</t>
    </r>
    <r>
      <rPr>
        <vertAlign val="superscript"/>
        <sz val="9"/>
        <color rgb="FF222222"/>
        <rFont val="Tahoma"/>
        <family val="2"/>
        <charset val="238"/>
      </rPr>
      <t xml:space="preserve">20 </t>
    </r>
    <r>
      <rPr>
        <sz val="9"/>
        <color rgb="FF222222"/>
        <rFont val="Tahoma"/>
        <family val="2"/>
        <charset val="238"/>
      </rPr>
      <t>0,8042 - 0.8098 g/cm</t>
    </r>
    <r>
      <rPr>
        <vertAlign val="superscript"/>
        <sz val="9"/>
        <color rgb="FF222222"/>
        <rFont val="Tahoma"/>
        <family val="2"/>
        <charset val="238"/>
      </rPr>
      <t>3</t>
    </r>
  </si>
  <si>
    <t>Jodistan sodný min. 99,8%, pa., ACS</t>
  </si>
  <si>
    <t>CAS: 64-17-5</t>
  </si>
  <si>
    <t>7722-84-1</t>
  </si>
  <si>
    <t>CAS 7790-28-5</t>
  </si>
  <si>
    <t>CAS 16828-11-8</t>
  </si>
  <si>
    <t>SÍRAN HLINITÝ HEXADEKAHYDRÁT</t>
  </si>
  <si>
    <t>Čisticí prostředek na bázi limonenu pro odparafinování histologických řezů</t>
  </si>
  <si>
    <t>96-98% limonenu, terpénu s charakteristickou vůní citronu nebo pomeranče,  Hustota 0,84 g·cm-3</t>
  </si>
  <si>
    <t>Roztok pro biochemické proteinové detekční systémy</t>
  </si>
  <si>
    <t>standardní roztok pro biochemické proteinové detekční systémy (doporučený pro AP-mediované detekční systémy), cytologické barvení a molekulární aplikace, v balení 10 ks</t>
  </si>
  <si>
    <t xml:space="preserve">Souprava katetrizační </t>
  </si>
  <si>
    <t>kompatibilní Picco PVPK2015L20 , Catheter PV2015L20-A+ monitoring Kit PV8215)</t>
  </si>
  <si>
    <t>V souladu s poznámkou ve sloupci "G"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</si>
  <si>
    <t>V případě, že níže uvedené specifikace obsahují ve sloupci "D" odkaz (přímý nebo nepřímý) na konkrétní výrobek (ve smyslu obchodní značky), výrobce či dodavatele, je tento odkaz uveden s ohledem na přesnost a srozumitelnost. V tomto případě však dodavatel může nabídnout rovnocenné řešení.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</si>
  <si>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</si>
  <si>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</si>
  <si>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desinfekce</t>
  </si>
  <si>
    <t>CAS 2372-82-9 + CAS 27083-27-8 + CAS 112-00-5</t>
  </si>
  <si>
    <t>či jiná alternativa, ale musí být zachována stejná účinná látka</t>
  </si>
  <si>
    <t>ml</t>
  </si>
  <si>
    <t>MT106</t>
  </si>
  <si>
    <t>Modrá šroubovací víčka se septy PTFE/silikon/PTFE 1000ks</t>
  </si>
  <si>
    <t>CHROMSERVIS  kat. č. CHS-P9-TST-M, https://www.chromservis.eu/p/blue-screw-caps-with-ptfe-silicone-ptfe-seals-1000pcs?lang=CZ</t>
  </si>
  <si>
    <t>https://www.thermofisher.cz/produkty/mikropipeta-biohit-proline-mechanicka-100-1000-ul-jednokanalova, 4051.2050</t>
  </si>
  <si>
    <t>https://pharma.cz/produkt/mikrozkumavky/</t>
  </si>
  <si>
    <t>https://www.sigmaaldrich.com/catalog/product/supelco/58067?lang=en&amp;region=CZ</t>
  </si>
  <si>
    <t>Stojánek s víčkem pro 0,2ml PCR mikrozkumavky (8 × 12) "PCRrack</t>
  </si>
  <si>
    <t>U328960</t>
  </si>
  <si>
    <t>stojánek pro 0,2 ml PCR mikrozkumavky, velikost alespoň 8 x 12 zkumavek</t>
  </si>
  <si>
    <t>Deska na vzorky pro hmotnostní spektrometr MALDI, ocelová, opakovatelně použitelná, obsahuje 384 pozic pro nanesení vzorku</t>
  </si>
  <si>
    <t>MTP 384 target plate grand steel BC</t>
  </si>
  <si>
    <t>kompatibilní s přístrojem Bruker Rapiflex</t>
  </si>
  <si>
    <t>Deska na vzorky pro hmotnostní spektrometr MALDI, s AnchorChip technologií, obsahuje 384 pozic pro nanesení vzorku</t>
  </si>
  <si>
    <t>MTP Anchorchip 384 BC</t>
  </si>
  <si>
    <t>Anti-iNKT MicroBeads, human</t>
  </si>
  <si>
    <t xml:space="preserve">ProteoMiner™ Protein Enrichment Small-Capacity Kit </t>
  </si>
  <si>
    <t>1633006, https://www.bio-rad.com/en-cz/sku/1633006-proteominer-protein-enrichment-small-capacity-kit?ID=1633006</t>
  </si>
  <si>
    <t>RPMI medium</t>
  </si>
  <si>
    <t>12-702F, https://bioscience.lonza.com/lonza_bs/US/en/Culture-Media-and-Reagents/p/000000000000181543/RPMI-1640-Medium-with-L-Glutamine</t>
  </si>
  <si>
    <t>12x500</t>
  </si>
  <si>
    <t>Dead Cell Apoptosis Kit with Annexin V FITC and PI, for flow cytometry</t>
  </si>
  <si>
    <t>V13242, https://www.thermofisher.com/order/catalog/product/V13242#/V13242</t>
  </si>
  <si>
    <t>B-CLL Cell Isolation Kit, human</t>
  </si>
  <si>
    <t>kit</t>
  </si>
  <si>
    <t>Dead Cell Removal Kit</t>
  </si>
  <si>
    <t>Immpress horse anti-mouse igg kit, 50 ml</t>
  </si>
  <si>
    <t xml:space="preserve">MP-7402-50 </t>
  </si>
  <si>
    <t>Luminex xPONENT Calibration Kit (IVD)</t>
  </si>
  <si>
    <t>LX-LX200-CAL-K25 </t>
  </si>
  <si>
    <t>ks (pár)</t>
  </si>
  <si>
    <t>Luminex xPONENT Verification Kit (IVD)</t>
  </si>
  <si>
    <t>LX-LX200-CON-K25</t>
  </si>
  <si>
    <t>Laboratorní spotřební materiál II.</t>
  </si>
  <si>
    <t>Laboratorní spotřební materiál I.</t>
  </si>
  <si>
    <t>CAS 37224-29-6</t>
  </si>
  <si>
    <t>laboratorní spotřební materiál III.</t>
  </si>
  <si>
    <t>kompatibilní se všemi rozpouštědly běžně používanými v HPLC</t>
  </si>
  <si>
    <t>kompatibilní s SYNERGY® - systém pro výrobu ultračisté vody z čisté vody</t>
  </si>
  <si>
    <t>laboratorní spotřební materiál V. (histologie)</t>
  </si>
  <si>
    <t>laboratorní spotřební materiál VI. (sterilizace)</t>
  </si>
  <si>
    <t>Chemické výrobky V.</t>
  </si>
  <si>
    <t>Chemické výrobky IV.</t>
  </si>
  <si>
    <t>LA Hot Start Master Mix</t>
  </si>
  <si>
    <t>L610</t>
  </si>
  <si>
    <t>PPP master mix</t>
  </si>
  <si>
    <t>P126</t>
  </si>
  <si>
    <t>Chemické výrobky VI.</t>
  </si>
  <si>
    <t>výrobce Miltenyi Biotec , 130-094-842</t>
  </si>
  <si>
    <t>výrobce Miltenyi Biotec, 130-103-466</t>
  </si>
  <si>
    <t xml:space="preserve"> výrobce Miltenyi Biotec, 130-090-101</t>
  </si>
  <si>
    <t>část 01</t>
  </si>
  <si>
    <t>část 02</t>
  </si>
  <si>
    <t>část 04</t>
  </si>
  <si>
    <t>část 05</t>
  </si>
  <si>
    <t>část 01 Celkem</t>
  </si>
  <si>
    <t>část 02 Celkem</t>
  </si>
  <si>
    <t>část 04 Celkem</t>
  </si>
  <si>
    <t>část 05 Celkem</t>
  </si>
  <si>
    <t>část 08 Celkem</t>
  </si>
  <si>
    <t>část 09 Celkem</t>
  </si>
  <si>
    <t>část 12 Celkem</t>
  </si>
  <si>
    <t xml:space="preserve">část 05 </t>
  </si>
  <si>
    <t>Laboratorní spotřební materiál III.</t>
  </si>
  <si>
    <t xml:space="preserve">část 06 </t>
  </si>
  <si>
    <t>Laboratorní spotřební materiál IV.</t>
  </si>
  <si>
    <t xml:space="preserve">část 07 </t>
  </si>
  <si>
    <t>část 07</t>
  </si>
  <si>
    <t xml:space="preserve">část 08 </t>
  </si>
  <si>
    <t>část 08</t>
  </si>
  <si>
    <t>část 07Celkem</t>
  </si>
  <si>
    <t>Lifecodes C3d</t>
  </si>
  <si>
    <t>"APR" spol. s r.o., kat. č. 265400</t>
  </si>
  <si>
    <t>Chemické výrobky VII.</t>
  </si>
  <si>
    <t>Chemické výrobky VIII.</t>
  </si>
  <si>
    <t>část 13 celkem</t>
  </si>
  <si>
    <t>část 13 Celkem</t>
  </si>
  <si>
    <t>část 14 Celkem</t>
  </si>
  <si>
    <t>Chromium Next GEM Single Cell 5' Kit v2, 16 rxns</t>
  </si>
  <si>
    <t>Chromium Single Cell Human TCR Amplification Kit, 16 rxns</t>
  </si>
  <si>
    <t>Library Construction Kit, 16 rxns</t>
  </si>
  <si>
    <t>Chromium Next GEM Chip K Single Cell Kit, 48 rxns</t>
  </si>
  <si>
    <t>Chromium Single Cell Human BCR Amplification Kit, 16 rxns</t>
  </si>
  <si>
    <t>Lidský IFN-y/IL-2 Fspot jit, precoated, 10 potahových destiček</t>
  </si>
  <si>
    <t>část 09</t>
  </si>
  <si>
    <t>laboratorní spotřební materiál VII. (sterilizace)</t>
  </si>
  <si>
    <t xml:space="preserve">část 10 </t>
  </si>
  <si>
    <t>laboratorní spotřební materiál VIII.</t>
  </si>
  <si>
    <t>část 10</t>
  </si>
  <si>
    <t>část 11</t>
  </si>
  <si>
    <t>část 12</t>
  </si>
  <si>
    <t>část 13</t>
  </si>
  <si>
    <t>část 14</t>
  </si>
  <si>
    <t>část 15</t>
  </si>
  <si>
    <t>část 16</t>
  </si>
  <si>
    <t>část 17</t>
  </si>
  <si>
    <t>část 18</t>
  </si>
  <si>
    <t>část 18 Celkem</t>
  </si>
  <si>
    <t>část 17 celkem</t>
  </si>
  <si>
    <t>část 16 Celkem</t>
  </si>
  <si>
    <t>část 15 celkem</t>
  </si>
  <si>
    <t>část 11 celkem</t>
  </si>
  <si>
    <t>Mabtech AB, kat.č. FSP-0102-10</t>
  </si>
  <si>
    <t>samolepící sáčky pro horkovzdušnou sterilizace vel. 100x250 mm</t>
  </si>
  <si>
    <t>samolepící sáčky pro horkovzdušnou sterilizaci vel. 170x260 mm</t>
  </si>
  <si>
    <t>SiC samolepící brusný papír průměr: Ø 250 mm; FEPA180; 100ks/bal</t>
  </si>
  <si>
    <t>PCR zkumavky „stripy po 8 zkumavkách“ (0,2ml)</t>
  </si>
  <si>
    <t>prodlužovací hadička 200cm s co nejmenším objemem</t>
  </si>
  <si>
    <t>Desinfekce vhodná pro rychlou desinfekci postřikem, k desinfikovanání povrchů zdravotnických prostředků včetně plexiskla, lesklých plastů, účinek již po 1 od užití, neodbarvující a nepůsobící dráždivě, jemné k pokožce rukou</t>
  </si>
  <si>
    <t xml:space="preserve">Dezinfekce rukou, účinné látky: etanol 99 % 80 g; pomocné látky: butan-2-on, aqua purificata, heptamethylnonan, (2-ethylhexyl)(2-ethylhexanoat), tetradecan-1-ol, (RS)-5-oxo-pyrrolidin-2-carboxylic acid, sodium salt. </t>
  </si>
  <si>
    <t>SiC samolepící brusný papír průměr: Ø 250 mm; FEPA320; 100ks/bal</t>
  </si>
  <si>
    <t>SiC samolepící brusný papír průměr: Ø 250 mm; FEPA600; 100ks/bal</t>
  </si>
  <si>
    <t>Mikrozkumavky barevné 1,6 ml</t>
  </si>
  <si>
    <t>špičky žluté 200 ul</t>
  </si>
  <si>
    <t xml:space="preserve">
https://pharma.cz/produkt/spicky-bez-filtru-10-200-%C2%B5l/</t>
  </si>
  <si>
    <t>Papírové role, perforované, dvouvrstvé, rozměr 340 m x 235 mm (+/- 5%)</t>
  </si>
  <si>
    <t>2 role</t>
  </si>
  <si>
    <t>kompatibilní s držáky W1/W2</t>
  </si>
  <si>
    <t>část 19</t>
  </si>
  <si>
    <t xml:space="preserve">Spotřební materiál I. </t>
  </si>
  <si>
    <t>část 19 Celkem</t>
  </si>
  <si>
    <t>část 20</t>
  </si>
  <si>
    <t>spotřební materiál II.</t>
  </si>
  <si>
    <t>kompatibilní s přístrojem OroboPOS</t>
  </si>
  <si>
    <t>Polarografický kyslíkový senzor (POS), s amperometrickým režimem provozu se zlatou katodou, stříbrem/stříbrnou chloridovou anode a elektrolytovým zásobníkem KCl odděleným od vzorku membránou 25 μm (FEP). Hlavní část POS je vyrobena z PEEK. Při použití polarizačního napětí (0,8 V) se získá proud jako amperometrický signál, který je převeden na napětí</t>
  </si>
  <si>
    <t>část 20 Celkem</t>
  </si>
  <si>
    <t>výrobce 10X Genomics</t>
  </si>
  <si>
    <t>dodržet výrobce a označení</t>
  </si>
  <si>
    <t>ready-to-use katetr bez sběrného sáčku,  velikost 15CH, délka kanyly 12 cm, délka katétru 65 cm</t>
  </si>
  <si>
    <t>set na epicystostomii klasický se spodním výpustným sáčkem 2l, délka hadičky 120cm</t>
  </si>
  <si>
    <t>infúzní set základní s bezpečnostními prvky, délka hadičky 180cm</t>
  </si>
  <si>
    <t>termistorová teplotní sonda se zámkovým úzávěrem pro měření injektátu v místě vpichu katétru</t>
  </si>
  <si>
    <t>termistorové čidlo pro systém měření srdečního výdeje při pokojové teplotě</t>
  </si>
  <si>
    <t>Stříkačky 50ml se závitem (Luer Lock)</t>
  </si>
  <si>
    <t>Infúzní souprava pro infuzní pumpy Space DC 2000</t>
  </si>
  <si>
    <t>Membránový filtr 0,22 μm pro vodu bez částic a bez bakterií, pro použití v přístroji Millipore Synergy</t>
  </si>
  <si>
    <t>Čistící kazeta pro výrobu ultračisté vody,  rozměr pórů 0.22 μm, pro použití v přístroji Millipore Synergy</t>
  </si>
  <si>
    <t>https://www.sigmaaldrich.com/catalog/product/mm/sypk0sia1?lang=en&amp;region=CZ</t>
  </si>
  <si>
    <t>Nylonové filtry pro filtraci mobilních fází (materiál nylon, rozměr pórů 0.45 μm, průměr 47 mm)</t>
  </si>
  <si>
    <t>Gelové filtrační médium Sephadex G-75, používané pro rozměrově-vylučovací chromatografii</t>
  </si>
  <si>
    <t>Mikropipeta mechanická 100 - 1000 ul, jednokanálová</t>
  </si>
  <si>
    <t>Žaludeční trubice CH 16, kon.TR/M, 3,5x5,3mm, 80cm, 4 eyes, se zavaděčem     </t>
  </si>
  <si>
    <t xml:space="preserve">Antikorozní chladící kapalina pro pilu: Buehler IsoMet </t>
  </si>
  <si>
    <t>Přísada základní zalévací hmoty, která dává hmotě unikátní vlastnost - nižší viskozitu, vytvrzení v pórech, štěrbinách, otvorech- kde nepronikne modré světlo (pro Technovit 2000 LC)</t>
  </si>
  <si>
    <t>chemické výrobky I.</t>
  </si>
  <si>
    <t>Chemické výrobky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</si>
</sst>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rgb="FF222222"/>
      <name val="Tahoma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vertAlign val="superscript"/>
      <sz val="9"/>
      <color rgb="FF222222"/>
      <name val="Tahoma"/>
      <family val="2"/>
      <charset val="238"/>
    </font>
    <font>
      <vertAlign val="subscript"/>
      <sz val="9"/>
      <color rgb="FF222222"/>
      <name val="Tahoma"/>
      <family val="2"/>
      <charset val="238"/>
    </font>
    <font>
      <b/>
      <u/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1"/>
      <color rgb="FF222222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/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 style="medium">
        <color rgb="FF7F7F7F"/>
      </bottom>
      <diagonal/>
    </border>
    <border>
      <left/>
      <right style="medium">
        <color rgb="FF7F7F7F"/>
      </right>
      <top style="thin">
        <color indexed="64"/>
      </top>
      <bottom style="medium">
        <color rgb="FF7F7F7F"/>
      </bottom>
      <diagonal/>
    </border>
    <border>
      <left/>
      <right/>
      <top style="thin">
        <color indexed="64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/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/>
      <top style="thin">
        <color indexed="64"/>
      </top>
      <bottom/>
      <diagonal/>
    </border>
    <border>
      <left/>
      <right style="medium">
        <color rgb="FF7F7F7F"/>
      </right>
      <top style="thin">
        <color indexed="64"/>
      </top>
      <bottom/>
      <diagonal/>
    </border>
    <border>
      <left style="thin">
        <color rgb="FF7F7F7F"/>
      </left>
      <right style="medium">
        <color rgb="FF7F7F7F"/>
      </right>
      <top style="thin">
        <color rgb="FF7F7F7F"/>
      </top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/>
      <right style="medium">
        <color rgb="FF7F7F7F"/>
      </right>
      <top/>
      <bottom style="medium">
        <color rgb="FF7F7F7F"/>
      </bottom>
      <diagonal/>
    </border>
    <border>
      <left style="thin">
        <color rgb="FF7F7F7F"/>
      </left>
      <right style="medium">
        <color rgb="FF7F7F7F"/>
      </right>
      <top/>
      <bottom style="thin">
        <color rgb="FF7F7F7F"/>
      </bottom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/>
      <bottom/>
      <diagonal/>
    </border>
    <border>
      <left/>
      <right style="medium">
        <color rgb="FF7F7F7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6" fillId="0" borderId="0" applyBorder="0" applyProtection="0"/>
    <xf numFmtId="0" fontId="7" fillId="16" borderId="5" applyNumberFormat="0" applyAlignment="0" applyProtection="0"/>
    <xf numFmtId="0" fontId="9" fillId="16" borderId="5">
      <alignment shrinkToFit="1"/>
    </xf>
    <xf numFmtId="0" fontId="10" fillId="0" borderId="0" applyNumberFormat="0" applyFill="0" applyBorder="0" applyAlignment="0" applyProtection="0"/>
  </cellStyleXfs>
  <cellXfs count="126">
    <xf numFmtId="0" fontId="0" fillId="0" borderId="0" xfId="0"/>
    <xf numFmtId="0" fontId="1" fillId="15" borderId="3" xfId="0" applyFont="1" applyFill="1" applyBorder="1" applyAlignment="1">
      <alignment horizontal="center" vertical="center" wrapText="1"/>
    </xf>
    <xf numFmtId="0" fontId="1" fillId="17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9" fillId="18" borderId="8" xfId="3" applyFill="1" applyBorder="1" applyAlignment="1">
      <alignment wrapText="1" shrinkToFit="1"/>
    </xf>
    <xf numFmtId="0" fontId="4" fillId="3" borderId="3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5" borderId="3" xfId="0" applyFont="1" applyFill="1" applyBorder="1" applyAlignment="1">
      <alignment horizontal="center" vertical="center" textRotation="90" wrapText="1"/>
    </xf>
    <xf numFmtId="0" fontId="4" fillId="6" borderId="3" xfId="0" applyFont="1" applyFill="1" applyBorder="1" applyAlignment="1">
      <alignment horizontal="center" vertical="center" textRotation="90" wrapText="1"/>
    </xf>
    <xf numFmtId="0" fontId="4" fillId="7" borderId="3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4" fillId="9" borderId="3" xfId="0" applyFont="1" applyFill="1" applyBorder="1" applyAlignment="1">
      <alignment horizontal="center" vertical="center" textRotation="90" wrapText="1"/>
    </xf>
    <xf numFmtId="0" fontId="4" fillId="10" borderId="3" xfId="0" applyFont="1" applyFill="1" applyBorder="1" applyAlignment="1">
      <alignment horizontal="center" vertical="center" textRotation="90" wrapText="1"/>
    </xf>
    <xf numFmtId="0" fontId="4" fillId="11" borderId="3" xfId="0" applyFont="1" applyFill="1" applyBorder="1" applyAlignment="1">
      <alignment horizontal="center" vertical="center" textRotation="90" wrapText="1"/>
    </xf>
    <xf numFmtId="0" fontId="4" fillId="12" borderId="3" xfId="0" applyFont="1" applyFill="1" applyBorder="1" applyAlignment="1">
      <alignment horizontal="center" vertical="center" textRotation="90" wrapText="1"/>
    </xf>
    <xf numFmtId="0" fontId="4" fillId="13" borderId="3" xfId="0" applyFont="1" applyFill="1" applyBorder="1" applyAlignment="1">
      <alignment horizontal="center" vertical="center" textRotation="90" wrapText="1"/>
    </xf>
    <xf numFmtId="0" fontId="4" fillId="14" borderId="3" xfId="0" applyFont="1" applyFill="1" applyBorder="1" applyAlignment="1">
      <alignment horizontal="center" vertical="center" textRotation="90" wrapText="1"/>
    </xf>
    <xf numFmtId="0" fontId="1" fillId="15" borderId="4" xfId="0" applyFont="1" applyFill="1" applyBorder="1" applyAlignment="1">
      <alignment horizontal="center" vertical="center" textRotation="90" wrapText="1"/>
    </xf>
    <xf numFmtId="0" fontId="9" fillId="18" borderId="9" xfId="3" applyFill="1" applyBorder="1" applyAlignment="1">
      <alignment wrapText="1" shrinkToFi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3" borderId="1" xfId="0" applyFont="1" applyFill="1" applyBorder="1" applyAlignment="1">
      <alignment wrapText="1"/>
    </xf>
    <xf numFmtId="0" fontId="2" fillId="14" borderId="1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1" fillId="18" borderId="11" xfId="3" applyFont="1" applyFill="1" applyBorder="1" applyAlignment="1">
      <alignment wrapText="1" shrinkToFit="1"/>
    </xf>
    <xf numFmtId="0" fontId="9" fillId="18" borderId="8" xfId="3" applyFill="1" applyBorder="1" applyAlignment="1" applyProtection="1">
      <alignment wrapText="1" shrinkToFit="1"/>
    </xf>
    <xf numFmtId="0" fontId="1" fillId="18" borderId="11" xfId="3" applyFont="1" applyFill="1" applyBorder="1" applyAlignment="1" applyProtection="1">
      <alignment wrapText="1" shrinkToFit="1"/>
    </xf>
    <xf numFmtId="0" fontId="9" fillId="18" borderId="9" xfId="3" applyFill="1" applyBorder="1" applyAlignment="1" applyProtection="1">
      <alignment wrapText="1" shrinkToFit="1"/>
    </xf>
    <xf numFmtId="0" fontId="0" fillId="0" borderId="1" xfId="0" applyBorder="1" applyAlignment="1" applyProtection="1">
      <alignment wrapText="1"/>
    </xf>
    <xf numFmtId="0" fontId="5" fillId="0" borderId="1" xfId="0" applyFont="1" applyFill="1" applyBorder="1" applyAlignment="1" applyProtection="1">
      <alignment wrapText="1"/>
    </xf>
    <xf numFmtId="0" fontId="2" fillId="0" borderId="1" xfId="0" applyFont="1" applyBorder="1" applyAlignment="1" applyProtection="1">
      <alignment horizontal="right" wrapText="1"/>
    </xf>
    <xf numFmtId="0" fontId="2" fillId="0" borderId="1" xfId="0" applyFont="1" applyBorder="1" applyAlignment="1" applyProtection="1">
      <alignment wrapText="1"/>
    </xf>
    <xf numFmtId="0" fontId="2" fillId="3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wrapText="1"/>
    </xf>
    <xf numFmtId="0" fontId="2" fillId="6" borderId="1" xfId="0" applyFont="1" applyFill="1" applyBorder="1" applyAlignment="1" applyProtection="1">
      <alignment wrapText="1"/>
    </xf>
    <xf numFmtId="0" fontId="2" fillId="7" borderId="1" xfId="0" applyFont="1" applyFill="1" applyBorder="1" applyAlignment="1" applyProtection="1">
      <alignment wrapText="1"/>
    </xf>
    <xf numFmtId="0" fontId="2" fillId="8" borderId="1" xfId="0" applyFont="1" applyFill="1" applyBorder="1" applyAlignment="1" applyProtection="1">
      <alignment wrapText="1"/>
    </xf>
    <xf numFmtId="0" fontId="2" fillId="9" borderId="1" xfId="0" applyFont="1" applyFill="1" applyBorder="1" applyAlignment="1" applyProtection="1">
      <alignment wrapText="1"/>
    </xf>
    <xf numFmtId="0" fontId="2" fillId="10" borderId="1" xfId="0" applyFont="1" applyFill="1" applyBorder="1" applyAlignment="1" applyProtection="1">
      <alignment wrapText="1"/>
    </xf>
    <xf numFmtId="0" fontId="2" fillId="11" borderId="1" xfId="0" applyFont="1" applyFill="1" applyBorder="1" applyAlignment="1" applyProtection="1">
      <alignment wrapText="1"/>
    </xf>
    <xf numFmtId="0" fontId="2" fillId="12" borderId="1" xfId="0" applyFont="1" applyFill="1" applyBorder="1" applyAlignment="1" applyProtection="1">
      <alignment wrapText="1"/>
    </xf>
    <xf numFmtId="0" fontId="2" fillId="13" borderId="1" xfId="0" applyFont="1" applyFill="1" applyBorder="1" applyAlignment="1" applyProtection="1">
      <alignment wrapText="1"/>
    </xf>
    <xf numFmtId="0" fontId="2" fillId="14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0" fontId="3" fillId="18" borderId="7" xfId="0" applyFont="1" applyFill="1" applyBorder="1" applyAlignment="1" applyProtection="1">
      <alignment vertical="center" wrapText="1"/>
    </xf>
    <xf numFmtId="4" fontId="7" fillId="16" borderId="10" xfId="2" applyNumberFormat="1" applyBorder="1" applyAlignment="1">
      <alignment horizontal="right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5" fillId="19" borderId="1" xfId="0" applyFont="1" applyFill="1" applyBorder="1" applyAlignment="1" applyProtection="1">
      <alignment wrapText="1"/>
    </xf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4" fontId="7" fillId="16" borderId="20" xfId="2" applyNumberFormat="1" applyBorder="1" applyAlignment="1">
      <alignment horizontal="right" vertical="center" wrapText="1"/>
    </xf>
    <xf numFmtId="4" fontId="7" fillId="16" borderId="23" xfId="2" applyNumberFormat="1" applyBorder="1" applyAlignment="1">
      <alignment horizontal="right" vertical="center" wrapText="1"/>
    </xf>
    <xf numFmtId="0" fontId="3" fillId="18" borderId="16" xfId="0" applyFont="1" applyFill="1" applyBorder="1" applyAlignment="1">
      <alignment horizontal="center" vertical="center" wrapText="1"/>
    </xf>
    <xf numFmtId="0" fontId="9" fillId="18" borderId="11" xfId="3" applyFill="1" applyBorder="1" applyAlignment="1">
      <alignment wrapText="1" shrinkToFit="1"/>
    </xf>
    <xf numFmtId="0" fontId="9" fillId="18" borderId="24" xfId="3" applyFill="1" applyBorder="1" applyAlignment="1">
      <alignment wrapText="1" shrinkToFit="1"/>
    </xf>
    <xf numFmtId="0" fontId="1" fillId="18" borderId="0" xfId="3" applyFont="1" applyFill="1" applyBorder="1" applyAlignment="1">
      <alignment wrapText="1" shrinkToFit="1"/>
    </xf>
    <xf numFmtId="0" fontId="3" fillId="18" borderId="25" xfId="0" applyFont="1" applyFill="1" applyBorder="1" applyAlignment="1">
      <alignment horizontal="center" vertical="center" wrapText="1"/>
    </xf>
    <xf numFmtId="0" fontId="9" fillId="18" borderId="0" xfId="3" applyFill="1" applyBorder="1" applyAlignment="1">
      <alignment wrapText="1" shrinkToFit="1"/>
    </xf>
    <xf numFmtId="0" fontId="9" fillId="18" borderId="26" xfId="3" applyFill="1" applyBorder="1" applyAlignment="1">
      <alignment wrapText="1" shrinkToFit="1"/>
    </xf>
    <xf numFmtId="0" fontId="0" fillId="0" borderId="1" xfId="0" applyFill="1" applyBorder="1" applyAlignment="1">
      <alignment wrapText="1"/>
    </xf>
    <xf numFmtId="0" fontId="10" fillId="0" borderId="1" xfId="4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 applyProtection="1">
      <alignment wrapText="1"/>
    </xf>
    <xf numFmtId="0" fontId="0" fillId="19" borderId="1" xfId="0" applyFont="1" applyFill="1" applyBorder="1" applyAlignment="1">
      <alignment horizontal="left" vertical="center" wrapText="1"/>
    </xf>
    <xf numFmtId="4" fontId="7" fillId="16" borderId="1" xfId="2" applyNumberFormat="1" applyBorder="1" applyAlignment="1">
      <alignment horizontal="right" vertical="center" wrapText="1"/>
    </xf>
    <xf numFmtId="0" fontId="3" fillId="18" borderId="1" xfId="0" applyFont="1" applyFill="1" applyBorder="1" applyAlignment="1" applyProtection="1">
      <alignment horizontal="center" vertical="center" wrapText="1"/>
    </xf>
    <xf numFmtId="0" fontId="9" fillId="18" borderId="1" xfId="3" applyFill="1" applyBorder="1" applyAlignment="1" applyProtection="1">
      <alignment wrapText="1" shrinkToFit="1"/>
    </xf>
    <xf numFmtId="0" fontId="1" fillId="18" borderId="1" xfId="3" applyFont="1" applyFill="1" applyBorder="1" applyAlignment="1" applyProtection="1">
      <alignment wrapText="1" shrinkToFit="1"/>
    </xf>
    <xf numFmtId="0" fontId="0" fillId="0" borderId="1" xfId="4" applyFont="1" applyBorder="1"/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0" borderId="1" xfId="4" applyFont="1" applyFill="1" applyBorder="1"/>
    <xf numFmtId="0" fontId="10" fillId="0" borderId="1" xfId="4" applyBorder="1" applyAlignment="1">
      <alignment wrapText="1"/>
    </xf>
    <xf numFmtId="0" fontId="5" fillId="0" borderId="27" xfId="0" applyFont="1" applyBorder="1" applyAlignment="1" applyProtection="1">
      <alignment wrapText="1"/>
    </xf>
    <xf numFmtId="0" fontId="14" fillId="0" borderId="1" xfId="0" applyFont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27" xfId="0" applyFont="1" applyFill="1" applyBorder="1" applyAlignment="1" applyProtection="1">
      <alignment wrapText="1"/>
    </xf>
    <xf numFmtId="0" fontId="7" fillId="16" borderId="1" xfId="2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7" fillId="16" borderId="12" xfId="2" applyBorder="1" applyAlignment="1">
      <alignment horizontal="right" wrapText="1"/>
    </xf>
    <xf numFmtId="0" fontId="7" fillId="16" borderId="13" xfId="2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7" fillId="16" borderId="21" xfId="2" applyBorder="1" applyAlignment="1">
      <alignment horizontal="right" wrapText="1"/>
    </xf>
    <xf numFmtId="0" fontId="7" fillId="16" borderId="17" xfId="2" applyBorder="1" applyAlignment="1">
      <alignment horizontal="right" wrapText="1"/>
    </xf>
    <xf numFmtId="0" fontId="0" fillId="0" borderId="22" xfId="0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3" fillId="20" borderId="0" xfId="0" applyFont="1" applyFill="1" applyAlignment="1">
      <alignment horizontal="left" vertical="center" wrapText="1" shrinkToFit="1"/>
    </xf>
    <xf numFmtId="0" fontId="0" fillId="0" borderId="0" xfId="0" applyAlignment="1">
      <alignment wrapText="1" shrinkToFit="1"/>
    </xf>
    <xf numFmtId="0" fontId="3" fillId="21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2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16" borderId="18" xfId="2" applyBorder="1" applyAlignment="1">
      <alignment horizontal="right" wrapText="1"/>
    </xf>
    <xf numFmtId="0" fontId="7" fillId="16" borderId="15" xfId="2" applyBorder="1" applyAlignment="1">
      <alignment horizontal="right" wrapText="1"/>
    </xf>
    <xf numFmtId="0" fontId="0" fillId="0" borderId="19" xfId="0" applyBorder="1" applyAlignment="1">
      <alignment horizontal="right" wrapText="1"/>
    </xf>
    <xf numFmtId="4" fontId="2" fillId="2" borderId="2" xfId="0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0" fillId="2" borderId="1" xfId="0" applyNumberFormat="1" applyFill="1" applyBorder="1" applyAlignment="1" applyProtection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wrapText="1"/>
    </xf>
    <xf numFmtId="0" fontId="2" fillId="0" borderId="28" xfId="0" applyFont="1" applyBorder="1" applyAlignment="1" applyProtection="1">
      <alignment horizontal="left" wrapText="1"/>
    </xf>
    <xf numFmtId="0" fontId="15" fillId="0" borderId="1" xfId="0" applyFont="1" applyFill="1" applyBorder="1" applyAlignment="1">
      <alignment wrapText="1"/>
    </xf>
  </cellXfs>
  <cellStyles count="5">
    <cellStyle name="Excel Built-in Normal" xfId="1"/>
    <cellStyle name="Hypertextový odkaz" xfId="4" builtinId="8"/>
    <cellStyle name="nadpis kategorie" xfId="3"/>
    <cellStyle name="Normální" xfId="0" builtinId="0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_FIND/FIND%2004%20DNS%20XX-2020/objedn&#225;vkov&#253;%20katalog%20FIND%2004%20DNS%20XX-2020%20-%20summary%2011.6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vědci (3)"/>
      <sheetName val="souhrn vědci (2)"/>
      <sheetName val="nový katalog"/>
      <sheetName val="co není v katalogu"/>
      <sheetName val="List1"/>
      <sheetName val="ExSIM (Matějovič)"/>
      <sheetName val="AbRE (Hrabák)"/>
      <sheetName val="VITL (Reischig)"/>
      <sheetName val="KvSI (Štengl)"/>
      <sheetName val="CNS SI (Ježek)"/>
      <sheetName val="CNS SI (Cendelín)"/>
      <sheetName val="M SI (Kuncová)"/>
      <sheetName val="BR S I (Vištejnová)"/>
      <sheetName val="KH (Tonar)"/>
      <sheetName val="ChZ (Klein)"/>
      <sheetName val="PtL (Mareš)"/>
      <sheetName val="BchL (Racek)"/>
      <sheetName val="seznamy"/>
      <sheetName val="výsledek z DNS2"/>
    </sheetNames>
    <sheetDataSet>
      <sheetData sheetId="0"/>
      <sheetData sheetId="1"/>
      <sheetData sheetId="2"/>
      <sheetData sheetId="3"/>
      <sheetData sheetId="4"/>
      <sheetData sheetId="5">
        <row r="59">
          <cell r="H59">
            <v>0</v>
          </cell>
        </row>
      </sheetData>
      <sheetData sheetId="6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7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8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9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0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1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2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3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4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5">
        <row r="34">
          <cell r="G34"/>
        </row>
        <row r="59">
          <cell r="H59">
            <v>0</v>
          </cell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6">
        <row r="34">
          <cell r="G34"/>
        </row>
        <row r="157">
          <cell r="H157">
            <v>0</v>
          </cell>
        </row>
        <row r="158">
          <cell r="H158">
            <v>0</v>
          </cell>
        </row>
        <row r="388">
          <cell r="H38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gmaaldrich.com/catalog/product/supelco/58067?lang=en&amp;region=CZ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sigmaaldrich.com/catalog/product/mm/sypk0sia1?lang=en&amp;region=CZ" TargetMode="External"/><Relationship Id="rId4" Type="http://schemas.openxmlformats.org/officeDocument/2006/relationships/hyperlink" Target="https://www.thermofisher.cz/produkty/mikropipeta-biohit-proline-mechanicka-100-1000-ul-jednokanalova,%204051.2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9"/>
  <sheetViews>
    <sheetView tabSelected="1" zoomScale="85" zoomScaleNormal="85" workbookViewId="0">
      <selection activeCell="U16" sqref="U16"/>
    </sheetView>
  </sheetViews>
  <sheetFormatPr defaultColWidth="8.85546875" defaultRowHeight="15" outlineLevelRow="2" x14ac:dyDescent="0.25"/>
  <cols>
    <col min="1" max="1" width="12.5703125" style="58" bestFit="1" customWidth="1"/>
    <col min="2" max="2" width="3.28515625" style="58" bestFit="1" customWidth="1"/>
    <col min="3" max="3" width="68.28515625" style="58" customWidth="1"/>
    <col min="4" max="4" width="54.5703125" style="58" customWidth="1"/>
    <col min="5" max="5" width="10.5703125" style="58" customWidth="1"/>
    <col min="6" max="6" width="15.140625" style="58" customWidth="1"/>
    <col min="7" max="7" width="28.7109375" style="58" customWidth="1"/>
    <col min="8" max="19" width="8.85546875" style="58" hidden="1" customWidth="1"/>
    <col min="20" max="20" width="8.85546875" style="58"/>
    <col min="21" max="21" width="17.28515625" style="58" bestFit="1" customWidth="1"/>
    <col min="22" max="22" width="16.7109375" style="58" bestFit="1" customWidth="1"/>
    <col min="23" max="23" width="12.42578125" style="58" bestFit="1" customWidth="1"/>
    <col min="24" max="16384" width="8.85546875" style="58"/>
  </cols>
  <sheetData>
    <row r="1" spans="1:22" s="62" customFormat="1" ht="26.25" x14ac:dyDescent="0.4">
      <c r="A1" s="106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2" s="62" customFormat="1" ht="20.45" customHeight="1" x14ac:dyDescent="0.25"/>
    <row r="3" spans="1:22" s="62" customFormat="1" ht="30" customHeight="1" x14ac:dyDescent="0.25">
      <c r="A3" s="107" t="s">
        <v>59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8"/>
    </row>
    <row r="4" spans="1:22" s="62" customFormat="1" ht="30" customHeight="1" x14ac:dyDescent="0.25">
      <c r="A4" s="109" t="s">
        <v>60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</row>
    <row r="5" spans="1:22" s="62" customFormat="1" x14ac:dyDescent="0.25">
      <c r="A5" s="111" t="s">
        <v>61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0"/>
      <c r="U5" s="110"/>
      <c r="V5" s="110"/>
    </row>
    <row r="6" spans="1:22" s="62" customFormat="1" ht="15.75" thickBot="1" x14ac:dyDescent="0.3">
      <c r="A6" s="112" t="s">
        <v>62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0"/>
      <c r="U6" s="110"/>
      <c r="V6" s="110"/>
    </row>
    <row r="7" spans="1:22" ht="93.75" thickBot="1" x14ac:dyDescent="0.3">
      <c r="A7" s="1" t="s">
        <v>1</v>
      </c>
      <c r="B7" s="1"/>
      <c r="C7" s="1" t="s">
        <v>2</v>
      </c>
      <c r="D7" s="1" t="s">
        <v>3</v>
      </c>
      <c r="E7" s="1" t="s">
        <v>4</v>
      </c>
      <c r="F7" s="1" t="s">
        <v>5</v>
      </c>
      <c r="G7" s="2" t="s">
        <v>6</v>
      </c>
      <c r="H7" s="6" t="s">
        <v>7</v>
      </c>
      <c r="I7" s="7" t="s">
        <v>8</v>
      </c>
      <c r="J7" s="8" t="s">
        <v>9</v>
      </c>
      <c r="K7" s="9" t="s">
        <v>10</v>
      </c>
      <c r="L7" s="10" t="s">
        <v>11</v>
      </c>
      <c r="M7" s="11" t="s">
        <v>12</v>
      </c>
      <c r="N7" s="12" t="s">
        <v>13</v>
      </c>
      <c r="O7" s="13" t="s">
        <v>14</v>
      </c>
      <c r="P7" s="14" t="s">
        <v>15</v>
      </c>
      <c r="Q7" s="15" t="s">
        <v>16</v>
      </c>
      <c r="R7" s="16" t="s">
        <v>17</v>
      </c>
      <c r="S7" s="17" t="s">
        <v>18</v>
      </c>
      <c r="T7" s="1" t="s">
        <v>19</v>
      </c>
      <c r="U7" s="18" t="s">
        <v>20</v>
      </c>
      <c r="V7" s="18" t="s">
        <v>21</v>
      </c>
    </row>
    <row r="8" spans="1:22" s="57" customFormat="1" ht="19.5" thickBot="1" x14ac:dyDescent="0.35">
      <c r="A8" s="59" t="s">
        <v>117</v>
      </c>
      <c r="B8" s="36"/>
      <c r="C8" s="37" t="s">
        <v>39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8"/>
    </row>
    <row r="9" spans="1:22" s="57" customFormat="1" x14ac:dyDescent="0.25">
      <c r="A9" s="39" t="s">
        <v>117</v>
      </c>
      <c r="B9" s="39">
        <v>1</v>
      </c>
      <c r="C9" s="40" t="s">
        <v>45</v>
      </c>
      <c r="D9" s="40"/>
      <c r="E9" s="123" t="s">
        <v>23</v>
      </c>
      <c r="F9" s="41">
        <v>100</v>
      </c>
      <c r="G9" s="42"/>
      <c r="H9" s="43">
        <v>2</v>
      </c>
      <c r="I9" s="44">
        <f>'[1]AbRE (Hrabák)'!H157</f>
        <v>0</v>
      </c>
      <c r="J9" s="45">
        <f>'[1]VITL (Reischig)'!H157</f>
        <v>0</v>
      </c>
      <c r="K9" s="46">
        <f>'[1]KvSI (Štengl)'!H157</f>
        <v>0</v>
      </c>
      <c r="L9" s="47">
        <f>'[1]CNS SI (Ježek)'!H157</f>
        <v>0</v>
      </c>
      <c r="M9" s="48">
        <f>'[1]CNS SI (Cendelín)'!H157</f>
        <v>0</v>
      </c>
      <c r="N9" s="49">
        <f>'[1]M SI (Kuncová)'!H157</f>
        <v>0</v>
      </c>
      <c r="O9" s="50">
        <f>'[1]BR S I (Vištejnová)'!H157</f>
        <v>0</v>
      </c>
      <c r="P9" s="51">
        <f>'[1]KH (Tonar)'!H157</f>
        <v>0</v>
      </c>
      <c r="Q9" s="52">
        <f>'[1]ChZ (Klein)'!H157</f>
        <v>0</v>
      </c>
      <c r="R9" s="53">
        <f>'[1]PtL (Mareš)'!H157</f>
        <v>0</v>
      </c>
      <c r="S9" s="54">
        <f>'[1]BchL (Racek)'!H157</f>
        <v>0</v>
      </c>
      <c r="T9" s="42">
        <f>SUM(H9:S9)</f>
        <v>2</v>
      </c>
      <c r="U9" s="55">
        <v>0</v>
      </c>
      <c r="V9" s="116">
        <f>T9*U9</f>
        <v>0</v>
      </c>
    </row>
    <row r="10" spans="1:22" s="57" customFormat="1" ht="30" x14ac:dyDescent="0.25">
      <c r="A10" s="39" t="s">
        <v>117</v>
      </c>
      <c r="B10" s="39">
        <v>2</v>
      </c>
      <c r="C10" s="40" t="s">
        <v>38</v>
      </c>
      <c r="D10" s="40" t="s">
        <v>37</v>
      </c>
      <c r="E10" s="123" t="s">
        <v>23</v>
      </c>
      <c r="F10" s="41">
        <v>100</v>
      </c>
      <c r="G10" s="42" t="s">
        <v>26</v>
      </c>
      <c r="H10" s="43">
        <v>1</v>
      </c>
      <c r="I10" s="44">
        <f>'[1]AbRE (Hrabák)'!H158</f>
        <v>0</v>
      </c>
      <c r="J10" s="45">
        <f>'[1]VITL (Reischig)'!H158</f>
        <v>0</v>
      </c>
      <c r="K10" s="46">
        <f>'[1]KvSI (Štengl)'!H158</f>
        <v>0</v>
      </c>
      <c r="L10" s="47">
        <f>'[1]CNS SI (Ježek)'!H158</f>
        <v>0</v>
      </c>
      <c r="M10" s="48">
        <f>'[1]CNS SI (Cendelín)'!H158</f>
        <v>0</v>
      </c>
      <c r="N10" s="49">
        <f>'[1]M SI (Kuncová)'!H158</f>
        <v>0</v>
      </c>
      <c r="O10" s="50">
        <f>'[1]BR S I (Vištejnová)'!H158</f>
        <v>0</v>
      </c>
      <c r="P10" s="51">
        <f>'[1]KH (Tonar)'!H158</f>
        <v>0</v>
      </c>
      <c r="Q10" s="52">
        <f>'[1]ChZ (Klein)'!H158</f>
        <v>0</v>
      </c>
      <c r="R10" s="53">
        <f>'[1]PtL (Mareš)'!H158</f>
        <v>0</v>
      </c>
      <c r="S10" s="54">
        <f>'[1]BchL (Racek)'!H158</f>
        <v>0</v>
      </c>
      <c r="T10" s="42">
        <f>SUM(H10:S10)</f>
        <v>1</v>
      </c>
      <c r="U10" s="55">
        <v>0</v>
      </c>
      <c r="V10" s="116">
        <f>T10*U10</f>
        <v>0</v>
      </c>
    </row>
    <row r="11" spans="1:22" s="57" customFormat="1" x14ac:dyDescent="0.25">
      <c r="A11" s="39" t="s">
        <v>117</v>
      </c>
      <c r="B11" s="39">
        <v>3</v>
      </c>
      <c r="C11" s="63" t="s">
        <v>207</v>
      </c>
      <c r="D11" s="56">
        <v>702216522</v>
      </c>
      <c r="E11" s="123" t="s">
        <v>0</v>
      </c>
      <c r="F11" s="41">
        <v>50</v>
      </c>
      <c r="G11" s="42"/>
      <c r="H11" s="43">
        <v>2</v>
      </c>
      <c r="I11" s="44">
        <f>'[1]AbRE (Hrabák)'!H388</f>
        <v>0</v>
      </c>
      <c r="J11" s="45">
        <f>'[1]VITL (Reischig)'!H388</f>
        <v>0</v>
      </c>
      <c r="K11" s="46">
        <f>'[1]KvSI (Štengl)'!H388</f>
        <v>0</v>
      </c>
      <c r="L11" s="47">
        <f>'[1]CNS SI (Ježek)'!H388</f>
        <v>0</v>
      </c>
      <c r="M11" s="48">
        <f>'[1]CNS SI (Cendelín)'!H388</f>
        <v>0</v>
      </c>
      <c r="N11" s="49">
        <f>'[1]M SI (Kuncová)'!H388</f>
        <v>0</v>
      </c>
      <c r="O11" s="50">
        <f>'[1]BR S I (Vištejnová)'!H388</f>
        <v>0</v>
      </c>
      <c r="P11" s="51">
        <f>'[1]KH (Tonar)'!H388</f>
        <v>0</v>
      </c>
      <c r="Q11" s="52">
        <f>'[1]ChZ (Klein)'!H388</f>
        <v>0</v>
      </c>
      <c r="R11" s="53">
        <f>'[1]PtL (Mareš)'!H388</f>
        <v>0</v>
      </c>
      <c r="S11" s="54">
        <f>'[1]BchL (Racek)'!H388</f>
        <v>0</v>
      </c>
      <c r="T11" s="42">
        <f>SUM(H11:S11)</f>
        <v>2</v>
      </c>
      <c r="U11" s="55">
        <v>0</v>
      </c>
      <c r="V11" s="116">
        <f>T11*U11</f>
        <v>0</v>
      </c>
    </row>
    <row r="12" spans="1:22" s="57" customFormat="1" x14ac:dyDescent="0.25">
      <c r="A12" s="39" t="s">
        <v>117</v>
      </c>
      <c r="B12" s="39">
        <v>4</v>
      </c>
      <c r="C12" s="56" t="s">
        <v>42</v>
      </c>
      <c r="D12" s="56"/>
      <c r="E12" s="123" t="s">
        <v>23</v>
      </c>
      <c r="F12" s="41">
        <v>100</v>
      </c>
      <c r="G12" s="42"/>
      <c r="H12" s="43"/>
      <c r="I12" s="44"/>
      <c r="J12" s="45"/>
      <c r="K12" s="46"/>
      <c r="L12" s="47"/>
      <c r="M12" s="48"/>
      <c r="N12" s="49"/>
      <c r="O12" s="50">
        <v>5</v>
      </c>
      <c r="P12" s="51"/>
      <c r="Q12" s="52"/>
      <c r="R12" s="53"/>
      <c r="S12" s="54"/>
      <c r="T12" s="42">
        <f>SUM(H12:S12)</f>
        <v>5</v>
      </c>
      <c r="U12" s="55">
        <v>0</v>
      </c>
      <c r="V12" s="117">
        <f>T12*U12</f>
        <v>0</v>
      </c>
    </row>
    <row r="13" spans="1:22" s="57" customFormat="1" x14ac:dyDescent="0.25">
      <c r="A13" s="39" t="s">
        <v>117</v>
      </c>
      <c r="B13" s="39">
        <v>5</v>
      </c>
      <c r="C13" s="89" t="s">
        <v>199</v>
      </c>
      <c r="D13" s="90"/>
      <c r="E13" s="124" t="s">
        <v>23</v>
      </c>
      <c r="F13" s="41">
        <v>100</v>
      </c>
      <c r="G13" s="42"/>
      <c r="H13" s="43">
        <v>5</v>
      </c>
      <c r="I13" s="44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2">
        <f t="shared" ref="T13:T20" si="0">SUM(H13:S13)</f>
        <v>5</v>
      </c>
      <c r="U13" s="55">
        <v>0</v>
      </c>
      <c r="V13" s="117">
        <f t="shared" ref="V13:V20" si="1">T13*U13</f>
        <v>0</v>
      </c>
    </row>
    <row r="14" spans="1:22" s="57" customFormat="1" x14ac:dyDescent="0.25">
      <c r="A14" s="39" t="s">
        <v>117</v>
      </c>
      <c r="B14" s="39">
        <v>6</v>
      </c>
      <c r="C14" s="97" t="s">
        <v>200</v>
      </c>
      <c r="D14" s="91"/>
      <c r="E14" s="124" t="s">
        <v>23</v>
      </c>
      <c r="F14" s="41">
        <v>100</v>
      </c>
      <c r="G14" s="42"/>
      <c r="H14" s="43">
        <v>3</v>
      </c>
      <c r="I14" s="44"/>
      <c r="J14" s="45"/>
      <c r="K14" s="46"/>
      <c r="L14" s="47"/>
      <c r="M14" s="48"/>
      <c r="N14" s="49"/>
      <c r="O14" s="50"/>
      <c r="P14" s="51"/>
      <c r="Q14" s="52"/>
      <c r="R14" s="53"/>
      <c r="S14" s="54"/>
      <c r="T14" s="42">
        <f t="shared" si="0"/>
        <v>3</v>
      </c>
      <c r="U14" s="55">
        <v>0</v>
      </c>
      <c r="V14" s="117">
        <f t="shared" si="1"/>
        <v>0</v>
      </c>
    </row>
    <row r="15" spans="1:22" s="57" customFormat="1" x14ac:dyDescent="0.25">
      <c r="A15" s="39" t="s">
        <v>117</v>
      </c>
      <c r="B15" s="39">
        <v>7</v>
      </c>
      <c r="C15" s="89" t="s">
        <v>196</v>
      </c>
      <c r="D15" s="91"/>
      <c r="E15" s="124" t="s">
        <v>23</v>
      </c>
      <c r="F15" s="41">
        <v>100</v>
      </c>
      <c r="G15" s="42"/>
      <c r="H15" s="43">
        <v>1</v>
      </c>
      <c r="I15" s="44"/>
      <c r="J15" s="45"/>
      <c r="K15" s="46"/>
      <c r="L15" s="47"/>
      <c r="M15" s="48"/>
      <c r="N15" s="49"/>
      <c r="O15" s="50"/>
      <c r="P15" s="51"/>
      <c r="Q15" s="52"/>
      <c r="R15" s="53"/>
      <c r="S15" s="54"/>
      <c r="T15" s="42">
        <f t="shared" si="0"/>
        <v>1</v>
      </c>
      <c r="U15" s="55">
        <v>0</v>
      </c>
      <c r="V15" s="117">
        <f t="shared" si="1"/>
        <v>0</v>
      </c>
    </row>
    <row r="16" spans="1:22" s="57" customFormat="1" ht="24" x14ac:dyDescent="0.25">
      <c r="A16" s="39" t="s">
        <v>117</v>
      </c>
      <c r="B16" s="39">
        <v>8</v>
      </c>
      <c r="C16" s="56" t="s">
        <v>195</v>
      </c>
      <c r="D16" s="92"/>
      <c r="E16" s="123" t="s">
        <v>23</v>
      </c>
      <c r="F16" s="41">
        <v>10</v>
      </c>
      <c r="G16" s="42"/>
      <c r="H16" s="43">
        <v>1</v>
      </c>
      <c r="I16" s="44"/>
      <c r="J16" s="45"/>
      <c r="K16" s="46"/>
      <c r="L16" s="47"/>
      <c r="M16" s="48"/>
      <c r="N16" s="49"/>
      <c r="O16" s="50"/>
      <c r="P16" s="51"/>
      <c r="Q16" s="52"/>
      <c r="R16" s="53"/>
      <c r="S16" s="54"/>
      <c r="T16" s="42">
        <f t="shared" si="0"/>
        <v>1</v>
      </c>
      <c r="U16" s="55">
        <v>0</v>
      </c>
      <c r="V16" s="117">
        <f t="shared" si="1"/>
        <v>0</v>
      </c>
    </row>
    <row r="17" spans="1:22" s="57" customFormat="1" ht="24" x14ac:dyDescent="0.25">
      <c r="A17" s="39" t="s">
        <v>117</v>
      </c>
      <c r="B17" s="39">
        <v>9</v>
      </c>
      <c r="C17" s="40" t="s">
        <v>194</v>
      </c>
      <c r="D17" s="56"/>
      <c r="E17" s="123" t="s">
        <v>23</v>
      </c>
      <c r="F17" s="41">
        <v>10</v>
      </c>
      <c r="G17" s="42"/>
      <c r="H17" s="43">
        <v>2</v>
      </c>
      <c r="I17" s="44"/>
      <c r="J17" s="45"/>
      <c r="K17" s="46"/>
      <c r="L17" s="47"/>
      <c r="M17" s="48"/>
      <c r="N17" s="49"/>
      <c r="O17" s="50"/>
      <c r="P17" s="51"/>
      <c r="Q17" s="52"/>
      <c r="R17" s="53"/>
      <c r="S17" s="54"/>
      <c r="T17" s="42">
        <f t="shared" si="0"/>
        <v>2</v>
      </c>
      <c r="U17" s="55">
        <v>0</v>
      </c>
      <c r="V17" s="117">
        <f t="shared" si="1"/>
        <v>0</v>
      </c>
    </row>
    <row r="18" spans="1:22" s="57" customFormat="1" ht="24" x14ac:dyDescent="0.25">
      <c r="A18" s="39" t="s">
        <v>117</v>
      </c>
      <c r="B18" s="39">
        <v>10</v>
      </c>
      <c r="C18" s="56" t="s">
        <v>197</v>
      </c>
      <c r="D18" s="56"/>
      <c r="E18" s="123" t="s">
        <v>23</v>
      </c>
      <c r="F18" s="41">
        <v>25</v>
      </c>
      <c r="G18" s="42"/>
      <c r="H18" s="43">
        <v>2</v>
      </c>
      <c r="I18" s="44"/>
      <c r="J18" s="45"/>
      <c r="K18" s="46"/>
      <c r="L18" s="47"/>
      <c r="M18" s="48"/>
      <c r="N18" s="49"/>
      <c r="O18" s="50"/>
      <c r="P18" s="51"/>
      <c r="Q18" s="52"/>
      <c r="R18" s="53"/>
      <c r="S18" s="54"/>
      <c r="T18" s="42">
        <f t="shared" si="0"/>
        <v>2</v>
      </c>
      <c r="U18" s="55">
        <v>0</v>
      </c>
      <c r="V18" s="117">
        <f t="shared" si="1"/>
        <v>0</v>
      </c>
    </row>
    <row r="19" spans="1:22" s="57" customFormat="1" x14ac:dyDescent="0.25">
      <c r="A19" s="39" t="s">
        <v>117</v>
      </c>
      <c r="B19" s="39">
        <v>11</v>
      </c>
      <c r="C19" s="56" t="s">
        <v>198</v>
      </c>
      <c r="D19" s="56"/>
      <c r="E19" s="123" t="s">
        <v>23</v>
      </c>
      <c r="F19" s="41">
        <v>25</v>
      </c>
      <c r="G19" s="42"/>
      <c r="H19" s="43">
        <v>2</v>
      </c>
      <c r="I19" s="44"/>
      <c r="J19" s="45"/>
      <c r="K19" s="46"/>
      <c r="L19" s="47"/>
      <c r="M19" s="48"/>
      <c r="N19" s="49"/>
      <c r="O19" s="50"/>
      <c r="P19" s="51"/>
      <c r="Q19" s="52"/>
      <c r="R19" s="53"/>
      <c r="S19" s="54"/>
      <c r="T19" s="42">
        <f t="shared" si="0"/>
        <v>2</v>
      </c>
      <c r="U19" s="55">
        <v>0</v>
      </c>
      <c r="V19" s="117">
        <f t="shared" si="1"/>
        <v>0</v>
      </c>
    </row>
    <row r="20" spans="1:22" s="57" customFormat="1" x14ac:dyDescent="0.25">
      <c r="A20" s="39" t="s">
        <v>117</v>
      </c>
      <c r="B20" s="39">
        <v>12</v>
      </c>
      <c r="C20" s="56" t="s">
        <v>173</v>
      </c>
      <c r="D20" s="56"/>
      <c r="E20" s="123" t="s">
        <v>23</v>
      </c>
      <c r="F20" s="41">
        <v>100</v>
      </c>
      <c r="G20" s="42"/>
      <c r="H20" s="43">
        <v>5</v>
      </c>
      <c r="I20" s="44"/>
      <c r="J20" s="45"/>
      <c r="K20" s="46"/>
      <c r="L20" s="47"/>
      <c r="M20" s="48"/>
      <c r="N20" s="49"/>
      <c r="O20" s="50"/>
      <c r="P20" s="51"/>
      <c r="Q20" s="52"/>
      <c r="R20" s="53"/>
      <c r="S20" s="54"/>
      <c r="T20" s="42">
        <f t="shared" si="0"/>
        <v>5</v>
      </c>
      <c r="U20" s="55">
        <v>0</v>
      </c>
      <c r="V20" s="117">
        <f t="shared" si="1"/>
        <v>0</v>
      </c>
    </row>
    <row r="21" spans="1:22" s="62" customFormat="1" ht="15.75" thickBot="1" x14ac:dyDescent="0.3">
      <c r="A21" s="103" t="s">
        <v>121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5"/>
      <c r="V21" s="67">
        <f>SUBTOTAL(9,V9:V20)</f>
        <v>0</v>
      </c>
    </row>
    <row r="22" spans="1:22" ht="19.5" thickBot="1" x14ac:dyDescent="0.35">
      <c r="A22" s="34" t="s">
        <v>118</v>
      </c>
      <c r="B22" s="5"/>
      <c r="C22" s="35" t="s">
        <v>100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9"/>
    </row>
    <row r="23" spans="1:22" ht="60" x14ac:dyDescent="0.25">
      <c r="A23" s="3" t="s">
        <v>118</v>
      </c>
      <c r="B23" s="3">
        <v>1</v>
      </c>
      <c r="C23" s="3" t="s">
        <v>57</v>
      </c>
      <c r="D23" s="3"/>
      <c r="E23" s="4" t="s">
        <v>0</v>
      </c>
      <c r="F23" s="125">
        <v>10</v>
      </c>
      <c r="G23" s="20" t="s">
        <v>58</v>
      </c>
      <c r="H23" s="21">
        <v>1</v>
      </c>
      <c r="I23" s="22">
        <f>'[1]AbRE (Hrabák)'!G34</f>
        <v>0</v>
      </c>
      <c r="J23" s="23">
        <f>'[1]VITL (Reischig)'!G34</f>
        <v>0</v>
      </c>
      <c r="K23" s="24">
        <f>'[1]KvSI (Štengl)'!G34</f>
        <v>0</v>
      </c>
      <c r="L23" s="25">
        <f>'[1]CNS SI (Ježek)'!G34</f>
        <v>0</v>
      </c>
      <c r="M23" s="26">
        <f>'[1]CNS SI (Cendelín)'!G34</f>
        <v>0</v>
      </c>
      <c r="N23" s="27">
        <f>'[1]M SI (Kuncová)'!G34</f>
        <v>0</v>
      </c>
      <c r="O23" s="28">
        <f>'[1]BR S I (Vištejnová)'!G34</f>
        <v>0</v>
      </c>
      <c r="P23" s="29">
        <f>'[1]KH (Tonar)'!G34</f>
        <v>0</v>
      </c>
      <c r="Q23" s="30">
        <f>'[1]ChZ (Klein)'!G34</f>
        <v>0</v>
      </c>
      <c r="R23" s="31">
        <f>'[1]PtL (Mareš)'!G34</f>
        <v>0</v>
      </c>
      <c r="S23" s="32">
        <f>'[1]BchL (Racek)'!G34</f>
        <v>0</v>
      </c>
      <c r="T23" s="3">
        <f t="shared" ref="T23" si="2">SUM(H23:S23)</f>
        <v>1</v>
      </c>
      <c r="U23" s="33">
        <v>0</v>
      </c>
      <c r="V23" s="118">
        <f t="shared" ref="V23" si="3">T23*U23</f>
        <v>0</v>
      </c>
    </row>
    <row r="24" spans="1:22" s="62" customFormat="1" ht="15.75" thickBot="1" x14ac:dyDescent="0.3">
      <c r="A24" s="113" t="s">
        <v>122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5"/>
      <c r="V24" s="66">
        <f>SUBTOTAL(9,V23)</f>
        <v>0</v>
      </c>
    </row>
    <row r="25" spans="1:22" s="65" customFormat="1" ht="19.5" thickBot="1" x14ac:dyDescent="0.35">
      <c r="A25" s="34" t="s">
        <v>22</v>
      </c>
      <c r="B25" s="5"/>
      <c r="C25" s="35" t="s">
        <v>63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9"/>
    </row>
    <row r="26" spans="1:22" ht="60" x14ac:dyDescent="0.25">
      <c r="A26" s="3" t="s">
        <v>22</v>
      </c>
      <c r="B26" s="3">
        <v>1</v>
      </c>
      <c r="C26" s="3" t="s">
        <v>174</v>
      </c>
      <c r="D26" s="3" t="s">
        <v>64</v>
      </c>
      <c r="E26" s="3" t="s">
        <v>29</v>
      </c>
      <c r="F26" s="3">
        <v>5</v>
      </c>
      <c r="G26" s="3" t="s">
        <v>65</v>
      </c>
      <c r="H26" s="21">
        <v>0</v>
      </c>
      <c r="I26" s="22">
        <v>0</v>
      </c>
      <c r="J26" s="23">
        <v>0</v>
      </c>
      <c r="K26" s="24">
        <v>0</v>
      </c>
      <c r="L26" s="25">
        <v>0</v>
      </c>
      <c r="M26" s="26">
        <v>0</v>
      </c>
      <c r="N26" s="27">
        <v>0</v>
      </c>
      <c r="O26" s="28">
        <v>3</v>
      </c>
      <c r="P26" s="29">
        <v>0</v>
      </c>
      <c r="Q26" s="30">
        <v>0</v>
      </c>
      <c r="R26" s="31">
        <v>0</v>
      </c>
      <c r="S26" s="32">
        <v>0</v>
      </c>
      <c r="T26" s="3">
        <f t="shared" ref="T26:T27" si="4">SUM(H26:S26)</f>
        <v>3</v>
      </c>
      <c r="U26" s="33">
        <v>0</v>
      </c>
      <c r="V26" s="118">
        <f>T26*U26</f>
        <v>0</v>
      </c>
    </row>
    <row r="27" spans="1:22" ht="45" x14ac:dyDescent="0.25">
      <c r="A27" s="3" t="s">
        <v>22</v>
      </c>
      <c r="B27" s="3">
        <v>2</v>
      </c>
      <c r="C27" s="3" t="s">
        <v>175</v>
      </c>
      <c r="D27" s="3"/>
      <c r="E27" s="3" t="s">
        <v>66</v>
      </c>
      <c r="F27" s="3">
        <v>5000</v>
      </c>
      <c r="G27" s="3"/>
      <c r="H27" s="21">
        <v>0</v>
      </c>
      <c r="I27" s="22">
        <v>0</v>
      </c>
      <c r="J27" s="23">
        <v>0</v>
      </c>
      <c r="K27" s="24">
        <v>0</v>
      </c>
      <c r="L27" s="25">
        <v>0</v>
      </c>
      <c r="M27" s="26">
        <v>0</v>
      </c>
      <c r="N27" s="27">
        <v>0</v>
      </c>
      <c r="O27" s="28">
        <v>0</v>
      </c>
      <c r="P27" s="29">
        <v>0</v>
      </c>
      <c r="Q27" s="30">
        <v>5</v>
      </c>
      <c r="R27" s="31">
        <v>0</v>
      </c>
      <c r="S27" s="32">
        <v>0</v>
      </c>
      <c r="T27" s="3">
        <f t="shared" si="4"/>
        <v>5</v>
      </c>
      <c r="U27" s="33">
        <v>0</v>
      </c>
      <c r="V27" s="118">
        <f>T27*U27</f>
        <v>0</v>
      </c>
    </row>
    <row r="28" spans="1:22" s="62" customFormat="1" ht="15.75" thickBot="1" x14ac:dyDescent="0.3">
      <c r="A28" s="103" t="s">
        <v>25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5"/>
      <c r="V28" s="67">
        <f>SUBTOTAL(9,V26:V27)</f>
        <v>0</v>
      </c>
    </row>
    <row r="29" spans="1:22" s="65" customFormat="1" ht="18.75" x14ac:dyDescent="0.3">
      <c r="A29" s="68" t="s">
        <v>119</v>
      </c>
      <c r="B29" s="69"/>
      <c r="C29" s="35" t="s">
        <v>99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70"/>
    </row>
    <row r="30" spans="1:22" ht="45" x14ac:dyDescent="0.25">
      <c r="A30" s="3" t="s">
        <v>119</v>
      </c>
      <c r="B30" s="3">
        <v>13</v>
      </c>
      <c r="C30" s="3" t="s">
        <v>68</v>
      </c>
      <c r="D30" s="3" t="s">
        <v>69</v>
      </c>
      <c r="E30" s="3" t="s">
        <v>0</v>
      </c>
      <c r="F30" s="3">
        <v>1000</v>
      </c>
      <c r="G30" s="3"/>
      <c r="H30" s="21">
        <v>0</v>
      </c>
      <c r="I30" s="22">
        <v>0</v>
      </c>
      <c r="J30" s="23">
        <v>0</v>
      </c>
      <c r="K30" s="24">
        <v>0</v>
      </c>
      <c r="L30" s="25">
        <v>0</v>
      </c>
      <c r="M30" s="26">
        <v>0</v>
      </c>
      <c r="N30" s="27">
        <v>0</v>
      </c>
      <c r="O30" s="28">
        <v>0</v>
      </c>
      <c r="P30" s="29">
        <v>0</v>
      </c>
      <c r="Q30" s="30">
        <v>0</v>
      </c>
      <c r="R30" s="31">
        <v>0</v>
      </c>
      <c r="S30" s="32">
        <v>2</v>
      </c>
      <c r="T30" s="3">
        <f t="shared" ref="T30:T32" si="5">SUM(H30:S30)</f>
        <v>2</v>
      </c>
      <c r="U30" s="122">
        <v>0</v>
      </c>
      <c r="V30" s="122">
        <f>T30*U30</f>
        <v>0</v>
      </c>
    </row>
    <row r="31" spans="1:22" ht="45" x14ac:dyDescent="0.25">
      <c r="A31" s="3" t="s">
        <v>119</v>
      </c>
      <c r="B31" s="3">
        <v>2</v>
      </c>
      <c r="C31" s="75" t="s">
        <v>206</v>
      </c>
      <c r="D31" s="88" t="s">
        <v>70</v>
      </c>
      <c r="E31" s="3" t="s">
        <v>0</v>
      </c>
      <c r="F31" s="3">
        <v>1</v>
      </c>
      <c r="G31" s="3"/>
      <c r="H31" s="21"/>
      <c r="I31" s="22"/>
      <c r="J31" s="23"/>
      <c r="K31" s="24"/>
      <c r="L31" s="25"/>
      <c r="M31" s="26"/>
      <c r="N31" s="27"/>
      <c r="O31" s="28"/>
      <c r="P31" s="29"/>
      <c r="Q31" s="30"/>
      <c r="R31" s="31">
        <v>2</v>
      </c>
      <c r="S31" s="32"/>
      <c r="T31" s="3">
        <f t="shared" si="5"/>
        <v>2</v>
      </c>
      <c r="U31" s="122">
        <v>0</v>
      </c>
      <c r="V31" s="122">
        <f t="shared" ref="V31:V32" si="6">T31*U31</f>
        <v>0</v>
      </c>
    </row>
    <row r="32" spans="1:22" ht="45" x14ac:dyDescent="0.25">
      <c r="A32" s="75" t="s">
        <v>119</v>
      </c>
      <c r="B32" s="75">
        <v>3</v>
      </c>
      <c r="C32" s="75" t="s">
        <v>73</v>
      </c>
      <c r="D32" s="3" t="s">
        <v>74</v>
      </c>
      <c r="E32" s="3" t="s">
        <v>0</v>
      </c>
      <c r="F32" s="3">
        <v>15</v>
      </c>
      <c r="G32" s="3" t="s">
        <v>75</v>
      </c>
      <c r="H32" s="21"/>
      <c r="I32" s="22"/>
      <c r="J32" s="23"/>
      <c r="K32" s="24"/>
      <c r="L32" s="25"/>
      <c r="M32" s="26"/>
      <c r="N32" s="27"/>
      <c r="O32" s="28">
        <v>15</v>
      </c>
      <c r="P32" s="29"/>
      <c r="Q32" s="30"/>
      <c r="R32" s="31"/>
      <c r="S32" s="32"/>
      <c r="T32" s="3">
        <f t="shared" si="5"/>
        <v>15</v>
      </c>
      <c r="U32" s="122">
        <v>0</v>
      </c>
      <c r="V32" s="122">
        <f t="shared" si="6"/>
        <v>0</v>
      </c>
    </row>
    <row r="33" spans="1:22" s="65" customFormat="1" ht="15.75" thickBot="1" x14ac:dyDescent="0.3">
      <c r="A33" s="103" t="s">
        <v>123</v>
      </c>
      <c r="B33" s="104"/>
      <c r="C33" s="104" t="s">
        <v>102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5"/>
      <c r="V33" s="67">
        <f>SUBTOTAL(9,V30:V32)</f>
        <v>0</v>
      </c>
    </row>
    <row r="34" spans="1:22" s="65" customFormat="1" ht="18.75" x14ac:dyDescent="0.3">
      <c r="A34" s="68" t="s">
        <v>128</v>
      </c>
      <c r="B34" s="69"/>
      <c r="C34" s="35" t="s">
        <v>129</v>
      </c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70"/>
    </row>
    <row r="35" spans="1:22" s="61" customFormat="1" ht="45" x14ac:dyDescent="0.25">
      <c r="A35" s="3" t="s">
        <v>120</v>
      </c>
      <c r="B35" s="75">
        <v>1</v>
      </c>
      <c r="C35" s="75" t="s">
        <v>202</v>
      </c>
      <c r="D35" s="76" t="s">
        <v>203</v>
      </c>
      <c r="E35" s="75" t="s">
        <v>0</v>
      </c>
      <c r="F35" s="75">
        <v>1</v>
      </c>
      <c r="G35" s="75" t="s">
        <v>104</v>
      </c>
      <c r="H35" s="21"/>
      <c r="I35" s="22"/>
      <c r="J35" s="23"/>
      <c r="K35" s="24"/>
      <c r="L35" s="25"/>
      <c r="M35" s="26"/>
      <c r="N35" s="27"/>
      <c r="O35" s="28"/>
      <c r="P35" s="29"/>
      <c r="Q35" s="30"/>
      <c r="R35" s="31">
        <v>1</v>
      </c>
      <c r="S35" s="32"/>
      <c r="T35" s="3">
        <f t="shared" ref="T35:T38" si="7">SUM(H35:S35)</f>
        <v>1</v>
      </c>
      <c r="U35" s="122">
        <v>0</v>
      </c>
      <c r="V35" s="122">
        <f>T35*U35</f>
        <v>0</v>
      </c>
    </row>
    <row r="36" spans="1:22" s="61" customFormat="1" ht="45" x14ac:dyDescent="0.25">
      <c r="A36" s="3" t="s">
        <v>120</v>
      </c>
      <c r="B36" s="75">
        <v>2</v>
      </c>
      <c r="C36" s="75" t="s">
        <v>204</v>
      </c>
      <c r="D36" s="76" t="s">
        <v>72</v>
      </c>
      <c r="E36" s="75" t="s">
        <v>23</v>
      </c>
      <c r="F36" s="75">
        <v>50</v>
      </c>
      <c r="G36" s="75" t="s">
        <v>103</v>
      </c>
      <c r="H36" s="21"/>
      <c r="I36" s="22"/>
      <c r="J36" s="23"/>
      <c r="K36" s="24"/>
      <c r="L36" s="25"/>
      <c r="M36" s="26"/>
      <c r="N36" s="27"/>
      <c r="O36" s="28"/>
      <c r="P36" s="29"/>
      <c r="Q36" s="30"/>
      <c r="R36" s="31"/>
      <c r="S36" s="32">
        <v>1</v>
      </c>
      <c r="T36" s="3">
        <f t="shared" si="7"/>
        <v>1</v>
      </c>
      <c r="U36" s="122">
        <v>0</v>
      </c>
      <c r="V36" s="122">
        <f t="shared" ref="V36:V38" si="8">T36*U36</f>
        <v>0</v>
      </c>
    </row>
    <row r="37" spans="1:22" s="61" customFormat="1" ht="30" x14ac:dyDescent="0.25">
      <c r="A37" s="3" t="s">
        <v>120</v>
      </c>
      <c r="B37" s="75">
        <v>3</v>
      </c>
      <c r="C37" s="75" t="s">
        <v>201</v>
      </c>
      <c r="D37" s="75"/>
      <c r="E37" s="75" t="s">
        <v>0</v>
      </c>
      <c r="F37" s="75">
        <v>1</v>
      </c>
      <c r="G37" s="75"/>
      <c r="H37" s="21"/>
      <c r="I37" s="22"/>
      <c r="J37" s="23"/>
      <c r="K37" s="24"/>
      <c r="L37" s="25"/>
      <c r="M37" s="26"/>
      <c r="N37" s="27"/>
      <c r="O37" s="28"/>
      <c r="P37" s="29"/>
      <c r="Q37" s="30"/>
      <c r="R37" s="31">
        <v>1</v>
      </c>
      <c r="S37" s="32"/>
      <c r="T37" s="3">
        <f t="shared" si="7"/>
        <v>1</v>
      </c>
      <c r="U37" s="122">
        <v>0</v>
      </c>
      <c r="V37" s="122">
        <f t="shared" si="8"/>
        <v>0</v>
      </c>
    </row>
    <row r="38" spans="1:22" s="61" customFormat="1" ht="30" x14ac:dyDescent="0.25">
      <c r="A38" s="3" t="s">
        <v>120</v>
      </c>
      <c r="B38" s="75">
        <v>4</v>
      </c>
      <c r="C38" s="75" t="s">
        <v>205</v>
      </c>
      <c r="D38" s="76" t="s">
        <v>101</v>
      </c>
      <c r="E38" s="75" t="s">
        <v>31</v>
      </c>
      <c r="F38" s="75">
        <v>10</v>
      </c>
      <c r="G38" s="75"/>
      <c r="H38" s="21"/>
      <c r="I38" s="22"/>
      <c r="J38" s="23"/>
      <c r="K38" s="24"/>
      <c r="L38" s="25"/>
      <c r="M38" s="26"/>
      <c r="N38" s="27"/>
      <c r="O38" s="28"/>
      <c r="P38" s="29"/>
      <c r="Q38" s="30"/>
      <c r="R38" s="31"/>
      <c r="S38" s="32">
        <v>1</v>
      </c>
      <c r="T38" s="3">
        <f t="shared" si="7"/>
        <v>1</v>
      </c>
      <c r="U38" s="122">
        <v>0</v>
      </c>
      <c r="V38" s="122">
        <f t="shared" si="8"/>
        <v>0</v>
      </c>
    </row>
    <row r="39" spans="1:22" s="65" customFormat="1" ht="15.75" thickBot="1" x14ac:dyDescent="0.3">
      <c r="A39" s="100" t="s">
        <v>124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2"/>
      <c r="V39" s="60">
        <f>SUBTOTAL(9,V35:V38)</f>
        <v>0</v>
      </c>
    </row>
    <row r="40" spans="1:22" s="65" customFormat="1" ht="18.75" x14ac:dyDescent="0.3">
      <c r="A40" s="68" t="s">
        <v>130</v>
      </c>
      <c r="B40" s="69"/>
      <c r="C40" s="35" t="s">
        <v>131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70"/>
    </row>
    <row r="41" spans="1:22" ht="30" x14ac:dyDescent="0.25">
      <c r="A41" s="3" t="s">
        <v>41</v>
      </c>
      <c r="B41" s="3">
        <v>1</v>
      </c>
      <c r="C41" s="3" t="s">
        <v>76</v>
      </c>
      <c r="D41" s="3" t="s">
        <v>77</v>
      </c>
      <c r="E41" s="3" t="s">
        <v>0</v>
      </c>
      <c r="F41" s="3">
        <v>1</v>
      </c>
      <c r="G41" s="3" t="s">
        <v>78</v>
      </c>
      <c r="H41" s="21"/>
      <c r="I41" s="22"/>
      <c r="J41" s="23"/>
      <c r="K41" s="24"/>
      <c r="L41" s="25"/>
      <c r="M41" s="26"/>
      <c r="N41" s="27"/>
      <c r="O41" s="28"/>
      <c r="P41" s="29"/>
      <c r="Q41" s="30"/>
      <c r="R41" s="31">
        <v>1</v>
      </c>
      <c r="S41" s="32"/>
      <c r="T41" s="3">
        <f t="shared" ref="T41:T42" si="9">SUM(H41:S41)</f>
        <v>1</v>
      </c>
      <c r="U41" s="122">
        <v>0</v>
      </c>
      <c r="V41" s="122">
        <f>T41*U41</f>
        <v>0</v>
      </c>
    </row>
    <row r="42" spans="1:22" ht="30" x14ac:dyDescent="0.25">
      <c r="A42" s="3" t="s">
        <v>41</v>
      </c>
      <c r="B42" s="3">
        <v>2</v>
      </c>
      <c r="C42" s="3" t="s">
        <v>79</v>
      </c>
      <c r="D42" s="3" t="s">
        <v>80</v>
      </c>
      <c r="E42" s="3" t="s">
        <v>0</v>
      </c>
      <c r="F42" s="3">
        <v>1</v>
      </c>
      <c r="G42" s="3" t="s">
        <v>78</v>
      </c>
      <c r="H42" s="21"/>
      <c r="I42" s="22"/>
      <c r="J42" s="23"/>
      <c r="K42" s="24"/>
      <c r="L42" s="25"/>
      <c r="M42" s="26"/>
      <c r="N42" s="27"/>
      <c r="O42" s="28"/>
      <c r="P42" s="29"/>
      <c r="Q42" s="30"/>
      <c r="R42" s="31">
        <v>1</v>
      </c>
      <c r="S42" s="32"/>
      <c r="T42" s="3">
        <f t="shared" si="9"/>
        <v>1</v>
      </c>
      <c r="U42" s="122">
        <v>0</v>
      </c>
      <c r="V42" s="122">
        <f t="shared" ref="V42:V51" si="10">T42*U42</f>
        <v>0</v>
      </c>
    </row>
    <row r="43" spans="1:22" s="65" customFormat="1" ht="15.75" thickBot="1" x14ac:dyDescent="0.3">
      <c r="A43" s="100" t="s">
        <v>44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2"/>
      <c r="V43" s="60">
        <f>SUBTOTAL(9,V41:V42)</f>
        <v>0</v>
      </c>
    </row>
    <row r="44" spans="1:22" s="65" customFormat="1" ht="18.75" x14ac:dyDescent="0.3">
      <c r="A44" s="68" t="s">
        <v>132</v>
      </c>
      <c r="B44" s="69"/>
      <c r="C44" s="35" t="s">
        <v>105</v>
      </c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70"/>
    </row>
    <row r="45" spans="1:22" x14ac:dyDescent="0.25">
      <c r="A45" s="3" t="s">
        <v>133</v>
      </c>
      <c r="B45" s="3">
        <v>1</v>
      </c>
      <c r="C45" s="3" t="s">
        <v>171</v>
      </c>
      <c r="D45" s="3">
        <v>92001645</v>
      </c>
      <c r="E45" s="3" t="s">
        <v>0</v>
      </c>
      <c r="F45" s="3">
        <v>100</v>
      </c>
      <c r="G45" s="3"/>
      <c r="H45" s="21"/>
      <c r="I45" s="22"/>
      <c r="J45" s="23"/>
      <c r="K45" s="24"/>
      <c r="L45" s="25"/>
      <c r="M45" s="26"/>
      <c r="N45" s="27"/>
      <c r="O45" s="28"/>
      <c r="P45" s="29">
        <v>2</v>
      </c>
      <c r="Q45" s="30"/>
      <c r="R45" s="31"/>
      <c r="S45" s="32"/>
      <c r="T45" s="64">
        <f>SUM(H45:S45)</f>
        <v>2</v>
      </c>
      <c r="U45" s="122">
        <v>0</v>
      </c>
      <c r="V45" s="122">
        <f t="shared" si="10"/>
        <v>0</v>
      </c>
    </row>
    <row r="46" spans="1:22" x14ac:dyDescent="0.25">
      <c r="A46" s="3" t="s">
        <v>133</v>
      </c>
      <c r="B46" s="3">
        <v>2</v>
      </c>
      <c r="C46" s="3" t="s">
        <v>176</v>
      </c>
      <c r="D46" s="3">
        <v>92001647</v>
      </c>
      <c r="E46" s="3" t="s">
        <v>0</v>
      </c>
      <c r="F46" s="3">
        <v>100</v>
      </c>
      <c r="G46" s="3"/>
      <c r="H46" s="21"/>
      <c r="I46" s="22"/>
      <c r="J46" s="23"/>
      <c r="K46" s="24"/>
      <c r="L46" s="25"/>
      <c r="M46" s="26"/>
      <c r="N46" s="27"/>
      <c r="O46" s="28"/>
      <c r="P46" s="29">
        <v>2</v>
      </c>
      <c r="Q46" s="30"/>
      <c r="R46" s="31"/>
      <c r="S46" s="32"/>
      <c r="T46" s="64">
        <f t="shared" ref="T46:T47" si="11">SUM(H46:S46)</f>
        <v>2</v>
      </c>
      <c r="U46" s="122">
        <v>0</v>
      </c>
      <c r="V46" s="122">
        <f t="shared" si="10"/>
        <v>0</v>
      </c>
    </row>
    <row r="47" spans="1:22" x14ac:dyDescent="0.25">
      <c r="A47" s="3" t="s">
        <v>133</v>
      </c>
      <c r="B47" s="3">
        <v>3</v>
      </c>
      <c r="C47" s="3" t="s">
        <v>177</v>
      </c>
      <c r="D47" s="3">
        <v>92001649</v>
      </c>
      <c r="E47" s="3" t="s">
        <v>0</v>
      </c>
      <c r="F47" s="3">
        <v>100</v>
      </c>
      <c r="G47" s="3"/>
      <c r="H47" s="21"/>
      <c r="I47" s="22"/>
      <c r="J47" s="23"/>
      <c r="K47" s="24"/>
      <c r="L47" s="25"/>
      <c r="M47" s="26"/>
      <c r="N47" s="27"/>
      <c r="O47" s="28"/>
      <c r="P47" s="29">
        <v>2</v>
      </c>
      <c r="Q47" s="30"/>
      <c r="R47" s="31"/>
      <c r="S47" s="32"/>
      <c r="T47" s="64">
        <f t="shared" si="11"/>
        <v>2</v>
      </c>
      <c r="U47" s="122">
        <v>0</v>
      </c>
      <c r="V47" s="122">
        <f t="shared" si="10"/>
        <v>0</v>
      </c>
    </row>
    <row r="48" spans="1:22" s="65" customFormat="1" ht="15.75" thickBot="1" x14ac:dyDescent="0.3">
      <c r="A48" s="100" t="s">
        <v>136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2"/>
      <c r="V48" s="60">
        <f>SUBTOTAL(9,V45:V47)</f>
        <v>0</v>
      </c>
    </row>
    <row r="49" spans="1:22" s="65" customFormat="1" ht="18.75" x14ac:dyDescent="0.3">
      <c r="A49" s="68" t="s">
        <v>134</v>
      </c>
      <c r="B49" s="69"/>
      <c r="C49" s="35" t="s">
        <v>106</v>
      </c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70"/>
    </row>
    <row r="50" spans="1:22" x14ac:dyDescent="0.25">
      <c r="A50" s="3" t="s">
        <v>135</v>
      </c>
      <c r="B50" s="3">
        <v>1</v>
      </c>
      <c r="C50" s="3" t="s">
        <v>169</v>
      </c>
      <c r="D50" s="3"/>
      <c r="E50" s="3" t="s">
        <v>23</v>
      </c>
      <c r="F50" s="3">
        <v>100</v>
      </c>
      <c r="G50" s="3">
        <v>0</v>
      </c>
      <c r="H50" s="21"/>
      <c r="I50" s="22"/>
      <c r="J50" s="23"/>
      <c r="K50" s="24"/>
      <c r="L50" s="25"/>
      <c r="M50" s="26"/>
      <c r="N50" s="27"/>
      <c r="O50" s="28"/>
      <c r="P50" s="29"/>
      <c r="Q50" s="30">
        <v>2</v>
      </c>
      <c r="R50" s="31"/>
      <c r="S50" s="32"/>
      <c r="T50" s="64">
        <v>2</v>
      </c>
      <c r="U50" s="122">
        <v>0</v>
      </c>
      <c r="V50" s="122">
        <f t="shared" si="10"/>
        <v>0</v>
      </c>
    </row>
    <row r="51" spans="1:22" x14ac:dyDescent="0.25">
      <c r="A51" s="3" t="s">
        <v>135</v>
      </c>
      <c r="B51" s="3">
        <v>2</v>
      </c>
      <c r="C51" s="3" t="s">
        <v>170</v>
      </c>
      <c r="D51" s="3"/>
      <c r="E51" s="3" t="s">
        <v>23</v>
      </c>
      <c r="F51" s="3">
        <v>100</v>
      </c>
      <c r="G51" s="3">
        <v>0</v>
      </c>
      <c r="H51" s="21"/>
      <c r="I51" s="22"/>
      <c r="J51" s="23"/>
      <c r="K51" s="24"/>
      <c r="L51" s="25"/>
      <c r="M51" s="26"/>
      <c r="N51" s="27"/>
      <c r="O51" s="28"/>
      <c r="P51" s="29"/>
      <c r="Q51" s="30">
        <v>2</v>
      </c>
      <c r="R51" s="31"/>
      <c r="S51" s="32"/>
      <c r="T51" s="64">
        <v>2</v>
      </c>
      <c r="U51" s="122">
        <v>0</v>
      </c>
      <c r="V51" s="122">
        <f t="shared" si="10"/>
        <v>0</v>
      </c>
    </row>
    <row r="52" spans="1:22" ht="15.75" thickBot="1" x14ac:dyDescent="0.3">
      <c r="A52" s="100" t="s">
        <v>125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2"/>
      <c r="V52" s="60">
        <f>SUBTOTAL(9,V50:V51)</f>
        <v>0</v>
      </c>
    </row>
    <row r="53" spans="1:22" s="85" customFormat="1" ht="18.75" x14ac:dyDescent="0.3">
      <c r="A53" s="68" t="s">
        <v>150</v>
      </c>
      <c r="B53" s="69"/>
      <c r="C53" s="35" t="s">
        <v>151</v>
      </c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70"/>
    </row>
    <row r="54" spans="1:22" x14ac:dyDescent="0.25">
      <c r="A54" s="75" t="s">
        <v>150</v>
      </c>
      <c r="B54" s="75">
        <v>1</v>
      </c>
      <c r="C54" s="75" t="s">
        <v>178</v>
      </c>
      <c r="D54" s="3" t="s">
        <v>71</v>
      </c>
      <c r="E54" s="3" t="s">
        <v>0</v>
      </c>
      <c r="F54" s="3">
        <v>500</v>
      </c>
      <c r="G54" s="3"/>
      <c r="H54" s="21"/>
      <c r="I54" s="22"/>
      <c r="J54" s="23"/>
      <c r="K54" s="24"/>
      <c r="L54" s="25"/>
      <c r="M54" s="26"/>
      <c r="N54" s="27"/>
      <c r="O54" s="28"/>
      <c r="P54" s="29"/>
      <c r="Q54" s="30"/>
      <c r="R54" s="31"/>
      <c r="S54" s="32">
        <v>2</v>
      </c>
      <c r="T54" s="3">
        <v>2</v>
      </c>
      <c r="U54" s="122">
        <v>0</v>
      </c>
      <c r="V54" s="122">
        <f>T54*U54</f>
        <v>0</v>
      </c>
    </row>
    <row r="55" spans="1:22" ht="45" x14ac:dyDescent="0.25">
      <c r="A55" s="75" t="s">
        <v>150</v>
      </c>
      <c r="B55" s="75">
        <v>2</v>
      </c>
      <c r="C55" s="75" t="s">
        <v>179</v>
      </c>
      <c r="D55" s="3" t="s">
        <v>180</v>
      </c>
      <c r="E55" s="3" t="s">
        <v>0</v>
      </c>
      <c r="F55" s="3">
        <v>1000</v>
      </c>
      <c r="G55" s="3"/>
      <c r="H55" s="21"/>
      <c r="I55" s="22"/>
      <c r="J55" s="23"/>
      <c r="K55" s="24"/>
      <c r="L55" s="25"/>
      <c r="M55" s="26"/>
      <c r="N55" s="27"/>
      <c r="O55" s="28"/>
      <c r="P55" s="29"/>
      <c r="Q55" s="30"/>
      <c r="R55" s="31"/>
      <c r="S55" s="32">
        <v>10</v>
      </c>
      <c r="T55" s="3">
        <v>10</v>
      </c>
      <c r="U55" s="122">
        <v>0</v>
      </c>
      <c r="V55" s="122">
        <f>T55*U55</f>
        <v>0</v>
      </c>
    </row>
    <row r="56" spans="1:22" x14ac:dyDescent="0.25">
      <c r="A56" s="75" t="s">
        <v>150</v>
      </c>
      <c r="B56" s="75">
        <v>3</v>
      </c>
      <c r="C56" s="75" t="s">
        <v>172</v>
      </c>
      <c r="D56" s="3"/>
      <c r="E56" s="3" t="s">
        <v>23</v>
      </c>
      <c r="F56" s="3">
        <v>1</v>
      </c>
      <c r="G56" s="3"/>
      <c r="H56" s="21"/>
      <c r="I56" s="22"/>
      <c r="J56" s="23"/>
      <c r="K56" s="24"/>
      <c r="L56" s="25"/>
      <c r="M56" s="26"/>
      <c r="N56" s="27"/>
      <c r="O56" s="28">
        <v>2</v>
      </c>
      <c r="P56" s="29"/>
      <c r="Q56" s="30"/>
      <c r="R56" s="31"/>
      <c r="S56" s="32"/>
      <c r="T56" s="3">
        <v>2</v>
      </c>
      <c r="U56" s="122">
        <v>0</v>
      </c>
      <c r="V56" s="122">
        <f>T56*U56</f>
        <v>0</v>
      </c>
    </row>
    <row r="57" spans="1:22" s="85" customFormat="1" ht="15.75" thickBot="1" x14ac:dyDescent="0.3">
      <c r="A57" s="100" t="s">
        <v>126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2"/>
      <c r="V57" s="60">
        <f>SUBTOTAL(9,V54:V56)</f>
        <v>0</v>
      </c>
    </row>
    <row r="58" spans="1:22" s="65" customFormat="1" ht="18.75" x14ac:dyDescent="0.3">
      <c r="A58" s="68" t="s">
        <v>152</v>
      </c>
      <c r="B58" s="69"/>
      <c r="C58" s="35" t="s">
        <v>153</v>
      </c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70"/>
    </row>
    <row r="59" spans="1:22" ht="30" x14ac:dyDescent="0.25">
      <c r="A59" s="39" t="s">
        <v>154</v>
      </c>
      <c r="B59" s="39">
        <v>1</v>
      </c>
      <c r="C59" s="40" t="s">
        <v>28</v>
      </c>
      <c r="D59" s="40" t="s">
        <v>46</v>
      </c>
      <c r="E59" s="123" t="s">
        <v>29</v>
      </c>
      <c r="F59" s="41">
        <v>6</v>
      </c>
      <c r="G59" s="42" t="s">
        <v>30</v>
      </c>
      <c r="H59" s="43"/>
      <c r="I59" s="44"/>
      <c r="J59" s="45"/>
      <c r="K59" s="46"/>
      <c r="L59" s="47"/>
      <c r="M59" s="48"/>
      <c r="N59" s="49"/>
      <c r="O59" s="50">
        <v>3</v>
      </c>
      <c r="P59" s="51"/>
      <c r="Q59" s="52"/>
      <c r="R59" s="53"/>
      <c r="S59" s="54"/>
      <c r="T59" s="42">
        <f t="shared" ref="T59:T66" si="12">SUM(H59:S59)</f>
        <v>3</v>
      </c>
      <c r="U59" s="55">
        <v>0</v>
      </c>
      <c r="V59" s="116">
        <f t="shared" ref="V59:V66" si="13">T59*U59</f>
        <v>0</v>
      </c>
    </row>
    <row r="60" spans="1:22" x14ac:dyDescent="0.25">
      <c r="A60" s="39" t="s">
        <v>154</v>
      </c>
      <c r="B60" s="39">
        <v>2</v>
      </c>
      <c r="C60" s="40" t="s">
        <v>47</v>
      </c>
      <c r="D60" s="40" t="s">
        <v>50</v>
      </c>
      <c r="E60" s="123" t="s">
        <v>31</v>
      </c>
      <c r="F60" s="41">
        <v>50</v>
      </c>
      <c r="G60" s="42"/>
      <c r="H60" s="43"/>
      <c r="I60" s="44"/>
      <c r="J60" s="45"/>
      <c r="K60" s="46"/>
      <c r="L60" s="47"/>
      <c r="M60" s="48"/>
      <c r="N60" s="49"/>
      <c r="O60" s="50"/>
      <c r="P60" s="51">
        <v>1</v>
      </c>
      <c r="Q60" s="52"/>
      <c r="R60" s="53"/>
      <c r="S60" s="54"/>
      <c r="T60" s="42">
        <f t="shared" si="12"/>
        <v>1</v>
      </c>
      <c r="U60" s="55">
        <v>0</v>
      </c>
      <c r="V60" s="116">
        <f t="shared" si="13"/>
        <v>0</v>
      </c>
    </row>
    <row r="61" spans="1:22" ht="15" customHeight="1" x14ac:dyDescent="0.25">
      <c r="A61" s="39" t="s">
        <v>154</v>
      </c>
      <c r="B61" s="39">
        <v>3</v>
      </c>
      <c r="C61" s="56" t="s">
        <v>52</v>
      </c>
      <c r="D61" s="56" t="s">
        <v>51</v>
      </c>
      <c r="E61" s="123" t="s">
        <v>32</v>
      </c>
      <c r="F61" s="41">
        <v>1</v>
      </c>
      <c r="G61" s="42"/>
      <c r="H61" s="43"/>
      <c r="I61" s="44"/>
      <c r="J61" s="45"/>
      <c r="K61" s="46"/>
      <c r="L61" s="47"/>
      <c r="M61" s="48"/>
      <c r="N61" s="49"/>
      <c r="O61" s="50"/>
      <c r="P61" s="51">
        <v>1</v>
      </c>
      <c r="Q61" s="52"/>
      <c r="R61" s="53"/>
      <c r="S61" s="54"/>
      <c r="T61" s="42">
        <f t="shared" si="12"/>
        <v>1</v>
      </c>
      <c r="U61" s="55">
        <v>0</v>
      </c>
      <c r="V61" s="116">
        <f t="shared" si="13"/>
        <v>0</v>
      </c>
    </row>
    <row r="62" spans="1:22" x14ac:dyDescent="0.25">
      <c r="A62" s="39" t="s">
        <v>154</v>
      </c>
      <c r="B62" s="39">
        <v>4</v>
      </c>
      <c r="C62" s="40" t="s">
        <v>33</v>
      </c>
      <c r="D62" s="40" t="s">
        <v>34</v>
      </c>
      <c r="E62" s="123" t="s">
        <v>29</v>
      </c>
      <c r="F62" s="41">
        <v>5</v>
      </c>
      <c r="G62" s="42"/>
      <c r="H62" s="43">
        <f>'[1]ExSIM (Matějovič)'!H59</f>
        <v>0</v>
      </c>
      <c r="I62" s="44">
        <f>'[1]AbRE (Hrabák)'!H59</f>
        <v>0</v>
      </c>
      <c r="J62" s="45">
        <f>'[1]VITL (Reischig)'!H59</f>
        <v>0</v>
      </c>
      <c r="K62" s="46">
        <f>'[1]KvSI (Štengl)'!H59</f>
        <v>0</v>
      </c>
      <c r="L62" s="47">
        <f>'[1]CNS SI (Ježek)'!H59</f>
        <v>0</v>
      </c>
      <c r="M62" s="48">
        <f>'[1]CNS SI (Cendelín)'!H59</f>
        <v>0</v>
      </c>
      <c r="N62" s="49">
        <f>'[1]M SI (Kuncová)'!H59</f>
        <v>0</v>
      </c>
      <c r="O62" s="50">
        <f>'[1]BR S I (Vištejnová)'!H59</f>
        <v>0</v>
      </c>
      <c r="P62" s="51">
        <f>'[1]KH (Tonar)'!H59</f>
        <v>0</v>
      </c>
      <c r="Q62" s="52">
        <f>'[1]ChZ (Klein)'!H59</f>
        <v>0</v>
      </c>
      <c r="R62" s="53">
        <f>'[1]PtL (Mareš)'!H59</f>
        <v>0</v>
      </c>
      <c r="S62" s="54">
        <v>1</v>
      </c>
      <c r="T62" s="42">
        <f t="shared" si="12"/>
        <v>1</v>
      </c>
      <c r="U62" s="55">
        <v>0</v>
      </c>
      <c r="V62" s="116">
        <f t="shared" si="13"/>
        <v>0</v>
      </c>
    </row>
    <row r="63" spans="1:22" x14ac:dyDescent="0.25">
      <c r="A63" s="39" t="s">
        <v>154</v>
      </c>
      <c r="B63" s="39">
        <v>5</v>
      </c>
      <c r="C63" s="40" t="s">
        <v>40</v>
      </c>
      <c r="D63" s="40" t="s">
        <v>49</v>
      </c>
      <c r="E63" s="123" t="s">
        <v>23</v>
      </c>
      <c r="F63" s="41" t="s">
        <v>35</v>
      </c>
      <c r="G63" s="42"/>
      <c r="H63" s="43"/>
      <c r="I63" s="44"/>
      <c r="J63" s="45"/>
      <c r="K63" s="46"/>
      <c r="L63" s="47"/>
      <c r="M63" s="48"/>
      <c r="N63" s="49"/>
      <c r="O63" s="50"/>
      <c r="P63" s="51"/>
      <c r="Q63" s="52">
        <v>10</v>
      </c>
      <c r="R63" s="53"/>
      <c r="S63" s="54"/>
      <c r="T63" s="42">
        <f t="shared" si="12"/>
        <v>10</v>
      </c>
      <c r="U63" s="55">
        <v>0</v>
      </c>
      <c r="V63" s="116">
        <f t="shared" si="13"/>
        <v>0</v>
      </c>
    </row>
    <row r="64" spans="1:22" x14ac:dyDescent="0.25">
      <c r="A64" s="39" t="s">
        <v>154</v>
      </c>
      <c r="B64" s="39">
        <v>6</v>
      </c>
      <c r="C64" s="40" t="s">
        <v>36</v>
      </c>
      <c r="D64" s="40" t="s">
        <v>48</v>
      </c>
      <c r="E64" s="123" t="s">
        <v>29</v>
      </c>
      <c r="F64" s="41">
        <v>1</v>
      </c>
      <c r="G64" s="42"/>
      <c r="H64" s="43"/>
      <c r="I64" s="44">
        <v>2</v>
      </c>
      <c r="J64" s="45"/>
      <c r="K64" s="46"/>
      <c r="L64" s="47"/>
      <c r="M64" s="48"/>
      <c r="N64" s="49"/>
      <c r="O64" s="50"/>
      <c r="P64" s="51"/>
      <c r="Q64" s="52"/>
      <c r="R64" s="53"/>
      <c r="S64" s="54"/>
      <c r="T64" s="42">
        <f t="shared" si="12"/>
        <v>2</v>
      </c>
      <c r="U64" s="55">
        <v>0</v>
      </c>
      <c r="V64" s="116">
        <f t="shared" si="13"/>
        <v>0</v>
      </c>
    </row>
    <row r="65" spans="1:22" ht="24" x14ac:dyDescent="0.25">
      <c r="A65" s="39" t="s">
        <v>154</v>
      </c>
      <c r="B65" s="39">
        <v>7</v>
      </c>
      <c r="C65" s="40" t="s">
        <v>53</v>
      </c>
      <c r="D65" s="40" t="s">
        <v>54</v>
      </c>
      <c r="E65" s="123" t="s">
        <v>29</v>
      </c>
      <c r="F65" s="41">
        <v>2.5</v>
      </c>
      <c r="G65" s="42"/>
      <c r="H65" s="43"/>
      <c r="I65" s="44"/>
      <c r="J65" s="45"/>
      <c r="K65" s="46"/>
      <c r="L65" s="47"/>
      <c r="M65" s="48"/>
      <c r="N65" s="49"/>
      <c r="O65" s="50"/>
      <c r="P65" s="51">
        <v>2</v>
      </c>
      <c r="Q65" s="52"/>
      <c r="R65" s="53"/>
      <c r="S65" s="54"/>
      <c r="T65" s="42">
        <f t="shared" si="12"/>
        <v>2</v>
      </c>
      <c r="U65" s="55">
        <v>0</v>
      </c>
      <c r="V65" s="116">
        <f t="shared" si="13"/>
        <v>0</v>
      </c>
    </row>
    <row r="66" spans="1:22" ht="35.25" x14ac:dyDescent="0.25">
      <c r="A66" s="39" t="s">
        <v>154</v>
      </c>
      <c r="B66" s="39">
        <v>8</v>
      </c>
      <c r="C66" s="40" t="s">
        <v>55</v>
      </c>
      <c r="D66" s="40" t="s">
        <v>56</v>
      </c>
      <c r="E66" s="123" t="s">
        <v>29</v>
      </c>
      <c r="F66" s="41">
        <v>1</v>
      </c>
      <c r="G66" s="42"/>
      <c r="H66" s="43"/>
      <c r="I66" s="44"/>
      <c r="J66" s="45"/>
      <c r="K66" s="46"/>
      <c r="L66" s="47"/>
      <c r="M66" s="48"/>
      <c r="N66" s="49"/>
      <c r="O66" s="50"/>
      <c r="P66" s="51">
        <v>1</v>
      </c>
      <c r="Q66" s="52"/>
      <c r="R66" s="53"/>
      <c r="S66" s="54"/>
      <c r="T66" s="42">
        <f t="shared" si="12"/>
        <v>1</v>
      </c>
      <c r="U66" s="55">
        <v>0</v>
      </c>
      <c r="V66" s="116">
        <f t="shared" si="13"/>
        <v>0</v>
      </c>
    </row>
    <row r="67" spans="1:22" s="62" customFormat="1" ht="15.75" thickBot="1" x14ac:dyDescent="0.3">
      <c r="A67" s="100" t="s">
        <v>43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2"/>
      <c r="V67" s="60">
        <f>SUBTOTAL(9,V59:V66)</f>
        <v>0</v>
      </c>
    </row>
    <row r="68" spans="1:22" s="65" customFormat="1" ht="18.75" x14ac:dyDescent="0.3">
      <c r="A68" s="68" t="s">
        <v>155</v>
      </c>
      <c r="B68" s="69"/>
      <c r="C68" s="35" t="s">
        <v>210</v>
      </c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70"/>
    </row>
    <row r="69" spans="1:22" x14ac:dyDescent="0.25">
      <c r="A69" s="3" t="s">
        <v>155</v>
      </c>
      <c r="B69" s="3">
        <v>1</v>
      </c>
      <c r="C69" s="3" t="s">
        <v>208</v>
      </c>
      <c r="D69" s="3"/>
      <c r="E69" s="3" t="s">
        <v>29</v>
      </c>
      <c r="F69" s="3">
        <v>1</v>
      </c>
      <c r="G69" s="3"/>
      <c r="H69" s="21"/>
      <c r="I69" s="22"/>
      <c r="J69" s="23"/>
      <c r="K69" s="24"/>
      <c r="L69" s="25"/>
      <c r="M69" s="26"/>
      <c r="N69" s="27"/>
      <c r="O69" s="28"/>
      <c r="P69" s="29">
        <v>2</v>
      </c>
      <c r="Q69" s="30"/>
      <c r="R69" s="31"/>
      <c r="S69" s="32"/>
      <c r="T69" s="3">
        <f t="shared" ref="T69:T70" si="14">SUM(H69:S69)</f>
        <v>2</v>
      </c>
      <c r="U69" s="122">
        <v>0</v>
      </c>
      <c r="V69" s="122">
        <f>T69*U69</f>
        <v>0</v>
      </c>
    </row>
    <row r="70" spans="1:22" ht="45" x14ac:dyDescent="0.25">
      <c r="A70" s="3" t="s">
        <v>155</v>
      </c>
      <c r="B70" s="3">
        <v>2</v>
      </c>
      <c r="C70" s="3" t="s">
        <v>209</v>
      </c>
      <c r="D70" s="3" t="s">
        <v>67</v>
      </c>
      <c r="E70" s="3" t="s">
        <v>66</v>
      </c>
      <c r="F70" s="3">
        <v>40</v>
      </c>
      <c r="G70" s="3"/>
      <c r="H70" s="21"/>
      <c r="I70" s="22"/>
      <c r="J70" s="23"/>
      <c r="K70" s="24"/>
      <c r="L70" s="25"/>
      <c r="M70" s="26"/>
      <c r="N70" s="27"/>
      <c r="O70" s="28"/>
      <c r="P70" s="29">
        <v>2</v>
      </c>
      <c r="Q70" s="30"/>
      <c r="R70" s="31"/>
      <c r="S70" s="32"/>
      <c r="T70" s="3">
        <f t="shared" si="14"/>
        <v>2</v>
      </c>
      <c r="U70" s="122">
        <v>0</v>
      </c>
      <c r="V70" s="122">
        <f>T70*U70</f>
        <v>0</v>
      </c>
    </row>
    <row r="71" spans="1:22" s="62" customFormat="1" ht="15.75" thickBot="1" x14ac:dyDescent="0.3">
      <c r="A71" s="103" t="s">
        <v>167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5"/>
      <c r="V71" s="67">
        <f>SUBTOTAL(9,V69:V70)</f>
        <v>0</v>
      </c>
    </row>
    <row r="72" spans="1:22" s="65" customFormat="1" ht="18.75" x14ac:dyDescent="0.3">
      <c r="A72" s="68" t="s">
        <v>156</v>
      </c>
      <c r="B72" s="69"/>
      <c r="C72" s="35" t="s">
        <v>211</v>
      </c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70"/>
    </row>
    <row r="73" spans="1:22" ht="45" x14ac:dyDescent="0.25">
      <c r="A73" s="3" t="s">
        <v>156</v>
      </c>
      <c r="B73" s="3">
        <v>1</v>
      </c>
      <c r="C73" s="3" t="s">
        <v>82</v>
      </c>
      <c r="D73" s="3" t="s">
        <v>83</v>
      </c>
      <c r="E73" s="3" t="s">
        <v>0</v>
      </c>
      <c r="F73" s="3">
        <v>1</v>
      </c>
      <c r="G73" s="3" t="s">
        <v>26</v>
      </c>
      <c r="H73" s="21">
        <v>0</v>
      </c>
      <c r="I73" s="22">
        <v>0</v>
      </c>
      <c r="J73" s="23">
        <v>0</v>
      </c>
      <c r="K73" s="24">
        <v>0</v>
      </c>
      <c r="L73" s="25">
        <v>0</v>
      </c>
      <c r="M73" s="26">
        <v>0</v>
      </c>
      <c r="N73" s="27">
        <v>0</v>
      </c>
      <c r="O73" s="28">
        <v>1</v>
      </c>
      <c r="P73" s="29">
        <v>0</v>
      </c>
      <c r="Q73" s="30">
        <v>0</v>
      </c>
      <c r="R73" s="31">
        <v>0</v>
      </c>
      <c r="S73" s="32">
        <v>0</v>
      </c>
      <c r="T73" s="3">
        <f t="shared" ref="T73:T75" si="15">SUM(H73:S73)</f>
        <v>1</v>
      </c>
      <c r="U73" s="122">
        <v>0</v>
      </c>
      <c r="V73" s="122">
        <f>T73*U73</f>
        <v>0</v>
      </c>
    </row>
    <row r="74" spans="1:22" ht="60" x14ac:dyDescent="0.25">
      <c r="A74" s="3" t="s">
        <v>156</v>
      </c>
      <c r="B74" s="3">
        <v>2</v>
      </c>
      <c r="C74" s="3" t="s">
        <v>84</v>
      </c>
      <c r="D74" s="3" t="s">
        <v>85</v>
      </c>
      <c r="E74" s="3" t="s">
        <v>23</v>
      </c>
      <c r="F74" s="3" t="s">
        <v>86</v>
      </c>
      <c r="G74" s="3"/>
      <c r="H74" s="21">
        <v>0</v>
      </c>
      <c r="I74" s="22">
        <v>0</v>
      </c>
      <c r="J74" s="23">
        <v>0</v>
      </c>
      <c r="K74" s="24">
        <v>0</v>
      </c>
      <c r="L74" s="25">
        <v>0</v>
      </c>
      <c r="M74" s="26">
        <v>0</v>
      </c>
      <c r="N74" s="27">
        <v>0</v>
      </c>
      <c r="O74" s="28">
        <v>1</v>
      </c>
      <c r="P74" s="29">
        <v>0</v>
      </c>
      <c r="Q74" s="30">
        <v>0</v>
      </c>
      <c r="R74" s="31">
        <v>0</v>
      </c>
      <c r="S74" s="32">
        <v>0</v>
      </c>
      <c r="T74" s="3">
        <f t="shared" si="15"/>
        <v>1</v>
      </c>
      <c r="U74" s="122">
        <v>0</v>
      </c>
      <c r="V74" s="122">
        <f t="shared" ref="V74:V75" si="16">T74*U74</f>
        <v>0</v>
      </c>
    </row>
    <row r="75" spans="1:22" s="61" customFormat="1" x14ac:dyDescent="0.25">
      <c r="A75" s="75" t="s">
        <v>156</v>
      </c>
      <c r="B75" s="75">
        <v>3</v>
      </c>
      <c r="C75" s="75" t="s">
        <v>92</v>
      </c>
      <c r="D75" s="75" t="s">
        <v>93</v>
      </c>
      <c r="E75" s="75" t="s">
        <v>66</v>
      </c>
      <c r="F75" s="75">
        <v>50</v>
      </c>
      <c r="G75" s="75"/>
      <c r="H75" s="21"/>
      <c r="I75" s="22"/>
      <c r="J75" s="23"/>
      <c r="K75" s="24"/>
      <c r="L75" s="25"/>
      <c r="M75" s="26"/>
      <c r="N75" s="27"/>
      <c r="O75" s="28"/>
      <c r="P75" s="29">
        <v>2</v>
      </c>
      <c r="Q75" s="30"/>
      <c r="R75" s="31"/>
      <c r="S75" s="32"/>
      <c r="T75" s="3">
        <f t="shared" si="15"/>
        <v>2</v>
      </c>
      <c r="U75" s="122">
        <v>0</v>
      </c>
      <c r="V75" s="122">
        <f t="shared" si="16"/>
        <v>0</v>
      </c>
    </row>
    <row r="76" spans="1:22" s="65" customFormat="1" ht="15.75" thickBot="1" x14ac:dyDescent="0.3">
      <c r="A76" s="103" t="s">
        <v>127</v>
      </c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5"/>
      <c r="V76" s="67">
        <f>SUBTOTAL(9,V73:V75)</f>
        <v>0</v>
      </c>
    </row>
    <row r="77" spans="1:22" s="65" customFormat="1" ht="18.75" x14ac:dyDescent="0.3">
      <c r="A77" s="72" t="s">
        <v>157</v>
      </c>
      <c r="B77" s="73"/>
      <c r="C77" s="71" t="s">
        <v>27</v>
      </c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4"/>
    </row>
    <row r="78" spans="1:22" ht="30" x14ac:dyDescent="0.25">
      <c r="A78" s="3" t="s">
        <v>157</v>
      </c>
      <c r="B78" s="3">
        <v>1</v>
      </c>
      <c r="C78" s="3" t="s">
        <v>81</v>
      </c>
      <c r="D78" s="3" t="s">
        <v>114</v>
      </c>
      <c r="E78" s="3" t="s">
        <v>0</v>
      </c>
      <c r="F78" s="3">
        <v>1</v>
      </c>
      <c r="G78" s="3" t="s">
        <v>26</v>
      </c>
      <c r="H78" s="21">
        <v>0</v>
      </c>
      <c r="I78" s="22">
        <v>0</v>
      </c>
      <c r="J78" s="23">
        <v>0</v>
      </c>
      <c r="K78" s="24">
        <v>0</v>
      </c>
      <c r="L78" s="25">
        <v>0</v>
      </c>
      <c r="M78" s="26">
        <v>0</v>
      </c>
      <c r="N78" s="27">
        <v>0</v>
      </c>
      <c r="O78" s="28">
        <v>1</v>
      </c>
      <c r="P78" s="29">
        <v>0</v>
      </c>
      <c r="Q78" s="30">
        <v>0</v>
      </c>
      <c r="R78" s="31">
        <v>0</v>
      </c>
      <c r="S78" s="32">
        <v>0</v>
      </c>
      <c r="T78" s="3">
        <f t="shared" ref="T78:T80" si="17">SUM(H78:S78)</f>
        <v>1</v>
      </c>
      <c r="U78" s="122">
        <v>0</v>
      </c>
      <c r="V78" s="122">
        <f>T78*U78</f>
        <v>0</v>
      </c>
    </row>
    <row r="79" spans="1:22" s="61" customFormat="1" ht="30" x14ac:dyDescent="0.25">
      <c r="A79" s="75" t="s">
        <v>157</v>
      </c>
      <c r="B79" s="75">
        <v>2</v>
      </c>
      <c r="C79" s="75" t="s">
        <v>89</v>
      </c>
      <c r="D79" s="75" t="s">
        <v>115</v>
      </c>
      <c r="E79" s="75" t="s">
        <v>90</v>
      </c>
      <c r="F79" s="75">
        <v>1</v>
      </c>
      <c r="G79" s="75" t="s">
        <v>26</v>
      </c>
      <c r="H79" s="21"/>
      <c r="I79" s="22"/>
      <c r="J79" s="23"/>
      <c r="K79" s="24"/>
      <c r="L79" s="25"/>
      <c r="M79" s="26"/>
      <c r="N79" s="27"/>
      <c r="O79" s="28">
        <v>1</v>
      </c>
      <c r="P79" s="29"/>
      <c r="Q79" s="30"/>
      <c r="R79" s="31"/>
      <c r="S79" s="32"/>
      <c r="T79" s="3">
        <f t="shared" si="17"/>
        <v>1</v>
      </c>
      <c r="U79" s="122">
        <v>0</v>
      </c>
      <c r="V79" s="122">
        <f t="shared" ref="V79:V80" si="18">T79*U79</f>
        <v>0</v>
      </c>
    </row>
    <row r="80" spans="1:22" s="61" customFormat="1" ht="30" x14ac:dyDescent="0.25">
      <c r="A80" s="75" t="s">
        <v>157</v>
      </c>
      <c r="B80" s="75">
        <v>3</v>
      </c>
      <c r="C80" s="75" t="s">
        <v>91</v>
      </c>
      <c r="D80" s="75" t="s">
        <v>116</v>
      </c>
      <c r="E80" s="75" t="s">
        <v>90</v>
      </c>
      <c r="F80" s="75">
        <v>1</v>
      </c>
      <c r="G80" s="75" t="s">
        <v>26</v>
      </c>
      <c r="H80" s="21"/>
      <c r="I80" s="22"/>
      <c r="J80" s="23"/>
      <c r="K80" s="24"/>
      <c r="L80" s="25"/>
      <c r="M80" s="26"/>
      <c r="N80" s="27"/>
      <c r="O80" s="28">
        <v>2</v>
      </c>
      <c r="P80" s="29"/>
      <c r="Q80" s="30"/>
      <c r="R80" s="31"/>
      <c r="S80" s="32"/>
      <c r="T80" s="3">
        <f t="shared" si="17"/>
        <v>2</v>
      </c>
      <c r="U80" s="122">
        <v>0</v>
      </c>
      <c r="V80" s="122">
        <f t="shared" si="18"/>
        <v>0</v>
      </c>
    </row>
    <row r="81" spans="1:22" s="65" customFormat="1" ht="15.75" thickBot="1" x14ac:dyDescent="0.3">
      <c r="A81" s="103" t="s">
        <v>142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5"/>
      <c r="V81" s="67">
        <f>SUBTOTAL(9,V78:V80)</f>
        <v>0</v>
      </c>
    </row>
    <row r="82" spans="1:22" s="65" customFormat="1" ht="18.75" x14ac:dyDescent="0.3">
      <c r="A82" s="72" t="s">
        <v>158</v>
      </c>
      <c r="B82" s="73"/>
      <c r="C82" s="71" t="s">
        <v>108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4"/>
    </row>
    <row r="83" spans="1:22" ht="30" x14ac:dyDescent="0.25">
      <c r="A83" s="3" t="s">
        <v>158</v>
      </c>
      <c r="B83" s="3">
        <v>1</v>
      </c>
      <c r="C83" s="3" t="s">
        <v>94</v>
      </c>
      <c r="D83" s="3" t="s">
        <v>95</v>
      </c>
      <c r="E83" s="3" t="s">
        <v>96</v>
      </c>
      <c r="F83" s="3">
        <v>1</v>
      </c>
      <c r="G83" s="3" t="s">
        <v>26</v>
      </c>
      <c r="H83" s="21"/>
      <c r="I83" s="22"/>
      <c r="J83" s="23"/>
      <c r="K83" s="24"/>
      <c r="L83" s="25"/>
      <c r="M83" s="26"/>
      <c r="N83" s="27"/>
      <c r="O83" s="28">
        <v>1</v>
      </c>
      <c r="P83" s="29"/>
      <c r="Q83" s="30"/>
      <c r="R83" s="31"/>
      <c r="S83" s="32"/>
      <c r="T83" s="3">
        <f t="shared" ref="T83:T85" si="19">SUM(H83:S83)</f>
        <v>1</v>
      </c>
      <c r="U83" s="122">
        <v>0</v>
      </c>
      <c r="V83" s="122">
        <f>T83*U83</f>
        <v>0</v>
      </c>
    </row>
    <row r="84" spans="1:22" ht="30" x14ac:dyDescent="0.25">
      <c r="A84" s="3" t="s">
        <v>158</v>
      </c>
      <c r="B84" s="3">
        <v>2</v>
      </c>
      <c r="C84" s="3" t="s">
        <v>97</v>
      </c>
      <c r="D84" s="3" t="s">
        <v>98</v>
      </c>
      <c r="E84" s="3" t="s">
        <v>96</v>
      </c>
      <c r="F84" s="3">
        <v>1</v>
      </c>
      <c r="G84" s="3" t="s">
        <v>26</v>
      </c>
      <c r="H84" s="21"/>
      <c r="I84" s="22"/>
      <c r="J84" s="23"/>
      <c r="K84" s="24"/>
      <c r="L84" s="25"/>
      <c r="M84" s="26"/>
      <c r="N84" s="27"/>
      <c r="O84" s="28">
        <v>1</v>
      </c>
      <c r="P84" s="29"/>
      <c r="Q84" s="30"/>
      <c r="R84" s="31"/>
      <c r="S84" s="32"/>
      <c r="T84" s="3">
        <f t="shared" si="19"/>
        <v>1</v>
      </c>
      <c r="U84" s="122">
        <v>0</v>
      </c>
      <c r="V84" s="122">
        <f>T84*U84</f>
        <v>0</v>
      </c>
    </row>
    <row r="85" spans="1:22" ht="45" x14ac:dyDescent="0.25">
      <c r="A85" s="3" t="s">
        <v>158</v>
      </c>
      <c r="B85" s="3">
        <v>3</v>
      </c>
      <c r="C85" s="3" t="s">
        <v>87</v>
      </c>
      <c r="D85" s="3" t="s">
        <v>88</v>
      </c>
      <c r="E85" s="3" t="s">
        <v>23</v>
      </c>
      <c r="F85" s="3">
        <v>1</v>
      </c>
      <c r="G85" s="3"/>
      <c r="H85" s="21">
        <v>0</v>
      </c>
      <c r="I85" s="22">
        <v>0</v>
      </c>
      <c r="J85" s="23">
        <v>0</v>
      </c>
      <c r="K85" s="24">
        <v>0</v>
      </c>
      <c r="L85" s="25">
        <v>0</v>
      </c>
      <c r="M85" s="26">
        <v>0</v>
      </c>
      <c r="N85" s="27">
        <v>0</v>
      </c>
      <c r="O85" s="28">
        <v>3</v>
      </c>
      <c r="P85" s="29">
        <v>0</v>
      </c>
      <c r="Q85" s="30">
        <v>0</v>
      </c>
      <c r="R85" s="31">
        <v>0</v>
      </c>
      <c r="S85" s="32">
        <v>0</v>
      </c>
      <c r="T85" s="3">
        <f t="shared" si="19"/>
        <v>3</v>
      </c>
      <c r="U85" s="122">
        <v>0</v>
      </c>
      <c r="V85" s="122">
        <f>T85*U85</f>
        <v>0</v>
      </c>
    </row>
    <row r="86" spans="1:22" s="65" customFormat="1" ht="15.75" thickBot="1" x14ac:dyDescent="0.3">
      <c r="A86" s="103" t="s">
        <v>143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5"/>
      <c r="V86" s="67">
        <f>SUBTOTAL(9,V83:V85)</f>
        <v>0</v>
      </c>
    </row>
    <row r="87" spans="1:22" s="65" customFormat="1" ht="18.75" x14ac:dyDescent="0.3">
      <c r="A87" s="68" t="s">
        <v>159</v>
      </c>
      <c r="B87" s="69"/>
      <c r="C87" s="35" t="s">
        <v>107</v>
      </c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70"/>
    </row>
    <row r="88" spans="1:22" ht="30" x14ac:dyDescent="0.25">
      <c r="A88" s="75" t="s">
        <v>159</v>
      </c>
      <c r="B88" s="75">
        <v>1</v>
      </c>
      <c r="C88" s="75" t="s">
        <v>109</v>
      </c>
      <c r="D88" s="75" t="s">
        <v>110</v>
      </c>
      <c r="E88" s="75" t="s">
        <v>23</v>
      </c>
      <c r="F88" s="75">
        <v>1</v>
      </c>
      <c r="G88" s="75" t="s">
        <v>26</v>
      </c>
      <c r="H88" s="21"/>
      <c r="I88" s="22"/>
      <c r="J88" s="23"/>
      <c r="K88" s="24"/>
      <c r="L88" s="25"/>
      <c r="M88" s="26"/>
      <c r="N88" s="27"/>
      <c r="O88" s="28">
        <v>1</v>
      </c>
      <c r="P88" s="29"/>
      <c r="Q88" s="30"/>
      <c r="R88" s="31"/>
      <c r="S88" s="32"/>
      <c r="T88" s="3">
        <f t="shared" ref="T88:T89" si="20">SUM(H88:S88)</f>
        <v>1</v>
      </c>
      <c r="U88" s="122">
        <v>0</v>
      </c>
      <c r="V88" s="122">
        <f>T88*U88</f>
        <v>0</v>
      </c>
    </row>
    <row r="89" spans="1:22" ht="30" x14ac:dyDescent="0.25">
      <c r="A89" s="75" t="s">
        <v>159</v>
      </c>
      <c r="B89" s="75">
        <v>2</v>
      </c>
      <c r="C89" s="75" t="s">
        <v>111</v>
      </c>
      <c r="D89" s="75" t="s">
        <v>112</v>
      </c>
      <c r="E89" s="75" t="s">
        <v>23</v>
      </c>
      <c r="F89" s="75">
        <v>1</v>
      </c>
      <c r="G89" s="75" t="s">
        <v>26</v>
      </c>
      <c r="H89" s="21"/>
      <c r="I89" s="22"/>
      <c r="J89" s="23"/>
      <c r="K89" s="24"/>
      <c r="L89" s="25"/>
      <c r="M89" s="26"/>
      <c r="N89" s="27"/>
      <c r="O89" s="28">
        <v>1</v>
      </c>
      <c r="P89" s="29"/>
      <c r="Q89" s="30"/>
      <c r="R89" s="31"/>
      <c r="S89" s="32"/>
      <c r="T89" s="3">
        <f t="shared" si="20"/>
        <v>1</v>
      </c>
      <c r="U89" s="122">
        <v>0</v>
      </c>
      <c r="V89" s="122">
        <f>T89*U89</f>
        <v>0</v>
      </c>
    </row>
    <row r="90" spans="1:22" s="65" customFormat="1" x14ac:dyDescent="0.25">
      <c r="A90" s="98" t="s">
        <v>166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9"/>
      <c r="V90" s="80">
        <f>SUBTOTAL(9,V88:V89)</f>
        <v>0</v>
      </c>
    </row>
    <row r="91" spans="1:22" s="57" customFormat="1" ht="18.75" x14ac:dyDescent="0.3">
      <c r="A91" s="81" t="s">
        <v>160</v>
      </c>
      <c r="B91" s="82"/>
      <c r="C91" s="83" t="s">
        <v>113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 spans="1:22" ht="30" x14ac:dyDescent="0.25">
      <c r="A92" s="3" t="s">
        <v>160</v>
      </c>
      <c r="B92" s="3">
        <v>1</v>
      </c>
      <c r="C92" s="84" t="s">
        <v>137</v>
      </c>
      <c r="D92" s="87" t="s">
        <v>138</v>
      </c>
      <c r="E92" s="3" t="s">
        <v>90</v>
      </c>
      <c r="F92" s="3">
        <v>1</v>
      </c>
      <c r="G92" s="75" t="s">
        <v>26</v>
      </c>
      <c r="H92" s="43">
        <v>0</v>
      </c>
      <c r="I92" s="44">
        <v>0</v>
      </c>
      <c r="J92" s="45">
        <v>4</v>
      </c>
      <c r="K92" s="46">
        <v>0</v>
      </c>
      <c r="L92" s="47">
        <v>0</v>
      </c>
      <c r="M92" s="48">
        <v>0</v>
      </c>
      <c r="N92" s="49">
        <v>0</v>
      </c>
      <c r="O92" s="50">
        <v>0</v>
      </c>
      <c r="P92" s="51">
        <v>0</v>
      </c>
      <c r="Q92" s="52">
        <v>0</v>
      </c>
      <c r="R92" s="53">
        <v>0</v>
      </c>
      <c r="S92" s="54">
        <v>0</v>
      </c>
      <c r="T92" s="78">
        <f>SUM(H92:S92)</f>
        <v>4</v>
      </c>
      <c r="U92" s="119">
        <v>0</v>
      </c>
      <c r="V92" s="120">
        <f>T92*U92</f>
        <v>0</v>
      </c>
    </row>
    <row r="93" spans="1:22" s="77" customFormat="1" x14ac:dyDescent="0.25">
      <c r="A93" s="98" t="s">
        <v>165</v>
      </c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9" t="s">
        <v>141</v>
      </c>
      <c r="V93" s="80">
        <f>SUBTOTAL(9,V92)</f>
        <v>0</v>
      </c>
    </row>
    <row r="94" spans="1:22" s="57" customFormat="1" ht="18.75" x14ac:dyDescent="0.3">
      <c r="A94" s="81" t="s">
        <v>161</v>
      </c>
      <c r="B94" s="82"/>
      <c r="C94" s="83" t="s">
        <v>139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 spans="1:22" ht="30" x14ac:dyDescent="0.25">
      <c r="A95" s="3" t="s">
        <v>161</v>
      </c>
      <c r="B95" s="3">
        <v>1</v>
      </c>
      <c r="C95" s="79" t="s">
        <v>149</v>
      </c>
      <c r="D95" s="86" t="s">
        <v>168</v>
      </c>
      <c r="E95" s="3" t="s">
        <v>90</v>
      </c>
      <c r="F95" s="3">
        <v>1</v>
      </c>
      <c r="G95" s="75" t="s">
        <v>26</v>
      </c>
      <c r="H95" s="43">
        <v>0</v>
      </c>
      <c r="I95" s="44"/>
      <c r="J95" s="45">
        <v>2</v>
      </c>
      <c r="K95" s="46"/>
      <c r="L95" s="47"/>
      <c r="M95" s="48"/>
      <c r="N95" s="49"/>
      <c r="O95" s="50"/>
      <c r="P95" s="51"/>
      <c r="Q95" s="52"/>
      <c r="R95" s="53"/>
      <c r="S95" s="54"/>
      <c r="T95" s="78">
        <f>SUM(H95:S95)</f>
        <v>2</v>
      </c>
      <c r="U95" s="119">
        <v>0</v>
      </c>
      <c r="V95" s="121">
        <f>T95*U95</f>
        <v>0</v>
      </c>
    </row>
    <row r="96" spans="1:22" s="77" customFormat="1" x14ac:dyDescent="0.25">
      <c r="A96" s="98" t="s">
        <v>164</v>
      </c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9" t="s">
        <v>141</v>
      </c>
      <c r="V96" s="80">
        <f>SUBTOTAL(9,V95)</f>
        <v>0</v>
      </c>
    </row>
    <row r="97" spans="1:22" s="57" customFormat="1" ht="18.75" x14ac:dyDescent="0.3">
      <c r="A97" s="81" t="s">
        <v>162</v>
      </c>
      <c r="B97" s="82"/>
      <c r="C97" s="83" t="s">
        <v>140</v>
      </c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  <row r="98" spans="1:22" x14ac:dyDescent="0.25">
      <c r="A98" s="3" t="s">
        <v>162</v>
      </c>
      <c r="B98" s="3">
        <v>1</v>
      </c>
      <c r="C98" s="3" t="s">
        <v>144</v>
      </c>
      <c r="D98" s="75" t="s">
        <v>192</v>
      </c>
      <c r="E98" s="3" t="s">
        <v>90</v>
      </c>
      <c r="F98" s="3">
        <v>1</v>
      </c>
      <c r="G98" s="75" t="s">
        <v>193</v>
      </c>
      <c r="H98" s="43"/>
      <c r="I98" s="44">
        <v>1</v>
      </c>
      <c r="J98" s="45"/>
      <c r="K98" s="46"/>
      <c r="L98" s="47"/>
      <c r="M98" s="48"/>
      <c r="N98" s="49"/>
      <c r="O98" s="50"/>
      <c r="P98" s="51"/>
      <c r="Q98" s="52"/>
      <c r="R98" s="53"/>
      <c r="S98" s="54"/>
      <c r="T98" s="78">
        <f>SUM(H98:S98)</f>
        <v>1</v>
      </c>
      <c r="U98" s="119">
        <v>0</v>
      </c>
      <c r="V98" s="121">
        <f>T98*U98</f>
        <v>0</v>
      </c>
    </row>
    <row r="99" spans="1:22" x14ac:dyDescent="0.25">
      <c r="A99" s="3" t="s">
        <v>162</v>
      </c>
      <c r="B99" s="3">
        <v>2</v>
      </c>
      <c r="C99" s="3" t="s">
        <v>145</v>
      </c>
      <c r="D99" s="75" t="s">
        <v>192</v>
      </c>
      <c r="E99" s="3" t="s">
        <v>90</v>
      </c>
      <c r="F99" s="3">
        <v>1</v>
      </c>
      <c r="G99" s="75" t="s">
        <v>193</v>
      </c>
      <c r="H99" s="43"/>
      <c r="I99" s="44">
        <v>1</v>
      </c>
      <c r="J99" s="45"/>
      <c r="K99" s="46"/>
      <c r="L99" s="47"/>
      <c r="M99" s="48"/>
      <c r="N99" s="49"/>
      <c r="O99" s="50"/>
      <c r="P99" s="51"/>
      <c r="Q99" s="52"/>
      <c r="R99" s="53"/>
      <c r="S99" s="54"/>
      <c r="T99" s="78">
        <f t="shared" ref="T99:T102" si="21">SUM(H99:S99)</f>
        <v>1</v>
      </c>
      <c r="U99" s="119">
        <v>0</v>
      </c>
      <c r="V99" s="121">
        <f t="shared" ref="V99:V102" si="22">T99*U99</f>
        <v>0</v>
      </c>
    </row>
    <row r="100" spans="1:22" x14ac:dyDescent="0.25">
      <c r="A100" s="3" t="s">
        <v>162</v>
      </c>
      <c r="B100" s="3">
        <v>3</v>
      </c>
      <c r="C100" s="3" t="s">
        <v>148</v>
      </c>
      <c r="D100" s="75" t="s">
        <v>192</v>
      </c>
      <c r="E100" s="3" t="s">
        <v>90</v>
      </c>
      <c r="F100" s="3">
        <v>1</v>
      </c>
      <c r="G100" s="75" t="s">
        <v>193</v>
      </c>
      <c r="H100" s="43"/>
      <c r="I100" s="44">
        <v>1</v>
      </c>
      <c r="J100" s="45"/>
      <c r="K100" s="46"/>
      <c r="L100" s="47"/>
      <c r="M100" s="48"/>
      <c r="N100" s="49"/>
      <c r="O100" s="50"/>
      <c r="P100" s="51"/>
      <c r="Q100" s="52"/>
      <c r="R100" s="53"/>
      <c r="S100" s="54"/>
      <c r="T100" s="78">
        <f t="shared" si="21"/>
        <v>1</v>
      </c>
      <c r="U100" s="119">
        <v>0</v>
      </c>
      <c r="V100" s="121">
        <f t="shared" si="22"/>
        <v>0</v>
      </c>
    </row>
    <row r="101" spans="1:22" x14ac:dyDescent="0.25">
      <c r="A101" s="3" t="s">
        <v>162</v>
      </c>
      <c r="B101" s="3">
        <v>4</v>
      </c>
      <c r="C101" s="3" t="s">
        <v>146</v>
      </c>
      <c r="D101" s="75" t="s">
        <v>192</v>
      </c>
      <c r="E101" s="3" t="s">
        <v>90</v>
      </c>
      <c r="F101" s="3">
        <v>1</v>
      </c>
      <c r="G101" s="75" t="s">
        <v>193</v>
      </c>
      <c r="H101" s="43"/>
      <c r="I101" s="44">
        <v>2</v>
      </c>
      <c r="J101" s="45"/>
      <c r="K101" s="46"/>
      <c r="L101" s="47"/>
      <c r="M101" s="48"/>
      <c r="N101" s="49"/>
      <c r="O101" s="50"/>
      <c r="P101" s="51"/>
      <c r="Q101" s="52"/>
      <c r="R101" s="53"/>
      <c r="S101" s="54"/>
      <c r="T101" s="78">
        <f t="shared" si="21"/>
        <v>2</v>
      </c>
      <c r="U101" s="119">
        <v>0</v>
      </c>
      <c r="V101" s="121">
        <f t="shared" si="22"/>
        <v>0</v>
      </c>
    </row>
    <row r="102" spans="1:22" x14ac:dyDescent="0.25">
      <c r="A102" s="3" t="s">
        <v>162</v>
      </c>
      <c r="B102" s="3">
        <v>5</v>
      </c>
      <c r="C102" s="3" t="s">
        <v>147</v>
      </c>
      <c r="D102" s="75" t="s">
        <v>192</v>
      </c>
      <c r="E102" s="3" t="s">
        <v>90</v>
      </c>
      <c r="F102" s="3">
        <v>1</v>
      </c>
      <c r="G102" s="75" t="s">
        <v>193</v>
      </c>
      <c r="H102" s="43"/>
      <c r="I102" s="44">
        <v>1</v>
      </c>
      <c r="J102" s="45"/>
      <c r="K102" s="46"/>
      <c r="L102" s="47"/>
      <c r="M102" s="48"/>
      <c r="N102" s="49"/>
      <c r="O102" s="50"/>
      <c r="P102" s="51"/>
      <c r="Q102" s="52"/>
      <c r="R102" s="53"/>
      <c r="S102" s="54"/>
      <c r="T102" s="78">
        <f t="shared" si="21"/>
        <v>1</v>
      </c>
      <c r="U102" s="119">
        <v>0</v>
      </c>
      <c r="V102" s="121">
        <f t="shared" si="22"/>
        <v>0</v>
      </c>
    </row>
    <row r="103" spans="1:22" s="77" customFormat="1" x14ac:dyDescent="0.25">
      <c r="A103" s="98" t="s">
        <v>163</v>
      </c>
      <c r="B103" s="98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9" t="s">
        <v>141</v>
      </c>
      <c r="V103" s="80">
        <f>SUBTOTAL(9,V98:V102)</f>
        <v>0</v>
      </c>
    </row>
    <row r="104" spans="1:22" s="57" customFormat="1" ht="18.75" x14ac:dyDescent="0.3">
      <c r="A104" s="81" t="s">
        <v>184</v>
      </c>
      <c r="B104" s="82"/>
      <c r="C104" s="83" t="s">
        <v>185</v>
      </c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</row>
    <row r="105" spans="1:22" s="93" customFormat="1" outlineLevel="2" x14ac:dyDescent="0.25">
      <c r="A105" s="3" t="s">
        <v>184</v>
      </c>
      <c r="B105" s="3">
        <v>1</v>
      </c>
      <c r="C105" s="4" t="s">
        <v>181</v>
      </c>
      <c r="D105" s="4"/>
      <c r="E105" s="20" t="s">
        <v>23</v>
      </c>
      <c r="F105" s="95" t="s">
        <v>182</v>
      </c>
      <c r="G105" s="96" t="s">
        <v>183</v>
      </c>
      <c r="H105" s="21"/>
      <c r="I105" s="22"/>
      <c r="J105" s="23"/>
      <c r="K105" s="24"/>
      <c r="L105" s="25"/>
      <c r="M105" s="26"/>
      <c r="N105" s="27"/>
      <c r="O105" s="28"/>
      <c r="P105" s="29"/>
      <c r="Q105" s="30">
        <v>25</v>
      </c>
      <c r="R105" s="31"/>
      <c r="S105" s="32"/>
      <c r="T105" s="96">
        <f t="shared" ref="T105" si="23">SUM(H105:S105)</f>
        <v>25</v>
      </c>
      <c r="U105" s="33">
        <v>0</v>
      </c>
      <c r="V105" s="118">
        <f t="shared" ref="V105" si="24">T105*U105</f>
        <v>0</v>
      </c>
    </row>
    <row r="106" spans="1:22" s="93" customFormat="1" x14ac:dyDescent="0.25">
      <c r="A106" s="98" t="s">
        <v>186</v>
      </c>
      <c r="B106" s="98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9" t="s">
        <v>141</v>
      </c>
      <c r="V106" s="80">
        <f>SUBTOTAL(9,V105)</f>
        <v>0</v>
      </c>
    </row>
    <row r="107" spans="1:22" s="57" customFormat="1" ht="18.75" x14ac:dyDescent="0.3">
      <c r="A107" s="81" t="s">
        <v>187</v>
      </c>
      <c r="B107" s="82"/>
      <c r="C107" s="83" t="s">
        <v>188</v>
      </c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</row>
    <row r="108" spans="1:22" s="94" customFormat="1" ht="57.75" outlineLevel="2" x14ac:dyDescent="0.25">
      <c r="A108" s="3" t="s">
        <v>187</v>
      </c>
      <c r="B108" s="3">
        <v>1</v>
      </c>
      <c r="C108" s="4" t="s">
        <v>190</v>
      </c>
      <c r="D108" s="4"/>
      <c r="E108" s="20" t="s">
        <v>0</v>
      </c>
      <c r="F108" s="95">
        <v>1</v>
      </c>
      <c r="G108" s="96" t="s">
        <v>189</v>
      </c>
      <c r="H108" s="21"/>
      <c r="I108" s="22"/>
      <c r="J108" s="23"/>
      <c r="K108" s="24"/>
      <c r="L108" s="25"/>
      <c r="M108" s="26"/>
      <c r="N108" s="27">
        <v>8</v>
      </c>
      <c r="O108" s="28"/>
      <c r="P108" s="29"/>
      <c r="Q108" s="30"/>
      <c r="R108" s="31"/>
      <c r="S108" s="32"/>
      <c r="T108" s="96">
        <f>SUM(H108:R108)</f>
        <v>8</v>
      </c>
      <c r="U108" s="33">
        <v>0</v>
      </c>
      <c r="V108" s="118">
        <f>T108*U108</f>
        <v>0</v>
      </c>
    </row>
    <row r="109" spans="1:22" s="94" customFormat="1" x14ac:dyDescent="0.25">
      <c r="A109" s="98" t="s">
        <v>191</v>
      </c>
      <c r="B109" s="98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9" t="s">
        <v>141</v>
      </c>
      <c r="V109" s="80">
        <f>SUBTOTAL(9,V108)</f>
        <v>0</v>
      </c>
    </row>
  </sheetData>
  <sheetProtection algorithmName="SHA-512" hashValue="QwsXhWMSnWmHpSoQnnpDebcp0jrCw/Rp5xrgfxkabv5ohZDKTXhxUtnPcMBVgNL60OexoYVaKk0NFKpBd3g1sA==" saltValue="ueMDu2R/Bz+YAmmV4aQ2Ag==" spinCount="100000" sheet="1" insertColumns="0" insertRows="0" autoFilter="0"/>
  <protectedRanges>
    <protectedRange algorithmName="SHA-512" hashValue="lVoTc5nZyzEYcSaTeGjMa8GIfjHxczVnKiYJwARaEhdFL0NmfEC5oG1AwWFuMriQD/8i4AximtIZJnHVzg1khw==" saltValue="0u1redgYF7o60krPn2ByoA==" spinCount="100000" sqref="D98:D102" name="Administrátor_2"/>
    <protectedRange algorithmName="SHA-512" hashValue="8KBCBytV+ytb2ZCqNm8ffCwkKTMQdHu0XxiPHJ+XFEtEPWOvNGRfqYwgugyhlgyqlva13PXVgkjdclnPPIEBhQ==" saltValue="MUHEziHVSyDIUjcyjJYYug==" spinCount="100000" sqref="A105:B105" name="administrátor_1"/>
    <protectedRange algorithmName="SHA-512" hashValue="OWdnr58WnT2TeJb3SUegcC6bGXnMVAl4hyBmcWJlWvEJlMUmeXBWDDQpNYLRwsKEE7qqBHKy6AIb2RtQq4R22A==" saltValue="3NKSWksSfEHmztVYsWoBGA==" spinCount="100000" sqref="C105:H105" name="Matějovič_1"/>
    <protectedRange algorithmName="SHA-512" hashValue="m5iJozwE9si5SHZQPP5cTHaog5PbIf6J05iC2Jm2DyW1E139ssbBSn88CMTrg6kgBtYU7G5xyuw0wM2WYHM3SQ==" saltValue="X9hoTLnbHx8X2JZrsBuTBQ==" spinCount="100000" sqref="I105" name="Hrabák_1"/>
    <protectedRange algorithmName="SHA-512" hashValue="Jdu7/T9zTdoYar8QBTfDJ1nfyIOBVA47K4JvHbtSb4vmnCwGQfXVcYUG1HfBDVJwhaNCp91Ho4NGD7mjXC3I/g==" saltValue="/bhy+g/yC5yyaY6rLEGwyg==" spinCount="100000" sqref="J105" name="Reischig"/>
    <protectedRange algorithmName="SHA-512" hashValue="B44RDrZf8PeehMcR7wgLDsptE6SOVnWyrWVEAuzQaOiuoasP82zXgl66iVn719M60gn91yqrLz1vNUCY8T27pA==" saltValue="9+/lXb5npALN7XE7MuUnnA==" spinCount="100000" sqref="K105" name="Štengl_1"/>
    <protectedRange algorithmName="SHA-512" hashValue="IYmlryiPiSXmxG3fjCFtNY56U9dzPQ9mdvQnWWd5Tcz2UfyqvJmc5VDHbabUpdMUUekUnYEnYCSUsoFxKPIpuA==" saltValue="WOKCfqJZQ1SL50xJJVtb9Q==" spinCount="100000" sqref="L105" name="Ježek_1"/>
    <protectedRange algorithmName="SHA-512" hashValue="2sIQHbrkpxLhxH9npk9/XYv7Nf+SGe9MN5M9TlHiL8syxpe3IpIsHHTwYA2sOiFCJWqXawQupiUgpTjaoZQtOQ==" saltValue="DqRiVeot1yZFaH5IkzIqkA==" spinCount="100000" sqref="M105" name="Cendelín_1"/>
    <protectedRange algorithmName="SHA-512" hashValue="x32S8ZUrPXfyAD+czUSb8cCiRzOjSRAKTg0VcdzOf3aK9uX9x/HzyC+8FDfsouCEr5kk+HPYZWHiKZjz63xieA==" saltValue="PbBmTR+OhCzQ3q1HTUQAZQ==" spinCount="100000" sqref="N105" name="Kuncová_1"/>
    <protectedRange algorithmName="SHA-512" hashValue="jj2QmANDYTRJ7qFgb0qw28l3vUKWmRFy0RU8njd3O2t86V2NRsSVeEikGdvT/GYeGuys0gw9Xy1IdfYMmLKYfw==" saltValue="iqLdBptcHkBOITJYI45jtA==" spinCount="100000" sqref="O105" name="Vištejnová_1"/>
    <protectedRange algorithmName="SHA-512" hashValue="iSrNlvf7H3X4Wr3IinNcivKsNcxznpg0R4bCtrfCpuRiz2HxQWIYBONiaWush7wOse8Rlk7P/k2sSU1AYcbumA==" saltValue="mSaBj9DsLNikYEMoj0Y7Pw==" spinCount="100000" sqref="P105" name="Tonar_1"/>
    <protectedRange algorithmName="SHA-512" hashValue="xBRCQbMhJaN/j2ojnNG1NnvLeADDlMCO/GQMobw90Dhjx8ToowyowNt2f3mjnHnKv0pDv/AwZvwLQEwx3NCvuA==" saltValue="763GAIuEOiQg/j4nD2czdA==" spinCount="100000" sqref="Q105" name="Klein_1"/>
    <protectedRange algorithmName="SHA-512" hashValue="NZoysR8am9A4c8qWrXsGrUQsOaWT9eF8961Ed3+N3kmyA0xVZg67oX4U1wgJAB/oDDtKHT4hw5e12V3bAodEwA==" saltValue="oe4yt3VwZh+HV/7r51L/ow==" spinCount="100000" sqref="R105" name="Mareš_1"/>
    <protectedRange algorithmName="SHA-512" hashValue="F+/Kapg2qf0/80F3W36mpSD9RiIST3W6qEez3i0a0gOX3gJQO7Map3l26ZpJde7zhaF8EtVTcuBuZta0QujrRA==" saltValue="QNMcK5T3Qq6xxN0tq0CI4g==" spinCount="100000" sqref="S105" name="Racek_1"/>
    <protectedRange sqref="U9:U108" name="Oblast50"/>
    <protectedRange sqref="D16" name="polozky"/>
    <protectedRange algorithmName="SHA-512" hashValue="Ev4t+GCXNGRINYsp1BaFQP4dnM+r21wNCV+lYhl1L9fe3ZQpzBHferzimgMSx8dXNEFrRAGLpFpJGKtOsXB7qQ==" saltValue="fI8pV6BsTItSq2YL+9ij/g==" spinCount="100000" sqref="M96 G96 M103:M104 G103:G104 M7:M93 G7:G93 M106:M109 G106:G109" name="Cendelín"/>
    <protectedRange algorithmName="SHA-512" hashValue="lta5o1JJk7EyMWHcVhU+93Z5n0Hdxkns9cslkYhsBDN+UZnXD+2GZ4pYbpOGd6wNBYHnc79MtoId+cbo3SCL6g==" saltValue="+h+IP9lwSorAqv5vJq4taQ==" spinCount="100000" sqref="N96 G96 N103:N104 G103:G104 N7:N93 G7:G93 N106:N109 G106:G109" name="Kuncová"/>
    <protectedRange algorithmName="SHA-512" hashValue="lVoTc5nZyzEYcSaTeGjMa8GIfjHxczVnKiYJwARaEhdFL0NmfEC5oG1AwWFuMriQD/8i4AximtIZJnHVzg1khw==" saltValue="0u1redgYF7o60krPn2ByoA==" spinCount="100000" sqref="W1:XFD12 A13:C16 E14:U16 A17:U20 W103:XFD104 A98:C102 W21:XFD97 A21:V97 E98:XFD102 A103:V104 A110:V1048576 V14:XFD20 E13:XFD13 A1:V12 A106:V109 W106:XFD1048576" name="Administrátor"/>
    <protectedRange algorithmName="SHA-512" hashValue="g5scxB9KOWCM6V0um8bO8hpAtd7NGRxHOLJ5S6G7Nq3o3UbMxNHoolpX1NhjkEajU91NMvfI4Y0K+Jag+Sgu4Q==" saltValue="afofTOZZZST2mAWJu3EzSw==" spinCount="100000" sqref="G96:H96 G103:H104 G7:H93 G106:H109" name="Matějovič"/>
    <protectedRange algorithmName="SHA-512" hashValue="oIrjZ/GO5pKzbv7XQgnFlZLYWMJJzRQXDebBmzWa3Yr/FGShyOdxKVJOK6lwQLpYoxTgR4yaUB4CTkFqLwA63Q==" saltValue="oK+06jBIeR5CZIPPzwYJcQ==" spinCount="100000" sqref="I96 G96 I103:I104 G103:G104 I7:I93 G7:G93 I106:I109 G106:G109" name="Hrabák"/>
    <protectedRange algorithmName="SHA-512" hashValue="U3jqbuXDTrCOp9Fhd79546jCvDpJalRBs9f2+6oqeakN8H1lJEJQ66Dn+i1HRwsAcT5vCB5CH8Fl5XMEob4BBw==" saltValue="aTDjbBRem2jSnmDpTPjVXQ==" spinCount="100000" sqref="K96 G96 K103:K104 G103:G104 K7:K93 G7:G93 K106:K109 G106:G109" name="Štengl"/>
    <protectedRange algorithmName="SHA-512" hashValue="zsmFCsdwULok271kVm21BC0CIet3F1CgoUFN7CW57ED2RYeBTQwgCs+ZNVVtPgUkKeUIJ5tsQp4tQFXHcf7+CQ==" saltValue="Z6+MJ6PpeESoXCTrJYXs3Q==" spinCount="100000" sqref="L96 G96 L103:L104 G103:G104 L7:L93 G7:G93 L106:L109 G106:G109" name="Ježek"/>
    <protectedRange algorithmName="SHA-512" hashValue="ccv2hrHO+xEy1wHL0QNW0++C4zCw6xcV6qi7+AFBAviAZPq+ULVkbOxv+RMZAIDePODWaJu64Mw9arrgRly7WQ==" saltValue="dM9EmkG0inn5TKRkY0SmzA==" spinCount="100000" sqref="O96 G96 O103:O104 G103:G104 O7:O93 G7:G93 O106:O109 G106:G109" name="Vištejnová"/>
    <protectedRange algorithmName="SHA-512" hashValue="ELBePT7j6PmyJgcPHhwY+jO9TM0cB8EAVF/LQhkFHFgIZRt1ETJn46C8hf9Gzui9ssDT/LimEwEaPFBUfIRXjg==" saltValue="w/gByqOJd4kXpeClDDp07A==" spinCount="100000" sqref="P96 G96 P103:P104 G103:G104 P7:P93 G7:G93 P106:P109 G106:G109" name="Tonar"/>
    <protectedRange algorithmName="SHA-512" hashValue="YpHdwhb7kUY4xP+Jdh/9k3hfWBpHWwpINw5gprGEdGJFiNJCIsrVaS0egt7YNN2Rt3BL9m5AapEH+jRb/oY5zQ==" saltValue="HicYtryzwO1uF8In8jPQuA==" spinCount="100000" sqref="Q96 G96 Q103:Q104 G103:G104 Q7:Q93 G7:G93 Q106:Q109 G106:G109" name="Klein"/>
    <protectedRange algorithmName="SHA-512" hashValue="9GDNgf2GjTCkd2ETd8RKO3gd0YaVDKEKD+s1ej6pumy+fYgziSMqHZei81qXRYySw9UrfsrkLCOIs6tNgyaFsA==" saltValue="BHHNBs+F7ykH5oaVN7pF3A==" spinCount="100000" sqref="R96 G96 R103:R104 G103:G104 R7:R93 G7:G93 R106:R109 G106:G109" name="mAREŠ"/>
    <protectedRange algorithmName="SHA-512" hashValue="ktEDYLms3CgO/F/N6GpTFIBtt5B7SbwGmMuZBvmLTk8xp6uQCjwOLtuoR4DA+PuZB2daXWHon34t9YOPATEskg==" saltValue="PAgCxaKLvh1ssuZb8TRlqQ==" spinCount="100000" sqref="S96 G96 S103:S104 G103:G104 S7:S93 G7:G93 S106:S109 G106:G109" name="Racek"/>
  </protectedRanges>
  <autoFilter ref="A7:V94"/>
  <dataConsolidate/>
  <customSheetViews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1"/>
      <autoFilter ref="A7:V109"/>
    </customSheetView>
    <customSheetView guid="{A3685CB1-0A29-484E-BB3B-C5DAB6B68B70}" scale="70" showAutoFilter="1" topLeftCell="A52">
      <selection activeCell="C86" sqref="C86"/>
      <pageMargins left="0.7" right="0.7" top="0.78740157499999996" bottom="0.78740157499999996" header="0.3" footer="0.3"/>
      <pageSetup paperSize="9" orientation="portrait" r:id="rId2"/>
      <autoFilter ref="A7:V17"/>
    </customSheetView>
  </customSheetViews>
  <mergeCells count="25">
    <mergeCell ref="A39:U39"/>
    <mergeCell ref="A52:U52"/>
    <mergeCell ref="A67:U67"/>
    <mergeCell ref="A21:U21"/>
    <mergeCell ref="A24:U24"/>
    <mergeCell ref="A28:U28"/>
    <mergeCell ref="A33:U33"/>
    <mergeCell ref="A1:U1"/>
    <mergeCell ref="A3:V3"/>
    <mergeCell ref="A4:V4"/>
    <mergeCell ref="A5:V5"/>
    <mergeCell ref="A6:V6"/>
    <mergeCell ref="A109:U109"/>
    <mergeCell ref="A90:U90"/>
    <mergeCell ref="A43:U43"/>
    <mergeCell ref="A48:U48"/>
    <mergeCell ref="A76:U76"/>
    <mergeCell ref="A81:U81"/>
    <mergeCell ref="A86:U86"/>
    <mergeCell ref="A71:U71"/>
    <mergeCell ref="A57:U57"/>
    <mergeCell ref="A106:U106"/>
    <mergeCell ref="A93:U93"/>
    <mergeCell ref="A96:U96"/>
    <mergeCell ref="A103:U103"/>
  </mergeCells>
  <dataValidations count="1">
    <dataValidation allowBlank="1" showInputMessage="1" showErrorMessage="1" error="Pokud Vámi požadovaná jednotka není v seznamu, kontaktujte administrátora eva.skudrnova@lfp.cuni.cz" sqref="E105"/>
  </dataValidations>
  <hyperlinks>
    <hyperlink ref="D36" r:id="rId3"/>
    <hyperlink ref="D31" r:id="rId4"/>
    <hyperlink ref="D35" r:id="rId5"/>
  </hyperlinks>
  <pageMargins left="0.7" right="0.7" top="0.78740157499999996" bottom="0.78740157499999996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Škrabal Ondřej</cp:lastModifiedBy>
  <dcterms:created xsi:type="dcterms:W3CDTF">2020-06-16T11:20:28Z</dcterms:created>
  <dcterms:modified xsi:type="dcterms:W3CDTF">2020-11-06T09:50:51Z</dcterms:modified>
</cp:coreProperties>
</file>