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ALI\Aplikace$\PravniOddeleni\VEREJNE ZAKAZKY\2017 az 2022 OP VVV\AA 02 chemikalie atd (DNS)\VZ chemikálie 32 (18-2020)\A) výzva\"/>
    </mc:Choice>
  </mc:AlternateContent>
  <bookViews>
    <workbookView xWindow="0" yWindow="0" windowWidth="28800" windowHeight="12432"/>
  </bookViews>
  <sheets>
    <sheet name="Příloha č. 1" sheetId="1" r:id="rId1"/>
  </sheets>
  <externalReferences>
    <externalReference r:id="rId2"/>
  </externalReferences>
  <definedNames>
    <definedName name="_xlnm._FilterDatabase" localSheetId="0" hidden="1">'Příloha č. 1'!$A$7:$W$39</definedName>
  </definedNames>
  <calcPr calcId="162913"/>
  <customWorkbookViews>
    <customWorkbookView name="Zímová Iveta – osobní zobrazení" guid="{56A39D54-B543-4559-A990-33D1152B5EBC}" mergeInterval="0" personalView="1" maximized="1" xWindow="-8" yWindow="-8" windowWidth="1936" windowHeight="1056" activeSheetId="1"/>
    <customWorkbookView name="Pešanová Lucie – osobní zobrazení" guid="{D0645AB5-8837-4FFD-8653-3659CE4C7926}" mergeInterval="0" personalView="1" xWindow="960" windowWidth="960" windowHeight="1160" activeSheetId="1"/>
    <customWorkbookView name="Štengl Milan – osobní zobrazení" guid="{F2B51789-B119-477D-B4FE-1F948EC43718}" mergeInterval="0" personalView="1" maximized="1" xWindow="-8" yWindow="-8" windowWidth="1936" windowHeight="1176" activeSheetId="1"/>
    <customWorkbookView name="Škrabal Ondřej – osobní zobrazení" guid="{11DEAB5E-F25B-4F71-8FED-B5792377960C}" mergeInterval="0" personalView="1" maximized="1" xWindow="-8" yWindow="-8" windowWidth="1936" windowHeight="1056" activeSheetId="1"/>
    <customWorkbookView name="Cendelín Jan – osobní zobrazení" guid="{80C786D4-5650-4C3B-834F-2B4AFC6ECACF}" mergeInterval="0" personalView="1" xWindow="52" yWindow="20" windowWidth="1542" windowHeight="1140" activeSheetId="1"/>
    <customWorkbookView name="Škudrnová Eva – osobní zobrazení" guid="{A3685CB1-0A29-484E-BB3B-C5DAB6B68B70}" mergeInterval="0" personalView="1" maximized="1" xWindow="-9" yWindow="-9" windowWidth="1938" windowHeight="1048" activeSheetId="1" showComments="commIndAndComment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32" i="1" l="1"/>
  <c r="U32" i="1"/>
  <c r="U22" i="1" l="1"/>
  <c r="W22" i="1" s="1"/>
  <c r="Q23" i="1"/>
  <c r="Q18" i="1"/>
  <c r="U16" i="1"/>
  <c r="W16" i="1" s="1"/>
  <c r="U17" i="1"/>
  <c r="W17" i="1" s="1"/>
  <c r="I23" i="1" l="1"/>
  <c r="J23" i="1"/>
  <c r="K23" i="1"/>
  <c r="L23" i="1"/>
  <c r="M23" i="1"/>
  <c r="N23" i="1"/>
  <c r="O23" i="1"/>
  <c r="P23" i="1"/>
  <c r="R23" i="1"/>
  <c r="S23" i="1"/>
  <c r="T23" i="1"/>
  <c r="H23" i="1"/>
  <c r="U21" i="1"/>
  <c r="W21" i="1" s="1"/>
  <c r="U20" i="1"/>
  <c r="W20" i="1" s="1"/>
  <c r="W23" i="1" l="1"/>
  <c r="H38" i="1"/>
  <c r="U37" i="1"/>
  <c r="W37" i="1" s="1"/>
  <c r="I38" i="1"/>
  <c r="J38" i="1"/>
  <c r="K38" i="1"/>
  <c r="L38" i="1"/>
  <c r="M38" i="1"/>
  <c r="N38" i="1"/>
  <c r="O38" i="1"/>
  <c r="P38" i="1"/>
  <c r="Q38" i="1"/>
  <c r="R38" i="1"/>
  <c r="S38" i="1"/>
  <c r="T38" i="1"/>
  <c r="U36" i="1"/>
  <c r="W36" i="1" s="1"/>
  <c r="W38" i="1" l="1"/>
  <c r="Q34" i="1"/>
  <c r="T34" i="1"/>
  <c r="H34" i="1"/>
  <c r="I18" i="1"/>
  <c r="J18" i="1"/>
  <c r="K18" i="1"/>
  <c r="L18" i="1"/>
  <c r="M18" i="1"/>
  <c r="N18" i="1"/>
  <c r="O18" i="1"/>
  <c r="P18" i="1"/>
  <c r="T18" i="1"/>
  <c r="H18" i="1"/>
  <c r="I10" i="1"/>
  <c r="J10" i="1"/>
  <c r="K10" i="1"/>
  <c r="L10" i="1"/>
  <c r="M10" i="1"/>
  <c r="N10" i="1"/>
  <c r="O10" i="1"/>
  <c r="P10" i="1"/>
  <c r="Q10" i="1"/>
  <c r="R10" i="1"/>
  <c r="S10" i="1"/>
  <c r="T10" i="1"/>
  <c r="H10" i="1"/>
  <c r="U15" i="1" l="1"/>
  <c r="W15" i="1" l="1"/>
  <c r="U33" i="1"/>
  <c r="U31" i="1"/>
  <c r="U27" i="1"/>
  <c r="U28" i="1"/>
  <c r="U29" i="1"/>
  <c r="U30" i="1"/>
  <c r="U9" i="1"/>
  <c r="W33" i="1" l="1"/>
  <c r="W27" i="1" l="1"/>
  <c r="W28" i="1"/>
  <c r="W29" i="1"/>
  <c r="W30" i="1"/>
  <c r="W31" i="1"/>
  <c r="S26" i="1"/>
  <c r="R26" i="1"/>
  <c r="P26" i="1"/>
  <c r="O26" i="1"/>
  <c r="N26" i="1"/>
  <c r="M26" i="1"/>
  <c r="L26" i="1"/>
  <c r="K26" i="1"/>
  <c r="J26" i="1"/>
  <c r="I26" i="1"/>
  <c r="S25" i="1"/>
  <c r="R25" i="1"/>
  <c r="P25" i="1"/>
  <c r="O25" i="1"/>
  <c r="N25" i="1"/>
  <c r="M25" i="1"/>
  <c r="L25" i="1"/>
  <c r="K25" i="1"/>
  <c r="J25" i="1"/>
  <c r="I25" i="1"/>
  <c r="S14" i="1"/>
  <c r="R14" i="1"/>
  <c r="S13" i="1"/>
  <c r="R13" i="1"/>
  <c r="S12" i="1"/>
  <c r="R12" i="1"/>
  <c r="R34" i="1" l="1"/>
  <c r="S18" i="1"/>
  <c r="L34" i="1"/>
  <c r="P34" i="1"/>
  <c r="I34" i="1"/>
  <c r="M34" i="1"/>
  <c r="S34" i="1"/>
  <c r="J34" i="1"/>
  <c r="N34" i="1"/>
  <c r="R18" i="1"/>
  <c r="K34" i="1"/>
  <c r="O34" i="1"/>
  <c r="U25" i="1"/>
  <c r="U26" i="1"/>
  <c r="W26" i="1" s="1"/>
  <c r="U12" i="1"/>
  <c r="U14" i="1"/>
  <c r="W14" i="1" s="1"/>
  <c r="U13" i="1"/>
  <c r="W13" i="1" s="1"/>
  <c r="W25" i="1" l="1"/>
  <c r="W34" i="1" s="1"/>
  <c r="W9" i="1"/>
  <c r="W10" i="1" s="1"/>
  <c r="W12" i="1"/>
  <c r="W18" i="1" s="1"/>
</calcChain>
</file>

<file path=xl/sharedStrings.xml><?xml version="1.0" encoding="utf-8"?>
<sst xmlns="http://schemas.openxmlformats.org/spreadsheetml/2006/main" count="100" uniqueCount="67">
  <si>
    <t>ks</t>
  </si>
  <si>
    <t>název části</t>
  </si>
  <si>
    <t>Název položky (specifikace - druh, materiál, barva, určení apod.)</t>
  </si>
  <si>
    <t>Registrační číslo CAS/kód dodavatele/hypertextový odkaz</t>
  </si>
  <si>
    <t>jednotka
(kg, l, ks apod.)</t>
  </si>
  <si>
    <t>Poznámka</t>
  </si>
  <si>
    <t>ExSIM (Matějovič)</t>
  </si>
  <si>
    <t>AbRE (Hrabák)</t>
  </si>
  <si>
    <t>VITL (Reischig)</t>
  </si>
  <si>
    <t>KvS S/I (Štengl)</t>
  </si>
  <si>
    <t>CNS S/I (Ježek)</t>
  </si>
  <si>
    <t>CNS S/I (Cendelín)</t>
  </si>
  <si>
    <t>M S/I (Kuncová)</t>
  </si>
  <si>
    <t>BR S/I (Vištejnová)</t>
  </si>
  <si>
    <t>KH (Tonar)</t>
  </si>
  <si>
    <t>ChZ (Klein)</t>
  </si>
  <si>
    <t>PtL (Mareš)</t>
  </si>
  <si>
    <t>BchL (Racek)</t>
  </si>
  <si>
    <t>celkem</t>
  </si>
  <si>
    <t>část 03</t>
  </si>
  <si>
    <t>bal</t>
  </si>
  <si>
    <t>Specifikace zboží</t>
  </si>
  <si>
    <t>Návleky na boty pro čisté prostory</t>
  </si>
  <si>
    <t>Rukavice pro čisté prostory ISO 6, nitrilové, délka 30 cm, vel. L</t>
  </si>
  <si>
    <t>Rukavice pro čisté prostory ISO 6, nitrilové, délka 30 cm, vel. M</t>
  </si>
  <si>
    <t>V souladu s poznámkou ve sloupci "G" u vybraných položek musí být požadované zboží pořízeno od konkrétního výrobce vzhledem k nutnosti zpětné kompatibility s již provedenými experimenty. Použití obdobného produktu od jiného výrobce není vzhledem k biologické variabilitě předmětného zboží možné a znemožnilo by přenositelnost údajů mezi experimenty a jejich souhrnnou analýzu.</t>
  </si>
  <si>
    <t>V případě, že níže uvedené specifikace obsahují ve sloupci "D" odkaz (přímý nebo nepřímý) na konkrétní výrobek (ve smyslu obchodní značky), výrobce či dodavatele, je tento odkaz uveden s ohledem na přesnost a srozumitelnost. V tomto případě však dodavatel může nabídnout rovnocenné řešení.</t>
  </si>
  <si>
    <t>V případě, že zboží je dodáváno v jiném balení než požadovaném, provede dodavatel ocenění tak, aby bylo oceněno požadované množství jednotek (ks, kg, l, ml apod.).</t>
  </si>
  <si>
    <r>
      <t xml:space="preserve">Dodavatel vyplní pouze </t>
    </r>
    <r>
      <rPr>
        <b/>
        <u/>
        <sz val="11"/>
        <rFont val="Calibri"/>
        <family val="2"/>
        <charset val="238"/>
        <scheme val="minor"/>
      </rPr>
      <t>všechny</t>
    </r>
    <r>
      <rPr>
        <b/>
        <sz val="11"/>
        <rFont val="Calibri"/>
        <family val="2"/>
        <charset val="238"/>
        <scheme val="minor"/>
      </rPr>
      <t xml:space="preserve"> žlutě podbarvené buňky v tabulce níže, a to pouze pro část, do které podává nabídku.</t>
    </r>
  </si>
  <si>
    <t>část 01</t>
  </si>
  <si>
    <t>část 02</t>
  </si>
  <si>
    <t>Rukavice</t>
  </si>
  <si>
    <t>Chirurgické ústenky (roušky)</t>
  </si>
  <si>
    <t>Ochranné oděvy</t>
  </si>
  <si>
    <t>Ústenky chirurgické jednorázové, s pružnými úchyty za uši, třívrstvý materiál, EN 14683:2019+AC:2019</t>
  </si>
  <si>
    <t>100 ks</t>
  </si>
  <si>
    <t>50 ks</t>
  </si>
  <si>
    <t>čepice chirurgické jednorázové</t>
  </si>
  <si>
    <t>rukavice operační sterilní, vel. 8</t>
  </si>
  <si>
    <t>EbioFyzika (Dejmek)</t>
  </si>
  <si>
    <t>část 04</t>
  </si>
  <si>
    <t>Náplasti</t>
  </si>
  <si>
    <t>pár</t>
  </si>
  <si>
    <t xml:space="preserve">návštěvnický plášť jednorázový </t>
  </si>
  <si>
    <t>komplet</t>
  </si>
  <si>
    <t>jednorázový návlek na obuv CPE</t>
  </si>
  <si>
    <t>Bavlněný pánský operační komplet (halena + kalhoty v pase do gumy), vel. L (na výšku postavy +-180 cm)</t>
  </si>
  <si>
    <r>
      <t xml:space="preserve">
</t>
    </r>
    <r>
      <rPr>
        <u/>
        <sz val="11"/>
        <color theme="10"/>
        <rFont val="Calibri"/>
        <family val="2"/>
        <charset val="238"/>
        <scheme val="minor"/>
      </rPr>
      <t xml:space="preserve">
</t>
    </r>
  </si>
  <si>
    <r>
      <rPr>
        <b/>
        <sz val="9"/>
        <color rgb="FF222222"/>
        <rFont val="Tahoma"/>
        <family val="2"/>
        <charset val="238"/>
      </rPr>
      <t>Kombinéza do čistých prostor, unisex, pratelná splňující</t>
    </r>
    <r>
      <rPr>
        <b/>
        <sz val="9"/>
        <rFont val="Tahoma"/>
        <family val="2"/>
        <charset val="238"/>
      </rPr>
      <t xml:space="preserve"> ISO 6, materiál: antistatický, velikost: výška postavy 170 cm +/- 3%, obvod hrudníku 100 cm +/- 3%, kapuce - obvod hlavy 57 cm +/- 3%</t>
    </r>
    <r>
      <rPr>
        <sz val="9"/>
        <color rgb="FF222222"/>
        <rFont val="Tahoma"/>
        <family val="2"/>
        <charset val="238"/>
      </rPr>
      <t xml:space="preserve">
- všitá kapuce, velikost lze upravit stiskacími knoflíky na zadním dílu
– v místě uší vsazený síťový dílek
– klínové rukávy umožňují pohodlný pohyb
– obvod pasu se nastavuje dírkovou pruženkou
– krytý zip
– rukávy/nohavice ukončeny stiskacími knoflíky
– rukávy/nohavice ukončeny pružnými lemy
– stiskací knoflíky ve výšce kolen pro připnutí dlouhých návleků na obuv</t>
    </r>
  </si>
  <si>
    <r>
      <t xml:space="preserve">Nitrilové rukavice, vel. S
</t>
    </r>
    <r>
      <rPr>
        <sz val="11"/>
        <color theme="1"/>
        <rFont val="Calibri"/>
        <family val="2"/>
        <charset val="238"/>
        <scheme val="minor"/>
      </rPr>
      <t xml:space="preserve"> nesterilní, </t>
    </r>
    <r>
      <rPr>
        <b/>
        <sz val="11"/>
        <color theme="1"/>
        <rFont val="Calibri"/>
        <family val="2"/>
        <charset val="238"/>
        <scheme val="minor"/>
      </rPr>
      <t>nepudrované,</t>
    </r>
    <r>
      <rPr>
        <sz val="11"/>
        <color theme="1"/>
        <rFont val="Calibri"/>
        <family val="2"/>
        <charset val="238"/>
        <scheme val="minor"/>
      </rPr>
      <t xml:space="preserve"> velikost S, ZP dle 93/42/EEC, (baleno v krabici s otvorem pro vytahování )</t>
    </r>
  </si>
  <si>
    <t xml:space="preserve"> </t>
  </si>
  <si>
    <r>
      <t xml:space="preserve">Nitrilové rukavice, vel. M
</t>
    </r>
    <r>
      <rPr>
        <sz val="11"/>
        <color theme="1"/>
        <rFont val="Calibri"/>
        <family val="2"/>
        <charset val="238"/>
        <scheme val="minor"/>
      </rPr>
      <t xml:space="preserve">nesterilní, </t>
    </r>
    <r>
      <rPr>
        <b/>
        <sz val="11"/>
        <color theme="1"/>
        <rFont val="Calibri"/>
        <family val="2"/>
        <charset val="238"/>
        <scheme val="minor"/>
      </rPr>
      <t>nepudrované,</t>
    </r>
    <r>
      <rPr>
        <sz val="11"/>
        <color theme="1"/>
        <rFont val="Calibri"/>
        <family val="2"/>
        <charset val="238"/>
        <scheme val="minor"/>
      </rPr>
      <t xml:space="preserve"> velikost M, ZP dle 93/42/EEC, (baleno v krabici s otvorem pro vytahování )</t>
    </r>
  </si>
  <si>
    <r>
      <t xml:space="preserve">Nitrilové rukavice, vel. L
</t>
    </r>
    <r>
      <rPr>
        <sz val="11"/>
        <color theme="1"/>
        <rFont val="Calibri"/>
        <family val="2"/>
        <charset val="238"/>
        <scheme val="minor"/>
      </rPr>
      <t xml:space="preserve">nesterilní, </t>
    </r>
    <r>
      <rPr>
        <b/>
        <sz val="11"/>
        <color theme="1"/>
        <rFont val="Calibri"/>
        <family val="2"/>
        <charset val="238"/>
        <scheme val="minor"/>
      </rPr>
      <t>nepudrované,</t>
    </r>
    <r>
      <rPr>
        <sz val="11"/>
        <color theme="1"/>
        <rFont val="Calibri"/>
        <family val="2"/>
        <charset val="238"/>
        <scheme val="minor"/>
      </rPr>
      <t xml:space="preserve"> velikost L, ZP dle 93/42/EEC, (baleno v krabici s otvorem pro vytahování )</t>
    </r>
  </si>
  <si>
    <r>
      <t xml:space="preserve">Nitrilové rukavice, vel. XL
</t>
    </r>
    <r>
      <rPr>
        <sz val="11"/>
        <color theme="1"/>
        <rFont val="Calibri"/>
        <family val="2"/>
        <charset val="238"/>
        <scheme val="minor"/>
      </rPr>
      <t xml:space="preserve">nesterilní, </t>
    </r>
    <r>
      <rPr>
        <b/>
        <sz val="11"/>
        <color theme="1"/>
        <rFont val="Calibri"/>
        <family val="2"/>
        <charset val="238"/>
        <scheme val="minor"/>
      </rPr>
      <t>nepudrované,</t>
    </r>
    <r>
      <rPr>
        <sz val="11"/>
        <color theme="1"/>
        <rFont val="Calibri"/>
        <family val="2"/>
        <charset val="238"/>
        <scheme val="minor"/>
      </rPr>
      <t xml:space="preserve"> velikost XL, ZP dle 93/42/EEC, (baleno v krabici s otvorem pro vytahování)</t>
    </r>
  </si>
  <si>
    <r>
      <t>Nitrilové rukavice, vel. M
se zdrsnělými konci</t>
    </r>
    <r>
      <rPr>
        <sz val="11"/>
        <color theme="1"/>
        <rFont val="Calibri"/>
        <family val="2"/>
        <charset val="238"/>
        <scheme val="minor"/>
      </rPr>
      <t xml:space="preserve"> pro citlivější práci, velikost M, (baleno v krabici s otvorem pro vytahování )</t>
    </r>
  </si>
  <si>
    <r>
      <t>Nitrilové rukavice, vel. L
se zdrsnělými konci</t>
    </r>
    <r>
      <rPr>
        <sz val="11"/>
        <color theme="1"/>
        <rFont val="Calibri"/>
        <family val="2"/>
        <charset val="238"/>
        <scheme val="minor"/>
      </rPr>
      <t xml:space="preserve"> pro citlivější práci, velikost L, (baleno v krabici s otvorem pro vytahování )</t>
    </r>
  </si>
  <si>
    <r>
      <t xml:space="preserve">Náplast - bílé hedvábí 2.5cm x 9.2m 
</t>
    </r>
    <r>
      <rPr>
        <sz val="11"/>
        <color theme="1"/>
        <rFont val="Calibri"/>
        <family val="2"/>
        <charset val="238"/>
        <scheme val="minor"/>
      </rPr>
      <t>Nemocniční balení náplastí z bílého hedvábí, hydrofobně impregnováno na ochranu před vnější vlhkostí. Náplast  vhodná k fixaci obvazů všeho druhu, k upevnění sond, kanylu, katétrů apod. u pacientů s citlivou kůží. Náplast dobře propouštějící vzduch a vodní páry, zoubkový okraj, který lze lehce utrhnout a nenaruší se při tom pevnost náplasti v tahu. Náplast neabsorbujující rentgenové záření.</t>
    </r>
  </si>
  <si>
    <r>
      <rPr>
        <b/>
        <sz val="11"/>
        <color theme="1"/>
        <rFont val="Calibri"/>
        <family val="2"/>
        <charset val="238"/>
        <scheme val="minor"/>
      </rPr>
      <t>Náplast - bílé hedvábí 5cm x 5m</t>
    </r>
    <r>
      <rPr>
        <sz val="11"/>
        <color theme="1"/>
        <rFont val="Calibri"/>
        <family val="2"/>
        <charset val="238"/>
        <scheme val="minor"/>
      </rPr>
      <t xml:space="preserve">
Nemocniční balení náplastí z bílého hedvábí, hydrofobně impregnováno na ochranu před vnější vlhkostí. Náplast  vhodná k fixaci obvazů všeho druhu, k upevnění sond, kanylu, katétrů apod. u pacientů s citlivou kůží. Náplast dobře propouštějící vzduch a vodní páry, zoubkový okraj, který lze lehce utrhnout a nenaruší se při tom pevnost náplasti v tahu. Náplast neabsorbujující rentgenové záření.</t>
    </r>
  </si>
  <si>
    <r>
      <rPr>
        <b/>
        <sz val="9"/>
        <color rgb="FF222222"/>
        <rFont val="Tahoma"/>
        <family val="2"/>
        <charset val="238"/>
      </rPr>
      <t>Jednorázový ochranný oděv</t>
    </r>
    <r>
      <rPr>
        <sz val="9"/>
        <color rgb="FF222222"/>
        <rFont val="Tahoma"/>
        <family val="2"/>
        <charset val="238"/>
      </rPr>
      <t>,</t>
    </r>
    <r>
      <rPr>
        <b/>
        <sz val="9"/>
        <color rgb="FF222222"/>
        <rFont val="Tahoma"/>
        <family val="2"/>
        <charset val="238"/>
      </rPr>
      <t xml:space="preserve"> vel. L, materiál TYVEK</t>
    </r>
    <r>
      <rPr>
        <sz val="9"/>
        <color rgb="FF222222"/>
        <rFont val="Tahoma"/>
        <family val="2"/>
        <charset val="238"/>
      </rPr>
      <t>, voděodolná kombinéza s kapucí, odolná chemikáliím, azbestu a prachu, vnější šité švy, trojdílná pružná kapuce, zip s klopou, elastické manžety, pas a kotníky. Ochranný oděv odolný vůči proniknutí částic, vhodný pro vstup do bariery</t>
    </r>
  </si>
  <si>
    <r>
      <rPr>
        <b/>
        <sz val="9"/>
        <color rgb="FF222222"/>
        <rFont val="Tahoma"/>
        <family val="2"/>
        <charset val="238"/>
      </rPr>
      <t xml:space="preserve">Jednorázový ochranný oděv, vel. M, materiál TYVEK, </t>
    </r>
    <r>
      <rPr>
        <sz val="9"/>
        <color rgb="FF222222"/>
        <rFont val="Tahoma"/>
        <family val="2"/>
        <charset val="238"/>
      </rPr>
      <t>voděodolná kombinéza s kapucí, odolná chemikáliím, azbestu a prachu, vnější šité švy, trojdílná pružná kapuce, zip s klopou, elastické manžety, pas a kotníky. Ochranný oděv odolný vůči proniknutí částic, vhodný pro vstup do bariery</t>
    </r>
  </si>
  <si>
    <t>část 05</t>
  </si>
  <si>
    <t>Ochranné oděvy pratelné</t>
  </si>
  <si>
    <t>musí být kompatibilní s kombinázami nabízenými v  položce 1 - připevnění k sobě</t>
  </si>
  <si>
    <r>
      <rPr>
        <b/>
        <sz val="9"/>
        <color rgb="FF222222"/>
        <rFont val="Tahoma"/>
        <family val="2"/>
        <charset val="238"/>
      </rPr>
      <t>Návleky na obuv dlouhé, pratelné,</t>
    </r>
    <r>
      <rPr>
        <sz val="9"/>
        <color rgb="FF222222"/>
        <rFont val="Tahoma"/>
        <family val="2"/>
        <charset val="238"/>
      </rPr>
      <t xml:space="preserve"> </t>
    </r>
    <r>
      <rPr>
        <b/>
        <sz val="9"/>
        <rFont val="Tahoma"/>
        <family val="2"/>
        <charset val="238"/>
      </rPr>
      <t>ISO 6, materiál antistatický, vel. 40-41</t>
    </r>
    <r>
      <rPr>
        <sz val="9"/>
        <color rgb="FF222222"/>
        <rFont val="Tahoma"/>
        <family val="2"/>
        <charset val="238"/>
      </rPr>
      <t xml:space="preserve">
– délka pod kolena
– upevnění na noze zajišťují pruženky na lýtku, nártu a kotníku
– stiskací knoflíky pro upevnění na lýtku
– nášlapná část je vyrobena z antistatické pryže
– stiskací knoflíky pro připnutí k nohavici</t>
    </r>
  </si>
  <si>
    <t>balení 
(= počet jednotek v balení)</t>
  </si>
  <si>
    <t>Jednotková cena za balení v Kč bez DPH</t>
  </si>
  <si>
    <t>Celková cena v Kč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</si>
</sst>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5]General"/>
  </numFmts>
  <fonts count="1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9"/>
      <color rgb="FF222222"/>
      <name val="Tahoma"/>
      <family val="2"/>
      <charset val="238"/>
    </font>
    <font>
      <sz val="11"/>
      <color rgb="FF000000"/>
      <name val="Calibri"/>
      <family val="2"/>
      <charset val="238"/>
    </font>
    <font>
      <b/>
      <sz val="20"/>
      <color theme="1"/>
      <name val="Calibri"/>
      <family val="2"/>
      <charset val="238"/>
      <scheme val="minor"/>
    </font>
    <font>
      <b/>
      <sz val="14"/>
      <color theme="9" tint="-0.2499465926084170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u/>
      <sz val="11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b/>
      <sz val="11"/>
      <color theme="5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9"/>
      <color rgb="FF222222"/>
      <name val="Tahoma"/>
      <family val="2"/>
      <charset val="238"/>
    </font>
    <font>
      <b/>
      <sz val="9"/>
      <name val="Tahoma"/>
      <family val="2"/>
      <charset val="238"/>
    </font>
    <font>
      <i/>
      <sz val="11"/>
      <name val="Calibri"/>
      <family val="2"/>
      <charset val="238"/>
      <scheme val="minor"/>
    </font>
  </fonts>
  <fills count="2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4" tint="-0.24994659260841701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9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2F2F2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-0.24997711111789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medium">
        <color rgb="FF7F7F7F"/>
      </top>
      <bottom/>
      <diagonal/>
    </border>
    <border>
      <left style="medium">
        <color rgb="FF7F7F7F"/>
      </left>
      <right style="thin">
        <color rgb="FF7F7F7F"/>
      </right>
      <top style="medium">
        <color rgb="FF7F7F7F"/>
      </top>
      <bottom style="medium">
        <color rgb="FF7F7F7F"/>
      </bottom>
      <diagonal/>
    </border>
    <border>
      <left/>
      <right/>
      <top style="medium">
        <color rgb="FF7F7F7F"/>
      </top>
      <bottom style="medium">
        <color rgb="FF7F7F7F"/>
      </bottom>
      <diagonal/>
    </border>
    <border>
      <left/>
      <right style="medium">
        <color rgb="FF7F7F7F"/>
      </right>
      <top style="medium">
        <color rgb="FF7F7F7F"/>
      </top>
      <bottom style="medium">
        <color rgb="FF7F7F7F"/>
      </bottom>
      <diagonal/>
    </border>
    <border>
      <left/>
      <right/>
      <top style="medium">
        <color rgb="FF7F7F7F"/>
      </top>
      <bottom/>
      <diagonal/>
    </border>
    <border>
      <left/>
      <right/>
      <top/>
      <bottom style="medium">
        <color rgb="FF7F7F7F"/>
      </bottom>
      <diagonal/>
    </border>
    <border>
      <left style="medium">
        <color rgb="FF7F7F7F"/>
      </left>
      <right/>
      <top/>
      <bottom style="medium">
        <color rgb="FF7F7F7F"/>
      </bottom>
      <diagonal/>
    </border>
    <border>
      <left style="thin">
        <color rgb="FF7F7F7F"/>
      </left>
      <right style="medium">
        <color rgb="FF7F7F7F"/>
      </right>
      <top/>
      <bottom style="thin">
        <color rgb="FF7F7F7F"/>
      </bottom>
      <diagonal/>
    </border>
    <border>
      <left style="medium">
        <color rgb="FF7F7F7F"/>
      </left>
      <right style="thin">
        <color rgb="FF7F7F7F"/>
      </right>
      <top style="medium">
        <color rgb="FF7F7F7F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/>
      <top/>
      <bottom style="thin">
        <color rgb="FF7F7F7F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5">
    <xf numFmtId="0" fontId="0" fillId="0" borderId="0"/>
    <xf numFmtId="164" fontId="7" fillId="0" borderId="0" applyBorder="0" applyProtection="0"/>
    <xf numFmtId="0" fontId="9" fillId="16" borderId="5">
      <alignment shrinkToFit="1"/>
    </xf>
    <xf numFmtId="0" fontId="10" fillId="0" borderId="0" applyNumberFormat="0" applyFill="0" applyBorder="0" applyAlignment="0" applyProtection="0"/>
    <xf numFmtId="0" fontId="12" fillId="16" borderId="5" applyNumberFormat="0" applyAlignment="0" applyProtection="0"/>
  </cellStyleXfs>
  <cellXfs count="123">
    <xf numFmtId="0" fontId="0" fillId="0" borderId="0" xfId="0"/>
    <xf numFmtId="0" fontId="9" fillId="18" borderId="8" xfId="2" applyFill="1" applyBorder="1" applyAlignment="1" applyProtection="1">
      <alignment wrapText="1" shrinkToFit="1"/>
    </xf>
    <xf numFmtId="0" fontId="2" fillId="18" borderId="10" xfId="2" applyFont="1" applyFill="1" applyBorder="1" applyAlignment="1" applyProtection="1">
      <alignment wrapText="1" shrinkToFit="1"/>
    </xf>
    <xf numFmtId="0" fontId="9" fillId="18" borderId="9" xfId="2" applyFill="1" applyBorder="1" applyAlignment="1" applyProtection="1">
      <alignment wrapText="1" shrinkToFit="1"/>
    </xf>
    <xf numFmtId="0" fontId="0" fillId="0" borderId="1" xfId="0" applyBorder="1" applyAlignment="1" applyProtection="1">
      <alignment wrapText="1"/>
    </xf>
    <xf numFmtId="0" fontId="6" fillId="0" borderId="1" xfId="0" applyFont="1" applyFill="1" applyBorder="1" applyAlignment="1" applyProtection="1">
      <alignment wrapText="1"/>
    </xf>
    <xf numFmtId="0" fontId="3" fillId="0" borderId="1" xfId="0" applyFont="1" applyBorder="1" applyAlignment="1" applyProtection="1">
      <alignment wrapText="1"/>
    </xf>
    <xf numFmtId="0" fontId="3" fillId="3" borderId="1" xfId="0" applyFont="1" applyFill="1" applyBorder="1" applyAlignment="1" applyProtection="1">
      <alignment wrapText="1"/>
    </xf>
    <xf numFmtId="0" fontId="3" fillId="4" borderId="1" xfId="0" applyFont="1" applyFill="1" applyBorder="1" applyAlignment="1" applyProtection="1">
      <alignment wrapText="1"/>
    </xf>
    <xf numFmtId="0" fontId="3" fillId="5" borderId="1" xfId="0" applyFont="1" applyFill="1" applyBorder="1" applyAlignment="1" applyProtection="1">
      <alignment wrapText="1"/>
    </xf>
    <xf numFmtId="0" fontId="3" fillId="6" borderId="1" xfId="0" applyFont="1" applyFill="1" applyBorder="1" applyAlignment="1" applyProtection="1">
      <alignment wrapText="1"/>
    </xf>
    <xf numFmtId="0" fontId="3" fillId="7" borderId="1" xfId="0" applyFont="1" applyFill="1" applyBorder="1" applyAlignment="1" applyProtection="1">
      <alignment wrapText="1"/>
    </xf>
    <xf numFmtId="0" fontId="3" fillId="8" borderId="1" xfId="0" applyFont="1" applyFill="1" applyBorder="1" applyAlignment="1" applyProtection="1">
      <alignment wrapText="1"/>
    </xf>
    <xf numFmtId="0" fontId="3" fillId="9" borderId="1" xfId="0" applyFont="1" applyFill="1" applyBorder="1" applyAlignment="1" applyProtection="1">
      <alignment wrapText="1"/>
    </xf>
    <xf numFmtId="0" fontId="3" fillId="10" borderId="1" xfId="0" applyFont="1" applyFill="1" applyBorder="1" applyAlignment="1" applyProtection="1">
      <alignment wrapText="1"/>
    </xf>
    <xf numFmtId="0" fontId="3" fillId="11" borderId="1" xfId="0" applyFont="1" applyFill="1" applyBorder="1" applyAlignment="1" applyProtection="1">
      <alignment wrapText="1"/>
    </xf>
    <xf numFmtId="0" fontId="3" fillId="12" borderId="1" xfId="0" applyFont="1" applyFill="1" applyBorder="1" applyAlignment="1" applyProtection="1">
      <alignment wrapText="1"/>
    </xf>
    <xf numFmtId="0" fontId="3" fillId="13" borderId="1" xfId="0" applyFont="1" applyFill="1" applyBorder="1" applyAlignment="1" applyProtection="1">
      <alignment wrapText="1"/>
    </xf>
    <xf numFmtId="0" fontId="3" fillId="14" borderId="1" xfId="0" applyFont="1" applyFill="1" applyBorder="1" applyAlignment="1" applyProtection="1">
      <alignment horizontal="center" wrapText="1"/>
    </xf>
    <xf numFmtId="4" fontId="3" fillId="2" borderId="1" xfId="0" applyNumberFormat="1" applyFont="1" applyFill="1" applyBorder="1" applyAlignment="1" applyProtection="1">
      <alignment horizontal="right" vertical="center" wrapText="1"/>
      <protection locked="0"/>
    </xf>
    <xf numFmtId="0" fontId="6" fillId="0" borderId="1" xfId="0" applyFont="1" applyBorder="1" applyAlignment="1" applyProtection="1">
      <alignment wrapText="1"/>
    </xf>
    <xf numFmtId="0" fontId="0" fillId="0" borderId="0" xfId="0" applyAlignment="1" applyProtection="1">
      <alignment wrapText="1"/>
    </xf>
    <xf numFmtId="0" fontId="10" fillId="0" borderId="1" xfId="3" applyFill="1" applyBorder="1" applyAlignment="1" applyProtection="1">
      <alignment wrapText="1"/>
    </xf>
    <xf numFmtId="0" fontId="9" fillId="18" borderId="0" xfId="2" applyFill="1" applyBorder="1" applyAlignment="1" applyProtection="1">
      <alignment wrapText="1" shrinkToFit="1"/>
    </xf>
    <xf numFmtId="0" fontId="2" fillId="18" borderId="0" xfId="2" applyFont="1" applyFill="1" applyBorder="1" applyAlignment="1" applyProtection="1">
      <alignment wrapText="1" shrinkToFit="1"/>
    </xf>
    <xf numFmtId="3" fontId="3" fillId="3" borderId="1" xfId="0" applyNumberFormat="1" applyFont="1" applyFill="1" applyBorder="1" applyAlignment="1" applyProtection="1">
      <alignment wrapText="1"/>
    </xf>
    <xf numFmtId="0" fontId="3" fillId="22" borderId="1" xfId="0" applyFont="1" applyFill="1" applyBorder="1" applyAlignment="1" applyProtection="1">
      <alignment horizontal="center" wrapText="1"/>
    </xf>
    <xf numFmtId="0" fontId="4" fillId="18" borderId="7" xfId="0" applyFont="1" applyFill="1" applyBorder="1" applyAlignment="1" applyProtection="1">
      <alignment vertical="center" wrapText="1"/>
    </xf>
    <xf numFmtId="0" fontId="4" fillId="18" borderId="14" xfId="0" applyFont="1" applyFill="1" applyBorder="1" applyAlignment="1" applyProtection="1">
      <alignment vertical="center" wrapText="1"/>
    </xf>
    <xf numFmtId="0" fontId="9" fillId="18" borderId="10" xfId="2" applyFill="1" applyBorder="1" applyAlignment="1" applyProtection="1">
      <alignment wrapText="1" shrinkToFit="1"/>
    </xf>
    <xf numFmtId="0" fontId="3" fillId="3" borderId="3" xfId="0" applyFont="1" applyFill="1" applyBorder="1" applyAlignment="1" applyProtection="1">
      <alignment wrapText="1"/>
    </xf>
    <xf numFmtId="0" fontId="3" fillId="4" borderId="3" xfId="0" applyFont="1" applyFill="1" applyBorder="1" applyAlignment="1" applyProtection="1">
      <alignment wrapText="1"/>
    </xf>
    <xf numFmtId="0" fontId="3" fillId="5" borderId="3" xfId="0" applyFont="1" applyFill="1" applyBorder="1" applyAlignment="1" applyProtection="1">
      <alignment wrapText="1"/>
    </xf>
    <xf numFmtId="0" fontId="3" fillId="6" borderId="3" xfId="0" applyFont="1" applyFill="1" applyBorder="1" applyAlignment="1" applyProtection="1">
      <alignment wrapText="1"/>
    </xf>
    <xf numFmtId="0" fontId="3" fillId="7" borderId="3" xfId="0" applyFont="1" applyFill="1" applyBorder="1" applyAlignment="1" applyProtection="1">
      <alignment wrapText="1"/>
    </xf>
    <xf numFmtId="0" fontId="3" fillId="8" borderId="3" xfId="0" applyFont="1" applyFill="1" applyBorder="1" applyAlignment="1" applyProtection="1">
      <alignment wrapText="1"/>
    </xf>
    <xf numFmtId="0" fontId="3" fillId="9" borderId="3" xfId="0" applyFont="1" applyFill="1" applyBorder="1" applyAlignment="1" applyProtection="1">
      <alignment wrapText="1"/>
    </xf>
    <xf numFmtId="0" fontId="3" fillId="10" borderId="3" xfId="0" applyFont="1" applyFill="1" applyBorder="1" applyAlignment="1" applyProtection="1">
      <alignment wrapText="1"/>
    </xf>
    <xf numFmtId="0" fontId="3" fillId="11" borderId="3" xfId="0" applyFont="1" applyFill="1" applyBorder="1" applyAlignment="1" applyProtection="1">
      <alignment wrapText="1"/>
    </xf>
    <xf numFmtId="0" fontId="3" fillId="12" borderId="3" xfId="0" applyFont="1" applyFill="1" applyBorder="1" applyAlignment="1" applyProtection="1">
      <alignment wrapText="1"/>
    </xf>
    <xf numFmtId="0" fontId="3" fillId="13" borderId="3" xfId="0" applyFont="1" applyFill="1" applyBorder="1" applyAlignment="1" applyProtection="1">
      <alignment wrapText="1"/>
    </xf>
    <xf numFmtId="0" fontId="3" fillId="14" borderId="3" xfId="0" applyFont="1" applyFill="1" applyBorder="1" applyAlignment="1" applyProtection="1">
      <alignment horizontal="center" wrapText="1"/>
    </xf>
    <xf numFmtId="4" fontId="3" fillId="2" borderId="3" xfId="0" applyNumberFormat="1" applyFont="1" applyFill="1" applyBorder="1" applyAlignment="1" applyProtection="1">
      <alignment horizontal="right" vertical="center" wrapText="1"/>
      <protection locked="0"/>
    </xf>
    <xf numFmtId="4" fontId="3" fillId="2" borderId="16" xfId="0" applyNumberFormat="1" applyFont="1" applyFill="1" applyBorder="1" applyAlignment="1" applyProtection="1">
      <alignment horizontal="right" vertical="center" wrapText="1"/>
      <protection locked="0"/>
    </xf>
    <xf numFmtId="0" fontId="0" fillId="18" borderId="18" xfId="0" applyFill="1" applyBorder="1" applyAlignment="1" applyProtection="1">
      <alignment wrapText="1"/>
    </xf>
    <xf numFmtId="0" fontId="0" fillId="0" borderId="1" xfId="0" applyBorder="1" applyAlignment="1" applyProtection="1">
      <alignment vertical="center" wrapText="1"/>
    </xf>
    <xf numFmtId="0" fontId="0" fillId="0" borderId="1" xfId="0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vertical="center" wrapText="1"/>
    </xf>
    <xf numFmtId="3" fontId="3" fillId="3" borderId="1" xfId="0" applyNumberFormat="1" applyFont="1" applyFill="1" applyBorder="1" applyAlignment="1" applyProtection="1">
      <alignment vertical="center" wrapText="1"/>
    </xf>
    <xf numFmtId="0" fontId="3" fillId="4" borderId="1" xfId="0" applyFont="1" applyFill="1" applyBorder="1" applyAlignment="1" applyProtection="1">
      <alignment vertical="center" wrapText="1"/>
    </xf>
    <xf numFmtId="0" fontId="3" fillId="5" borderId="1" xfId="0" applyFont="1" applyFill="1" applyBorder="1" applyAlignment="1" applyProtection="1">
      <alignment vertical="center" wrapText="1"/>
    </xf>
    <xf numFmtId="0" fontId="3" fillId="6" borderId="1" xfId="0" applyFont="1" applyFill="1" applyBorder="1" applyAlignment="1" applyProtection="1">
      <alignment vertical="center" wrapText="1"/>
    </xf>
    <xf numFmtId="0" fontId="3" fillId="7" borderId="1" xfId="0" applyFont="1" applyFill="1" applyBorder="1" applyAlignment="1" applyProtection="1">
      <alignment vertical="center" wrapText="1"/>
    </xf>
    <xf numFmtId="0" fontId="3" fillId="8" borderId="1" xfId="0" applyFont="1" applyFill="1" applyBorder="1" applyAlignment="1" applyProtection="1">
      <alignment vertical="center" wrapText="1"/>
    </xf>
    <xf numFmtId="0" fontId="3" fillId="9" borderId="1" xfId="0" applyFont="1" applyFill="1" applyBorder="1" applyAlignment="1" applyProtection="1">
      <alignment vertical="center" wrapText="1"/>
    </xf>
    <xf numFmtId="0" fontId="3" fillId="10" borderId="1" xfId="0" applyFont="1" applyFill="1" applyBorder="1" applyAlignment="1" applyProtection="1">
      <alignment vertical="center" wrapText="1"/>
    </xf>
    <xf numFmtId="0" fontId="3" fillId="11" borderId="1" xfId="0" applyFont="1" applyFill="1" applyBorder="1" applyAlignment="1" applyProtection="1">
      <alignment vertical="center" wrapText="1"/>
    </xf>
    <xf numFmtId="0" fontId="3" fillId="12" borderId="1" xfId="0" applyFont="1" applyFill="1" applyBorder="1" applyAlignment="1" applyProtection="1">
      <alignment vertical="center" wrapText="1"/>
    </xf>
    <xf numFmtId="0" fontId="3" fillId="13" borderId="1" xfId="0" applyFont="1" applyFill="1" applyBorder="1" applyAlignment="1" applyProtection="1">
      <alignment vertical="center" wrapText="1"/>
    </xf>
    <xf numFmtId="0" fontId="3" fillId="14" borderId="1" xfId="0" applyFont="1" applyFill="1" applyBorder="1" applyAlignment="1" applyProtection="1">
      <alignment horizontal="center" vertical="center" wrapText="1"/>
    </xf>
    <xf numFmtId="0" fontId="3" fillId="22" borderId="1" xfId="0" applyFont="1" applyFill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vertical="center" wrapText="1"/>
    </xf>
    <xf numFmtId="0" fontId="6" fillId="0" borderId="1" xfId="0" applyFont="1" applyFill="1" applyBorder="1" applyAlignment="1" applyProtection="1">
      <alignment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left" vertical="center" wrapText="1"/>
    </xf>
    <xf numFmtId="0" fontId="17" fillId="0" borderId="1" xfId="3" applyFont="1" applyFill="1" applyBorder="1" applyAlignment="1" applyProtection="1">
      <alignment vertical="center" wrapText="1"/>
    </xf>
    <xf numFmtId="3" fontId="3" fillId="0" borderId="1" xfId="0" applyNumberFormat="1" applyFont="1" applyBorder="1" applyAlignment="1" applyProtection="1">
      <alignment horizontal="center" vertical="center" wrapText="1"/>
    </xf>
    <xf numFmtId="0" fontId="3" fillId="0" borderId="3" xfId="0" applyFont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wrapText="1"/>
    </xf>
    <xf numFmtId="0" fontId="2" fillId="0" borderId="1" xfId="0" applyFont="1" applyFill="1" applyBorder="1" applyAlignment="1" applyProtection="1">
      <alignment horizontal="center" wrapText="1"/>
    </xf>
    <xf numFmtId="0" fontId="0" fillId="18" borderId="0" xfId="0" applyFill="1" applyAlignment="1" applyProtection="1">
      <alignment wrapText="1"/>
    </xf>
    <xf numFmtId="0" fontId="8" fillId="0" borderId="0" xfId="0" applyFont="1" applyAlignment="1" applyProtection="1">
      <alignment horizontal="center" wrapText="1"/>
    </xf>
    <xf numFmtId="0" fontId="4" fillId="19" borderId="0" xfId="0" applyFont="1" applyFill="1" applyAlignment="1" applyProtection="1">
      <alignment horizontal="left" vertical="center" wrapText="1" shrinkToFit="1"/>
    </xf>
    <xf numFmtId="0" fontId="0" fillId="0" borderId="0" xfId="0" applyAlignment="1" applyProtection="1">
      <alignment wrapText="1" shrinkToFit="1"/>
    </xf>
    <xf numFmtId="0" fontId="4" fillId="20" borderId="0" xfId="0" applyFont="1" applyFill="1" applyAlignment="1" applyProtection="1">
      <alignment horizontal="left" vertical="center" wrapText="1"/>
    </xf>
    <xf numFmtId="0" fontId="0" fillId="0" borderId="0" xfId="0" applyAlignment="1" applyProtection="1">
      <alignment wrapText="1"/>
    </xf>
    <xf numFmtId="0" fontId="4" fillId="21" borderId="0" xfId="0" applyFont="1" applyFill="1" applyAlignment="1" applyProtection="1">
      <alignment horizontal="left" vertical="center" wrapText="1"/>
    </xf>
    <xf numFmtId="0" fontId="4" fillId="2" borderId="0" xfId="0" applyFont="1" applyFill="1" applyAlignment="1" applyProtection="1">
      <alignment horizontal="left" vertical="center" wrapText="1"/>
    </xf>
    <xf numFmtId="0" fontId="2" fillId="15" borderId="3" xfId="0" applyFont="1" applyFill="1" applyBorder="1" applyAlignment="1" applyProtection="1">
      <alignment horizontal="center" vertical="center" wrapText="1"/>
    </xf>
    <xf numFmtId="0" fontId="2" fillId="17" borderId="6" xfId="0" applyFont="1" applyFill="1" applyBorder="1" applyAlignment="1" applyProtection="1">
      <alignment horizontal="center" vertical="center" wrapText="1"/>
    </xf>
    <xf numFmtId="0" fontId="5" fillId="3" borderId="3" xfId="0" applyFont="1" applyFill="1" applyBorder="1" applyAlignment="1" applyProtection="1">
      <alignment horizontal="center" vertical="center" textRotation="90" wrapText="1"/>
    </xf>
    <xf numFmtId="0" fontId="5" fillId="4" borderId="3" xfId="0" applyFont="1" applyFill="1" applyBorder="1" applyAlignment="1" applyProtection="1">
      <alignment horizontal="center" vertical="center" textRotation="90" wrapText="1"/>
    </xf>
    <xf numFmtId="0" fontId="5" fillId="5" borderId="3" xfId="0" applyFont="1" applyFill="1" applyBorder="1" applyAlignment="1" applyProtection="1">
      <alignment horizontal="center" vertical="center" textRotation="90" wrapText="1"/>
    </xf>
    <xf numFmtId="0" fontId="5" fillId="6" borderId="3" xfId="0" applyFont="1" applyFill="1" applyBorder="1" applyAlignment="1" applyProtection="1">
      <alignment horizontal="center" vertical="center" textRotation="90" wrapText="1"/>
    </xf>
    <xf numFmtId="0" fontId="5" fillId="7" borderId="3" xfId="0" applyFont="1" applyFill="1" applyBorder="1" applyAlignment="1" applyProtection="1">
      <alignment horizontal="center" vertical="center" textRotation="90" wrapText="1"/>
    </xf>
    <xf numFmtId="0" fontId="5" fillId="8" borderId="3" xfId="0" applyFont="1" applyFill="1" applyBorder="1" applyAlignment="1" applyProtection="1">
      <alignment horizontal="center" vertical="center" textRotation="90" wrapText="1"/>
    </xf>
    <xf numFmtId="0" fontId="5" fillId="9" borderId="3" xfId="0" applyFont="1" applyFill="1" applyBorder="1" applyAlignment="1" applyProtection="1">
      <alignment horizontal="center" vertical="center" textRotation="90" wrapText="1"/>
    </xf>
    <xf numFmtId="0" fontId="5" fillId="10" borderId="3" xfId="0" applyFont="1" applyFill="1" applyBorder="1" applyAlignment="1" applyProtection="1">
      <alignment horizontal="center" vertical="center" textRotation="90" wrapText="1"/>
    </xf>
    <xf numFmtId="0" fontId="5" fillId="11" borderId="3" xfId="0" applyFont="1" applyFill="1" applyBorder="1" applyAlignment="1" applyProtection="1">
      <alignment horizontal="center" vertical="center" textRotation="90" wrapText="1"/>
    </xf>
    <xf numFmtId="0" fontId="5" fillId="12" borderId="3" xfId="0" applyFont="1" applyFill="1" applyBorder="1" applyAlignment="1" applyProtection="1">
      <alignment horizontal="center" vertical="center" textRotation="90" wrapText="1"/>
    </xf>
    <xf numFmtId="0" fontId="5" fillId="13" borderId="3" xfId="0" applyFont="1" applyFill="1" applyBorder="1" applyAlignment="1" applyProtection="1">
      <alignment horizontal="center" vertical="center" textRotation="90" wrapText="1"/>
    </xf>
    <xf numFmtId="0" fontId="5" fillId="14" borderId="3" xfId="0" applyFont="1" applyFill="1" applyBorder="1" applyAlignment="1" applyProtection="1">
      <alignment horizontal="center" vertical="center" textRotation="90" wrapText="1"/>
    </xf>
    <xf numFmtId="0" fontId="5" fillId="22" borderId="3" xfId="0" applyFont="1" applyFill="1" applyBorder="1" applyAlignment="1" applyProtection="1">
      <alignment horizontal="center" vertical="center" textRotation="90" wrapText="1"/>
    </xf>
    <xf numFmtId="0" fontId="2" fillId="15" borderId="4" xfId="0" applyFont="1" applyFill="1" applyBorder="1" applyAlignment="1" applyProtection="1">
      <alignment horizontal="center" vertical="center" textRotation="90" wrapText="1"/>
    </xf>
    <xf numFmtId="0" fontId="12" fillId="16" borderId="12" xfId="4" applyBorder="1" applyAlignment="1" applyProtection="1">
      <alignment horizontal="right" wrapText="1"/>
    </xf>
    <xf numFmtId="0" fontId="12" fillId="16" borderId="11" xfId="4" applyBorder="1" applyAlignment="1" applyProtection="1">
      <alignment horizontal="right" wrapText="1"/>
    </xf>
    <xf numFmtId="4" fontId="12" fillId="16" borderId="13" xfId="4" applyNumberFormat="1" applyBorder="1" applyAlignment="1" applyProtection="1">
      <alignment horizontal="right" vertical="center" wrapText="1"/>
    </xf>
    <xf numFmtId="4" fontId="13" fillId="0" borderId="0" xfId="0" applyNumberFormat="1" applyFont="1" applyAlignment="1" applyProtection="1">
      <alignment wrapText="1"/>
    </xf>
    <xf numFmtId="0" fontId="5" fillId="22" borderId="1" xfId="0" applyFont="1" applyFill="1" applyBorder="1" applyAlignment="1" applyProtection="1">
      <alignment horizontal="center" vertical="center" textRotation="90" wrapText="1"/>
    </xf>
    <xf numFmtId="0" fontId="5" fillId="22" borderId="3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vertical="center" wrapText="1"/>
    </xf>
    <xf numFmtId="0" fontId="3" fillId="0" borderId="1" xfId="0" applyFont="1" applyFill="1" applyBorder="1" applyAlignment="1" applyProtection="1">
      <alignment wrapText="1"/>
    </xf>
    <xf numFmtId="0" fontId="0" fillId="0" borderId="1" xfId="0" applyBorder="1" applyProtection="1"/>
    <xf numFmtId="0" fontId="0" fillId="0" borderId="0" xfId="0" applyProtection="1"/>
    <xf numFmtId="0" fontId="0" fillId="0" borderId="1" xfId="0" applyFont="1" applyFill="1" applyBorder="1" applyAlignment="1" applyProtection="1">
      <alignment wrapText="1"/>
    </xf>
    <xf numFmtId="0" fontId="1" fillId="0" borderId="3" xfId="0" applyFont="1" applyFill="1" applyBorder="1" applyAlignment="1" applyProtection="1">
      <alignment vertical="center" wrapText="1"/>
    </xf>
    <xf numFmtId="0" fontId="0" fillId="0" borderId="3" xfId="0" applyFont="1" applyFill="1" applyBorder="1" applyAlignment="1" applyProtection="1">
      <alignment wrapText="1"/>
    </xf>
    <xf numFmtId="0" fontId="3" fillId="0" borderId="3" xfId="0" applyFont="1" applyFill="1" applyBorder="1" applyAlignment="1" applyProtection="1">
      <alignment horizontal="center" vertical="center" wrapText="1"/>
    </xf>
    <xf numFmtId="0" fontId="0" fillId="0" borderId="3" xfId="0" applyBorder="1" applyProtection="1"/>
    <xf numFmtId="0" fontId="5" fillId="22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vertical="center" wrapText="1"/>
    </xf>
    <xf numFmtId="4" fontId="12" fillId="16" borderId="17" xfId="4" applyNumberFormat="1" applyBorder="1" applyAlignment="1" applyProtection="1">
      <alignment horizontal="right" vertical="center" wrapText="1"/>
    </xf>
    <xf numFmtId="4" fontId="13" fillId="0" borderId="2" xfId="0" applyNumberFormat="1" applyFont="1" applyBorder="1" applyAlignment="1" applyProtection="1">
      <alignment wrapText="1"/>
    </xf>
    <xf numFmtId="0" fontId="4" fillId="0" borderId="0" xfId="0" applyFont="1" applyFill="1" applyBorder="1" applyAlignment="1" applyProtection="1">
      <alignment horizontal="center" vertical="center" wrapText="1" shrinkToFit="1"/>
    </xf>
    <xf numFmtId="0" fontId="0" fillId="0" borderId="0" xfId="0" applyFill="1" applyProtection="1"/>
    <xf numFmtId="0" fontId="2" fillId="0" borderId="3" xfId="0" applyFont="1" applyFill="1" applyBorder="1" applyAlignment="1" applyProtection="1">
      <alignment horizontal="center" vertical="center" wrapText="1"/>
    </xf>
    <xf numFmtId="0" fontId="14" fillId="0" borderId="0" xfId="0" applyFont="1" applyFill="1" applyProtection="1"/>
    <xf numFmtId="4" fontId="0" fillId="0" borderId="0" xfId="0" applyNumberFormat="1" applyProtection="1"/>
    <xf numFmtId="4" fontId="4" fillId="0" borderId="2" xfId="0" applyNumberFormat="1" applyFont="1" applyFill="1" applyBorder="1" applyAlignment="1" applyProtection="1">
      <alignment horizontal="right" vertical="center" wrapText="1"/>
    </xf>
    <xf numFmtId="4" fontId="4" fillId="0" borderId="1" xfId="0" applyNumberFormat="1" applyFont="1" applyFill="1" applyBorder="1" applyAlignment="1" applyProtection="1">
      <alignment horizontal="right" vertical="center" wrapText="1"/>
    </xf>
    <xf numFmtId="4" fontId="4" fillId="0" borderId="15" xfId="0" applyNumberFormat="1" applyFont="1" applyFill="1" applyBorder="1" applyAlignment="1" applyProtection="1">
      <alignment horizontal="right" vertical="center" wrapText="1"/>
    </xf>
  </cellXfs>
  <cellStyles count="5">
    <cellStyle name="Excel Built-in Normal" xfId="1"/>
    <cellStyle name="Hypertextový odkaz" xfId="3" builtinId="8"/>
    <cellStyle name="nadpis kategorie" xfId="2"/>
    <cellStyle name="Normální" xfId="0" builtinId="0"/>
    <cellStyle name="Výpočet" xfId="4" builtinId="2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NS_FIND/FIND%2004%20DNS%20XX-2020/objedn&#225;vkov&#253;%20katalog%20FIND%2004%20DNS%20XX-2020%20-%20summary%2011.6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uhrn vědci (3)"/>
      <sheetName val="souhrn vědci (2)"/>
      <sheetName val="nový katalog"/>
      <sheetName val="co není v katalogu"/>
      <sheetName val="List1"/>
      <sheetName val="ExSIM (Matějovič)"/>
      <sheetName val="AbRE (Hrabák)"/>
      <sheetName val="VITL (Reischig)"/>
      <sheetName val="KvSI (Štengl)"/>
      <sheetName val="CNS SI (Ježek)"/>
      <sheetName val="CNS SI (Cendelín)"/>
      <sheetName val="M SI (Kuncová)"/>
      <sheetName val="BR S I (Vištejnová)"/>
      <sheetName val="KH (Tonar)"/>
      <sheetName val="ChZ (Klein)"/>
      <sheetName val="PtL (Mareš)"/>
      <sheetName val="BchL (Racek)"/>
      <sheetName val="seznamy"/>
      <sheetName val="výsledek z DNS2"/>
    </sheetNames>
    <sheetDataSet>
      <sheetData sheetId="0"/>
      <sheetData sheetId="1"/>
      <sheetData sheetId="2"/>
      <sheetData sheetId="3"/>
      <sheetData sheetId="4"/>
      <sheetData sheetId="5"/>
      <sheetData sheetId="6">
        <row r="421">
          <cell r="H421">
            <v>0</v>
          </cell>
        </row>
        <row r="422">
          <cell r="H422">
            <v>0</v>
          </cell>
        </row>
      </sheetData>
      <sheetData sheetId="7">
        <row r="421">
          <cell r="H421">
            <v>0</v>
          </cell>
        </row>
        <row r="422">
          <cell r="H422">
            <v>0</v>
          </cell>
        </row>
      </sheetData>
      <sheetData sheetId="8">
        <row r="421">
          <cell r="H421">
            <v>0</v>
          </cell>
        </row>
        <row r="422">
          <cell r="H422">
            <v>0</v>
          </cell>
        </row>
      </sheetData>
      <sheetData sheetId="9">
        <row r="421">
          <cell r="H421">
            <v>0</v>
          </cell>
        </row>
        <row r="422">
          <cell r="H422">
            <v>0</v>
          </cell>
        </row>
      </sheetData>
      <sheetData sheetId="10">
        <row r="421">
          <cell r="H421">
            <v>0</v>
          </cell>
        </row>
        <row r="422">
          <cell r="H422">
            <v>0</v>
          </cell>
        </row>
      </sheetData>
      <sheetData sheetId="11">
        <row r="421">
          <cell r="H421">
            <v>0</v>
          </cell>
        </row>
        <row r="422">
          <cell r="H422">
            <v>0</v>
          </cell>
        </row>
      </sheetData>
      <sheetData sheetId="12">
        <row r="421">
          <cell r="H421">
            <v>0</v>
          </cell>
        </row>
        <row r="422">
          <cell r="H422">
            <v>0</v>
          </cell>
        </row>
      </sheetData>
      <sheetData sheetId="13">
        <row r="421">
          <cell r="H421">
            <v>0</v>
          </cell>
        </row>
        <row r="422">
          <cell r="H422">
            <v>0</v>
          </cell>
        </row>
      </sheetData>
      <sheetData sheetId="14"/>
      <sheetData sheetId="15">
        <row r="220">
          <cell r="H220">
            <v>0</v>
          </cell>
        </row>
        <row r="226">
          <cell r="H226">
            <v>0</v>
          </cell>
        </row>
        <row r="227">
          <cell r="H227">
            <v>0</v>
          </cell>
        </row>
        <row r="421">
          <cell r="H421">
            <v>0</v>
          </cell>
        </row>
        <row r="422">
          <cell r="H422">
            <v>0</v>
          </cell>
        </row>
      </sheetData>
      <sheetData sheetId="16">
        <row r="220">
          <cell r="H220">
            <v>0</v>
          </cell>
        </row>
        <row r="226">
          <cell r="H226">
            <v>0</v>
          </cell>
        </row>
        <row r="227">
          <cell r="H227">
            <v>0</v>
          </cell>
        </row>
        <row r="421">
          <cell r="H421">
            <v>0</v>
          </cell>
        </row>
        <row r="422">
          <cell r="H422">
            <v>0</v>
          </cell>
        </row>
      </sheetData>
      <sheetData sheetId="17"/>
      <sheetData sheetId="18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1"/>
  <sheetViews>
    <sheetView tabSelected="1" zoomScale="90" zoomScaleNormal="90" workbookViewId="0">
      <selection activeCell="V23" sqref="V23"/>
    </sheetView>
  </sheetViews>
  <sheetFormatPr defaultRowHeight="14.4" x14ac:dyDescent="0.3"/>
  <cols>
    <col min="1" max="1" width="13.33203125" style="105" bestFit="1" customWidth="1"/>
    <col min="2" max="2" width="8.88671875" style="105"/>
    <col min="3" max="3" width="51" style="105" customWidth="1"/>
    <col min="4" max="4" width="35.77734375" style="105" customWidth="1"/>
    <col min="5" max="6" width="10.77734375" style="105" customWidth="1"/>
    <col min="7" max="7" width="12.33203125" style="105" customWidth="1"/>
    <col min="8" max="8" width="8.88671875" style="105" hidden="1" customWidth="1"/>
    <col min="9" max="10" width="12.6640625" style="105" hidden="1" customWidth="1"/>
    <col min="11" max="16" width="8.88671875" style="105" hidden="1" customWidth="1"/>
    <col min="17" max="17" width="9.5546875" style="105" hidden="1" customWidth="1"/>
    <col min="18" max="19" width="8.88671875" style="105" hidden="1" customWidth="1"/>
    <col min="20" max="20" width="0" style="105" hidden="1" customWidth="1"/>
    <col min="21" max="21" width="9.5546875" style="105" bestFit="1" customWidth="1"/>
    <col min="22" max="22" width="12.77734375" style="105" customWidth="1"/>
    <col min="23" max="23" width="15.77734375" style="105" customWidth="1"/>
    <col min="24" max="24" width="9.88671875" style="105" bestFit="1" customWidth="1"/>
    <col min="25" max="16384" width="8.88671875" style="105"/>
  </cols>
  <sheetData>
    <row r="1" spans="1:23" s="21" customFormat="1" ht="25.8" x14ac:dyDescent="0.5">
      <c r="A1" s="73" t="s">
        <v>21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</row>
    <row r="2" spans="1:23" s="21" customFormat="1" ht="20.399999999999999" customHeight="1" x14ac:dyDescent="0.3"/>
    <row r="3" spans="1:23" s="21" customFormat="1" ht="30" customHeight="1" x14ac:dyDescent="0.3">
      <c r="A3" s="74" t="s">
        <v>25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5"/>
    </row>
    <row r="4" spans="1:23" s="21" customFormat="1" ht="30" customHeight="1" x14ac:dyDescent="0.3">
      <c r="A4" s="76" t="s">
        <v>26</v>
      </c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7"/>
    </row>
    <row r="5" spans="1:23" s="21" customFormat="1" x14ac:dyDescent="0.3">
      <c r="A5" s="78" t="s">
        <v>27</v>
      </c>
      <c r="B5" s="78"/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  <c r="Q5" s="78"/>
      <c r="R5" s="78"/>
      <c r="S5" s="78"/>
      <c r="T5" s="78"/>
      <c r="U5" s="77"/>
      <c r="V5" s="77"/>
      <c r="W5" s="77"/>
    </row>
    <row r="6" spans="1:23" s="21" customFormat="1" ht="15" thickBot="1" x14ac:dyDescent="0.35">
      <c r="A6" s="79" t="s">
        <v>28</v>
      </c>
      <c r="B6" s="79"/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  <c r="U6" s="77"/>
      <c r="V6" s="77"/>
      <c r="W6" s="77"/>
    </row>
    <row r="7" spans="1:23" s="21" customFormat="1" ht="130.05000000000001" customHeight="1" thickBot="1" x14ac:dyDescent="0.35">
      <c r="A7" s="80" t="s">
        <v>1</v>
      </c>
      <c r="B7" s="80"/>
      <c r="C7" s="80" t="s">
        <v>2</v>
      </c>
      <c r="D7" s="80" t="s">
        <v>3</v>
      </c>
      <c r="E7" s="80" t="s">
        <v>4</v>
      </c>
      <c r="F7" s="80" t="s">
        <v>64</v>
      </c>
      <c r="G7" s="81" t="s">
        <v>5</v>
      </c>
      <c r="H7" s="82" t="s">
        <v>6</v>
      </c>
      <c r="I7" s="83" t="s">
        <v>7</v>
      </c>
      <c r="J7" s="84" t="s">
        <v>8</v>
      </c>
      <c r="K7" s="85" t="s">
        <v>9</v>
      </c>
      <c r="L7" s="86" t="s">
        <v>10</v>
      </c>
      <c r="M7" s="87" t="s">
        <v>11</v>
      </c>
      <c r="N7" s="88" t="s">
        <v>12</v>
      </c>
      <c r="O7" s="89" t="s">
        <v>13</v>
      </c>
      <c r="P7" s="90" t="s">
        <v>14</v>
      </c>
      <c r="Q7" s="91" t="s">
        <v>15</v>
      </c>
      <c r="R7" s="92" t="s">
        <v>16</v>
      </c>
      <c r="S7" s="93" t="s">
        <v>17</v>
      </c>
      <c r="T7" s="94" t="s">
        <v>39</v>
      </c>
      <c r="U7" s="80" t="s">
        <v>18</v>
      </c>
      <c r="V7" s="95" t="s">
        <v>65</v>
      </c>
      <c r="W7" s="95" t="s">
        <v>66</v>
      </c>
    </row>
    <row r="8" spans="1:23" s="21" customFormat="1" ht="18.600000000000001" thickBot="1" x14ac:dyDescent="0.4">
      <c r="A8" s="27" t="s">
        <v>29</v>
      </c>
      <c r="B8" s="1"/>
      <c r="C8" s="2" t="s">
        <v>32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3"/>
      <c r="W8" s="72"/>
    </row>
    <row r="9" spans="1:23" s="21" customFormat="1" ht="34.950000000000003" customHeight="1" x14ac:dyDescent="0.3">
      <c r="A9" s="4"/>
      <c r="B9" s="46">
        <v>1</v>
      </c>
      <c r="C9" s="64" t="s">
        <v>34</v>
      </c>
      <c r="D9" s="5"/>
      <c r="E9" s="48" t="s">
        <v>20</v>
      </c>
      <c r="F9" s="48" t="s">
        <v>36</v>
      </c>
      <c r="G9" s="6"/>
      <c r="H9" s="25">
        <v>10</v>
      </c>
      <c r="I9" s="8">
        <v>0</v>
      </c>
      <c r="J9" s="9">
        <v>0</v>
      </c>
      <c r="K9" s="10">
        <v>10</v>
      </c>
      <c r="L9" s="11">
        <v>0</v>
      </c>
      <c r="M9" s="12">
        <v>5</v>
      </c>
      <c r="N9" s="13">
        <v>0</v>
      </c>
      <c r="O9" s="14">
        <v>10</v>
      </c>
      <c r="P9" s="15">
        <v>0</v>
      </c>
      <c r="Q9" s="16">
        <v>150</v>
      </c>
      <c r="R9" s="17">
        <v>0</v>
      </c>
      <c r="S9" s="18">
        <v>0</v>
      </c>
      <c r="T9" s="26">
        <v>20</v>
      </c>
      <c r="U9" s="68">
        <f>SUM(H9:T9)</f>
        <v>205</v>
      </c>
      <c r="V9" s="19"/>
      <c r="W9" s="120">
        <f>U9*V9</f>
        <v>0</v>
      </c>
    </row>
    <row r="10" spans="1:23" s="21" customFormat="1" ht="15" thickBot="1" x14ac:dyDescent="0.35">
      <c r="A10" s="96"/>
      <c r="B10" s="97"/>
      <c r="C10" s="97"/>
      <c r="D10" s="97"/>
      <c r="E10" s="97"/>
      <c r="F10" s="97"/>
      <c r="G10" s="97"/>
      <c r="H10" s="97" t="e">
        <f t="shared" ref="H10:T10" si="0">SUMPRODUCT(H9,$V$9)</f>
        <v>#VALUE!</v>
      </c>
      <c r="I10" s="97" t="e">
        <f t="shared" si="0"/>
        <v>#VALUE!</v>
      </c>
      <c r="J10" s="97" t="e">
        <f t="shared" si="0"/>
        <v>#VALUE!</v>
      </c>
      <c r="K10" s="97" t="e">
        <f t="shared" si="0"/>
        <v>#VALUE!</v>
      </c>
      <c r="L10" s="97" t="e">
        <f t="shared" si="0"/>
        <v>#VALUE!</v>
      </c>
      <c r="M10" s="97" t="e">
        <f t="shared" si="0"/>
        <v>#VALUE!</v>
      </c>
      <c r="N10" s="97" t="e">
        <f t="shared" si="0"/>
        <v>#VALUE!</v>
      </c>
      <c r="O10" s="97" t="e">
        <f t="shared" si="0"/>
        <v>#VALUE!</v>
      </c>
      <c r="P10" s="97" t="e">
        <f t="shared" si="0"/>
        <v>#VALUE!</v>
      </c>
      <c r="Q10" s="97" t="e">
        <f t="shared" si="0"/>
        <v>#VALUE!</v>
      </c>
      <c r="R10" s="97" t="e">
        <f t="shared" si="0"/>
        <v>#VALUE!</v>
      </c>
      <c r="S10" s="97" t="e">
        <f t="shared" si="0"/>
        <v>#VALUE!</v>
      </c>
      <c r="T10" s="97" t="e">
        <f t="shared" si="0"/>
        <v>#VALUE!</v>
      </c>
      <c r="U10" s="96" t="s">
        <v>29</v>
      </c>
      <c r="V10" s="98"/>
      <c r="W10" s="99">
        <f>SUM(W9)</f>
        <v>0</v>
      </c>
    </row>
    <row r="11" spans="1:23" s="21" customFormat="1" ht="18.600000000000001" thickBot="1" x14ac:dyDescent="0.4">
      <c r="A11" s="27" t="s">
        <v>30</v>
      </c>
      <c r="B11" s="23"/>
      <c r="C11" s="24" t="s">
        <v>33</v>
      </c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</row>
    <row r="12" spans="1:23" s="21" customFormat="1" ht="19.95" customHeight="1" x14ac:dyDescent="0.3">
      <c r="A12" s="4"/>
      <c r="B12" s="46">
        <v>1</v>
      </c>
      <c r="C12" s="64" t="s">
        <v>22</v>
      </c>
      <c r="D12" s="5"/>
      <c r="E12" s="48" t="s">
        <v>20</v>
      </c>
      <c r="F12" s="48" t="s">
        <v>35</v>
      </c>
      <c r="G12" s="6"/>
      <c r="H12" s="7"/>
      <c r="I12" s="8"/>
      <c r="J12" s="9"/>
      <c r="K12" s="10"/>
      <c r="L12" s="11"/>
      <c r="M12" s="12"/>
      <c r="N12" s="13"/>
      <c r="O12" s="14"/>
      <c r="P12" s="15"/>
      <c r="Q12" s="16">
        <v>40</v>
      </c>
      <c r="R12" s="17">
        <f>'[1]PtL (Mareš)'!H220</f>
        <v>0</v>
      </c>
      <c r="S12" s="18">
        <f>'[1]BchL (Racek)'!H220</f>
        <v>0</v>
      </c>
      <c r="T12" s="100"/>
      <c r="U12" s="48">
        <f>SUM(H12:S12)</f>
        <v>40</v>
      </c>
      <c r="V12" s="19"/>
      <c r="W12" s="121">
        <f>U12*V12</f>
        <v>0</v>
      </c>
    </row>
    <row r="13" spans="1:23" s="21" customFormat="1" ht="64.95" customHeight="1" x14ac:dyDescent="0.3">
      <c r="A13" s="4"/>
      <c r="B13" s="46">
        <v>2</v>
      </c>
      <c r="C13" s="64" t="s">
        <v>58</v>
      </c>
      <c r="D13" s="22"/>
      <c r="E13" s="48" t="s">
        <v>0</v>
      </c>
      <c r="F13" s="48">
        <v>1</v>
      </c>
      <c r="G13" s="6"/>
      <c r="H13" s="7"/>
      <c r="I13" s="8"/>
      <c r="J13" s="9"/>
      <c r="K13" s="10"/>
      <c r="L13" s="11"/>
      <c r="M13" s="12"/>
      <c r="N13" s="13"/>
      <c r="O13" s="14"/>
      <c r="P13" s="15"/>
      <c r="Q13" s="16">
        <v>1000</v>
      </c>
      <c r="R13" s="17">
        <f>'[1]PtL (Mareš)'!H226</f>
        <v>0</v>
      </c>
      <c r="S13" s="18">
        <f>'[1]BchL (Racek)'!H226</f>
        <v>0</v>
      </c>
      <c r="T13" s="100"/>
      <c r="U13" s="48">
        <f>SUM(H13:S13)</f>
        <v>1000</v>
      </c>
      <c r="V13" s="19"/>
      <c r="W13" s="121">
        <f>U13*V13</f>
        <v>0</v>
      </c>
    </row>
    <row r="14" spans="1:23" s="21" customFormat="1" ht="64.95" customHeight="1" x14ac:dyDescent="0.3">
      <c r="A14" s="4"/>
      <c r="B14" s="46">
        <v>3</v>
      </c>
      <c r="C14" s="64" t="s">
        <v>59</v>
      </c>
      <c r="D14" s="22"/>
      <c r="E14" s="48" t="s">
        <v>0</v>
      </c>
      <c r="F14" s="48">
        <v>1</v>
      </c>
      <c r="G14" s="6"/>
      <c r="H14" s="7"/>
      <c r="I14" s="8"/>
      <c r="J14" s="9"/>
      <c r="K14" s="10"/>
      <c r="L14" s="11"/>
      <c r="M14" s="12"/>
      <c r="N14" s="13"/>
      <c r="O14" s="14"/>
      <c r="P14" s="15"/>
      <c r="Q14" s="16">
        <v>1000</v>
      </c>
      <c r="R14" s="17">
        <f>'[1]PtL (Mareš)'!H227</f>
        <v>0</v>
      </c>
      <c r="S14" s="18">
        <f>'[1]BchL (Racek)'!H227</f>
        <v>0</v>
      </c>
      <c r="T14" s="100"/>
      <c r="U14" s="48">
        <f>SUM(H14:S14)</f>
        <v>1000</v>
      </c>
      <c r="V14" s="19"/>
      <c r="W14" s="121">
        <f>U14*V14</f>
        <v>0</v>
      </c>
    </row>
    <row r="15" spans="1:23" s="21" customFormat="1" ht="19.95" customHeight="1" x14ac:dyDescent="0.3">
      <c r="A15" s="4"/>
      <c r="B15" s="46">
        <v>4</v>
      </c>
      <c r="C15" s="64" t="s">
        <v>37</v>
      </c>
      <c r="D15" s="22"/>
      <c r="E15" s="48" t="s">
        <v>20</v>
      </c>
      <c r="F15" s="48" t="s">
        <v>35</v>
      </c>
      <c r="G15" s="6"/>
      <c r="H15" s="7">
        <v>5</v>
      </c>
      <c r="I15" s="8"/>
      <c r="J15" s="9"/>
      <c r="K15" s="10"/>
      <c r="L15" s="11"/>
      <c r="M15" s="12"/>
      <c r="N15" s="13"/>
      <c r="O15" s="14"/>
      <c r="P15" s="15"/>
      <c r="Q15" s="16">
        <v>3</v>
      </c>
      <c r="R15" s="17"/>
      <c r="S15" s="18"/>
      <c r="T15" s="100"/>
      <c r="U15" s="48">
        <f>SUM(H15:S15)</f>
        <v>8</v>
      </c>
      <c r="V15" s="19"/>
      <c r="W15" s="121">
        <f>U15*V15</f>
        <v>0</v>
      </c>
    </row>
    <row r="16" spans="1:23" s="21" customFormat="1" ht="19.95" customHeight="1" x14ac:dyDescent="0.3">
      <c r="A16" s="4"/>
      <c r="B16" s="46">
        <v>5</v>
      </c>
      <c r="C16" s="64" t="s">
        <v>43</v>
      </c>
      <c r="D16" s="22"/>
      <c r="E16" s="48" t="s">
        <v>0</v>
      </c>
      <c r="F16" s="48">
        <v>1</v>
      </c>
      <c r="G16" s="6"/>
      <c r="H16" s="7"/>
      <c r="I16" s="8"/>
      <c r="J16" s="9"/>
      <c r="K16" s="10"/>
      <c r="L16" s="11"/>
      <c r="M16" s="12"/>
      <c r="N16" s="13"/>
      <c r="O16" s="14"/>
      <c r="P16" s="15"/>
      <c r="Q16" s="16">
        <v>500</v>
      </c>
      <c r="R16" s="17"/>
      <c r="S16" s="18"/>
      <c r="T16" s="100"/>
      <c r="U16" s="48">
        <f t="shared" ref="U16:U17" si="1">SUM(H16:S16)</f>
        <v>500</v>
      </c>
      <c r="V16" s="19"/>
      <c r="W16" s="121">
        <f t="shared" ref="W16:W17" si="2">U16*V16</f>
        <v>0</v>
      </c>
    </row>
    <row r="17" spans="1:23" s="21" customFormat="1" ht="19.95" customHeight="1" x14ac:dyDescent="0.3">
      <c r="A17" s="4"/>
      <c r="B17" s="46">
        <v>6</v>
      </c>
      <c r="C17" s="64" t="s">
        <v>45</v>
      </c>
      <c r="D17" s="22"/>
      <c r="E17" s="48" t="s">
        <v>20</v>
      </c>
      <c r="F17" s="48" t="s">
        <v>35</v>
      </c>
      <c r="G17" s="6"/>
      <c r="H17" s="7"/>
      <c r="I17" s="8"/>
      <c r="J17" s="9"/>
      <c r="K17" s="10"/>
      <c r="L17" s="11"/>
      <c r="M17" s="12"/>
      <c r="N17" s="13"/>
      <c r="O17" s="14"/>
      <c r="P17" s="15"/>
      <c r="Q17" s="16">
        <v>30</v>
      </c>
      <c r="R17" s="17"/>
      <c r="S17" s="18"/>
      <c r="T17" s="100"/>
      <c r="U17" s="48">
        <f t="shared" si="1"/>
        <v>30</v>
      </c>
      <c r="V17" s="19"/>
      <c r="W17" s="121">
        <f t="shared" si="2"/>
        <v>0</v>
      </c>
    </row>
    <row r="18" spans="1:23" s="21" customFormat="1" ht="15" thickBot="1" x14ac:dyDescent="0.35">
      <c r="A18" s="96"/>
      <c r="B18" s="97"/>
      <c r="C18" s="97"/>
      <c r="D18" s="97"/>
      <c r="E18" s="97"/>
      <c r="F18" s="97"/>
      <c r="G18" s="97"/>
      <c r="H18" s="97">
        <f t="shared" ref="H18:T18" si="3">SUMPRODUCT(H12:H15,$V$12:$V$15)</f>
        <v>0</v>
      </c>
      <c r="I18" s="97">
        <f t="shared" si="3"/>
        <v>0</v>
      </c>
      <c r="J18" s="97">
        <f t="shared" si="3"/>
        <v>0</v>
      </c>
      <c r="K18" s="97">
        <f t="shared" si="3"/>
        <v>0</v>
      </c>
      <c r="L18" s="97">
        <f t="shared" si="3"/>
        <v>0</v>
      </c>
      <c r="M18" s="97">
        <f t="shared" si="3"/>
        <v>0</v>
      </c>
      <c r="N18" s="97">
        <f t="shared" si="3"/>
        <v>0</v>
      </c>
      <c r="O18" s="97">
        <f t="shared" si="3"/>
        <v>0</v>
      </c>
      <c r="P18" s="97">
        <f t="shared" si="3"/>
        <v>0</v>
      </c>
      <c r="Q18" s="97">
        <f>SUMPRODUCT(Q12:Q17,$V$12:$V$17)</f>
        <v>0</v>
      </c>
      <c r="R18" s="97">
        <f t="shared" si="3"/>
        <v>0</v>
      </c>
      <c r="S18" s="97">
        <f t="shared" si="3"/>
        <v>0</v>
      </c>
      <c r="T18" s="97">
        <f t="shared" si="3"/>
        <v>0</v>
      </c>
      <c r="U18" s="96" t="s">
        <v>30</v>
      </c>
      <c r="V18" s="98"/>
      <c r="W18" s="99">
        <f>SUM(W12:W17)</f>
        <v>0</v>
      </c>
    </row>
    <row r="19" spans="1:23" s="21" customFormat="1" ht="18.600000000000001" thickBot="1" x14ac:dyDescent="0.4">
      <c r="A19" s="27" t="s">
        <v>19</v>
      </c>
      <c r="B19" s="1"/>
      <c r="C19" s="2" t="s">
        <v>61</v>
      </c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3"/>
      <c r="W19" s="3"/>
    </row>
    <row r="20" spans="1:23" s="21" customFormat="1" ht="154.94999999999999" customHeight="1" x14ac:dyDescent="0.3">
      <c r="A20" s="4"/>
      <c r="B20" s="46">
        <v>1</v>
      </c>
      <c r="C20" s="66" t="s">
        <v>48</v>
      </c>
      <c r="D20" s="22" t="s">
        <v>47</v>
      </c>
      <c r="E20" s="48" t="s">
        <v>0</v>
      </c>
      <c r="F20" s="48">
        <v>1</v>
      </c>
      <c r="G20" s="6"/>
      <c r="H20" s="7"/>
      <c r="I20" s="8"/>
      <c r="J20" s="9"/>
      <c r="K20" s="10"/>
      <c r="L20" s="11"/>
      <c r="M20" s="12"/>
      <c r="N20" s="13"/>
      <c r="O20" s="14"/>
      <c r="P20" s="15"/>
      <c r="Q20" s="16">
        <v>120</v>
      </c>
      <c r="R20" s="17"/>
      <c r="S20" s="18"/>
      <c r="T20" s="100"/>
      <c r="U20" s="48">
        <f>SUM(H20:S20)</f>
        <v>120</v>
      </c>
      <c r="V20" s="19"/>
      <c r="W20" s="121">
        <f>U20*V20</f>
        <v>0</v>
      </c>
    </row>
    <row r="21" spans="1:23" s="21" customFormat="1" ht="100.05" customHeight="1" x14ac:dyDescent="0.3">
      <c r="A21" s="4"/>
      <c r="B21" s="46">
        <v>2</v>
      </c>
      <c r="C21" s="66" t="s">
        <v>63</v>
      </c>
      <c r="D21" s="67" t="s">
        <v>62</v>
      </c>
      <c r="E21" s="48" t="s">
        <v>42</v>
      </c>
      <c r="F21" s="48">
        <v>1</v>
      </c>
      <c r="G21" s="6"/>
      <c r="H21" s="7"/>
      <c r="I21" s="8"/>
      <c r="J21" s="9"/>
      <c r="K21" s="10"/>
      <c r="L21" s="11"/>
      <c r="M21" s="12"/>
      <c r="N21" s="13"/>
      <c r="O21" s="14"/>
      <c r="P21" s="15"/>
      <c r="Q21" s="16">
        <v>120</v>
      </c>
      <c r="R21" s="17"/>
      <c r="S21" s="18"/>
      <c r="T21" s="100"/>
      <c r="U21" s="48">
        <f>SUM(H21:S21)</f>
        <v>120</v>
      </c>
      <c r="V21" s="19"/>
      <c r="W21" s="121">
        <f>U21*V21</f>
        <v>0</v>
      </c>
    </row>
    <row r="22" spans="1:23" s="21" customFormat="1" ht="30" customHeight="1" x14ac:dyDescent="0.3">
      <c r="A22" s="4"/>
      <c r="B22" s="46">
        <v>3</v>
      </c>
      <c r="C22" s="66" t="s">
        <v>46</v>
      </c>
      <c r="D22" s="22"/>
      <c r="E22" s="48" t="s">
        <v>44</v>
      </c>
      <c r="F22" s="48">
        <v>1</v>
      </c>
      <c r="G22" s="6"/>
      <c r="H22" s="7"/>
      <c r="I22" s="8"/>
      <c r="J22" s="9"/>
      <c r="K22" s="10"/>
      <c r="L22" s="11"/>
      <c r="M22" s="12"/>
      <c r="N22" s="13"/>
      <c r="O22" s="14"/>
      <c r="P22" s="15"/>
      <c r="Q22" s="16">
        <v>10</v>
      </c>
      <c r="R22" s="17"/>
      <c r="S22" s="18"/>
      <c r="T22" s="100"/>
      <c r="U22" s="48">
        <f>SUM(H22:S22)</f>
        <v>10</v>
      </c>
      <c r="V22" s="19"/>
      <c r="W22" s="121">
        <f>U22*V22</f>
        <v>0</v>
      </c>
    </row>
    <row r="23" spans="1:23" s="21" customFormat="1" ht="15" thickBot="1" x14ac:dyDescent="0.35">
      <c r="A23" s="96"/>
      <c r="B23" s="97"/>
      <c r="C23" s="97"/>
      <c r="D23" s="97"/>
      <c r="E23" s="97"/>
      <c r="F23" s="97"/>
      <c r="G23" s="97"/>
      <c r="H23" s="97">
        <f t="shared" ref="H23:T23" si="4">SUMPRODUCT(H20:H21,$V$20:$V$21)</f>
        <v>0</v>
      </c>
      <c r="I23" s="97">
        <f t="shared" si="4"/>
        <v>0</v>
      </c>
      <c r="J23" s="97">
        <f t="shared" si="4"/>
        <v>0</v>
      </c>
      <c r="K23" s="97">
        <f t="shared" si="4"/>
        <v>0</v>
      </c>
      <c r="L23" s="97">
        <f t="shared" si="4"/>
        <v>0</v>
      </c>
      <c r="M23" s="97">
        <f t="shared" si="4"/>
        <v>0</v>
      </c>
      <c r="N23" s="97">
        <f t="shared" si="4"/>
        <v>0</v>
      </c>
      <c r="O23" s="97">
        <f t="shared" si="4"/>
        <v>0</v>
      </c>
      <c r="P23" s="97">
        <f t="shared" si="4"/>
        <v>0</v>
      </c>
      <c r="Q23" s="97">
        <f>SUMPRODUCT(Q20:Q22,$V$20:$V$22)</f>
        <v>0</v>
      </c>
      <c r="R23" s="97">
        <f t="shared" si="4"/>
        <v>0</v>
      </c>
      <c r="S23" s="97">
        <f t="shared" si="4"/>
        <v>0</v>
      </c>
      <c r="T23" s="97">
        <f t="shared" si="4"/>
        <v>0</v>
      </c>
      <c r="U23" s="96" t="s">
        <v>19</v>
      </c>
      <c r="V23" s="98"/>
      <c r="W23" s="99">
        <f>SUM(W20:W22)</f>
        <v>0</v>
      </c>
    </row>
    <row r="24" spans="1:23" s="21" customFormat="1" ht="18.600000000000001" thickBot="1" x14ac:dyDescent="0.4">
      <c r="A24" s="27" t="s">
        <v>40</v>
      </c>
      <c r="B24" s="1"/>
      <c r="C24" s="2" t="s">
        <v>31</v>
      </c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3"/>
      <c r="W24" s="3"/>
    </row>
    <row r="25" spans="1:23" s="21" customFormat="1" ht="19.95" customHeight="1" x14ac:dyDescent="0.3">
      <c r="A25" s="4"/>
      <c r="B25" s="46">
        <v>1</v>
      </c>
      <c r="C25" s="63" t="s">
        <v>23</v>
      </c>
      <c r="D25" s="20"/>
      <c r="E25" s="48" t="s">
        <v>20</v>
      </c>
      <c r="F25" s="65" t="s">
        <v>35</v>
      </c>
      <c r="G25" s="6"/>
      <c r="H25" s="7">
        <v>0</v>
      </c>
      <c r="I25" s="8">
        <f>'[1]AbRE (Hrabák)'!H421</f>
        <v>0</v>
      </c>
      <c r="J25" s="9">
        <f>'[1]VITL (Reischig)'!H421</f>
        <v>0</v>
      </c>
      <c r="K25" s="10">
        <f>'[1]KvSI (Štengl)'!H421</f>
        <v>0</v>
      </c>
      <c r="L25" s="11">
        <f>'[1]CNS SI (Ježek)'!H421</f>
        <v>0</v>
      </c>
      <c r="M25" s="12">
        <f>'[1]CNS SI (Cendelín)'!H421</f>
        <v>0</v>
      </c>
      <c r="N25" s="13">
        <f>'[1]M SI (Kuncová)'!H421</f>
        <v>0</v>
      </c>
      <c r="O25" s="14">
        <f>'[1]BR S I (Vištejnová)'!H421</f>
        <v>0</v>
      </c>
      <c r="P25" s="15">
        <f>'[1]KH (Tonar)'!H421</f>
        <v>0</v>
      </c>
      <c r="Q25" s="16">
        <v>5</v>
      </c>
      <c r="R25" s="17">
        <f>'[1]PtL (Mareš)'!H421</f>
        <v>0</v>
      </c>
      <c r="S25" s="18">
        <f>'[1]BchL (Racek)'!H421</f>
        <v>0</v>
      </c>
      <c r="T25" s="101">
        <v>5</v>
      </c>
      <c r="U25" s="48">
        <f>SUM(H25:T25)</f>
        <v>10</v>
      </c>
      <c r="V25" s="19"/>
      <c r="W25" s="120">
        <f>U25*V25</f>
        <v>0</v>
      </c>
    </row>
    <row r="26" spans="1:23" s="21" customFormat="1" ht="19.95" customHeight="1" x14ac:dyDescent="0.3">
      <c r="A26" s="4"/>
      <c r="B26" s="46">
        <v>2</v>
      </c>
      <c r="C26" s="64" t="s">
        <v>24</v>
      </c>
      <c r="D26" s="5"/>
      <c r="E26" s="48" t="s">
        <v>20</v>
      </c>
      <c r="F26" s="65" t="s">
        <v>35</v>
      </c>
      <c r="G26" s="6"/>
      <c r="H26" s="7">
        <v>0</v>
      </c>
      <c r="I26" s="8">
        <f>'[1]AbRE (Hrabák)'!H422</f>
        <v>0</v>
      </c>
      <c r="J26" s="9">
        <f>'[1]VITL (Reischig)'!H422</f>
        <v>0</v>
      </c>
      <c r="K26" s="10">
        <f>'[1]KvSI (Štengl)'!H422</f>
        <v>0</v>
      </c>
      <c r="L26" s="11">
        <f>'[1]CNS SI (Ježek)'!H422</f>
        <v>0</v>
      </c>
      <c r="M26" s="12">
        <f>'[1]CNS SI (Cendelín)'!H422</f>
        <v>0</v>
      </c>
      <c r="N26" s="13">
        <f>'[1]M SI (Kuncová)'!H422</f>
        <v>0</v>
      </c>
      <c r="O26" s="14">
        <f>'[1]BR S I (Vištejnová)'!H422</f>
        <v>0</v>
      </c>
      <c r="P26" s="15">
        <f>'[1]KH (Tonar)'!H422</f>
        <v>0</v>
      </c>
      <c r="Q26" s="16">
        <v>5</v>
      </c>
      <c r="R26" s="17">
        <f>'[1]PtL (Mareš)'!H422</f>
        <v>0</v>
      </c>
      <c r="S26" s="18">
        <f>'[1]BchL (Racek)'!H422</f>
        <v>0</v>
      </c>
      <c r="T26" s="101">
        <v>5</v>
      </c>
      <c r="U26" s="48">
        <f t="shared" ref="U26:U33" si="5">SUM(H26:T26)</f>
        <v>10</v>
      </c>
      <c r="V26" s="19"/>
      <c r="W26" s="120">
        <f>U26*V26</f>
        <v>0</v>
      </c>
    </row>
    <row r="27" spans="1:23" ht="49.95" customHeight="1" x14ac:dyDescent="0.3">
      <c r="A27" s="4"/>
      <c r="B27" s="46">
        <v>3</v>
      </c>
      <c r="C27" s="102" t="s">
        <v>49</v>
      </c>
      <c r="D27" s="103" t="s">
        <v>50</v>
      </c>
      <c r="E27" s="65" t="s">
        <v>20</v>
      </c>
      <c r="F27" s="65" t="s">
        <v>35</v>
      </c>
      <c r="G27" s="104"/>
      <c r="H27" s="7">
        <v>8</v>
      </c>
      <c r="I27" s="8"/>
      <c r="J27" s="9"/>
      <c r="K27" s="10">
        <v>3</v>
      </c>
      <c r="L27" s="11"/>
      <c r="M27" s="12">
        <v>2</v>
      </c>
      <c r="N27" s="13"/>
      <c r="O27" s="14">
        <v>15</v>
      </c>
      <c r="P27" s="15"/>
      <c r="Q27" s="16">
        <v>10</v>
      </c>
      <c r="R27" s="17"/>
      <c r="S27" s="18"/>
      <c r="T27" s="94"/>
      <c r="U27" s="48">
        <f t="shared" si="5"/>
        <v>38</v>
      </c>
      <c r="V27" s="19"/>
      <c r="W27" s="120">
        <f>U27*V27</f>
        <v>0</v>
      </c>
    </row>
    <row r="28" spans="1:23" ht="49.95" customHeight="1" x14ac:dyDescent="0.3">
      <c r="A28" s="4"/>
      <c r="B28" s="46">
        <v>4</v>
      </c>
      <c r="C28" s="102" t="s">
        <v>51</v>
      </c>
      <c r="D28" s="103"/>
      <c r="E28" s="65" t="s">
        <v>20</v>
      </c>
      <c r="F28" s="65" t="s">
        <v>35</v>
      </c>
      <c r="G28" s="104"/>
      <c r="H28" s="7">
        <v>8</v>
      </c>
      <c r="I28" s="8"/>
      <c r="J28" s="9"/>
      <c r="K28" s="10">
        <v>5</v>
      </c>
      <c r="L28" s="11"/>
      <c r="M28" s="12">
        <v>10</v>
      </c>
      <c r="N28" s="13"/>
      <c r="O28" s="14">
        <v>15</v>
      </c>
      <c r="P28" s="15"/>
      <c r="Q28" s="16">
        <v>60</v>
      </c>
      <c r="R28" s="17"/>
      <c r="S28" s="18"/>
      <c r="T28" s="101">
        <v>15</v>
      </c>
      <c r="U28" s="48">
        <f t="shared" si="5"/>
        <v>113</v>
      </c>
      <c r="V28" s="19"/>
      <c r="W28" s="120">
        <f t="shared" ref="W28:W33" si="6">U28*V28</f>
        <v>0</v>
      </c>
    </row>
    <row r="29" spans="1:23" ht="49.95" customHeight="1" x14ac:dyDescent="0.3">
      <c r="A29" s="4"/>
      <c r="B29" s="46">
        <v>5</v>
      </c>
      <c r="C29" s="102" t="s">
        <v>52</v>
      </c>
      <c r="D29" s="106"/>
      <c r="E29" s="65" t="s">
        <v>20</v>
      </c>
      <c r="F29" s="65" t="s">
        <v>35</v>
      </c>
      <c r="G29" s="104"/>
      <c r="H29" s="7">
        <v>8</v>
      </c>
      <c r="I29" s="8"/>
      <c r="J29" s="9"/>
      <c r="K29" s="10">
        <v>2</v>
      </c>
      <c r="L29" s="11"/>
      <c r="M29" s="12">
        <v>10</v>
      </c>
      <c r="N29" s="13"/>
      <c r="O29" s="14">
        <v>15</v>
      </c>
      <c r="P29" s="15"/>
      <c r="Q29" s="16">
        <v>60</v>
      </c>
      <c r="R29" s="17"/>
      <c r="S29" s="18"/>
      <c r="T29" s="101">
        <v>20</v>
      </c>
      <c r="U29" s="48">
        <f t="shared" si="5"/>
        <v>115</v>
      </c>
      <c r="V29" s="19"/>
      <c r="W29" s="120">
        <f t="shared" si="6"/>
        <v>0</v>
      </c>
    </row>
    <row r="30" spans="1:23" ht="49.95" customHeight="1" x14ac:dyDescent="0.3">
      <c r="A30" s="4"/>
      <c r="B30" s="46">
        <v>6</v>
      </c>
      <c r="C30" s="102" t="s">
        <v>53</v>
      </c>
      <c r="D30" s="106"/>
      <c r="E30" s="65" t="s">
        <v>20</v>
      </c>
      <c r="F30" s="65" t="s">
        <v>35</v>
      </c>
      <c r="G30" s="104"/>
      <c r="H30" s="7"/>
      <c r="I30" s="8"/>
      <c r="J30" s="9"/>
      <c r="K30" s="10"/>
      <c r="L30" s="11"/>
      <c r="M30" s="12">
        <v>4</v>
      </c>
      <c r="N30" s="13"/>
      <c r="O30" s="14"/>
      <c r="P30" s="15"/>
      <c r="Q30" s="16">
        <v>40</v>
      </c>
      <c r="R30" s="17"/>
      <c r="S30" s="18"/>
      <c r="T30" s="101">
        <v>10</v>
      </c>
      <c r="U30" s="48">
        <f t="shared" si="5"/>
        <v>54</v>
      </c>
      <c r="V30" s="19"/>
      <c r="W30" s="120">
        <f t="shared" si="6"/>
        <v>0</v>
      </c>
    </row>
    <row r="31" spans="1:23" ht="49.95" customHeight="1" x14ac:dyDescent="0.3">
      <c r="A31" s="4"/>
      <c r="B31" s="46">
        <v>7</v>
      </c>
      <c r="C31" s="107" t="s">
        <v>55</v>
      </c>
      <c r="D31" s="108"/>
      <c r="E31" s="65" t="s">
        <v>20</v>
      </c>
      <c r="F31" s="109" t="s">
        <v>35</v>
      </c>
      <c r="G31" s="110"/>
      <c r="H31" s="30"/>
      <c r="I31" s="31"/>
      <c r="J31" s="32"/>
      <c r="K31" s="33"/>
      <c r="L31" s="34"/>
      <c r="M31" s="35"/>
      <c r="N31" s="36"/>
      <c r="O31" s="37"/>
      <c r="P31" s="38"/>
      <c r="Q31" s="39">
        <v>10</v>
      </c>
      <c r="R31" s="40"/>
      <c r="S31" s="41"/>
      <c r="T31" s="101">
        <v>5</v>
      </c>
      <c r="U31" s="69">
        <f t="shared" si="5"/>
        <v>15</v>
      </c>
      <c r="V31" s="42"/>
      <c r="W31" s="122">
        <f t="shared" si="6"/>
        <v>0</v>
      </c>
    </row>
    <row r="32" spans="1:23" ht="49.95" customHeight="1" x14ac:dyDescent="0.3">
      <c r="A32" s="4"/>
      <c r="B32" s="46">
        <v>8</v>
      </c>
      <c r="C32" s="102" t="s">
        <v>54</v>
      </c>
      <c r="D32" s="106"/>
      <c r="E32" s="65" t="s">
        <v>20</v>
      </c>
      <c r="F32" s="65" t="s">
        <v>35</v>
      </c>
      <c r="G32" s="104"/>
      <c r="H32" s="7"/>
      <c r="I32" s="8"/>
      <c r="J32" s="9"/>
      <c r="K32" s="10"/>
      <c r="L32" s="11"/>
      <c r="M32" s="12"/>
      <c r="N32" s="13"/>
      <c r="O32" s="14"/>
      <c r="P32" s="15"/>
      <c r="Q32" s="16">
        <v>10</v>
      </c>
      <c r="R32" s="17"/>
      <c r="S32" s="18"/>
      <c r="T32" s="111"/>
      <c r="U32" s="69">
        <f t="shared" si="5"/>
        <v>10</v>
      </c>
      <c r="V32" s="19"/>
      <c r="W32" s="122">
        <f t="shared" si="6"/>
        <v>0</v>
      </c>
    </row>
    <row r="33" spans="1:24" ht="19.95" customHeight="1" x14ac:dyDescent="0.3">
      <c r="A33" s="4"/>
      <c r="B33" s="46">
        <v>9</v>
      </c>
      <c r="C33" s="112" t="s">
        <v>38</v>
      </c>
      <c r="D33" s="103"/>
      <c r="E33" s="65" t="s">
        <v>20</v>
      </c>
      <c r="F33" s="65" t="s">
        <v>36</v>
      </c>
      <c r="G33" s="104"/>
      <c r="H33" s="7">
        <v>1</v>
      </c>
      <c r="I33" s="8"/>
      <c r="J33" s="9"/>
      <c r="K33" s="10"/>
      <c r="L33" s="11"/>
      <c r="M33" s="12"/>
      <c r="N33" s="13"/>
      <c r="O33" s="14"/>
      <c r="P33" s="15"/>
      <c r="Q33" s="16"/>
      <c r="R33" s="17"/>
      <c r="S33" s="18"/>
      <c r="T33" s="100"/>
      <c r="U33" s="48">
        <f t="shared" si="5"/>
        <v>1</v>
      </c>
      <c r="V33" s="43"/>
      <c r="W33" s="120">
        <f t="shared" si="6"/>
        <v>0</v>
      </c>
    </row>
    <row r="34" spans="1:24" s="21" customFormat="1" ht="15" thickBot="1" x14ac:dyDescent="0.35">
      <c r="A34" s="96"/>
      <c r="B34" s="97"/>
      <c r="C34" s="97"/>
      <c r="D34" s="97"/>
      <c r="E34" s="97"/>
      <c r="F34" s="97"/>
      <c r="G34" s="97"/>
      <c r="H34" s="97">
        <f>SUMPRODUCT(H25:H33,$V$25:$V$33)</f>
        <v>0</v>
      </c>
      <c r="I34" s="97">
        <f t="shared" ref="I34:T34" si="7">SUMPRODUCT(I25:I33,$V$25:$V$33)</f>
        <v>0</v>
      </c>
      <c r="J34" s="97">
        <f t="shared" si="7"/>
        <v>0</v>
      </c>
      <c r="K34" s="97">
        <f t="shared" si="7"/>
        <v>0</v>
      </c>
      <c r="L34" s="97">
        <f t="shared" si="7"/>
        <v>0</v>
      </c>
      <c r="M34" s="97">
        <f t="shared" si="7"/>
        <v>0</v>
      </c>
      <c r="N34" s="97">
        <f t="shared" si="7"/>
        <v>0</v>
      </c>
      <c r="O34" s="97">
        <f t="shared" si="7"/>
        <v>0</v>
      </c>
      <c r="P34" s="97">
        <f t="shared" si="7"/>
        <v>0</v>
      </c>
      <c r="Q34" s="97">
        <f t="shared" si="7"/>
        <v>0</v>
      </c>
      <c r="R34" s="97">
        <f t="shared" si="7"/>
        <v>0</v>
      </c>
      <c r="S34" s="97">
        <f t="shared" si="7"/>
        <v>0</v>
      </c>
      <c r="T34" s="97">
        <f t="shared" si="7"/>
        <v>0</v>
      </c>
      <c r="U34" s="96" t="s">
        <v>40</v>
      </c>
      <c r="V34" s="113"/>
      <c r="W34" s="114">
        <f>SUM(W25:W33)</f>
        <v>0</v>
      </c>
    </row>
    <row r="35" spans="1:24" s="21" customFormat="1" ht="18.600000000000001" thickBot="1" x14ac:dyDescent="0.4">
      <c r="A35" s="28" t="s">
        <v>60</v>
      </c>
      <c r="B35" s="29"/>
      <c r="C35" s="2" t="s">
        <v>41</v>
      </c>
      <c r="D35" s="29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44"/>
    </row>
    <row r="36" spans="1:24" s="21" customFormat="1" ht="145.05000000000001" customHeight="1" x14ac:dyDescent="0.3">
      <c r="A36" s="4"/>
      <c r="B36" s="46">
        <v>1</v>
      </c>
      <c r="C36" s="47" t="s">
        <v>56</v>
      </c>
      <c r="D36" s="5"/>
      <c r="E36" s="48" t="s">
        <v>0</v>
      </c>
      <c r="F36" s="48">
        <v>1</v>
      </c>
      <c r="G36" s="49"/>
      <c r="H36" s="50">
        <v>15</v>
      </c>
      <c r="I36" s="51">
        <v>0</v>
      </c>
      <c r="J36" s="52">
        <v>0</v>
      </c>
      <c r="K36" s="53">
        <v>0</v>
      </c>
      <c r="L36" s="54">
        <v>0</v>
      </c>
      <c r="M36" s="55">
        <v>0</v>
      </c>
      <c r="N36" s="56">
        <v>0</v>
      </c>
      <c r="O36" s="57">
        <v>0</v>
      </c>
      <c r="P36" s="58">
        <v>0</v>
      </c>
      <c r="Q36" s="59">
        <v>0</v>
      </c>
      <c r="R36" s="60">
        <v>0</v>
      </c>
      <c r="S36" s="61">
        <v>0</v>
      </c>
      <c r="T36" s="62">
        <v>0</v>
      </c>
      <c r="U36" s="68">
        <f>SUM(H36:T36)</f>
        <v>15</v>
      </c>
      <c r="V36" s="19"/>
      <c r="W36" s="120">
        <f>U36*V36</f>
        <v>0</v>
      </c>
    </row>
    <row r="37" spans="1:24" s="21" customFormat="1" ht="145.05000000000001" customHeight="1" x14ac:dyDescent="0.3">
      <c r="A37" s="4"/>
      <c r="B37" s="46">
        <v>2</v>
      </c>
      <c r="C37" s="45" t="s">
        <v>57</v>
      </c>
      <c r="D37" s="5"/>
      <c r="E37" s="48" t="s">
        <v>0</v>
      </c>
      <c r="F37" s="48">
        <v>1</v>
      </c>
      <c r="G37" s="49"/>
      <c r="H37" s="50">
        <v>15</v>
      </c>
      <c r="I37" s="51">
        <v>0</v>
      </c>
      <c r="J37" s="52">
        <v>0</v>
      </c>
      <c r="K37" s="53">
        <v>0</v>
      </c>
      <c r="L37" s="54">
        <v>0</v>
      </c>
      <c r="M37" s="55">
        <v>0</v>
      </c>
      <c r="N37" s="56">
        <v>0</v>
      </c>
      <c r="O37" s="57">
        <v>0</v>
      </c>
      <c r="P37" s="58">
        <v>0</v>
      </c>
      <c r="Q37" s="59">
        <v>0</v>
      </c>
      <c r="R37" s="60">
        <v>0</v>
      </c>
      <c r="S37" s="61">
        <v>0</v>
      </c>
      <c r="T37" s="62">
        <v>0</v>
      </c>
      <c r="U37" s="68">
        <f>SUM(H37:T37)</f>
        <v>15</v>
      </c>
      <c r="V37" s="19"/>
      <c r="W37" s="120">
        <f>U37*V37</f>
        <v>0</v>
      </c>
    </row>
    <row r="38" spans="1:24" s="21" customFormat="1" ht="15" thickBot="1" x14ac:dyDescent="0.35">
      <c r="A38" s="96"/>
      <c r="B38" s="97"/>
      <c r="C38" s="97"/>
      <c r="D38" s="97"/>
      <c r="E38" s="97"/>
      <c r="F38" s="97"/>
      <c r="G38" s="97"/>
      <c r="H38" s="97">
        <f>SUMPRODUCT(H36:H37,$V$36:$V$37)</f>
        <v>0</v>
      </c>
      <c r="I38" s="97" t="e">
        <f t="shared" ref="I38:T38" si="8">SUMPRODUCT(I36,$V$36)</f>
        <v>#VALUE!</v>
      </c>
      <c r="J38" s="97" t="e">
        <f t="shared" si="8"/>
        <v>#VALUE!</v>
      </c>
      <c r="K38" s="97" t="e">
        <f t="shared" si="8"/>
        <v>#VALUE!</v>
      </c>
      <c r="L38" s="97" t="e">
        <f t="shared" si="8"/>
        <v>#VALUE!</v>
      </c>
      <c r="M38" s="97" t="e">
        <f t="shared" si="8"/>
        <v>#VALUE!</v>
      </c>
      <c r="N38" s="97" t="e">
        <f t="shared" si="8"/>
        <v>#VALUE!</v>
      </c>
      <c r="O38" s="97" t="e">
        <f t="shared" si="8"/>
        <v>#VALUE!</v>
      </c>
      <c r="P38" s="97" t="e">
        <f t="shared" si="8"/>
        <v>#VALUE!</v>
      </c>
      <c r="Q38" s="97" t="e">
        <f t="shared" si="8"/>
        <v>#VALUE!</v>
      </c>
      <c r="R38" s="97" t="e">
        <f t="shared" si="8"/>
        <v>#VALUE!</v>
      </c>
      <c r="S38" s="97" t="e">
        <f t="shared" si="8"/>
        <v>#VALUE!</v>
      </c>
      <c r="T38" s="97" t="e">
        <f t="shared" si="8"/>
        <v>#VALUE!</v>
      </c>
      <c r="U38" s="96" t="s">
        <v>60</v>
      </c>
      <c r="V38" s="98"/>
      <c r="W38" s="99">
        <f>SUM(W36:W37)</f>
        <v>0</v>
      </c>
    </row>
    <row r="39" spans="1:24" ht="18" x14ac:dyDescent="0.35">
      <c r="A39" s="115"/>
      <c r="B39" s="116"/>
      <c r="C39" s="116"/>
      <c r="D39" s="116"/>
      <c r="E39" s="116"/>
      <c r="F39" s="116"/>
      <c r="G39" s="116"/>
      <c r="H39" s="70"/>
      <c r="I39" s="70"/>
      <c r="J39" s="70"/>
      <c r="K39" s="70"/>
      <c r="L39" s="70"/>
      <c r="M39" s="70"/>
      <c r="N39" s="70"/>
      <c r="O39" s="70"/>
      <c r="P39" s="70"/>
      <c r="Q39" s="70"/>
      <c r="R39" s="70"/>
      <c r="S39" s="71"/>
      <c r="T39" s="117"/>
      <c r="U39" s="116"/>
      <c r="V39" s="116"/>
      <c r="W39" s="118"/>
      <c r="X39" s="119"/>
    </row>
    <row r="40" spans="1:24" x14ac:dyDescent="0.3">
      <c r="A40" s="116"/>
      <c r="B40" s="116"/>
      <c r="C40" s="116"/>
      <c r="D40" s="116"/>
      <c r="E40" s="116"/>
      <c r="F40" s="116"/>
      <c r="G40" s="116"/>
      <c r="H40" s="116"/>
      <c r="I40" s="116"/>
      <c r="J40" s="116"/>
      <c r="K40" s="116"/>
      <c r="L40" s="116"/>
      <c r="M40" s="116"/>
      <c r="N40" s="116"/>
      <c r="O40" s="116"/>
      <c r="P40" s="116"/>
      <c r="Q40" s="116"/>
      <c r="R40" s="116"/>
      <c r="S40" s="116"/>
      <c r="T40" s="116"/>
      <c r="U40" s="116"/>
      <c r="V40" s="116"/>
      <c r="W40" s="116"/>
    </row>
    <row r="41" spans="1:24" x14ac:dyDescent="0.3">
      <c r="A41" s="116"/>
      <c r="B41" s="116"/>
      <c r="C41" s="116"/>
      <c r="D41" s="116"/>
      <c r="E41" s="116"/>
      <c r="F41" s="116"/>
      <c r="G41" s="116"/>
      <c r="H41" s="116"/>
      <c r="I41" s="116"/>
      <c r="J41" s="116"/>
      <c r="K41" s="116"/>
      <c r="L41" s="116"/>
      <c r="M41" s="116"/>
      <c r="N41" s="116"/>
      <c r="O41" s="116"/>
      <c r="P41" s="116"/>
      <c r="Q41" s="116"/>
      <c r="R41" s="116"/>
      <c r="S41" s="116"/>
      <c r="T41" s="116"/>
      <c r="U41" s="116"/>
      <c r="V41" s="116"/>
      <c r="W41" s="116"/>
    </row>
  </sheetData>
  <sheetProtection algorithmName="SHA-512" hashValue="6iHg+ZGCip7U+oJmf5heAvkXH2IRgeqfFUb091KK0AMDV2dVaJ3teSdUIrpMAS5vtRQT+vtfOp/aG7RZHO4FZw==" saltValue="OEfX34DOAOMjuvCHTG1B3g==" spinCount="100000" sheet="1" insertColumns="0" insertRows="0" autoFilter="0"/>
  <protectedRanges>
    <protectedRange algorithmName="SHA-512" hashValue="v4/G+NoHFBLCC3iohpYCeLROVnMrG6Fi/eR5kO9DBhg6Q3RjUn5BkiK0mF/IDM9ZHu2l+aev5vFROCbyzYqPog==" saltValue="t1LlxSPt8/rjt6hBJ45rLQ==" spinCount="100000" sqref="S7:T9 S20:T22 S25:T33 S35:T37 S12:T17 G7:G38" name="Racek"/>
    <protectedRange algorithmName="SHA-512" hashValue="arPlZBTYMwFEVXDrwUIUHeXpRHHNX1V9on9A91/2bCAVTFy4I62QfQi78UNhWZ7oNu+MBojZjUIfrITrMfwOSg==" saltValue="cFYgWxlBGutZhPz1osKG6Q==" spinCount="100000" sqref="R7:R9 R20:R22 R25:R33 R35:R37 R12:R17 G7:G38" name="Mareš"/>
    <protectedRange algorithmName="SHA-512" hashValue="ixdTYQ7XqRYgX4TntetHFmNZDma8ZrBCWfAlJLk7z89m+5j4CHqA1BgHZBGnq3fCilSsEG8REVhE45yuSQhBbA==" saltValue="YoaRDfJEXPQoPreA8nRakg==" spinCount="100000" sqref="Q7:Q9 Q20:Q22 Q25:Q33 Q35:Q37 Q12:Q17 G7:G38" name="Klein"/>
    <protectedRange algorithmName="SHA-512" hashValue="MmwNl7yfQmBJ4skDo0uHnwYK2LR8WaZAkbLC8PFBIYYcHD+RTAtGOYbK/TEMjcOh2pN5P136y+hEeOJGs+J5HA==" saltValue="vCqeDmPZjTKDf77BagYCOA==" spinCount="100000" sqref="P7:P9 P20:P22 P25:P33 P35:P37 P12:P17 G7:G38" name="Tonar"/>
    <protectedRange algorithmName="SHA-512" hashValue="5L+nClUNRXiqmd6zhFd2RtwYrCw+YDm7JtHXubUZvkuRp1FPepJQkn0VbNpunOPCZllf60uKWEhvNiirQdZvJQ==" saltValue="lbdJVAFcXss8INEvZPzSxg==" spinCount="100000" sqref="O7:O9 O20:O22 O25:O33 O35:O37 O12:O17 G7:G38" name="Vištejnová"/>
    <protectedRange algorithmName="SHA-512" hashValue="CPG4mrCs0MCeO4p1/Gp5lxZsPV3GNt+i7UiMg0Sxhvezo3uR95aw3lD4WPoimzr00HjCL3Ibx6N0cYHlKbtb+w==" saltValue="CIa/9w99nX1/KgzMmuVWzA==" spinCount="100000" sqref="N7:N9 N20:N22 N25:N33 N35:N37 N12:N17 G7:G38" name="Kuncová"/>
    <protectedRange password="D0B0" sqref="M7:M9 M20:M22 M25:M33 M35:M37 M12:M17 G7:G38" name="Cendelín"/>
    <protectedRange algorithmName="SHA-512" hashValue="3k5HR/aB7ZckheysjiexGf+gKkZa97ulYePnXRUyyS4/1144qsbBp5XdxKdNZ0yt4LcRSqXA72euVlk7I+0Xow==" saltValue="iKqMx6H557OjpG/TK611OQ==" spinCount="100000" sqref="L7:L9 L25:L33 L20:L22 L35:L37 L12:L17 G7:G38" name="Ježek"/>
    <protectedRange password="D1B0" sqref="K7:K9 K25:K33 K20:K22 K35:K37 K12:K17 G7:G38" name="Štengl"/>
    <protectedRange algorithmName="SHA-512" hashValue="Ig+QzYFBihry9TzE5ymdU4+XVXLhIhllbWqinqssAFVIehhLinXqJE08yat8vqjiWRqY/QHaI2kGWDUthyWOtQ==" saltValue="o9YYQRc4xAjgH4UwBPxobw==" spinCount="100000" sqref="J7:J9 J25:J33 J20:J22 J35:J37 J12:J17 G7:G38" name="Reischig"/>
    <protectedRange algorithmName="SHA-512" hashValue="2jtULp20Seu9kTGuQ5NanVDmujgA2gcpH5ylAEZAxSuv1UQgd+0/Hk+ojvVFGS5DnlaDZeg2acQ181Z2oZGqSA==" saltValue="mRFGXK7RFVIrrvskllOZdQ==" spinCount="100000" sqref="I7:I9 I25:I33 I20:I22 I35:I37 I12:I17 G7:G38" name="Hrabák"/>
    <protectedRange algorithmName="SHA-512" hashValue="Br+YIbFGht9lSB98WcH2TAl+KMMjZNgB+6eqJKZ8BwoSKCCcaGVJZmA9CO8xdrQWjCtU0VR7wlpNbRiPdQEchQ==" saltValue="2sy7ehG1r+0JwNv8ExDfSg==" spinCount="100000" sqref="Y24:XFD33 U24:W24 U34:XFD34 U40:W1048576 V39:W39 A39:T1048576 X39:XFD1048576 D36 E35:XFD36 C35:D35 C38:XFD38 D37:XFD37 Y19:XFD19 A19:W19 A1:XFD18 A20:XFD23 A24:T34 A35:B38 U25:X33" name="administrátor"/>
    <protectedRange algorithmName="SHA-512" hashValue="D/n7/qoMoa+WvRU5+TdxxfwPpY0QZkPfko0Zhfau/73A++S1cLHt/eIEkh/TjrUzwypGjxah2L9w8juH7J0kyA==" saltValue="8r5xDasFhCrRn/cA2UUpwg==" spinCount="100000" sqref="I11:U11 G24 G25:H33 G20:H22 I10:T10 G35:H38 G34:T34 I38:T38 G18:T18 G7:H17 G19 G23:T23" name="Matějovič"/>
  </protectedRanges>
  <autoFilter ref="A7:W39"/>
  <customSheetViews>
    <customSheetView guid="{56A39D54-B543-4559-A990-33D1152B5EBC}" scale="80">
      <selection activeCell="O20" sqref="O20"/>
      <pageMargins left="0.7" right="0.7" top="0.78740157499999996" bottom="0.78740157499999996" header="0.3" footer="0.3"/>
    </customSheetView>
    <customSheetView guid="{D0645AB5-8837-4FFD-8653-3659CE4C7926}" scale="80">
      <selection activeCell="H19" sqref="H19"/>
      <pageMargins left="0.7" right="0.7" top="0.78740157499999996" bottom="0.78740157499999996" header="0.3" footer="0.3"/>
    </customSheetView>
    <customSheetView guid="{F2B51789-B119-477D-B4FE-1F948EC43718}" scale="80">
      <selection activeCell="K20" sqref="K20"/>
      <pageMargins left="0.7" right="0.7" top="0.78740157499999996" bottom="0.78740157499999996" header="0.3" footer="0.3"/>
    </customSheetView>
    <customSheetView guid="{80C786D4-5650-4C3B-834F-2B4AFC6ECACF}" scale="80" topLeftCell="A7">
      <selection activeCell="M21" sqref="M21"/>
      <pageMargins left="0.7" right="0.7" top="0.78740157499999996" bottom="0.78740157499999996" header="0.3" footer="0.3"/>
    </customSheetView>
    <customSheetView guid="{A3685CB1-0A29-484E-BB3B-C5DAB6B68B70}" scale="80" topLeftCell="A21">
      <selection activeCell="A30" sqref="A30:XFD30"/>
      <pageMargins left="0.7" right="0.7" top="0.78740157499999996" bottom="0.78740157499999996" header="0.3" footer="0.3"/>
    </customSheetView>
  </customSheetViews>
  <mergeCells count="5">
    <mergeCell ref="A1:V1"/>
    <mergeCell ref="A3:W3"/>
    <mergeCell ref="A4:W4"/>
    <mergeCell ref="A5:W5"/>
    <mergeCell ref="A6:W6"/>
  </mergeCells>
  <pageMargins left="0.7" right="0.7" top="0.78740157499999996" bottom="0.78740157499999996" header="0.3" footer="0.3"/>
  <pageSetup paperSize="9" scale="29" orientation="landscape" horizont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 č.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Škudrnová Eva</dc:creator>
  <cp:lastModifiedBy>Kvasničková Hana</cp:lastModifiedBy>
  <cp:lastPrinted>2020-12-10T13:42:29Z</cp:lastPrinted>
  <dcterms:created xsi:type="dcterms:W3CDTF">2020-06-16T11:20:28Z</dcterms:created>
  <dcterms:modified xsi:type="dcterms:W3CDTF">2020-12-10T13:44:14Z</dcterms:modified>
</cp:coreProperties>
</file>