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33 (19-2020)\A) výzva\"/>
    </mc:Choice>
  </mc:AlternateContent>
  <bookViews>
    <workbookView xWindow="0" yWindow="0" windowWidth="28752" windowHeight="11976"/>
  </bookViews>
  <sheets>
    <sheet name="Příloha č. 1" sheetId="1" r:id="rId1"/>
  </sheets>
  <externalReferences>
    <externalReference r:id="rId2"/>
  </externalReferences>
  <definedNames>
    <definedName name="_xlnm._FilterDatabase" localSheetId="0" hidden="1">'Příloha č. 1'!$A$7:$W$55</definedName>
    <definedName name="Z_11DEAB5E_F25B_4F71_8FED_B5792377960C_.wvu.FilterData" localSheetId="0" hidden="1">'Příloha č. 1'!$A$7:$W$23</definedName>
    <definedName name="Z_A3685CB1_0A29_484E_BB3B_C5DAB6B68B70_.wvu.FilterData" localSheetId="0" hidden="1">'Příloha č. 1'!$A$7:$W$23</definedName>
  </definedNames>
  <calcPr calcId="162913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S63" i="1" l="1"/>
  <c r="R63" i="1"/>
  <c r="Q63" i="1"/>
  <c r="P63" i="1"/>
  <c r="O63" i="1"/>
  <c r="N63" i="1"/>
  <c r="M63" i="1"/>
  <c r="L63" i="1"/>
  <c r="K63" i="1"/>
  <c r="J63" i="1"/>
  <c r="I63" i="1"/>
  <c r="U63" i="1" l="1"/>
  <c r="W63" i="1" s="1"/>
  <c r="W64" i="1" s="1"/>
  <c r="U57" i="1"/>
  <c r="U60" i="1"/>
  <c r="U67" i="1"/>
  <c r="W67" i="1" s="1"/>
  <c r="U66" i="1"/>
  <c r="W66" i="1" s="1"/>
  <c r="W68" i="1" s="1"/>
  <c r="U54" i="1" l="1"/>
  <c r="U53" i="1"/>
  <c r="U50" i="1"/>
  <c r="U49" i="1"/>
  <c r="U26" i="1"/>
  <c r="U25" i="1"/>
  <c r="W60" i="1" l="1"/>
  <c r="W61" i="1" s="1"/>
  <c r="W57" i="1" l="1"/>
  <c r="W58" i="1" s="1"/>
  <c r="U22" i="1" l="1"/>
  <c r="W22" i="1" s="1"/>
  <c r="U19" i="1"/>
  <c r="W19" i="1" s="1"/>
  <c r="U20" i="1"/>
  <c r="W20" i="1" s="1"/>
  <c r="U21" i="1"/>
  <c r="W21" i="1" s="1"/>
  <c r="U12" i="1"/>
  <c r="U13" i="1"/>
  <c r="U14" i="1"/>
  <c r="U18" i="1"/>
  <c r="W18" i="1" s="1"/>
  <c r="U30" i="1" l="1"/>
  <c r="U31" i="1"/>
  <c r="U29" i="1"/>
  <c r="W34" i="1" l="1"/>
  <c r="W35" i="1"/>
  <c r="W36" i="1"/>
  <c r="W26" i="1"/>
  <c r="W29" i="1"/>
  <c r="W30" i="1"/>
  <c r="W31" i="1"/>
  <c r="W25" i="1"/>
  <c r="W27" i="1" s="1"/>
  <c r="W50" i="1"/>
  <c r="W49" i="1"/>
  <c r="W51" i="1" l="1"/>
  <c r="W37" i="1"/>
  <c r="W32" i="1"/>
  <c r="W54" i="1" l="1"/>
  <c r="W53" i="1"/>
  <c r="W55" i="1" l="1"/>
  <c r="U11" i="1"/>
  <c r="I9" i="1" l="1"/>
  <c r="J9" i="1"/>
  <c r="K9" i="1"/>
  <c r="L9" i="1"/>
  <c r="M9" i="1"/>
  <c r="N9" i="1"/>
  <c r="O9" i="1"/>
  <c r="P9" i="1"/>
  <c r="Q9" i="1"/>
  <c r="R9" i="1"/>
  <c r="S9" i="1"/>
  <c r="I10" i="1"/>
  <c r="J10" i="1"/>
  <c r="K10" i="1"/>
  <c r="L10" i="1"/>
  <c r="M10" i="1"/>
  <c r="N10" i="1"/>
  <c r="O10" i="1"/>
  <c r="P10" i="1"/>
  <c r="Q10" i="1"/>
  <c r="R10" i="1"/>
  <c r="S10" i="1"/>
  <c r="I17" i="1"/>
  <c r="J17" i="1"/>
  <c r="K17" i="1"/>
  <c r="L17" i="1"/>
  <c r="M17" i="1"/>
  <c r="N17" i="1"/>
  <c r="O17" i="1"/>
  <c r="P17" i="1"/>
  <c r="Q17" i="1"/>
  <c r="R17" i="1"/>
  <c r="S17" i="1"/>
  <c r="U46" i="1"/>
  <c r="W46" i="1" s="1"/>
  <c r="U45" i="1"/>
  <c r="W45" i="1" s="1"/>
  <c r="U44" i="1"/>
  <c r="W44" i="1" s="1"/>
  <c r="U43" i="1"/>
  <c r="W43" i="1" s="1"/>
  <c r="R42" i="1"/>
  <c r="Q42" i="1"/>
  <c r="P42" i="1"/>
  <c r="O42" i="1"/>
  <c r="N42" i="1"/>
  <c r="M42" i="1"/>
  <c r="L42" i="1"/>
  <c r="K42" i="1"/>
  <c r="J42" i="1"/>
  <c r="I42" i="1"/>
  <c r="H42" i="1"/>
  <c r="U41" i="1"/>
  <c r="W41" i="1" s="1"/>
  <c r="U40" i="1"/>
  <c r="W40" i="1" s="1"/>
  <c r="U39" i="1"/>
  <c r="W39" i="1" s="1"/>
  <c r="U9" i="1" l="1"/>
  <c r="W9" i="1" s="1"/>
  <c r="U17" i="1"/>
  <c r="W17" i="1" s="1"/>
  <c r="W23" i="1" s="1"/>
  <c r="U10" i="1"/>
  <c r="W10" i="1" s="1"/>
  <c r="U42" i="1"/>
  <c r="W15" i="1" l="1"/>
  <c r="W42" i="1"/>
  <c r="W47" i="1" s="1"/>
</calcChain>
</file>

<file path=xl/sharedStrings.xml><?xml version="1.0" encoding="utf-8"?>
<sst xmlns="http://schemas.openxmlformats.org/spreadsheetml/2006/main" count="189" uniqueCount="142">
  <si>
    <t>ks</t>
  </si>
  <si>
    <t>Název položky (specifikace - druh, materiál, barva, určení apod.)</t>
  </si>
  <si>
    <t>Registrační číslo CAS/kód dodavatele/hypertextový odkaz</t>
  </si>
  <si>
    <t>jednotka
(kg, l, ks apod.)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</si>
  <si>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</si>
  <si>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</si>
  <si>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</si>
  <si>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</si>
  <si>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</si>
  <si>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</si>
  <si>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</si>
  <si>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</si>
  <si>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</si>
  <si>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</si>
  <si>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</si>
  <si>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</si>
  <si>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</si>
  <si>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</si>
  <si>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</si>
  <si>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dodržet výrobce a příslušný kód</t>
  </si>
  <si>
    <t>Ethanol 96% p.a.</t>
  </si>
  <si>
    <t>l</t>
  </si>
  <si>
    <t>musí být zachována koncentrace a čistota</t>
  </si>
  <si>
    <t>g</t>
  </si>
  <si>
    <t>kg</t>
  </si>
  <si>
    <t>Ethanol euro denaturovaný 96 % (5 l)</t>
  </si>
  <si>
    <t>CAS 64-17-5</t>
  </si>
  <si>
    <t>Absolutní etanol pro UV (99,8 %) - PCR molekulární čistota, pro UV</t>
  </si>
  <si>
    <t>kat. č. 8701148SP/ BBraun</t>
  </si>
  <si>
    <t>Infusomat Space Line SafeSet, Airstop, 250/145cm, vol. 7ml/m, Type IV-Standard – Luer Lock</t>
  </si>
  <si>
    <t>Injekční a infuzní technika a sondy</t>
  </si>
  <si>
    <t xml:space="preserve">Peroxid vodíku 30%, stabilizovaný, </t>
  </si>
  <si>
    <t>část 06</t>
  </si>
  <si>
    <t>Stříkačky 5 ml bez závitu</t>
  </si>
  <si>
    <t>část 10 Celkem</t>
  </si>
  <si>
    <t>část 06 Celkem</t>
  </si>
  <si>
    <t>Combi uzávěr infuze modrý, konec se závitem vnitřně i zevně</t>
  </si>
  <si>
    <t>Jodistan sodný min. 99,8%, pa., ACS</t>
  </si>
  <si>
    <t>CAS: 64-17-5</t>
  </si>
  <si>
    <t>7722-84-1</t>
  </si>
  <si>
    <t>CAS 7790-28-5</t>
  </si>
  <si>
    <t>CAS 16828-11-8</t>
  </si>
  <si>
    <t>SÍRAN HLINITÝ HEXADEKAHYDRÁT</t>
  </si>
  <si>
    <t>Čisticí prostředek na bázi limonenu pro odparafinování histologických řezů</t>
  </si>
  <si>
    <t>96-98% limonenu, terpénu s charakteristickou vůní citronu nebo pomeranče,  Hustota 0,84 g·cm-3</t>
  </si>
  <si>
    <t>Roztok pro biochemické proteinové detekční systémy</t>
  </si>
  <si>
    <t>standardní roztok pro biochemické proteinové detekční systémy (doporučený pro AP-mediované detekční systémy), cytologické barvení a molekulární aplikace, v balení 10 ks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</si>
  <si>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</si>
  <si>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</si>
  <si>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</si>
  <si>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</si>
  <si>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ml</t>
  </si>
  <si>
    <t>MT106</t>
  </si>
  <si>
    <t>https://pharma.cz/produkt/mikrozkumavky/</t>
  </si>
  <si>
    <t>Deska na vzorky pro hmotnostní spektrometr MALDI, ocelová, opakovatelně použitelná, obsahuje 384 pozic pro nanesení vzorku</t>
  </si>
  <si>
    <t>MTP 384 target plate grand steel BC</t>
  </si>
  <si>
    <t>kompatibilní s přístrojem Bruker Rapiflex</t>
  </si>
  <si>
    <t>Deska na vzorky pro hmotnostní spektrometr MALDI, s AnchorChip technologií, obsahuje 384 pozic pro nanesení vzorku</t>
  </si>
  <si>
    <t>MTP Anchorchip 384 BC</t>
  </si>
  <si>
    <t>kit</t>
  </si>
  <si>
    <t>Laboratorní spotřební materiál I.</t>
  </si>
  <si>
    <t>Chemické výrobky V.</t>
  </si>
  <si>
    <t>LA Hot Start Master Mix</t>
  </si>
  <si>
    <t>L610</t>
  </si>
  <si>
    <t>PPP master mix</t>
  </si>
  <si>
    <t>P126</t>
  </si>
  <si>
    <t>část 01</t>
  </si>
  <si>
    <t>část 02</t>
  </si>
  <si>
    <t>část 01 Celkem</t>
  </si>
  <si>
    <t>část 02 Celkem</t>
  </si>
  <si>
    <t>část 09 Celkem</t>
  </si>
  <si>
    <t>část 07</t>
  </si>
  <si>
    <t>část 13 celkem</t>
  </si>
  <si>
    <t>část 09</t>
  </si>
  <si>
    <t>část 10</t>
  </si>
  <si>
    <t>část 11</t>
  </si>
  <si>
    <t>SiC samolepící brusný papír průměr: Ø 250 mm; FEPA180; 100ks/bal</t>
  </si>
  <si>
    <t>PCR zkumavky „stripy po 8 zkumavkách“ (0,2ml)</t>
  </si>
  <si>
    <t>SiC samolepící brusný papír průměr: Ø 250 mm; FEPA320; 100ks/bal</t>
  </si>
  <si>
    <t>SiC samolepící brusný papír průměr: Ø 250 mm; FEPA600; 100ks/bal</t>
  </si>
  <si>
    <t>Mikrozkumavky barevné 1,6 ml</t>
  </si>
  <si>
    <t>špičky žluté 200 ul</t>
  </si>
  <si>
    <t>Papírové role, perforované, dvouvrstvé, rozměr 340 m x 235 mm (+/- 5%)</t>
  </si>
  <si>
    <t>2 role</t>
  </si>
  <si>
    <t>kompatibilní s držáky W1/W2</t>
  </si>
  <si>
    <t xml:space="preserve">Spotřební materiál I. </t>
  </si>
  <si>
    <t>kompatibilní s přístrojem OroboPOS</t>
  </si>
  <si>
    <t>Polarografický kyslíkový senzor (POS), s amperometrickým režimem provozu se zlatou katodou, stříbrem/stříbrnou chloridovou anode a elektrolytovým zásobníkem KCl odděleným od vzorku membránou 25 μm (FEP). Hlavní část POS je vyrobena z PEEK. Při použití polarizačního napětí (0,8 V) se získá proud jako amperometrický signál, který je převeden na napětí</t>
  </si>
  <si>
    <t>ready-to-use katetr bez sběrného sáčku,  velikost 15CH, délka kanyly 12 cm, délka katétru 65 cm</t>
  </si>
  <si>
    <t>set na epicystostomii klasický se spodním výpustným sáčkem 2l, délka hadičky 120cm</t>
  </si>
  <si>
    <t>infúzní set základní s bezpečnostními prvky, délka hadičky 180cm</t>
  </si>
  <si>
    <t>termistorová teplotní sonda se zámkovým úzávěrem pro měření injektátu v místě vpichu katétru</t>
  </si>
  <si>
    <t>termistorové čidlo pro systém měření srdečního výdeje při pokojové teplotě</t>
  </si>
  <si>
    <t>Stříkačky 50ml se závitem (Luer Lock)</t>
  </si>
  <si>
    <t>Infúzní souprava pro infuzní pumpy Space DC 2000</t>
  </si>
  <si>
    <t>Žaludeční trubice CH 16, kon.TR/M, 3,5x5,3mm, 80cm, 4 eyes, se zavaděčem     </t>
  </si>
  <si>
    <t xml:space="preserve">Antikorozní chladící kapalina pro pilu: Buehler IsoMet </t>
  </si>
  <si>
    <t>Přísada základní zalévací hmoty, která dává hmotě unikátní vlastnost - nižší viskozitu, vytvrzení v pórech, štěrbinách, otvorech- kde nepronikne modré světlo (pro Technovit 2000 LC)</t>
  </si>
  <si>
    <t>Chemikálie I.</t>
  </si>
  <si>
    <t>dodržet kód výrobku</t>
  </si>
  <si>
    <t>Genomic DNA ScreenTape</t>
  </si>
  <si>
    <t>5067-5365</t>
  </si>
  <si>
    <t>5067-5366 </t>
  </si>
  <si>
    <t>;</t>
  </si>
  <si>
    <t>Chaperon</t>
  </si>
  <si>
    <t>část 03</t>
  </si>
  <si>
    <t>Laboratorní spotřební materiál II.</t>
  </si>
  <si>
    <t>část 04</t>
  </si>
  <si>
    <t>část 05</t>
  </si>
  <si>
    <t>část 08</t>
  </si>
  <si>
    <t>část 11 Celkem</t>
  </si>
  <si>
    <t>část 08 celkem</t>
  </si>
  <si>
    <t>část 07 celkem</t>
  </si>
  <si>
    <t>část 03 Celkem</t>
  </si>
  <si>
    <t>část 04 Celkem</t>
  </si>
  <si>
    <t>část 05 Celkem</t>
  </si>
  <si>
    <t xml:space="preserve">Souprava katetrizační </t>
  </si>
  <si>
    <t>10 ks</t>
  </si>
  <si>
    <t>část 12</t>
  </si>
  <si>
    <t>100ks</t>
  </si>
  <si>
    <t>10ks</t>
  </si>
  <si>
    <t>25ks</t>
  </si>
  <si>
    <t>100 ks</t>
  </si>
  <si>
    <t>celkem počet jednotek</t>
  </si>
  <si>
    <t>50ks</t>
  </si>
  <si>
    <t>500 ks</t>
  </si>
  <si>
    <t>1000 ks</t>
  </si>
  <si>
    <t xml:space="preserve">prodlužovací PVC trubice pro všechny injekční pumpy používané v infúzní technologii až do tlaku &lt;2 bar, hadička 200 cm, Luer - Lock zabezpečení </t>
  </si>
  <si>
    <t>kompatibilní Picco PVPK2015L20, Catheter PV2015L20-A+ monitoring Kit PV8215</t>
  </si>
  <si>
    <t>balení 
(= počet jednotek 
v balení)</t>
  </si>
  <si>
    <t>Jednotková cena za balení v Kč bez DPH</t>
  </si>
  <si>
    <t>Celková cena v Kč bez DPH (Kč)</t>
  </si>
  <si>
    <t>Název části</t>
  </si>
  <si>
    <t>Laboratorní spotřební materiál V. (histologie)</t>
  </si>
  <si>
    <t>Laboratorní spotřební materiál VII. (sterilizace)</t>
  </si>
  <si>
    <t>Laboratorní spotřební materiál VIII.</t>
  </si>
  <si>
    <t>Chemické výrobky I.</t>
  </si>
  <si>
    <t>Spotřební materiál II.</t>
  </si>
  <si>
    <t>https://pharma.cz/produkt/spicky-bez-filtru-10-200-%C2%B5l/</t>
  </si>
  <si>
    <t>Genomic DNA Reagents</t>
  </si>
  <si>
    <r>
      <t>Obsah 95,4 -96,8 % obj., volné kyseliny max. 0,004%, netěkavé látky max. 0,002%,  d</t>
    </r>
    <r>
      <rPr>
        <vertAlign val="subscript"/>
        <sz val="11"/>
        <color rgb="FF222222"/>
        <rFont val="Calibri"/>
        <family val="2"/>
        <charset val="238"/>
        <scheme val="minor"/>
      </rPr>
      <t>4</t>
    </r>
    <r>
      <rPr>
        <vertAlign val="superscript"/>
        <sz val="11"/>
        <color rgb="FF222222"/>
        <rFont val="Calibri"/>
        <family val="2"/>
        <charset val="238"/>
        <scheme val="minor"/>
      </rPr>
      <t xml:space="preserve">20 </t>
    </r>
    <r>
      <rPr>
        <sz val="11"/>
        <color rgb="FF222222"/>
        <rFont val="Calibri"/>
        <family val="2"/>
        <charset val="238"/>
        <scheme val="minor"/>
      </rPr>
      <t>0,8042 - 0.8098 g/cm</t>
    </r>
    <r>
      <rPr>
        <vertAlign val="superscript"/>
        <sz val="11"/>
        <color rgb="FF222222"/>
        <rFont val="Calibri"/>
        <family val="2"/>
        <charset val="238"/>
        <scheme val="minor"/>
      </rPr>
      <t>3</t>
    </r>
  </si>
  <si>
    <t>část 12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</si>
</sst>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vertAlign val="subscript"/>
      <sz val="11"/>
      <color rgb="FF222222"/>
      <name val="Calibri"/>
      <family val="2"/>
      <charset val="238"/>
      <scheme val="minor"/>
    </font>
    <font>
      <vertAlign val="superscript"/>
      <sz val="11"/>
      <color rgb="FF22222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/>
      <diagonal/>
    </border>
    <border>
      <left/>
      <right style="medium">
        <color rgb="FF7F7F7F"/>
      </right>
      <top style="thin">
        <color indexed="64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5" applyNumberFormat="0" applyAlignment="0" applyProtection="0"/>
    <xf numFmtId="0" fontId="9" fillId="16" borderId="5">
      <alignment shrinkToFit="1"/>
    </xf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9" fillId="18" borderId="8" xfId="3" applyFill="1" applyBorder="1" applyAlignment="1" applyProtection="1">
      <alignment wrapText="1" shrinkToFit="1"/>
    </xf>
    <xf numFmtId="0" fontId="1" fillId="18" borderId="11" xfId="3" applyFont="1" applyFill="1" applyBorder="1" applyAlignment="1" applyProtection="1">
      <alignment wrapText="1" shrinkToFit="1"/>
    </xf>
    <xf numFmtId="0" fontId="9" fillId="18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3" fillId="18" borderId="7" xfId="0" applyFont="1" applyFill="1" applyBorder="1" applyAlignment="1" applyProtection="1">
      <alignment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9" fillId="18" borderId="1" xfId="3" applyFill="1" applyBorder="1" applyAlignment="1" applyProtection="1">
      <alignment wrapText="1" shrinkToFit="1"/>
    </xf>
    <xf numFmtId="0" fontId="0" fillId="0" borderId="0" xfId="0" applyAlignment="1" applyProtection="1"/>
    <xf numFmtId="0" fontId="3" fillId="18" borderId="16" xfId="0" applyFont="1" applyFill="1" applyBorder="1" applyAlignment="1" applyProtection="1">
      <alignment vertical="center" wrapText="1"/>
    </xf>
    <xf numFmtId="0" fontId="9" fillId="18" borderId="11" xfId="3" applyFill="1" applyBorder="1" applyAlignment="1" applyProtection="1">
      <alignment wrapText="1" shrinkToFit="1"/>
    </xf>
    <xf numFmtId="4" fontId="2" fillId="2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23" borderId="1" xfId="0" applyFont="1" applyFill="1" applyBorder="1" applyAlignment="1" applyProtection="1">
      <alignment horizontal="center" wrapText="1"/>
    </xf>
    <xf numFmtId="0" fontId="12" fillId="0" borderId="0" xfId="4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1" fillId="18" borderId="1" xfId="3" applyFont="1" applyFill="1" applyBorder="1" applyAlignment="1" applyProtection="1">
      <alignment vertical="center" wrapText="1" shrinkToFit="1"/>
    </xf>
    <xf numFmtId="0" fontId="1" fillId="18" borderId="11" xfId="3" applyFont="1" applyFill="1" applyBorder="1" applyAlignment="1" applyProtection="1">
      <alignment vertical="center" wrapText="1" shrinkToFi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wrapText="1"/>
    </xf>
    <xf numFmtId="0" fontId="16" fillId="0" borderId="25" xfId="0" applyFont="1" applyBorder="1" applyAlignment="1" applyProtection="1">
      <alignment vertical="center" wrapText="1"/>
    </xf>
    <xf numFmtId="0" fontId="16" fillId="0" borderId="25" xfId="0" applyFont="1" applyFill="1" applyBorder="1" applyAlignment="1" applyProtection="1">
      <alignment vertical="center" wrapText="1"/>
    </xf>
    <xf numFmtId="0" fontId="16" fillId="19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0" fillId="18" borderId="0" xfId="0" applyFill="1" applyAlignment="1" applyProtection="1">
      <alignment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wrapText="1"/>
    </xf>
    <xf numFmtId="0" fontId="3" fillId="20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1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3" xfId="0" applyFont="1" applyFill="1" applyBorder="1" applyAlignment="1" applyProtection="1">
      <alignment horizontal="center" vertical="center" wrapText="1"/>
    </xf>
    <xf numFmtId="0" fontId="1" fillId="17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textRotation="90" wrapText="1"/>
    </xf>
    <xf numFmtId="0" fontId="4" fillId="4" borderId="3" xfId="0" applyFont="1" applyFill="1" applyBorder="1" applyAlignment="1" applyProtection="1">
      <alignment horizontal="center" vertical="center" textRotation="90" wrapText="1"/>
    </xf>
    <xf numFmtId="0" fontId="4" fillId="5" borderId="3" xfId="0" applyFont="1" applyFill="1" applyBorder="1" applyAlignment="1" applyProtection="1">
      <alignment horizontal="center" vertical="center" textRotation="90" wrapText="1"/>
    </xf>
    <xf numFmtId="0" fontId="4" fillId="6" borderId="3" xfId="0" applyFont="1" applyFill="1" applyBorder="1" applyAlignment="1" applyProtection="1">
      <alignment horizontal="center" vertical="center" textRotation="90" wrapText="1"/>
    </xf>
    <xf numFmtId="0" fontId="4" fillId="7" borderId="3" xfId="0" applyFont="1" applyFill="1" applyBorder="1" applyAlignment="1" applyProtection="1">
      <alignment horizontal="center" vertical="center" textRotation="90" wrapText="1"/>
    </xf>
    <xf numFmtId="0" fontId="4" fillId="8" borderId="3" xfId="0" applyFont="1" applyFill="1" applyBorder="1" applyAlignment="1" applyProtection="1">
      <alignment horizontal="center" vertical="center" textRotation="90" wrapText="1"/>
    </xf>
    <xf numFmtId="0" fontId="4" fillId="9" borderId="3" xfId="0" applyFont="1" applyFill="1" applyBorder="1" applyAlignment="1" applyProtection="1">
      <alignment horizontal="center" vertical="center" textRotation="90" wrapText="1"/>
    </xf>
    <xf numFmtId="0" fontId="4" fillId="10" borderId="3" xfId="0" applyFont="1" applyFill="1" applyBorder="1" applyAlignment="1" applyProtection="1">
      <alignment horizontal="center" vertical="center" textRotation="90" wrapText="1"/>
    </xf>
    <xf numFmtId="0" fontId="4" fillId="11" borderId="3" xfId="0" applyFont="1" applyFill="1" applyBorder="1" applyAlignment="1" applyProtection="1">
      <alignment horizontal="center" vertical="center" textRotation="90" wrapText="1"/>
    </xf>
    <xf numFmtId="0" fontId="4" fillId="12" borderId="3" xfId="0" applyFont="1" applyFill="1" applyBorder="1" applyAlignment="1" applyProtection="1">
      <alignment horizontal="center" vertical="center" textRotation="90" wrapText="1"/>
    </xf>
    <xf numFmtId="0" fontId="4" fillId="13" borderId="3" xfId="0" applyFont="1" applyFill="1" applyBorder="1" applyAlignment="1" applyProtection="1">
      <alignment horizontal="center" vertical="center" textRotation="90" wrapText="1"/>
    </xf>
    <xf numFmtId="0" fontId="4" fillId="14" borderId="3" xfId="0" applyFont="1" applyFill="1" applyBorder="1" applyAlignment="1" applyProtection="1">
      <alignment horizontal="center" vertical="center" textRotation="90" wrapText="1"/>
    </xf>
    <xf numFmtId="0" fontId="4" fillId="23" borderId="3" xfId="0" applyFont="1" applyFill="1" applyBorder="1" applyAlignment="1" applyProtection="1">
      <alignment horizontal="center" vertical="center" textRotation="90" wrapText="1"/>
    </xf>
    <xf numFmtId="0" fontId="1" fillId="15" borderId="4" xfId="0" applyFont="1" applyFill="1" applyBorder="1" applyAlignment="1" applyProtection="1">
      <alignment horizontal="center" vertical="center" textRotation="90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7" fillId="16" borderId="21" xfId="2" applyBorder="1" applyAlignment="1" applyProtection="1">
      <alignment horizontal="right" wrapText="1"/>
    </xf>
    <xf numFmtId="0" fontId="7" fillId="16" borderId="17" xfId="2" applyBorder="1" applyAlignment="1" applyProtection="1">
      <alignment horizontal="right" wrapText="1"/>
    </xf>
    <xf numFmtId="0" fontId="0" fillId="0" borderId="22" xfId="0" applyBorder="1" applyAlignment="1" applyProtection="1">
      <alignment horizontal="right" wrapText="1"/>
    </xf>
    <xf numFmtId="4" fontId="7" fillId="16" borderId="23" xfId="2" applyNumberFormat="1" applyBorder="1" applyAlignment="1" applyProtection="1">
      <alignment horizontal="right" vertical="center" wrapText="1"/>
    </xf>
    <xf numFmtId="0" fontId="3" fillId="18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7" fillId="16" borderId="18" xfId="2" applyBorder="1" applyAlignment="1" applyProtection="1">
      <alignment horizontal="right" wrapText="1"/>
    </xf>
    <xf numFmtId="0" fontId="7" fillId="16" borderId="15" xfId="2" applyBorder="1" applyAlignment="1" applyProtection="1">
      <alignment horizontal="right" wrapText="1"/>
    </xf>
    <xf numFmtId="0" fontId="0" fillId="0" borderId="19" xfId="0" applyBorder="1" applyAlignment="1" applyProtection="1">
      <alignment horizontal="right" wrapText="1"/>
    </xf>
    <xf numFmtId="4" fontId="7" fillId="16" borderId="20" xfId="2" applyNumberFormat="1" applyBorder="1" applyAlignment="1" applyProtection="1">
      <alignment horizontal="right" vertical="center" wrapText="1"/>
    </xf>
    <xf numFmtId="0" fontId="3" fillId="18" borderId="16" xfId="0" applyFont="1" applyFill="1" applyBorder="1" applyAlignment="1" applyProtection="1">
      <alignment horizontal="center" vertical="center" wrapText="1"/>
    </xf>
    <xf numFmtId="0" fontId="9" fillId="18" borderId="24" xfId="3" applyFill="1" applyBorder="1" applyAlignment="1" applyProtection="1">
      <alignment wrapText="1" shrinkToFit="1"/>
    </xf>
    <xf numFmtId="0" fontId="0" fillId="0" borderId="1" xfId="0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vertical="center" wrapText="1"/>
    </xf>
    <xf numFmtId="0" fontId="7" fillId="16" borderId="12" xfId="2" applyBorder="1" applyAlignment="1" applyProtection="1">
      <alignment horizontal="right" wrapText="1"/>
    </xf>
    <xf numFmtId="0" fontId="7" fillId="16" borderId="13" xfId="2" applyBorder="1" applyAlignment="1" applyProtection="1">
      <alignment horizontal="right" wrapText="1"/>
    </xf>
    <xf numFmtId="0" fontId="0" fillId="0" borderId="14" xfId="0" applyBorder="1" applyAlignment="1" applyProtection="1">
      <alignment horizontal="right" wrapText="1"/>
    </xf>
    <xf numFmtId="4" fontId="7" fillId="16" borderId="10" xfId="2" applyNumberFormat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15" fillId="0" borderId="1" xfId="5" applyBorder="1" applyAlignment="1" applyProtection="1">
      <alignment vertical="center" wrapText="1"/>
    </xf>
    <xf numFmtId="0" fontId="7" fillId="16" borderId="1" xfId="2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4" fontId="7" fillId="16" borderId="1" xfId="2" applyNumberForma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7" fillId="18" borderId="1" xfId="2" applyNumberFormat="1" applyFill="1" applyBorder="1" applyAlignment="1" applyProtection="1">
      <alignment horizontal="right" vertical="center" wrapText="1"/>
    </xf>
    <xf numFmtId="4" fontId="0" fillId="0" borderId="0" xfId="0" applyNumberFormat="1" applyAlignment="1" applyProtection="1">
      <alignment wrapText="1"/>
    </xf>
    <xf numFmtId="0" fontId="13" fillId="0" borderId="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/>
    </xf>
    <xf numFmtId="0" fontId="12" fillId="0" borderId="0" xfId="4" applyProtection="1"/>
    <xf numFmtId="0" fontId="14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4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4" fontId="0" fillId="2" borderId="1" xfId="0" applyNumberFormat="1" applyFill="1" applyBorder="1" applyAlignment="1" applyProtection="1">
      <alignment vertical="center" wrapText="1"/>
      <protection locked="0"/>
    </xf>
  </cellXfs>
  <cellStyles count="6">
    <cellStyle name="Excel Built-in Normal" xfId="1"/>
    <cellStyle name="Hypertextový odkaz" xfId="5" builtinId="8"/>
    <cellStyle name="nadpis kategorie" xfId="3"/>
    <cellStyle name="Normální" xfId="0" builtinId="0"/>
    <cellStyle name="Text upozornění" xfId="4" builtinId="11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59">
          <cell r="H59">
            <v>0</v>
          </cell>
        </row>
      </sheetData>
      <sheetData sheetId="6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7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8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9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0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1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2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3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4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5">
        <row r="59">
          <cell r="H59">
            <v>0</v>
          </cell>
        </row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6">
        <row r="74">
          <cell r="G7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harma.cz/produkt/spicky-bez-filtru-10-200-%C2%B5l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topLeftCell="A49" zoomScale="80" zoomScaleNormal="80" workbookViewId="0">
      <selection activeCell="A55" sqref="A55:V55"/>
    </sheetView>
  </sheetViews>
  <sheetFormatPr defaultColWidth="8.88671875" defaultRowHeight="14.4" outlineLevelRow="2" x14ac:dyDescent="0.3"/>
  <cols>
    <col min="1" max="1" width="12.5546875" style="20" bestFit="1" customWidth="1"/>
    <col min="2" max="2" width="3.33203125" style="20" bestFit="1" customWidth="1"/>
    <col min="3" max="3" width="68.33203125" style="20" customWidth="1"/>
    <col min="4" max="4" width="43.88671875" style="20" customWidth="1"/>
    <col min="5" max="6" width="12.77734375" style="20" customWidth="1"/>
    <col min="7" max="7" width="28.6640625" style="20" customWidth="1"/>
    <col min="8" max="20" width="8.88671875" style="20" hidden="1" customWidth="1"/>
    <col min="21" max="21" width="16.6640625" style="20" bestFit="1" customWidth="1"/>
    <col min="22" max="22" width="17.33203125" style="20" bestFit="1" customWidth="1"/>
    <col min="23" max="23" width="16.6640625" style="20" bestFit="1" customWidth="1"/>
    <col min="24" max="24" width="11.33203125" style="20" bestFit="1" customWidth="1"/>
    <col min="25" max="25" width="9.88671875" style="20" bestFit="1" customWidth="1"/>
    <col min="26" max="26" width="8.88671875" style="20"/>
    <col min="27" max="27" width="12.44140625" style="20" bestFit="1" customWidth="1"/>
    <col min="28" max="16384" width="8.88671875" style="20"/>
  </cols>
  <sheetData>
    <row r="1" spans="1:25" ht="25.8" x14ac:dyDescent="0.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5" ht="20.399999999999999" customHeight="1" x14ac:dyDescent="0.3"/>
    <row r="3" spans="1:25" ht="30" customHeight="1" x14ac:dyDescent="0.3">
      <c r="A3" s="53" t="s">
        <v>47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5" ht="30" customHeight="1" x14ac:dyDescent="0.3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5" x14ac:dyDescent="0.3">
      <c r="A5" s="57" t="s">
        <v>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6"/>
      <c r="V5" s="56"/>
      <c r="W5" s="56"/>
    </row>
    <row r="6" spans="1:25" ht="15" thickBot="1" x14ac:dyDescent="0.35">
      <c r="A6" s="58" t="s">
        <v>50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6"/>
      <c r="V6" s="56"/>
      <c r="W6" s="56"/>
    </row>
    <row r="7" spans="1:25" ht="111" customHeight="1" thickBot="1" x14ac:dyDescent="0.35">
      <c r="A7" s="59" t="s">
        <v>132</v>
      </c>
      <c r="B7" s="59"/>
      <c r="C7" s="59" t="s">
        <v>1</v>
      </c>
      <c r="D7" s="59" t="s">
        <v>2</v>
      </c>
      <c r="E7" s="59" t="s">
        <v>3</v>
      </c>
      <c r="F7" s="59" t="s">
        <v>129</v>
      </c>
      <c r="G7" s="60" t="s">
        <v>4</v>
      </c>
      <c r="H7" s="61" t="s">
        <v>5</v>
      </c>
      <c r="I7" s="62" t="s">
        <v>6</v>
      </c>
      <c r="J7" s="63" t="s">
        <v>7</v>
      </c>
      <c r="K7" s="64" t="s">
        <v>8</v>
      </c>
      <c r="L7" s="65" t="s">
        <v>9</v>
      </c>
      <c r="M7" s="66" t="s">
        <v>10</v>
      </c>
      <c r="N7" s="67" t="s">
        <v>11</v>
      </c>
      <c r="O7" s="68" t="s">
        <v>12</v>
      </c>
      <c r="P7" s="69" t="s">
        <v>13</v>
      </c>
      <c r="Q7" s="70" t="s">
        <v>14</v>
      </c>
      <c r="R7" s="71" t="s">
        <v>15</v>
      </c>
      <c r="S7" s="72" t="s">
        <v>16</v>
      </c>
      <c r="T7" s="73" t="s">
        <v>104</v>
      </c>
      <c r="U7" s="59" t="s">
        <v>123</v>
      </c>
      <c r="V7" s="74" t="s">
        <v>130</v>
      </c>
      <c r="W7" s="74" t="s">
        <v>131</v>
      </c>
    </row>
    <row r="8" spans="1:25" ht="18.600000000000001" thickBot="1" x14ac:dyDescent="0.4">
      <c r="A8" s="21" t="s">
        <v>66</v>
      </c>
      <c r="B8" s="1"/>
      <c r="C8" s="39" t="s">
        <v>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"/>
    </row>
    <row r="9" spans="1:25" ht="18" customHeight="1" x14ac:dyDescent="0.3">
      <c r="A9" s="4"/>
      <c r="B9" s="31">
        <v>1</v>
      </c>
      <c r="C9" s="40" t="s">
        <v>36</v>
      </c>
      <c r="D9" s="42"/>
      <c r="E9" s="32" t="s">
        <v>17</v>
      </c>
      <c r="F9" s="32" t="s">
        <v>119</v>
      </c>
      <c r="G9" s="6"/>
      <c r="H9" s="7">
        <v>2</v>
      </c>
      <c r="I9" s="8">
        <f>'[1]AbRE (Hrabák)'!H157</f>
        <v>0</v>
      </c>
      <c r="J9" s="9">
        <f>'[1]VITL (Reischig)'!H157</f>
        <v>0</v>
      </c>
      <c r="K9" s="10">
        <f>'[1]KvSI (Štengl)'!H157</f>
        <v>0</v>
      </c>
      <c r="L9" s="11">
        <f>'[1]CNS SI (Ježek)'!H157</f>
        <v>0</v>
      </c>
      <c r="M9" s="12">
        <f>'[1]CNS SI (Cendelín)'!H157</f>
        <v>0</v>
      </c>
      <c r="N9" s="13">
        <f>'[1]M SI (Kuncová)'!H157</f>
        <v>0</v>
      </c>
      <c r="O9" s="14">
        <f>'[1]BR S I (Vištejnová)'!H157</f>
        <v>0</v>
      </c>
      <c r="P9" s="15">
        <f>'[1]KH (Tonar)'!H157</f>
        <v>0</v>
      </c>
      <c r="Q9" s="16">
        <f>'[1]ChZ (Klein)'!H157</f>
        <v>0</v>
      </c>
      <c r="R9" s="17">
        <f>'[1]PtL (Mareš)'!H157</f>
        <v>0</v>
      </c>
      <c r="S9" s="18">
        <f>'[1]BchL (Racek)'!H157</f>
        <v>0</v>
      </c>
      <c r="T9" s="28"/>
      <c r="U9" s="32">
        <f>SUM(H9:S9)</f>
        <v>2</v>
      </c>
      <c r="V9" s="19"/>
      <c r="W9" s="50">
        <f>U9*V9</f>
        <v>0</v>
      </c>
    </row>
    <row r="10" spans="1:25" ht="30" customHeight="1" x14ac:dyDescent="0.3">
      <c r="A10" s="4"/>
      <c r="B10" s="31">
        <v>2</v>
      </c>
      <c r="C10" s="40" t="s">
        <v>29</v>
      </c>
      <c r="D10" s="43" t="s">
        <v>28</v>
      </c>
      <c r="E10" s="32" t="s">
        <v>17</v>
      </c>
      <c r="F10" s="32" t="s">
        <v>119</v>
      </c>
      <c r="G10" s="36" t="s">
        <v>19</v>
      </c>
      <c r="H10" s="7">
        <v>1</v>
      </c>
      <c r="I10" s="8">
        <f>'[1]AbRE (Hrabák)'!H158</f>
        <v>0</v>
      </c>
      <c r="J10" s="9">
        <f>'[1]VITL (Reischig)'!H158</f>
        <v>0</v>
      </c>
      <c r="K10" s="10">
        <f>'[1]KvSI (Štengl)'!H158</f>
        <v>0</v>
      </c>
      <c r="L10" s="11">
        <f>'[1]CNS SI (Ježek)'!H158</f>
        <v>0</v>
      </c>
      <c r="M10" s="12">
        <f>'[1]CNS SI (Cendelín)'!H158</f>
        <v>0</v>
      </c>
      <c r="N10" s="13">
        <f>'[1]M SI (Kuncová)'!H158</f>
        <v>0</v>
      </c>
      <c r="O10" s="14">
        <f>'[1]BR S I (Vištejnová)'!H158</f>
        <v>0</v>
      </c>
      <c r="P10" s="15">
        <f>'[1]KH (Tonar)'!H158</f>
        <v>0</v>
      </c>
      <c r="Q10" s="16">
        <f>'[1]ChZ (Klein)'!H158</f>
        <v>0</v>
      </c>
      <c r="R10" s="17">
        <f>'[1]PtL (Mareš)'!H158</f>
        <v>0</v>
      </c>
      <c r="S10" s="18">
        <f>'[1]BchL (Racek)'!H158</f>
        <v>0</v>
      </c>
      <c r="T10" s="28"/>
      <c r="U10" s="32">
        <f>SUM(H10:S10)</f>
        <v>1</v>
      </c>
      <c r="V10" s="19"/>
      <c r="W10" s="50">
        <f t="shared" ref="W10:W14" si="0">U10*V10</f>
        <v>0</v>
      </c>
    </row>
    <row r="11" spans="1:25" ht="18" customHeight="1" x14ac:dyDescent="0.3">
      <c r="A11" s="4"/>
      <c r="B11" s="31">
        <v>3</v>
      </c>
      <c r="C11" s="41" t="s">
        <v>33</v>
      </c>
      <c r="D11" s="44"/>
      <c r="E11" s="32" t="s">
        <v>17</v>
      </c>
      <c r="F11" s="32" t="s">
        <v>119</v>
      </c>
      <c r="G11" s="6"/>
      <c r="H11" s="7"/>
      <c r="I11" s="8"/>
      <c r="J11" s="9"/>
      <c r="K11" s="10"/>
      <c r="L11" s="11"/>
      <c r="M11" s="12"/>
      <c r="N11" s="13"/>
      <c r="O11" s="14">
        <v>5</v>
      </c>
      <c r="P11" s="15"/>
      <c r="Q11" s="16"/>
      <c r="R11" s="17"/>
      <c r="S11" s="18"/>
      <c r="T11" s="28"/>
      <c r="U11" s="32">
        <f>SUM(H11:S11)</f>
        <v>5</v>
      </c>
      <c r="V11" s="19"/>
      <c r="W11" s="50">
        <f t="shared" si="0"/>
        <v>0</v>
      </c>
    </row>
    <row r="12" spans="1:25" ht="18" customHeight="1" x14ac:dyDescent="0.3">
      <c r="A12" s="4"/>
      <c r="B12" s="31">
        <v>4</v>
      </c>
      <c r="C12" s="45" t="s">
        <v>93</v>
      </c>
      <c r="D12" s="75"/>
      <c r="E12" s="34" t="s">
        <v>17</v>
      </c>
      <c r="F12" s="32" t="s">
        <v>119</v>
      </c>
      <c r="G12" s="6"/>
      <c r="H12" s="7">
        <v>5</v>
      </c>
      <c r="I12" s="8"/>
      <c r="J12" s="9"/>
      <c r="K12" s="10"/>
      <c r="L12" s="11"/>
      <c r="M12" s="12"/>
      <c r="N12" s="13"/>
      <c r="O12" s="14"/>
      <c r="P12" s="15"/>
      <c r="Q12" s="16"/>
      <c r="R12" s="17"/>
      <c r="S12" s="18"/>
      <c r="T12" s="28"/>
      <c r="U12" s="32">
        <f t="shared" ref="U12:U14" si="1">SUM(H12:S12)</f>
        <v>5</v>
      </c>
      <c r="V12" s="19"/>
      <c r="W12" s="50">
        <f t="shared" si="0"/>
        <v>0</v>
      </c>
      <c r="Y12" s="24"/>
    </row>
    <row r="13" spans="1:25" ht="18" customHeight="1" x14ac:dyDescent="0.3">
      <c r="A13" s="4"/>
      <c r="B13" s="31">
        <v>5</v>
      </c>
      <c r="C13" s="46" t="s">
        <v>94</v>
      </c>
      <c r="D13" s="76"/>
      <c r="E13" s="34" t="s">
        <v>17</v>
      </c>
      <c r="F13" s="32" t="s">
        <v>119</v>
      </c>
      <c r="G13" s="6"/>
      <c r="H13" s="7">
        <v>3</v>
      </c>
      <c r="I13" s="8"/>
      <c r="J13" s="9"/>
      <c r="K13" s="10"/>
      <c r="L13" s="11"/>
      <c r="M13" s="12"/>
      <c r="N13" s="13"/>
      <c r="O13" s="14"/>
      <c r="P13" s="15"/>
      <c r="Q13" s="16"/>
      <c r="R13" s="17"/>
      <c r="S13" s="18"/>
      <c r="T13" s="28"/>
      <c r="U13" s="32">
        <f t="shared" si="1"/>
        <v>3</v>
      </c>
      <c r="V13" s="19"/>
      <c r="W13" s="50">
        <f t="shared" si="0"/>
        <v>0</v>
      </c>
      <c r="Y13" s="24"/>
    </row>
    <row r="14" spans="1:25" ht="18" customHeight="1" x14ac:dyDescent="0.3">
      <c r="A14" s="4"/>
      <c r="B14" s="31">
        <v>6</v>
      </c>
      <c r="C14" s="45" t="s">
        <v>90</v>
      </c>
      <c r="D14" s="76"/>
      <c r="E14" s="34" t="s">
        <v>17</v>
      </c>
      <c r="F14" s="32" t="s">
        <v>119</v>
      </c>
      <c r="G14" s="6"/>
      <c r="H14" s="7">
        <v>1</v>
      </c>
      <c r="I14" s="8"/>
      <c r="J14" s="9"/>
      <c r="K14" s="10"/>
      <c r="L14" s="11"/>
      <c r="M14" s="12"/>
      <c r="N14" s="13"/>
      <c r="O14" s="14"/>
      <c r="P14" s="15"/>
      <c r="Q14" s="16"/>
      <c r="R14" s="17"/>
      <c r="S14" s="18"/>
      <c r="T14" s="28"/>
      <c r="U14" s="32">
        <f t="shared" si="1"/>
        <v>1</v>
      </c>
      <c r="V14" s="19"/>
      <c r="W14" s="50">
        <f t="shared" si="0"/>
        <v>0</v>
      </c>
      <c r="Y14" s="24"/>
    </row>
    <row r="15" spans="1:25" ht="15" thickBot="1" x14ac:dyDescent="0.35">
      <c r="A15" s="77" t="s">
        <v>68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  <c r="W15" s="80">
        <f>SUBTOTAL(9,W9:W14)</f>
        <v>0</v>
      </c>
    </row>
    <row r="16" spans="1:25" ht="18.600000000000001" thickBot="1" x14ac:dyDescent="0.4">
      <c r="A16" s="81" t="s">
        <v>67</v>
      </c>
      <c r="B16" s="1"/>
      <c r="C16" s="39" t="s">
        <v>60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"/>
    </row>
    <row r="17" spans="1:25" ht="23.4" customHeight="1" x14ac:dyDescent="0.3">
      <c r="A17" s="4"/>
      <c r="B17" s="31">
        <v>1</v>
      </c>
      <c r="C17" s="47" t="s">
        <v>95</v>
      </c>
      <c r="D17" s="48">
        <v>702216522</v>
      </c>
      <c r="E17" s="32" t="s">
        <v>17</v>
      </c>
      <c r="F17" s="32" t="s">
        <v>124</v>
      </c>
      <c r="G17" s="6"/>
      <c r="H17" s="7">
        <v>2</v>
      </c>
      <c r="I17" s="8">
        <f>'[1]AbRE (Hrabák)'!H388</f>
        <v>0</v>
      </c>
      <c r="J17" s="9">
        <f>'[1]VITL (Reischig)'!H388</f>
        <v>0</v>
      </c>
      <c r="K17" s="10">
        <f>'[1]KvSI (Štengl)'!H388</f>
        <v>0</v>
      </c>
      <c r="L17" s="11">
        <f>'[1]CNS SI (Ježek)'!H388</f>
        <v>0</v>
      </c>
      <c r="M17" s="12">
        <f>'[1]CNS SI (Cendelín)'!H388</f>
        <v>0</v>
      </c>
      <c r="N17" s="13">
        <f>'[1]M SI (Kuncová)'!H388</f>
        <v>0</v>
      </c>
      <c r="O17" s="14">
        <f>'[1]BR S I (Vištejnová)'!H388</f>
        <v>0</v>
      </c>
      <c r="P17" s="15">
        <f>'[1]KH (Tonar)'!H388</f>
        <v>0</v>
      </c>
      <c r="Q17" s="16">
        <f>'[1]ChZ (Klein)'!H388</f>
        <v>0</v>
      </c>
      <c r="R17" s="17">
        <f>'[1]PtL (Mareš)'!H388</f>
        <v>0</v>
      </c>
      <c r="S17" s="18">
        <f>'[1]BchL (Racek)'!H388</f>
        <v>0</v>
      </c>
      <c r="T17" s="28"/>
      <c r="U17" s="32">
        <f t="shared" ref="U17:U22" si="2">SUM(H17:S17)</f>
        <v>2</v>
      </c>
      <c r="V17" s="19"/>
      <c r="W17" s="50">
        <f t="shared" ref="W17:W22" si="3">U17*V17</f>
        <v>0</v>
      </c>
    </row>
    <row r="18" spans="1:25" ht="30" customHeight="1" x14ac:dyDescent="0.3">
      <c r="A18" s="4"/>
      <c r="B18" s="31">
        <v>2</v>
      </c>
      <c r="C18" s="41" t="s">
        <v>89</v>
      </c>
      <c r="D18" s="82"/>
      <c r="E18" s="32" t="s">
        <v>17</v>
      </c>
      <c r="F18" s="32" t="s">
        <v>120</v>
      </c>
      <c r="G18" s="6"/>
      <c r="H18" s="7">
        <v>1</v>
      </c>
      <c r="I18" s="8"/>
      <c r="J18" s="9"/>
      <c r="K18" s="10"/>
      <c r="L18" s="11"/>
      <c r="M18" s="12"/>
      <c r="N18" s="13"/>
      <c r="O18" s="14"/>
      <c r="P18" s="15"/>
      <c r="Q18" s="16"/>
      <c r="R18" s="17"/>
      <c r="S18" s="18"/>
      <c r="T18" s="28"/>
      <c r="U18" s="32">
        <f t="shared" si="2"/>
        <v>1</v>
      </c>
      <c r="V18" s="19"/>
      <c r="W18" s="51">
        <f t="shared" si="3"/>
        <v>0</v>
      </c>
      <c r="Y18" s="24"/>
    </row>
    <row r="19" spans="1:25" ht="32.4" customHeight="1" x14ac:dyDescent="0.3">
      <c r="A19" s="4"/>
      <c r="B19" s="31">
        <v>3</v>
      </c>
      <c r="C19" s="40" t="s">
        <v>88</v>
      </c>
      <c r="D19" s="44"/>
      <c r="E19" s="32" t="s">
        <v>17</v>
      </c>
      <c r="F19" s="32" t="s">
        <v>120</v>
      </c>
      <c r="G19" s="6"/>
      <c r="H19" s="7">
        <v>2</v>
      </c>
      <c r="I19" s="8"/>
      <c r="J19" s="9"/>
      <c r="K19" s="10"/>
      <c r="L19" s="11"/>
      <c r="M19" s="12"/>
      <c r="N19" s="13"/>
      <c r="O19" s="14"/>
      <c r="P19" s="15"/>
      <c r="Q19" s="16"/>
      <c r="R19" s="17"/>
      <c r="S19" s="18"/>
      <c r="T19" s="28"/>
      <c r="U19" s="32">
        <f t="shared" si="2"/>
        <v>2</v>
      </c>
      <c r="V19" s="19"/>
      <c r="W19" s="51">
        <f t="shared" si="3"/>
        <v>0</v>
      </c>
      <c r="Y19" s="24"/>
    </row>
    <row r="20" spans="1:25" ht="31.2" customHeight="1" x14ac:dyDescent="0.3">
      <c r="A20" s="4"/>
      <c r="B20" s="31">
        <v>4</v>
      </c>
      <c r="C20" s="41" t="s">
        <v>91</v>
      </c>
      <c r="D20" s="44"/>
      <c r="E20" s="32" t="s">
        <v>17</v>
      </c>
      <c r="F20" s="32" t="s">
        <v>121</v>
      </c>
      <c r="G20" s="6"/>
      <c r="H20" s="7">
        <v>2</v>
      </c>
      <c r="I20" s="8"/>
      <c r="J20" s="9"/>
      <c r="K20" s="10"/>
      <c r="L20" s="11"/>
      <c r="M20" s="12"/>
      <c r="N20" s="13"/>
      <c r="O20" s="14"/>
      <c r="P20" s="15"/>
      <c r="Q20" s="16"/>
      <c r="R20" s="17"/>
      <c r="S20" s="18"/>
      <c r="T20" s="28"/>
      <c r="U20" s="32">
        <f t="shared" si="2"/>
        <v>2</v>
      </c>
      <c r="V20" s="19"/>
      <c r="W20" s="51">
        <f t="shared" si="3"/>
        <v>0</v>
      </c>
      <c r="Y20" s="24"/>
    </row>
    <row r="21" spans="1:25" ht="18" customHeight="1" x14ac:dyDescent="0.3">
      <c r="A21" s="4"/>
      <c r="B21" s="31">
        <v>5</v>
      </c>
      <c r="C21" s="41" t="s">
        <v>92</v>
      </c>
      <c r="D21" s="44"/>
      <c r="E21" s="32" t="s">
        <v>17</v>
      </c>
      <c r="F21" s="32" t="s">
        <v>121</v>
      </c>
      <c r="G21" s="6"/>
      <c r="H21" s="7">
        <v>2</v>
      </c>
      <c r="I21" s="8"/>
      <c r="J21" s="9"/>
      <c r="K21" s="10"/>
      <c r="L21" s="11"/>
      <c r="M21" s="12"/>
      <c r="N21" s="13"/>
      <c r="O21" s="14"/>
      <c r="P21" s="15"/>
      <c r="Q21" s="16"/>
      <c r="R21" s="17"/>
      <c r="S21" s="18"/>
      <c r="T21" s="28"/>
      <c r="U21" s="32">
        <f t="shared" si="2"/>
        <v>2</v>
      </c>
      <c r="V21" s="19"/>
      <c r="W21" s="51">
        <f t="shared" si="3"/>
        <v>0</v>
      </c>
      <c r="Y21" s="24"/>
    </row>
    <row r="22" spans="1:25" ht="31.2" customHeight="1" x14ac:dyDescent="0.3">
      <c r="A22" s="4"/>
      <c r="B22" s="31">
        <v>6</v>
      </c>
      <c r="C22" s="40" t="s">
        <v>127</v>
      </c>
      <c r="D22" s="44"/>
      <c r="E22" s="32" t="s">
        <v>17</v>
      </c>
      <c r="F22" s="32" t="s">
        <v>119</v>
      </c>
      <c r="G22" s="6"/>
      <c r="H22" s="7">
        <v>5</v>
      </c>
      <c r="I22" s="8"/>
      <c r="J22" s="9"/>
      <c r="K22" s="10"/>
      <c r="L22" s="11"/>
      <c r="M22" s="12"/>
      <c r="N22" s="13"/>
      <c r="O22" s="14"/>
      <c r="P22" s="15"/>
      <c r="Q22" s="16"/>
      <c r="R22" s="17"/>
      <c r="S22" s="18"/>
      <c r="T22" s="28"/>
      <c r="U22" s="32">
        <f t="shared" si="2"/>
        <v>5</v>
      </c>
      <c r="V22" s="19"/>
      <c r="W22" s="51">
        <f t="shared" si="3"/>
        <v>0</v>
      </c>
      <c r="Y22" s="24"/>
    </row>
    <row r="23" spans="1:25" ht="15" thickBot="1" x14ac:dyDescent="0.35">
      <c r="A23" s="83" t="s">
        <v>69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>
        <f>SUBTOTAL(9,W17:W22)</f>
        <v>0</v>
      </c>
    </row>
    <row r="24" spans="1:25" ht="18" x14ac:dyDescent="0.35">
      <c r="A24" s="87" t="s">
        <v>105</v>
      </c>
      <c r="B24" s="26"/>
      <c r="C24" s="39" t="s">
        <v>106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88"/>
    </row>
    <row r="25" spans="1:25" ht="30" customHeight="1" x14ac:dyDescent="0.3">
      <c r="A25" s="4"/>
      <c r="B25" s="31">
        <v>1</v>
      </c>
      <c r="C25" s="30" t="s">
        <v>54</v>
      </c>
      <c r="D25" s="89" t="s">
        <v>55</v>
      </c>
      <c r="E25" s="31" t="s">
        <v>0</v>
      </c>
      <c r="F25" s="31">
        <v>1</v>
      </c>
      <c r="G25" s="89" t="s">
        <v>56</v>
      </c>
      <c r="H25" s="7"/>
      <c r="I25" s="8"/>
      <c r="J25" s="9"/>
      <c r="K25" s="10"/>
      <c r="L25" s="11"/>
      <c r="M25" s="12" t="s">
        <v>103</v>
      </c>
      <c r="N25" s="13"/>
      <c r="O25" s="14"/>
      <c r="P25" s="15"/>
      <c r="Q25" s="16"/>
      <c r="R25" s="17">
        <v>1</v>
      </c>
      <c r="S25" s="18"/>
      <c r="T25" s="28"/>
      <c r="U25" s="31">
        <f t="shared" ref="U25:U26" si="4">SUM(H25:S25)</f>
        <v>1</v>
      </c>
      <c r="V25" s="113"/>
      <c r="W25" s="90">
        <f>U25*V25</f>
        <v>0</v>
      </c>
    </row>
    <row r="26" spans="1:25" ht="30" customHeight="1" x14ac:dyDescent="0.3">
      <c r="A26" s="4"/>
      <c r="B26" s="31">
        <v>2</v>
      </c>
      <c r="C26" s="30" t="s">
        <v>57</v>
      </c>
      <c r="D26" s="89" t="s">
        <v>58</v>
      </c>
      <c r="E26" s="31" t="s">
        <v>0</v>
      </c>
      <c r="F26" s="31">
        <v>1</v>
      </c>
      <c r="G26" s="89" t="s">
        <v>56</v>
      </c>
      <c r="H26" s="7"/>
      <c r="I26" s="8"/>
      <c r="J26" s="9"/>
      <c r="K26" s="10"/>
      <c r="L26" s="11"/>
      <c r="M26" s="12"/>
      <c r="N26" s="13"/>
      <c r="O26" s="14"/>
      <c r="P26" s="15"/>
      <c r="Q26" s="16"/>
      <c r="R26" s="17">
        <v>1</v>
      </c>
      <c r="S26" s="18"/>
      <c r="T26" s="28"/>
      <c r="U26" s="31">
        <f t="shared" si="4"/>
        <v>1</v>
      </c>
      <c r="V26" s="113"/>
      <c r="W26" s="90">
        <f t="shared" ref="W26:W31" si="5">U26*V26</f>
        <v>0</v>
      </c>
    </row>
    <row r="27" spans="1:25" ht="15" thickBot="1" x14ac:dyDescent="0.35">
      <c r="A27" s="91" t="s">
        <v>113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94">
        <f>SUBTOTAL(9,W25:W26)</f>
        <v>0</v>
      </c>
    </row>
    <row r="28" spans="1:25" ht="18" x14ac:dyDescent="0.35">
      <c r="A28" s="87" t="s">
        <v>107</v>
      </c>
      <c r="B28" s="26"/>
      <c r="C28" s="39" t="s">
        <v>133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88"/>
    </row>
    <row r="29" spans="1:25" ht="18" customHeight="1" x14ac:dyDescent="0.3">
      <c r="A29" s="4"/>
      <c r="B29" s="31">
        <v>1</v>
      </c>
      <c r="C29" s="30" t="s">
        <v>76</v>
      </c>
      <c r="D29" s="89">
        <v>92001645</v>
      </c>
      <c r="E29" s="31" t="s">
        <v>17</v>
      </c>
      <c r="F29" s="31" t="s">
        <v>122</v>
      </c>
      <c r="G29" s="4"/>
      <c r="H29" s="7"/>
      <c r="I29" s="8"/>
      <c r="J29" s="9"/>
      <c r="K29" s="10"/>
      <c r="L29" s="11"/>
      <c r="M29" s="12"/>
      <c r="N29" s="13"/>
      <c r="O29" s="14"/>
      <c r="P29" s="15">
        <v>2</v>
      </c>
      <c r="Q29" s="16"/>
      <c r="R29" s="17"/>
      <c r="S29" s="18"/>
      <c r="T29" s="28"/>
      <c r="U29" s="95">
        <f>SUM(H29:S29)</f>
        <v>2</v>
      </c>
      <c r="V29" s="113"/>
      <c r="W29" s="90">
        <f t="shared" si="5"/>
        <v>0</v>
      </c>
    </row>
    <row r="30" spans="1:25" ht="18" customHeight="1" x14ac:dyDescent="0.3">
      <c r="A30" s="4"/>
      <c r="B30" s="31">
        <v>2</v>
      </c>
      <c r="C30" s="30" t="s">
        <v>78</v>
      </c>
      <c r="D30" s="89">
        <v>92001647</v>
      </c>
      <c r="E30" s="31" t="s">
        <v>17</v>
      </c>
      <c r="F30" s="31" t="s">
        <v>122</v>
      </c>
      <c r="G30" s="4"/>
      <c r="H30" s="7"/>
      <c r="I30" s="8"/>
      <c r="J30" s="9"/>
      <c r="K30" s="10"/>
      <c r="L30" s="11"/>
      <c r="M30" s="12"/>
      <c r="N30" s="13"/>
      <c r="O30" s="14"/>
      <c r="P30" s="15">
        <v>2</v>
      </c>
      <c r="Q30" s="16"/>
      <c r="R30" s="17"/>
      <c r="S30" s="18"/>
      <c r="T30" s="28"/>
      <c r="U30" s="95">
        <f t="shared" ref="U30:U31" si="6">SUM(H30:S30)</f>
        <v>2</v>
      </c>
      <c r="V30" s="113"/>
      <c r="W30" s="90">
        <f t="shared" si="5"/>
        <v>0</v>
      </c>
    </row>
    <row r="31" spans="1:25" ht="18" customHeight="1" x14ac:dyDescent="0.3">
      <c r="A31" s="4"/>
      <c r="B31" s="31">
        <v>3</v>
      </c>
      <c r="C31" s="30" t="s">
        <v>79</v>
      </c>
      <c r="D31" s="89">
        <v>92001649</v>
      </c>
      <c r="E31" s="31" t="s">
        <v>17</v>
      </c>
      <c r="F31" s="31" t="s">
        <v>122</v>
      </c>
      <c r="G31" s="4"/>
      <c r="H31" s="7"/>
      <c r="I31" s="8"/>
      <c r="J31" s="9"/>
      <c r="K31" s="10"/>
      <c r="L31" s="11"/>
      <c r="M31" s="12"/>
      <c r="N31" s="13"/>
      <c r="O31" s="14"/>
      <c r="P31" s="15">
        <v>2</v>
      </c>
      <c r="Q31" s="16"/>
      <c r="R31" s="17"/>
      <c r="S31" s="18"/>
      <c r="T31" s="28"/>
      <c r="U31" s="95">
        <f t="shared" si="6"/>
        <v>2</v>
      </c>
      <c r="V31" s="113"/>
      <c r="W31" s="90">
        <f t="shared" si="5"/>
        <v>0</v>
      </c>
    </row>
    <row r="32" spans="1:25" ht="15" thickBot="1" x14ac:dyDescent="0.35">
      <c r="A32" s="91" t="s">
        <v>114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94">
        <f>SUBTOTAL(9,W29:W31)</f>
        <v>0</v>
      </c>
    </row>
    <row r="33" spans="1:23" ht="18" x14ac:dyDescent="0.35">
      <c r="A33" s="87" t="s">
        <v>108</v>
      </c>
      <c r="B33" s="26"/>
      <c r="C33" s="39" t="s">
        <v>134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88"/>
    </row>
    <row r="34" spans="1:23" ht="18" customHeight="1" x14ac:dyDescent="0.3">
      <c r="A34" s="96"/>
      <c r="B34" s="97">
        <v>1</v>
      </c>
      <c r="C34" s="98" t="s">
        <v>80</v>
      </c>
      <c r="D34" s="4" t="s">
        <v>53</v>
      </c>
      <c r="E34" s="31" t="s">
        <v>17</v>
      </c>
      <c r="F34" s="31" t="s">
        <v>125</v>
      </c>
      <c r="G34" s="4"/>
      <c r="H34" s="7"/>
      <c r="I34" s="8"/>
      <c r="J34" s="9"/>
      <c r="K34" s="10"/>
      <c r="L34" s="11"/>
      <c r="M34" s="12"/>
      <c r="N34" s="13"/>
      <c r="O34" s="14"/>
      <c r="P34" s="15"/>
      <c r="Q34" s="16"/>
      <c r="R34" s="17"/>
      <c r="S34" s="18">
        <v>2</v>
      </c>
      <c r="T34" s="28"/>
      <c r="U34" s="31">
        <v>2</v>
      </c>
      <c r="V34" s="113"/>
      <c r="W34" s="90">
        <f>U34*V34</f>
        <v>0</v>
      </c>
    </row>
    <row r="35" spans="1:23" ht="28.8" x14ac:dyDescent="0.3">
      <c r="A35" s="96"/>
      <c r="B35" s="97">
        <v>2</v>
      </c>
      <c r="C35" s="98" t="s">
        <v>81</v>
      </c>
      <c r="D35" s="99" t="s">
        <v>138</v>
      </c>
      <c r="E35" s="31" t="s">
        <v>17</v>
      </c>
      <c r="F35" s="31" t="s">
        <v>126</v>
      </c>
      <c r="G35" s="4"/>
      <c r="H35" s="7"/>
      <c r="I35" s="8"/>
      <c r="J35" s="9"/>
      <c r="K35" s="10"/>
      <c r="L35" s="11"/>
      <c r="M35" s="12"/>
      <c r="N35" s="13"/>
      <c r="O35" s="14"/>
      <c r="P35" s="15"/>
      <c r="Q35" s="16"/>
      <c r="R35" s="17"/>
      <c r="S35" s="18">
        <v>10</v>
      </c>
      <c r="T35" s="28"/>
      <c r="U35" s="31">
        <v>10</v>
      </c>
      <c r="V35" s="113"/>
      <c r="W35" s="90">
        <f>U35*V35</f>
        <v>0</v>
      </c>
    </row>
    <row r="36" spans="1:23" ht="18" customHeight="1" x14ac:dyDescent="0.3">
      <c r="A36" s="96"/>
      <c r="B36" s="97">
        <v>3</v>
      </c>
      <c r="C36" s="98" t="s">
        <v>77</v>
      </c>
      <c r="D36" s="4"/>
      <c r="E36" s="31" t="s">
        <v>17</v>
      </c>
      <c r="F36" s="31">
        <v>1</v>
      </c>
      <c r="G36" s="4"/>
      <c r="H36" s="7"/>
      <c r="I36" s="8"/>
      <c r="J36" s="9"/>
      <c r="K36" s="10"/>
      <c r="L36" s="11"/>
      <c r="M36" s="12"/>
      <c r="N36" s="13"/>
      <c r="O36" s="14">
        <v>2</v>
      </c>
      <c r="P36" s="15"/>
      <c r="Q36" s="16"/>
      <c r="R36" s="17"/>
      <c r="S36" s="18"/>
      <c r="T36" s="28"/>
      <c r="U36" s="31">
        <v>2</v>
      </c>
      <c r="V36" s="113"/>
      <c r="W36" s="90">
        <f>U36*V36</f>
        <v>0</v>
      </c>
    </row>
    <row r="37" spans="1:23" ht="15" thickBot="1" x14ac:dyDescent="0.35">
      <c r="A37" s="91" t="s">
        <v>115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94">
        <f>SUBTOTAL(9,W34:W36)</f>
        <v>0</v>
      </c>
    </row>
    <row r="38" spans="1:23" ht="18" x14ac:dyDescent="0.35">
      <c r="A38" s="87" t="s">
        <v>32</v>
      </c>
      <c r="B38" s="26"/>
      <c r="C38" s="39" t="s">
        <v>135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88"/>
    </row>
    <row r="39" spans="1:23" ht="51" customHeight="1" x14ac:dyDescent="0.3">
      <c r="A39" s="4"/>
      <c r="B39" s="31">
        <v>1</v>
      </c>
      <c r="C39" s="40" t="s">
        <v>20</v>
      </c>
      <c r="D39" s="40" t="s">
        <v>140</v>
      </c>
      <c r="E39" s="32" t="s">
        <v>21</v>
      </c>
      <c r="F39" s="32">
        <v>6</v>
      </c>
      <c r="G39" s="36" t="s">
        <v>22</v>
      </c>
      <c r="H39" s="7"/>
      <c r="I39" s="8"/>
      <c r="J39" s="9"/>
      <c r="K39" s="10"/>
      <c r="L39" s="11"/>
      <c r="M39" s="12"/>
      <c r="N39" s="13"/>
      <c r="O39" s="14">
        <v>3</v>
      </c>
      <c r="P39" s="15"/>
      <c r="Q39" s="16"/>
      <c r="R39" s="17"/>
      <c r="S39" s="18"/>
      <c r="T39" s="28"/>
      <c r="U39" s="32">
        <f t="shared" ref="U39:U46" si="7">SUM(H39:S39)</f>
        <v>3</v>
      </c>
      <c r="V39" s="19"/>
      <c r="W39" s="50">
        <f t="shared" ref="W39:W46" si="8">U39*V39</f>
        <v>0</v>
      </c>
    </row>
    <row r="40" spans="1:23" ht="18" customHeight="1" x14ac:dyDescent="0.3">
      <c r="A40" s="4"/>
      <c r="B40" s="31">
        <v>2</v>
      </c>
      <c r="C40" s="40" t="s">
        <v>37</v>
      </c>
      <c r="D40" s="40" t="s">
        <v>40</v>
      </c>
      <c r="E40" s="32" t="s">
        <v>23</v>
      </c>
      <c r="F40" s="32">
        <v>50</v>
      </c>
      <c r="G40" s="6"/>
      <c r="H40" s="7"/>
      <c r="I40" s="8"/>
      <c r="J40" s="9"/>
      <c r="K40" s="10"/>
      <c r="L40" s="11"/>
      <c r="M40" s="12"/>
      <c r="N40" s="13"/>
      <c r="O40" s="14"/>
      <c r="P40" s="15">
        <v>1</v>
      </c>
      <c r="Q40" s="16"/>
      <c r="R40" s="17"/>
      <c r="S40" s="18"/>
      <c r="T40" s="28"/>
      <c r="U40" s="32">
        <f t="shared" si="7"/>
        <v>1</v>
      </c>
      <c r="V40" s="19"/>
      <c r="W40" s="50">
        <f t="shared" si="8"/>
        <v>0</v>
      </c>
    </row>
    <row r="41" spans="1:23" ht="18" customHeight="1" x14ac:dyDescent="0.3">
      <c r="A41" s="4"/>
      <c r="B41" s="31">
        <v>3</v>
      </c>
      <c r="C41" s="41" t="s">
        <v>42</v>
      </c>
      <c r="D41" s="41" t="s">
        <v>41</v>
      </c>
      <c r="E41" s="32" t="s">
        <v>24</v>
      </c>
      <c r="F41" s="32">
        <v>1</v>
      </c>
      <c r="G41" s="6"/>
      <c r="H41" s="7"/>
      <c r="I41" s="8"/>
      <c r="J41" s="9"/>
      <c r="K41" s="10"/>
      <c r="L41" s="11"/>
      <c r="M41" s="12"/>
      <c r="N41" s="13"/>
      <c r="O41" s="14"/>
      <c r="P41" s="15">
        <v>1</v>
      </c>
      <c r="Q41" s="16"/>
      <c r="R41" s="17"/>
      <c r="S41" s="18"/>
      <c r="T41" s="28"/>
      <c r="U41" s="32">
        <f t="shared" si="7"/>
        <v>1</v>
      </c>
      <c r="V41" s="19"/>
      <c r="W41" s="50">
        <f t="shared" si="8"/>
        <v>0</v>
      </c>
    </row>
    <row r="42" spans="1:23" ht="18" customHeight="1" x14ac:dyDescent="0.3">
      <c r="A42" s="4"/>
      <c r="B42" s="31">
        <v>4</v>
      </c>
      <c r="C42" s="40" t="s">
        <v>25</v>
      </c>
      <c r="D42" s="40" t="s">
        <v>26</v>
      </c>
      <c r="E42" s="32" t="s">
        <v>21</v>
      </c>
      <c r="F42" s="32">
        <v>5</v>
      </c>
      <c r="G42" s="6"/>
      <c r="H42" s="7">
        <f>'[1]ExSIM (Matějovič)'!H59</f>
        <v>0</v>
      </c>
      <c r="I42" s="8">
        <f>'[1]AbRE (Hrabák)'!H59</f>
        <v>0</v>
      </c>
      <c r="J42" s="9">
        <f>'[1]VITL (Reischig)'!H59</f>
        <v>0</v>
      </c>
      <c r="K42" s="10">
        <f>'[1]KvSI (Štengl)'!H59</f>
        <v>0</v>
      </c>
      <c r="L42" s="11">
        <f>'[1]CNS SI (Ježek)'!H59</f>
        <v>0</v>
      </c>
      <c r="M42" s="12">
        <f>'[1]CNS SI (Cendelín)'!H59</f>
        <v>0</v>
      </c>
      <c r="N42" s="13">
        <f>'[1]M SI (Kuncová)'!H59</f>
        <v>0</v>
      </c>
      <c r="O42" s="14">
        <f>'[1]BR S I (Vištejnová)'!H59</f>
        <v>0</v>
      </c>
      <c r="P42" s="15">
        <f>'[1]KH (Tonar)'!H59</f>
        <v>0</v>
      </c>
      <c r="Q42" s="16">
        <f>'[1]ChZ (Klein)'!H59</f>
        <v>0</v>
      </c>
      <c r="R42" s="17">
        <f>'[1]PtL (Mareš)'!H59</f>
        <v>0</v>
      </c>
      <c r="S42" s="18">
        <v>1</v>
      </c>
      <c r="T42" s="28"/>
      <c r="U42" s="32">
        <f t="shared" si="7"/>
        <v>1</v>
      </c>
      <c r="V42" s="19"/>
      <c r="W42" s="50">
        <f t="shared" si="8"/>
        <v>0</v>
      </c>
    </row>
    <row r="43" spans="1:23" ht="18" customHeight="1" x14ac:dyDescent="0.3">
      <c r="A43" s="4"/>
      <c r="B43" s="31">
        <v>5</v>
      </c>
      <c r="C43" s="40" t="s">
        <v>31</v>
      </c>
      <c r="D43" s="40" t="s">
        <v>39</v>
      </c>
      <c r="E43" s="32" t="s">
        <v>21</v>
      </c>
      <c r="F43" s="32">
        <v>2.5</v>
      </c>
      <c r="G43" s="6"/>
      <c r="H43" s="7"/>
      <c r="I43" s="8"/>
      <c r="J43" s="9"/>
      <c r="K43" s="10"/>
      <c r="L43" s="11"/>
      <c r="M43" s="12"/>
      <c r="N43" s="13"/>
      <c r="O43" s="14"/>
      <c r="P43" s="15"/>
      <c r="Q43" s="16">
        <v>10</v>
      </c>
      <c r="R43" s="17"/>
      <c r="S43" s="18"/>
      <c r="T43" s="28"/>
      <c r="U43" s="32">
        <f t="shared" si="7"/>
        <v>10</v>
      </c>
      <c r="V43" s="19"/>
      <c r="W43" s="50">
        <f t="shared" si="8"/>
        <v>0</v>
      </c>
    </row>
    <row r="44" spans="1:23" ht="18" customHeight="1" x14ac:dyDescent="0.3">
      <c r="A44" s="4"/>
      <c r="B44" s="31">
        <v>6</v>
      </c>
      <c r="C44" s="40" t="s">
        <v>27</v>
      </c>
      <c r="D44" s="40" t="s">
        <v>38</v>
      </c>
      <c r="E44" s="32" t="s">
        <v>21</v>
      </c>
      <c r="F44" s="32">
        <v>1</v>
      </c>
      <c r="G44" s="32"/>
      <c r="H44" s="7"/>
      <c r="I44" s="8">
        <v>2</v>
      </c>
      <c r="J44" s="9"/>
      <c r="K44" s="10"/>
      <c r="L44" s="11"/>
      <c r="M44" s="12"/>
      <c r="N44" s="13"/>
      <c r="O44" s="14"/>
      <c r="P44" s="15"/>
      <c r="Q44" s="16"/>
      <c r="R44" s="17"/>
      <c r="S44" s="18"/>
      <c r="T44" s="28"/>
      <c r="U44" s="32">
        <f t="shared" si="7"/>
        <v>2</v>
      </c>
      <c r="V44" s="19"/>
      <c r="W44" s="50">
        <f t="shared" si="8"/>
        <v>0</v>
      </c>
    </row>
    <row r="45" spans="1:23" ht="30.6" customHeight="1" x14ac:dyDescent="0.3">
      <c r="A45" s="4"/>
      <c r="B45" s="31">
        <v>7</v>
      </c>
      <c r="C45" s="40" t="s">
        <v>43</v>
      </c>
      <c r="D45" s="40" t="s">
        <v>44</v>
      </c>
      <c r="E45" s="32" t="s">
        <v>21</v>
      </c>
      <c r="F45" s="32">
        <v>2.5</v>
      </c>
      <c r="G45" s="6"/>
      <c r="H45" s="7"/>
      <c r="I45" s="8"/>
      <c r="J45" s="9"/>
      <c r="K45" s="10"/>
      <c r="L45" s="11"/>
      <c r="M45" s="12"/>
      <c r="N45" s="13"/>
      <c r="O45" s="14"/>
      <c r="P45" s="15">
        <v>2</v>
      </c>
      <c r="Q45" s="16"/>
      <c r="R45" s="17"/>
      <c r="S45" s="18"/>
      <c r="T45" s="28"/>
      <c r="U45" s="32">
        <f t="shared" si="7"/>
        <v>2</v>
      </c>
      <c r="V45" s="19"/>
      <c r="W45" s="50">
        <f t="shared" si="8"/>
        <v>0</v>
      </c>
    </row>
    <row r="46" spans="1:23" ht="63.6" customHeight="1" x14ac:dyDescent="0.3">
      <c r="A46" s="4"/>
      <c r="B46" s="31">
        <v>8</v>
      </c>
      <c r="C46" s="40" t="s">
        <v>45</v>
      </c>
      <c r="D46" s="40" t="s">
        <v>46</v>
      </c>
      <c r="E46" s="32" t="s">
        <v>21</v>
      </c>
      <c r="F46" s="32">
        <v>1</v>
      </c>
      <c r="G46" s="6"/>
      <c r="H46" s="7"/>
      <c r="I46" s="8"/>
      <c r="J46" s="9"/>
      <c r="K46" s="10"/>
      <c r="L46" s="11"/>
      <c r="M46" s="12"/>
      <c r="N46" s="13"/>
      <c r="O46" s="14"/>
      <c r="P46" s="15">
        <v>1</v>
      </c>
      <c r="Q46" s="16"/>
      <c r="R46" s="17"/>
      <c r="S46" s="18"/>
      <c r="T46" s="28"/>
      <c r="U46" s="32">
        <f t="shared" si="7"/>
        <v>1</v>
      </c>
      <c r="V46" s="19"/>
      <c r="W46" s="50">
        <f t="shared" si="8"/>
        <v>0</v>
      </c>
    </row>
    <row r="47" spans="1:23" ht="15" thickBot="1" x14ac:dyDescent="0.35">
      <c r="A47" s="91" t="s">
        <v>35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3"/>
      <c r="W47" s="94">
        <f>SUBTOTAL(9,W39:W46)</f>
        <v>0</v>
      </c>
    </row>
    <row r="48" spans="1:23" ht="18" x14ac:dyDescent="0.35">
      <c r="A48" s="87" t="s">
        <v>71</v>
      </c>
      <c r="B48" s="26"/>
      <c r="C48" s="39" t="s">
        <v>136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88"/>
    </row>
    <row r="49" spans="1:23" ht="18" customHeight="1" x14ac:dyDescent="0.3">
      <c r="A49" s="4"/>
      <c r="B49" s="31">
        <v>1</v>
      </c>
      <c r="C49" s="30" t="s">
        <v>96</v>
      </c>
      <c r="D49" s="4"/>
      <c r="E49" s="31" t="s">
        <v>21</v>
      </c>
      <c r="F49" s="31">
        <v>1</v>
      </c>
      <c r="G49" s="4"/>
      <c r="H49" s="7"/>
      <c r="I49" s="8"/>
      <c r="J49" s="9"/>
      <c r="K49" s="10"/>
      <c r="L49" s="11"/>
      <c r="M49" s="12"/>
      <c r="N49" s="13"/>
      <c r="O49" s="14"/>
      <c r="P49" s="15">
        <v>2</v>
      </c>
      <c r="Q49" s="16"/>
      <c r="R49" s="17"/>
      <c r="S49" s="18"/>
      <c r="T49" s="28"/>
      <c r="U49" s="31">
        <f t="shared" ref="U49:U50" si="9">SUM(H49:S49)</f>
        <v>2</v>
      </c>
      <c r="V49" s="113"/>
      <c r="W49" s="90">
        <f>U49*V49</f>
        <v>0</v>
      </c>
    </row>
    <row r="50" spans="1:23" ht="45" customHeight="1" x14ac:dyDescent="0.3">
      <c r="A50" s="4"/>
      <c r="B50" s="31">
        <v>2</v>
      </c>
      <c r="C50" s="30" t="s">
        <v>97</v>
      </c>
      <c r="D50" s="30" t="s">
        <v>52</v>
      </c>
      <c r="E50" s="31" t="s">
        <v>51</v>
      </c>
      <c r="F50" s="31">
        <v>40</v>
      </c>
      <c r="G50" s="4"/>
      <c r="H50" s="7"/>
      <c r="I50" s="8"/>
      <c r="J50" s="9"/>
      <c r="K50" s="10"/>
      <c r="L50" s="11"/>
      <c r="M50" s="12"/>
      <c r="N50" s="13"/>
      <c r="O50" s="14"/>
      <c r="P50" s="15">
        <v>2</v>
      </c>
      <c r="Q50" s="16"/>
      <c r="R50" s="17"/>
      <c r="S50" s="18"/>
      <c r="T50" s="28"/>
      <c r="U50" s="31">
        <f t="shared" si="9"/>
        <v>2</v>
      </c>
      <c r="V50" s="113"/>
      <c r="W50" s="90">
        <f>U50*V50</f>
        <v>0</v>
      </c>
    </row>
    <row r="51" spans="1:23" ht="15" thickBot="1" x14ac:dyDescent="0.35">
      <c r="A51" s="77" t="s">
        <v>112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9"/>
      <c r="W51" s="80">
        <f>SUBTOTAL(9,W49:W50)</f>
        <v>0</v>
      </c>
    </row>
    <row r="52" spans="1:23" ht="18" x14ac:dyDescent="0.35">
      <c r="A52" s="87" t="s">
        <v>109</v>
      </c>
      <c r="B52" s="26"/>
      <c r="C52" s="39" t="s">
        <v>61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88"/>
    </row>
    <row r="53" spans="1:23" ht="18" customHeight="1" x14ac:dyDescent="0.3">
      <c r="A53" s="96"/>
      <c r="B53" s="97">
        <v>1</v>
      </c>
      <c r="C53" s="98" t="s">
        <v>62</v>
      </c>
      <c r="D53" s="98" t="s">
        <v>63</v>
      </c>
      <c r="E53" s="97" t="s">
        <v>17</v>
      </c>
      <c r="F53" s="97">
        <v>1</v>
      </c>
      <c r="G53" s="98" t="s">
        <v>19</v>
      </c>
      <c r="H53" s="7"/>
      <c r="I53" s="8"/>
      <c r="J53" s="9"/>
      <c r="K53" s="10"/>
      <c r="L53" s="11"/>
      <c r="M53" s="12"/>
      <c r="N53" s="13"/>
      <c r="O53" s="14">
        <v>1</v>
      </c>
      <c r="P53" s="15"/>
      <c r="Q53" s="16"/>
      <c r="R53" s="17"/>
      <c r="S53" s="18"/>
      <c r="T53" s="28"/>
      <c r="U53" s="31">
        <f t="shared" ref="U53:U54" si="10">SUM(H53:S53)</f>
        <v>1</v>
      </c>
      <c r="V53" s="113"/>
      <c r="W53" s="90">
        <f>U53*V53</f>
        <v>0</v>
      </c>
    </row>
    <row r="54" spans="1:23" ht="18" customHeight="1" x14ac:dyDescent="0.3">
      <c r="A54" s="96"/>
      <c r="B54" s="97">
        <v>2</v>
      </c>
      <c r="C54" s="98" t="s">
        <v>64</v>
      </c>
      <c r="D54" s="98" t="s">
        <v>65</v>
      </c>
      <c r="E54" s="97" t="s">
        <v>17</v>
      </c>
      <c r="F54" s="97">
        <v>1</v>
      </c>
      <c r="G54" s="98" t="s">
        <v>19</v>
      </c>
      <c r="H54" s="7"/>
      <c r="I54" s="8"/>
      <c r="J54" s="9"/>
      <c r="K54" s="10"/>
      <c r="L54" s="11"/>
      <c r="M54" s="12"/>
      <c r="N54" s="13"/>
      <c r="O54" s="14">
        <v>1</v>
      </c>
      <c r="P54" s="15"/>
      <c r="Q54" s="16"/>
      <c r="R54" s="17"/>
      <c r="S54" s="18"/>
      <c r="T54" s="28"/>
      <c r="U54" s="31">
        <f t="shared" si="10"/>
        <v>1</v>
      </c>
      <c r="V54" s="113"/>
      <c r="W54" s="90">
        <f>U54*V54</f>
        <v>0</v>
      </c>
    </row>
    <row r="55" spans="1:23" x14ac:dyDescent="0.3">
      <c r="A55" s="100" t="s">
        <v>111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1"/>
      <c r="W55" s="102">
        <f>SUBTOTAL(9,W53:W54)</f>
        <v>0</v>
      </c>
    </row>
    <row r="56" spans="1:23" ht="18" x14ac:dyDescent="0.35">
      <c r="A56" s="22" t="s">
        <v>73</v>
      </c>
      <c r="B56" s="23"/>
      <c r="C56" s="38" t="s">
        <v>85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8" customHeight="1" outlineLevel="2" x14ac:dyDescent="0.3">
      <c r="A57" s="4"/>
      <c r="B57" s="31">
        <v>1</v>
      </c>
      <c r="C57" s="35" t="s">
        <v>82</v>
      </c>
      <c r="D57" s="5"/>
      <c r="E57" s="32" t="s">
        <v>17</v>
      </c>
      <c r="F57" s="32" t="s">
        <v>83</v>
      </c>
      <c r="G57" s="33" t="s">
        <v>84</v>
      </c>
      <c r="H57" s="7"/>
      <c r="I57" s="8"/>
      <c r="J57" s="9"/>
      <c r="K57" s="10"/>
      <c r="L57" s="11"/>
      <c r="M57" s="12"/>
      <c r="N57" s="13"/>
      <c r="O57" s="14"/>
      <c r="P57" s="15"/>
      <c r="Q57" s="16">
        <v>25</v>
      </c>
      <c r="R57" s="17"/>
      <c r="S57" s="18"/>
      <c r="T57" s="28"/>
      <c r="U57" s="32">
        <f>SUM(H57:T57)</f>
        <v>25</v>
      </c>
      <c r="V57" s="19"/>
      <c r="W57" s="50">
        <f t="shared" ref="W57" si="11">U57*V57</f>
        <v>0</v>
      </c>
    </row>
    <row r="58" spans="1:23" x14ac:dyDescent="0.3">
      <c r="A58" s="100" t="s">
        <v>70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1" t="s">
        <v>72</v>
      </c>
      <c r="W58" s="102">
        <f>SUBTOTAL(9,W57)</f>
        <v>0</v>
      </c>
    </row>
    <row r="59" spans="1:23" ht="18" x14ac:dyDescent="0.35">
      <c r="A59" s="22" t="s">
        <v>74</v>
      </c>
      <c r="B59" s="23"/>
      <c r="C59" s="38" t="s">
        <v>137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81" customHeight="1" outlineLevel="2" x14ac:dyDescent="0.3">
      <c r="A60" s="4"/>
      <c r="B60" s="31">
        <v>1</v>
      </c>
      <c r="C60" s="40" t="s">
        <v>87</v>
      </c>
      <c r="D60" s="5"/>
      <c r="E60" s="32" t="s">
        <v>0</v>
      </c>
      <c r="F60" s="32">
        <v>1</v>
      </c>
      <c r="G60" s="36" t="s">
        <v>86</v>
      </c>
      <c r="H60" s="7"/>
      <c r="I60" s="8"/>
      <c r="J60" s="9"/>
      <c r="K60" s="10"/>
      <c r="L60" s="11"/>
      <c r="M60" s="12"/>
      <c r="N60" s="13">
        <v>8</v>
      </c>
      <c r="O60" s="14"/>
      <c r="P60" s="15"/>
      <c r="Q60" s="16"/>
      <c r="R60" s="17"/>
      <c r="S60" s="18"/>
      <c r="T60" s="28"/>
      <c r="U60" s="32">
        <f>SUM(H60:T60)</f>
        <v>8</v>
      </c>
      <c r="V60" s="19"/>
      <c r="W60" s="50">
        <f>U60*V60</f>
        <v>0</v>
      </c>
    </row>
    <row r="61" spans="1:23" ht="15" thickBot="1" x14ac:dyDescent="0.35">
      <c r="A61" s="100" t="s">
        <v>34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 t="s">
        <v>72</v>
      </c>
      <c r="W61" s="102">
        <f>SUBTOTAL(9,W60)</f>
        <v>0</v>
      </c>
    </row>
    <row r="62" spans="1:23" ht="18.600000000000001" thickBot="1" x14ac:dyDescent="0.4">
      <c r="A62" s="22" t="s">
        <v>75</v>
      </c>
      <c r="B62" s="1"/>
      <c r="C62" s="39" t="s">
        <v>60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"/>
      <c r="W62" s="49"/>
    </row>
    <row r="63" spans="1:23" ht="70.05" customHeight="1" x14ac:dyDescent="0.3">
      <c r="A63" s="4"/>
      <c r="B63" s="31">
        <v>1</v>
      </c>
      <c r="C63" s="33" t="s">
        <v>116</v>
      </c>
      <c r="D63" s="4"/>
      <c r="E63" s="103" t="s">
        <v>17</v>
      </c>
      <c r="F63" s="103" t="s">
        <v>117</v>
      </c>
      <c r="G63" s="36" t="s">
        <v>128</v>
      </c>
      <c r="H63" s="7">
        <v>1</v>
      </c>
      <c r="I63" s="8">
        <f>'[1]AbRE (Hrabák)'!G74</f>
        <v>0</v>
      </c>
      <c r="J63" s="9">
        <f>'[1]VITL (Reischig)'!G74</f>
        <v>0</v>
      </c>
      <c r="K63" s="10">
        <f>'[1]KvSI (Štengl)'!G74</f>
        <v>0</v>
      </c>
      <c r="L63" s="11">
        <f>'[1]CNS SI (Ježek)'!G74</f>
        <v>0</v>
      </c>
      <c r="M63" s="12">
        <f>'[1]CNS SI (Cendelín)'!G74</f>
        <v>0</v>
      </c>
      <c r="N63" s="13">
        <f>'[1]M SI (Kuncová)'!G74</f>
        <v>0</v>
      </c>
      <c r="O63" s="14">
        <f>'[1]BR S I (Vištejnová)'!G74</f>
        <v>0</v>
      </c>
      <c r="P63" s="15">
        <f>'[1]KH (Tonar)'!G74</f>
        <v>0</v>
      </c>
      <c r="Q63" s="16">
        <f>'[1]ChZ (Klein)'!G74</f>
        <v>0</v>
      </c>
      <c r="R63" s="17">
        <f>'[1]PtL (Mareš)'!G74</f>
        <v>0</v>
      </c>
      <c r="S63" s="18">
        <f>'[1]BchL (Racek)'!G74</f>
        <v>0</v>
      </c>
      <c r="T63" s="28"/>
      <c r="U63" s="37">
        <f>SUM(H63:T63)</f>
        <v>1</v>
      </c>
      <c r="V63" s="19"/>
      <c r="W63" s="51">
        <f>U63*V63</f>
        <v>0</v>
      </c>
    </row>
    <row r="64" spans="1:23" ht="15" customHeight="1" thickBot="1" x14ac:dyDescent="0.35">
      <c r="A64" s="100" t="s">
        <v>110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1"/>
      <c r="W64" s="102">
        <f>SUBTOTAL(9,W63)</f>
        <v>0</v>
      </c>
    </row>
    <row r="65" spans="1:27" ht="18.600000000000001" thickBot="1" x14ac:dyDescent="0.4">
      <c r="A65" s="25" t="s">
        <v>118</v>
      </c>
      <c r="B65" s="26"/>
      <c r="C65" s="2" t="s">
        <v>98</v>
      </c>
      <c r="D65" s="26"/>
      <c r="E65" s="1"/>
      <c r="F65" s="1"/>
      <c r="G65" s="1"/>
      <c r="H65" s="1"/>
      <c r="I65" s="1"/>
      <c r="J65" s="1"/>
      <c r="K65" s="4"/>
      <c r="U65" s="49"/>
      <c r="V65" s="49"/>
      <c r="W65" s="104"/>
    </row>
    <row r="66" spans="1:27" ht="18" customHeight="1" x14ac:dyDescent="0.3">
      <c r="A66" s="4"/>
      <c r="B66" s="31">
        <v>1</v>
      </c>
      <c r="C66" s="30" t="s">
        <v>139</v>
      </c>
      <c r="D66" s="40" t="s">
        <v>102</v>
      </c>
      <c r="E66" s="32" t="s">
        <v>59</v>
      </c>
      <c r="F66" s="32">
        <v>1</v>
      </c>
      <c r="G66" s="33" t="s">
        <v>99</v>
      </c>
      <c r="H66" s="7"/>
      <c r="I66" s="8"/>
      <c r="J66" s="9"/>
      <c r="K66" s="10"/>
      <c r="L66" s="11"/>
      <c r="M66" s="12"/>
      <c r="N66" s="13"/>
      <c r="O66" s="14"/>
      <c r="P66" s="15"/>
      <c r="Q66" s="16"/>
      <c r="R66" s="17"/>
      <c r="S66" s="18"/>
      <c r="T66" s="28">
        <v>2</v>
      </c>
      <c r="U66" s="95">
        <f>SUM(H66:T66)</f>
        <v>2</v>
      </c>
      <c r="V66" s="27"/>
      <c r="W66" s="50">
        <f>U66*V66</f>
        <v>0</v>
      </c>
      <c r="X66" s="29"/>
      <c r="AA66" s="105"/>
    </row>
    <row r="67" spans="1:27" ht="18" customHeight="1" x14ac:dyDescent="0.3">
      <c r="A67" s="4"/>
      <c r="B67" s="31">
        <v>2</v>
      </c>
      <c r="C67" s="106" t="s">
        <v>100</v>
      </c>
      <c r="D67" s="107" t="s">
        <v>101</v>
      </c>
      <c r="E67" s="32" t="s">
        <v>59</v>
      </c>
      <c r="F67" s="32">
        <v>1</v>
      </c>
      <c r="G67" s="33" t="s">
        <v>99</v>
      </c>
      <c r="H67" s="7"/>
      <c r="I67" s="8"/>
      <c r="J67" s="9"/>
      <c r="K67" s="10"/>
      <c r="L67" s="11"/>
      <c r="M67" s="12"/>
      <c r="N67" s="13"/>
      <c r="O67" s="14"/>
      <c r="P67" s="15"/>
      <c r="Q67" s="16"/>
      <c r="R67" s="17"/>
      <c r="S67" s="18"/>
      <c r="T67" s="28">
        <v>2</v>
      </c>
      <c r="U67" s="95">
        <f>SUM(H67:T67)</f>
        <v>2</v>
      </c>
      <c r="V67" s="27"/>
      <c r="W67" s="50">
        <f>U67*V67</f>
        <v>0</v>
      </c>
      <c r="X67" s="108"/>
    </row>
    <row r="68" spans="1:27" x14ac:dyDescent="0.3">
      <c r="A68" s="100" t="s">
        <v>141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1" t="s">
        <v>72</v>
      </c>
      <c r="W68" s="102">
        <f>SUBTOTAL(9,W66:W67)</f>
        <v>0</v>
      </c>
      <c r="X68" s="109"/>
    </row>
    <row r="69" spans="1:27" s="112" customFormat="1" ht="18" x14ac:dyDescent="0.3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1"/>
    </row>
  </sheetData>
  <sheetProtection algorithmName="SHA-512" hashValue="gzIPFJwwpWgVQbr6+7u3/qXjW9nIltj6uCA7Vp0Ao+II/tdPf5rE9BnZIQiIjbnqa4HNCF7eYKvpW1SYfYFFLA==" saltValue="wukLtIDtnS/N9Cyb1z1U0A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S58:T61 G58:G61 S68:T68 G68 G7:G56 S7:T56" name="Racek"/>
    <protectedRange algorithmName="SHA-512" hashValue="9GDNgf2GjTCkd2ETd8RKO3gd0YaVDKEKD+s1ej6pumy+fYgziSMqHZei81qXRYySw9UrfsrkLCOIs6tNgyaFsA==" saltValue="BHHNBs+F7ykH5oaVN7pF3A==" spinCount="100000" sqref="R58:R61 G58:G61 R68 G68 G7:G56 R7:R56" name="mAREŠ"/>
    <protectedRange algorithmName="SHA-512" hashValue="YpHdwhb7kUY4xP+Jdh/9k3hfWBpHWwpINw5gprGEdGJFiNJCIsrVaS0egt7YNN2Rt3BL9m5AapEH+jRb/oY5zQ==" saltValue="HicYtryzwO1uF8In8jPQuA==" spinCount="100000" sqref="Q58:Q61 G58:G61 Q68 G68 G7:G56 Q7:Q56" name="Klein"/>
    <protectedRange algorithmName="SHA-512" hashValue="ELBePT7j6PmyJgcPHhwY+jO9TM0cB8EAVF/LQhkFHFgIZRt1ETJn46C8hf9Gzui9ssDT/LimEwEaPFBUfIRXjg==" saltValue="w/gByqOJd4kXpeClDDp07A==" spinCount="100000" sqref="P58:P61 G58:G61 P68 G68 G7:G56 P7:P56" name="Tonar"/>
    <protectedRange algorithmName="SHA-512" hashValue="ccv2hrHO+xEy1wHL0QNW0++C4zCw6xcV6qi7+AFBAviAZPq+ULVkbOxv+RMZAIDePODWaJu64Mw9arrgRly7WQ==" saltValue="dM9EmkG0inn5TKRkY0SmzA==" spinCount="100000" sqref="O58:O61 G58:G61 O68 G68 G7:G56 O7:O56" name="Vištejnová"/>
    <protectedRange algorithmName="SHA-512" hashValue="zsmFCsdwULok271kVm21BC0CIet3F1CgoUFN7CW57ED2RYeBTQwgCs+ZNVVtPgUkKeUIJ5tsQp4tQFXHcf7+CQ==" saltValue="Z6+MJ6PpeESoXCTrJYXs3Q==" spinCount="100000" sqref="L58:L61 G58:G61 L68 G68 G7:G56 L7:L56" name="Ježek"/>
    <protectedRange algorithmName="SHA-512" hashValue="U3jqbuXDTrCOp9Fhd79546jCvDpJalRBs9f2+6oqeakN8H1lJEJQ66Dn+i1HRwsAcT5vCB5CH8Fl5XMEob4BBw==" saltValue="aTDjbBRem2jSnmDpTPjVXQ==" spinCount="100000" sqref="K58:K61 G58:G61 K68 G68 G7:G56 K7:K56" name="Štengl"/>
    <protectedRange algorithmName="SHA-512" hashValue="oIrjZ/GO5pKzbv7XQgnFlZLYWMJJzRQXDebBmzWa3Yr/FGShyOdxKVJOK6lwQLpYoxTgR4yaUB4CTkFqLwA63Q==" saltValue="oK+06jBIeR5CZIPPzwYJcQ==" spinCount="100000" sqref="I58:I61 G58:G61 I68 G68 G7:G56 I7:I56" name="Hrabák"/>
    <protectedRange algorithmName="SHA-512" hashValue="g5scxB9KOWCM6V0um8bO8hpAtd7NGRxHOLJ5S6G7Nq3o3UbMxNHoolpX1NhjkEajU91NMvfI4Y0K+Jag+Sgu4Q==" saltValue="afofTOZZZST2mAWJu3EzSw==" spinCount="100000" sqref="G58:H61 G68:H68 G7:H56" name="Matějovič"/>
    <protectedRange algorithmName="SHA-512" hashValue="lVoTc5nZyzEYcSaTeGjMa8GIfjHxczVnKiYJwARaEhdFL0NmfEC5oG1AwWFuMriQD/8i4AximtIZJnHVzg1khw==" saltValue="0u1redgYF7o60krPn2ByoA==" spinCount="100000" sqref="B18:C18 E18:V18 W18:XFD22 A1:XFD9 A11:B14 E12:V14 A15:XFD17 C12:C14 C11:V11 A18:A22 B19:V22 A68:V1048576 A23:XFD56 Y66:XFD1048576 X68:X1048576 W65:W1048576 A58:X61 Z58:XFD61 Y58:Y59 Y61 A10:V10 W10:XFD14" name="Administrátor"/>
    <protectedRange algorithmName="SHA-512" hashValue="lta5o1JJk7EyMWHcVhU+93Z5n0Hdxkns9cslkYhsBDN+UZnXD+2GZ4pYbpOGd6wNBYHnc79MtoId+cbo3SCL6g==" saltValue="+h+IP9lwSorAqv5vJq4taQ==" spinCount="100000" sqref="N58:N61 G58:G61 N68 G68 G7:G56 N7:N56" name="Kuncová"/>
    <protectedRange algorithmName="SHA-512" hashValue="Ev4t+GCXNGRINYsp1BaFQP4dnM+r21wNCV+lYhl1L9fe3ZQpzBHferzimgMSx8dXNEFrRAGLpFpJGKtOsXB7qQ==" saltValue="fI8pV6BsTItSq2YL+9ij/g==" spinCount="100000" sqref="M58:M61 G58:G61 M68 G68 G7:G56 M7:M56" name="Cendelín"/>
    <protectedRange sqref="D18" name="polozky"/>
    <protectedRange sqref="V57" name="Oblast50"/>
    <protectedRange algorithmName="SHA-512" hashValue="F+/Kapg2qf0/80F3W36mpSD9RiIST3W6qEez3i0a0gOX3gJQO7Map3l26ZpJde7zhaF8EtVTcuBuZta0QujrRA==" saltValue="QNMcK5T3Qq6xxN0tq0CI4g==" spinCount="100000" sqref="S57:T57" name="Racek_1"/>
    <protectedRange algorithmName="SHA-512" hashValue="NZoysR8am9A4c8qWrXsGrUQsOaWT9eF8961Ed3+N3kmyA0xVZg67oX4U1wgJAB/oDDtKHT4hw5e12V3bAodEwA==" saltValue="oe4yt3VwZh+HV/7r51L/ow==" spinCount="100000" sqref="R57" name="Mareš_1"/>
    <protectedRange algorithmName="SHA-512" hashValue="xBRCQbMhJaN/j2ojnNG1NnvLeADDlMCO/GQMobw90Dhjx8ToowyowNt2f3mjnHnKv0pDv/AwZvwLQEwx3NCvuA==" saltValue="763GAIuEOiQg/j4nD2czdA==" spinCount="100000" sqref="Q57" name="Klein_1"/>
    <protectedRange algorithmName="SHA-512" hashValue="iSrNlvf7H3X4Wr3IinNcivKsNcxznpg0R4bCtrfCpuRiz2HxQWIYBONiaWush7wOse8Rlk7P/k2sSU1AYcbumA==" saltValue="mSaBj9DsLNikYEMoj0Y7Pw==" spinCount="100000" sqref="P57" name="Tonar_1"/>
    <protectedRange algorithmName="SHA-512" hashValue="jj2QmANDYTRJ7qFgb0qw28l3vUKWmRFy0RU8njd3O2t86V2NRsSVeEikGdvT/GYeGuys0gw9Xy1IdfYMmLKYfw==" saltValue="iqLdBptcHkBOITJYI45jtA==" spinCount="100000" sqref="O57" name="Vištejnová_1"/>
    <protectedRange algorithmName="SHA-512" hashValue="x32S8ZUrPXfyAD+czUSb8cCiRzOjSRAKTg0VcdzOf3aK9uX9x/HzyC+8FDfsouCEr5kk+HPYZWHiKZjz63xieA==" saltValue="PbBmTR+OhCzQ3q1HTUQAZQ==" spinCount="100000" sqref="N57" name="Kuncová_1"/>
    <protectedRange algorithmName="SHA-512" hashValue="2sIQHbrkpxLhxH9npk9/XYv7Nf+SGe9MN5M9TlHiL8syxpe3IpIsHHTwYA2sOiFCJWqXawQupiUgpTjaoZQtOQ==" saltValue="DqRiVeot1yZFaH5IkzIqkA==" spinCount="100000" sqref="M57" name="Cendelín_1"/>
    <protectedRange algorithmName="SHA-512" hashValue="IYmlryiPiSXmxG3fjCFtNY56U9dzPQ9mdvQnWWd5Tcz2UfyqvJmc5VDHbabUpdMUUekUnYEnYCSUsoFxKPIpuA==" saltValue="WOKCfqJZQ1SL50xJJVtb9Q==" spinCount="100000" sqref="L57" name="Ježek_1"/>
    <protectedRange algorithmName="SHA-512" hashValue="B44RDrZf8PeehMcR7wgLDsptE6SOVnWyrWVEAuzQaOiuoasP82zXgl66iVn719M60gn91yqrLz1vNUCY8T27pA==" saltValue="9+/lXb5npALN7XE7MuUnnA==" spinCount="100000" sqref="K57" name="Štengl_1"/>
    <protectedRange algorithmName="SHA-512" hashValue="Jdu7/T9zTdoYar8QBTfDJ1nfyIOBVA47K4JvHbtSb4vmnCwGQfXVcYUG1HfBDVJwhaNCp91Ho4NGD7mjXC3I/g==" saltValue="/bhy+g/yC5yyaY6rLEGwyg==" spinCount="100000" sqref="J57" name="Reischig"/>
    <protectedRange algorithmName="SHA-512" hashValue="m5iJozwE9si5SHZQPP5cTHaog5PbIf6J05iC2Jm2DyW1E139ssbBSn88CMTrg6kgBtYU7G5xyuw0wM2WYHM3SQ==" saltValue="X9hoTLnbHx8X2JZrsBuTBQ==" spinCount="100000" sqref="I57" name="Hrabák_1"/>
    <protectedRange algorithmName="SHA-512" hashValue="OWdnr58WnT2TeJb3SUegcC6bGXnMVAl4hyBmcWJlWvEJlMUmeXBWDDQpNYLRwsKEE7qqBHKy6AIb2RtQq4R22A==" saltValue="3NKSWksSfEHmztVYsWoBGA==" spinCount="100000" sqref="C57:H57" name="Matějovič_1"/>
    <protectedRange algorithmName="SHA-512" hashValue="8KBCBytV+ytb2ZCqNm8ffCwkKTMQdHu0XxiPHJ+XFEtEPWOvNGRfqYwgugyhlgyqlva13PXVgkjdclnPPIEBhQ==" saltValue="MUHEziHVSyDIUjcyjJYYug==" spinCount="100000" sqref="A57:B57" name="administrátor_1"/>
    <protectedRange algorithmName="SHA-512" hashValue="v4/G+NoHFBLCC3iohpYCeLROVnMrG6Fi/eR5kO9DBhg6Q3RjUn5BkiK0mF/IDM9ZHu2l+aev5vFROCbyzYqPog==" saltValue="t1LlxSPt8/rjt6hBJ45rLQ==" spinCount="100000" sqref="G65:H67" name="Racek_2"/>
    <protectedRange algorithmName="SHA-512" hashValue="arPlZBTYMwFEVXDrwUIUHeXpRHHNX1V9on9A91/2bCAVTFy4I62QfQi78UNhWZ7oNu+MBojZjUIfrITrMfwOSg==" saltValue="cFYgWxlBGutZhPz1osKG6Q==" spinCount="100000" sqref="G65:G67" name="Mareš_2"/>
    <protectedRange algorithmName="SHA-512" hashValue="ixdTYQ7XqRYgX4TntetHFmNZDma8ZrBCWfAlJLk7z89m+5j4CHqA1BgHZBGnq3fCilSsEG8REVhE45yuSQhBbA==" saltValue="YoaRDfJEXPQoPreA8nRakg==" spinCount="100000" sqref="G65:G67" name="Klein_2"/>
    <protectedRange algorithmName="SHA-512" hashValue="MmwNl7yfQmBJ4skDo0uHnwYK2LR8WaZAkbLC8PFBIYYcHD+RTAtGOYbK/TEMjcOh2pN5P136y+hEeOJGs+J5HA==" saltValue="vCqeDmPZjTKDf77BagYCOA==" spinCount="100000" sqref="G65:G67" name="Tonar_2"/>
    <protectedRange algorithmName="SHA-512" hashValue="5L+nClUNRXiqmd6zhFd2RtwYrCw+YDm7JtHXubUZvkuRp1FPepJQkn0VbNpunOPCZllf60uKWEhvNiirQdZvJQ==" saltValue="lbdJVAFcXss8INEvZPzSxg==" spinCount="100000" sqref="G65:G67" name="Vištejnová_2"/>
    <protectedRange algorithmName="SHA-512" hashValue="CPG4mrCs0MCeO4p1/Gp5lxZsPV3GNt+i7UiMg0Sxhvezo3uR95aw3lD4WPoimzr00HjCL3Ibx6N0cYHlKbtb+w==" saltValue="CIa/9w99nX1/KgzMmuVWzA==" spinCount="100000" sqref="G65:G67" name="Kuncová_2"/>
    <protectedRange password="D0B0" sqref="G65:G67" name="Cendelín_2"/>
    <protectedRange algorithmName="SHA-512" hashValue="3k5HR/aB7ZckheysjiexGf+gKkZa97ulYePnXRUyyS4/1144qsbBp5XdxKdNZ0yt4LcRSqXA72euVlk7I+0Xow==" saltValue="iKqMx6H557OjpG/TK611OQ==" spinCount="100000" sqref="G65:G67" name="Ježek_2"/>
    <protectedRange password="D1B0" sqref="G65:G67" name="Štengl_2"/>
    <protectedRange algorithmName="SHA-512" hashValue="Ig+QzYFBihry9TzE5ymdU4+XVXLhIhllbWqinqssAFVIehhLinXqJE08yat8vqjiWRqY/QHaI2kGWDUthyWOtQ==" saltValue="o9YYQRc4xAjgH4UwBPxobw==" spinCount="100000" sqref="G65:G67" name="Reischig_1"/>
    <protectedRange algorithmName="SHA-512" hashValue="2jtULp20Seu9kTGuQ5NanVDmujgA2gcpH5ylAEZAxSuv1UQgd+0/Hk+ojvVFGS5DnlaDZeg2acQ181Z2oZGqSA==" saltValue="mRFGXK7RFVIrrvskllOZdQ==" spinCount="100000" sqref="G65:G67" name="Hrabák_2"/>
    <protectedRange algorithmName="SHA-512" hashValue="Br+YIbFGht9lSB98WcH2TAl+KMMjZNgB+6eqJKZ8BwoSKCCcaGVJZmA9CO8xdrQWjCtU0VR7wlpNbRiPdQEchQ==" saltValue="2sy7ehG1r+0JwNv8ExDfSg==" spinCount="100000" sqref="C65:D65 X65:XFD65 A65:B67 D66:D67 N66:V66 I65:V65 E65:H67 L67:V67 X66:X67 W62:W64 Y62:XFD64 X62" name="administrátor_3"/>
    <protectedRange algorithmName="SHA-512" hashValue="D/n7/qoMoa+WvRU5+TdxxfwPpY0QZkPfko0Zhfau/73A++S1cLHt/eIEkh/TjrUzwypGjxah2L9w8juH7J0kyA==" saltValue="8r5xDasFhCrRn/cA2UUpwg==" spinCount="100000" sqref="G65:G67" name="Matějovič_2"/>
    <protectedRange algorithmName="SHA-512" hashValue="ktEDYLms3CgO/F/N6GpTFIBtt5B7SbwGmMuZBvmLTk8xp6uQCjwOLtuoR4DA+PuZB2daXWHon34t9YOPATEskg==" saltValue="PAgCxaKLvh1ssuZb8TRlqQ==" spinCount="100000" sqref="S62:S64 G62:G64" name="Racek_3"/>
    <protectedRange algorithmName="SHA-512" hashValue="9GDNgf2GjTCkd2ETd8RKO3gd0YaVDKEKD+s1ej6pumy+fYgziSMqHZei81qXRYySw9UrfsrkLCOIs6tNgyaFsA==" saltValue="BHHNBs+F7ykH5oaVN7pF3A==" spinCount="100000" sqref="R62:R64 G62:G64" name="mAREŠ_3"/>
    <protectedRange algorithmName="SHA-512" hashValue="YpHdwhb7kUY4xP+Jdh/9k3hfWBpHWwpINw5gprGEdGJFiNJCIsrVaS0egt7YNN2Rt3BL9m5AapEH+jRb/oY5zQ==" saltValue="HicYtryzwO1uF8In8jPQuA==" spinCount="100000" sqref="Q62:Q64 G62:G64" name="Klein_3"/>
    <protectedRange algorithmName="SHA-512" hashValue="ELBePT7j6PmyJgcPHhwY+jO9TM0cB8EAVF/LQhkFHFgIZRt1ETJn46C8hf9Gzui9ssDT/LimEwEaPFBUfIRXjg==" saltValue="w/gByqOJd4kXpeClDDp07A==" spinCount="100000" sqref="P62:P64 G62:G64" name="Tonar_3"/>
    <protectedRange algorithmName="SHA-512" hashValue="ccv2hrHO+xEy1wHL0QNW0++C4zCw6xcV6qi7+AFBAviAZPq+ULVkbOxv+RMZAIDePODWaJu64Mw9arrgRly7WQ==" saltValue="dM9EmkG0inn5TKRkY0SmzA==" spinCount="100000" sqref="O62:O64 G62:G64" name="Vištejnová_3"/>
    <protectedRange algorithmName="SHA-512" hashValue="zsmFCsdwULok271kVm21BC0CIet3F1CgoUFN7CW57ED2RYeBTQwgCs+ZNVVtPgUkKeUIJ5tsQp4tQFXHcf7+CQ==" saltValue="Z6+MJ6PpeESoXCTrJYXs3Q==" spinCount="100000" sqref="L62:L64 G62:G64" name="Ježek_3"/>
    <protectedRange algorithmName="SHA-512" hashValue="U3jqbuXDTrCOp9Fhd79546jCvDpJalRBs9f2+6oqeakN8H1lJEJQ66Dn+i1HRwsAcT5vCB5CH8Fl5XMEob4BBw==" saltValue="aTDjbBRem2jSnmDpTPjVXQ==" spinCount="100000" sqref="K62:K64 G62:G64" name="Štengl_3"/>
    <protectedRange algorithmName="SHA-512" hashValue="oIrjZ/GO5pKzbv7XQgnFlZLYWMJJzRQXDebBmzWa3Yr/FGShyOdxKVJOK6lwQLpYoxTgR4yaUB4CTkFqLwA63Q==" saltValue="oK+06jBIeR5CZIPPzwYJcQ==" spinCount="100000" sqref="I62:I64 G62:G64" name="Hrabák_3"/>
    <protectedRange algorithmName="SHA-512" hashValue="g5scxB9KOWCM6V0um8bO8hpAtd7NGRxHOLJ5S6G7Nq3o3UbMxNHoolpX1NhjkEajU91NMvfI4Y0K+Jag+Sgu4Q==" saltValue="afofTOZZZST2mAWJu3EzSw==" spinCount="100000" sqref="G62:H64" name="Matějovič_3"/>
    <protectedRange algorithmName="SHA-512" hashValue="lVoTc5nZyzEYcSaTeGjMa8GIfjHxczVnKiYJwARaEhdFL0NmfEC5oG1AwWFuMriQD/8i4AximtIZJnHVzg1khw==" saltValue="0u1redgYF7o60krPn2ByoA==" spinCount="100000" sqref="V63 A62:T64 U62:V62 U64:V64" name="Administrátor_2"/>
    <protectedRange algorithmName="SHA-512" hashValue="lta5o1JJk7EyMWHcVhU+93Z5n0Hdxkns9cslkYhsBDN+UZnXD+2GZ4pYbpOGd6wNBYHnc79MtoId+cbo3SCL6g==" saltValue="+h+IP9lwSorAqv5vJq4taQ==" spinCount="100000" sqref="N62:N64 G62:G64" name="Kuncová_3"/>
    <protectedRange algorithmName="SHA-512" hashValue="Ev4t+GCXNGRINYsp1BaFQP4dnM+r21wNCV+lYhl1L9fe3ZQpzBHferzimgMSx8dXNEFrRAGLpFpJGKtOsXB7qQ==" saltValue="fI8pV6BsTItSq2YL+9ij/g==" spinCount="100000" sqref="M62:M64 G62:G64" name="Cendelín_3"/>
  </protectedRanges>
  <autoFilter ref="A7:W55"/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/>
    </customSheetView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2"/>
      <autoFilter ref="A7:V17"/>
    </customSheetView>
  </customSheetViews>
  <mergeCells count="17">
    <mergeCell ref="A15:V15"/>
    <mergeCell ref="A23:V23"/>
    <mergeCell ref="A1:V1"/>
    <mergeCell ref="A3:W3"/>
    <mergeCell ref="A4:W4"/>
    <mergeCell ref="A5:W5"/>
    <mergeCell ref="A6:W6"/>
    <mergeCell ref="A68:V68"/>
    <mergeCell ref="A61:V61"/>
    <mergeCell ref="A55:V55"/>
    <mergeCell ref="A27:V27"/>
    <mergeCell ref="A32:V32"/>
    <mergeCell ref="A51:V51"/>
    <mergeCell ref="A37:V37"/>
    <mergeCell ref="A58:V58"/>
    <mergeCell ref="A47:V47"/>
    <mergeCell ref="A64:V64"/>
  </mergeCells>
  <dataValidations count="1">
    <dataValidation allowBlank="1" showInputMessage="1" showErrorMessage="1" error="Pokud Vámi požadovaná jednotka není v seznamu, kontaktujte administrátora eva.skudrnova@lfp.cuni.cz" sqref="E57"/>
  </dataValidations>
  <hyperlinks>
    <hyperlink ref="D35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2020-12-11T15:58:43Z</dcterms:modified>
</cp:coreProperties>
</file>