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9040" windowHeight="15840" tabRatio="603" activeTab="0"/>
  </bookViews>
  <sheets>
    <sheet name="01_Multifunkční zařízení laser" sheetId="12" r:id="rId1"/>
    <sheet name="02_Tiskárna - typ 1" sheetId="13" r:id="rId2"/>
    <sheet name="03_Tiskárna - typ 2" sheetId="14" r:id="rId3"/>
    <sheet name="04_Webkamera - typ 1" sheetId="15" r:id="rId4"/>
    <sheet name="05_Webkamera - typ 2" sheetId="17" r:id="rId5"/>
    <sheet name="06_Externí disk - typ 1" sheetId="8" r:id="rId6"/>
    <sheet name="07_Externí disk - typ 2" sheetId="10" r:id="rId7"/>
    <sheet name="08_USB flash" sheetId="16" r:id="rId8"/>
    <sheet name="09_Notebook" sheetId="11" r:id="rId9"/>
    <sheet name="Podrobná cenová kalkulace" sheetId="9" r:id="rId10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<sst xmlns="http://schemas.openxmlformats.org/spreadsheetml/2006/main" count="406" uniqueCount="150">
  <si>
    <t>Příloha č. 1: Podrobná specifikace a cenová kalkulace</t>
  </si>
  <si>
    <t>01_Multifunkční zařízení (laser)</t>
  </si>
  <si>
    <t>Kategorie</t>
  </si>
  <si>
    <t>Podkategorie</t>
  </si>
  <si>
    <t>Min/Max/Mezi/ Hodnota</t>
  </si>
  <si>
    <t xml:space="preserve">Základní požadovaná specifikace </t>
  </si>
  <si>
    <t>Konkrétní parametry nabízeného zařízení</t>
  </si>
  <si>
    <t>Nabízené zařízení (výrobce a přesný typ)</t>
  </si>
  <si>
    <t>Nabídková cena (bez DPH)</t>
  </si>
  <si>
    <t>Předpokládaná hodnota bez DPH/kus</t>
  </si>
  <si>
    <t>Max</t>
  </si>
  <si>
    <t>Cena za 1 ks bez DPH:</t>
  </si>
  <si>
    <t xml:space="preserve">Poptávaný počet zařízení </t>
  </si>
  <si>
    <t>Předpokládaná hodnota bez DPH - celkem</t>
  </si>
  <si>
    <t>Laserová tiskárna</t>
  </si>
  <si>
    <t>Multifunkční</t>
  </si>
  <si>
    <t>Hodnota</t>
  </si>
  <si>
    <t>A4 tiskárna, skener, kopírka</t>
  </si>
  <si>
    <t>Cena bez DPH za požadovaný počet kusů:</t>
  </si>
  <si>
    <t>Rychlost</t>
  </si>
  <si>
    <t>Min</t>
  </si>
  <si>
    <t>31 stran za minutu</t>
  </si>
  <si>
    <t>Rozlišení</t>
  </si>
  <si>
    <t>1200x1200dpi</t>
  </si>
  <si>
    <t>Displej</t>
  </si>
  <si>
    <t>Dotykový LCD displej</t>
  </si>
  <si>
    <t>Duplex</t>
  </si>
  <si>
    <t>Ano</t>
  </si>
  <si>
    <t>Další vybavení</t>
  </si>
  <si>
    <t>ADF, NFC, USB, LAN, WiFi</t>
  </si>
  <si>
    <t>Doporučené pracovní využití</t>
  </si>
  <si>
    <t>4000 stran za měsíc</t>
  </si>
  <si>
    <t>Ostatní</t>
  </si>
  <si>
    <t>Ekologicky šetrné řešení (EnergySTAR)</t>
  </si>
  <si>
    <t>Účastník vyplní pouze žlutě podbarvená pole.</t>
  </si>
  <si>
    <t>02_Tiskárna - typ 1</t>
  </si>
  <si>
    <t>Formát</t>
  </si>
  <si>
    <t>A4</t>
  </si>
  <si>
    <t>34 stran za minutu černobíle</t>
  </si>
  <si>
    <t>1200x 1200dpi</t>
  </si>
  <si>
    <t>Paměť</t>
  </si>
  <si>
    <t>64MB</t>
  </si>
  <si>
    <t>Další vlastnosti</t>
  </si>
  <si>
    <t>USB 2.0, LAN</t>
  </si>
  <si>
    <t>03_Tiskárna - typ 2</t>
  </si>
  <si>
    <t>Barevná</t>
  </si>
  <si>
    <t>28 stran za minutu černobíle</t>
  </si>
  <si>
    <t>28 stran za minutu barevně</t>
  </si>
  <si>
    <t>2GB RAM</t>
  </si>
  <si>
    <t>Dotykový displej</t>
  </si>
  <si>
    <t>DADF, AirPrint, USB 2.0, LAN</t>
  </si>
  <si>
    <t>3000 stran za měsíc</t>
  </si>
  <si>
    <t>04_Webkamera - typ 1</t>
  </si>
  <si>
    <t>1080p FullHD</t>
  </si>
  <si>
    <t>Mikrofon</t>
  </si>
  <si>
    <t>Vestavěný</t>
  </si>
  <si>
    <t>Rychlost snímání</t>
  </si>
  <si>
    <t>30 fps</t>
  </si>
  <si>
    <t>Automatické zaostřování</t>
  </si>
  <si>
    <t>Rozhraní</t>
  </si>
  <si>
    <t>USB</t>
  </si>
  <si>
    <t>05_Webkamera - typ 2</t>
  </si>
  <si>
    <t>25 fps</t>
  </si>
  <si>
    <t>06_Externí disk - typ 1</t>
  </si>
  <si>
    <t>Konektor</t>
  </si>
  <si>
    <t>USB-A</t>
  </si>
  <si>
    <t>USB 3.2 Gen 1 (USB 3.0)</t>
  </si>
  <si>
    <t>Kapacita</t>
  </si>
  <si>
    <t>256 GB</t>
  </si>
  <si>
    <t>Typ úložiště</t>
  </si>
  <si>
    <t>SSD flash</t>
  </si>
  <si>
    <t>07_Externí disk - typ 2</t>
  </si>
  <si>
    <t>2 TB</t>
  </si>
  <si>
    <t xml:space="preserve">HDD </t>
  </si>
  <si>
    <t>08_USB flash</t>
  </si>
  <si>
    <t>32 GB</t>
  </si>
  <si>
    <t>USB 3.0</t>
  </si>
  <si>
    <t>09_Notebook</t>
  </si>
  <si>
    <t>OS</t>
  </si>
  <si>
    <t>Název</t>
  </si>
  <si>
    <t>Windows 10 Home 64bit</t>
  </si>
  <si>
    <t>Instalace</t>
  </si>
  <si>
    <t>Předinstalován se všemi potřebnými ovladači</t>
  </si>
  <si>
    <t>Display</t>
  </si>
  <si>
    <t>Technologie panelu</t>
  </si>
  <si>
    <t>IPS nebo OLED apod., barevný, LED podsvícení</t>
  </si>
  <si>
    <t>Úhlopříčka</t>
  </si>
  <si>
    <t>Mezi</t>
  </si>
  <si>
    <t>13"-15"</t>
  </si>
  <si>
    <t>1920x1080px</t>
  </si>
  <si>
    <t>Poměr stran</t>
  </si>
  <si>
    <t>16:9, 16:10</t>
  </si>
  <si>
    <t>Disk</t>
  </si>
  <si>
    <t>Technologie</t>
  </si>
  <si>
    <t xml:space="preserve">SSD </t>
  </si>
  <si>
    <t>Rychlost čtění/zápisu v Mb/sec</t>
  </si>
  <si>
    <t>500Mb/500Mb</t>
  </si>
  <si>
    <t>Velikost systémového SSD</t>
  </si>
  <si>
    <t>256GB</t>
  </si>
  <si>
    <t>RAM</t>
  </si>
  <si>
    <t>DDR4, LPDDR4</t>
  </si>
  <si>
    <t>Frekvence</t>
  </si>
  <si>
    <t>2666MHz</t>
  </si>
  <si>
    <t>Velikost</t>
  </si>
  <si>
    <t>8GB</t>
  </si>
  <si>
    <t>Hmotnost</t>
  </si>
  <si>
    <t>1,5Kg</t>
  </si>
  <si>
    <t>Klávesnice</t>
  </si>
  <si>
    <t>Rozložení</t>
  </si>
  <si>
    <t>České QWERTZ</t>
  </si>
  <si>
    <t>Wifi</t>
  </si>
  <si>
    <t>Integrovaná, min. 802.11ac</t>
  </si>
  <si>
    <t>Touchpad</t>
  </si>
  <si>
    <t>Kamera</t>
  </si>
  <si>
    <t>Reproduktor(y)</t>
  </si>
  <si>
    <t>Bluetooth</t>
  </si>
  <si>
    <t>Grafická karta</t>
  </si>
  <si>
    <t>Skóre v PassMark G3D</t>
  </si>
  <si>
    <t>900 bodů</t>
  </si>
  <si>
    <t>Výstupy</t>
  </si>
  <si>
    <t>1x HDMI</t>
  </si>
  <si>
    <t>Procesor</t>
  </si>
  <si>
    <t>Architektura</t>
  </si>
  <si>
    <t>x64</t>
  </si>
  <si>
    <t>Skóre v PassMark CPU  Benchmark</t>
  </si>
  <si>
    <t>8000 bodů</t>
  </si>
  <si>
    <t>Akumulátor</t>
  </si>
  <si>
    <t>Deklarovaná výdrž</t>
  </si>
  <si>
    <t>6h</t>
  </si>
  <si>
    <t>Porty</t>
  </si>
  <si>
    <t>Combo Audio Jack 3.5mm</t>
  </si>
  <si>
    <t>1x</t>
  </si>
  <si>
    <t>USB-A 2.0</t>
  </si>
  <si>
    <t>USB 3.0 a vyšší</t>
  </si>
  <si>
    <t>Barva</t>
  </si>
  <si>
    <t>V odstínech</t>
  </si>
  <si>
    <t>Černá nebo stříbrná nebo šedá nebo bílá nebo kombinace předchozích</t>
  </si>
  <si>
    <t>Podrobná kalkulace ceny</t>
  </si>
  <si>
    <t>Položka</t>
  </si>
  <si>
    <t>Cena bez DPH za 1 ks</t>
  </si>
  <si>
    <t>Požadovaný počet kusů</t>
  </si>
  <si>
    <t>Cena za požadovaný počet kusů bez DPH</t>
  </si>
  <si>
    <t>Výše DPH v % za 1 ks</t>
  </si>
  <si>
    <t>Výše DPH v Kč za 1 ks</t>
  </si>
  <si>
    <t>Cena vč. DPH za 1 ks</t>
  </si>
  <si>
    <t>Výše DPH v Kč za požadovaný počet kusů</t>
  </si>
  <si>
    <t>Cena za požadovaný počet kusů vč. DPH</t>
  </si>
  <si>
    <t>NABÍDKOVÁ CENA CELKEM</t>
  </si>
  <si>
    <t>---</t>
  </si>
  <si>
    <t>Zařízení musí splňovat: Nařízení Komise EU č. 617/2013 ze dne 26. června 2013, kterým se provádí směrnice Evropského parlamentu a Rady 2009/2009/125/ES, soulad s direktivou RoHS (Restriction of Use of Certain Hazardous Substances), Energy Star min. v. 6.0.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</si>
</sst>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  <numFmt numFmtId="166" formatCode="_-* #,##0.00\ [$Kč-405]_-;\-* #,##0.00\ [$Kč-405]_-;_-* &quot;-&quot;??\ [$Kč-405]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 style="medium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0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 quotePrefix="1">
      <alignment horizontal="center" vertical="center"/>
    </xf>
    <xf numFmtId="165" fontId="20" fillId="25" borderId="10" xfId="0" applyNumberFormat="1" applyFont="1" applyFill="1" applyBorder="1" applyAlignment="1">
      <alignment vertical="center"/>
    </xf>
    <xf numFmtId="0" fontId="20" fillId="26" borderId="11" xfId="0" applyFont="1" applyFill="1" applyBorder="1" applyAlignment="1">
      <alignment vertical="center"/>
    </xf>
    <xf numFmtId="0" fontId="20" fillId="26" borderId="12" xfId="0" applyFont="1" applyFill="1" applyBorder="1" applyAlignment="1">
      <alignment vertical="center"/>
    </xf>
    <xf numFmtId="38" fontId="20" fillId="26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27" borderId="0" xfId="0" applyFont="1" applyFill="1" applyAlignment="1">
      <alignment vertical="center"/>
    </xf>
    <xf numFmtId="0" fontId="20" fillId="26" borderId="14" xfId="0" applyFont="1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5" xfId="0" applyFill="1" applyBorder="1" applyAlignment="1">
      <alignment vertical="center"/>
    </xf>
    <xf numFmtId="0" fontId="22" fillId="29" borderId="0" xfId="0" applyFont="1" applyFill="1" applyAlignment="1">
      <alignment vertical="center"/>
    </xf>
    <xf numFmtId="0" fontId="20" fillId="26" borderId="16" xfId="0" applyFont="1" applyFill="1" applyBorder="1" applyAlignment="1">
      <alignment vertical="center"/>
    </xf>
    <xf numFmtId="0" fontId="0" fillId="28" borderId="17" xfId="0" applyFill="1" applyBorder="1" applyAlignment="1">
      <alignment vertical="center"/>
    </xf>
    <xf numFmtId="0" fontId="0" fillId="28" borderId="18" xfId="0" applyFill="1" applyBorder="1" applyAlignment="1">
      <alignment vertical="center"/>
    </xf>
    <xf numFmtId="0" fontId="0" fillId="28" borderId="19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8" fontId="0" fillId="28" borderId="10" xfId="0" applyNumberFormat="1" applyFill="1" applyBorder="1" applyAlignment="1">
      <alignment vertical="center"/>
    </xf>
    <xf numFmtId="0" fontId="20" fillId="26" borderId="21" xfId="0" applyFont="1" applyFill="1" applyBorder="1"/>
    <xf numFmtId="0" fontId="20" fillId="26" borderId="14" xfId="0" applyFont="1" applyFill="1" applyBorder="1"/>
    <xf numFmtId="0" fontId="0" fillId="28" borderId="14" xfId="0" applyFill="1" applyBorder="1"/>
    <xf numFmtId="0" fontId="0" fillId="28" borderId="18" xfId="0" applyFill="1" applyBorder="1"/>
    <xf numFmtId="0" fontId="0" fillId="28" borderId="22" xfId="0" applyFill="1" applyBorder="1"/>
    <xf numFmtId="0" fontId="0" fillId="28" borderId="21" xfId="0" applyFill="1" applyBorder="1"/>
    <xf numFmtId="0" fontId="0" fillId="28" borderId="17" xfId="0" applyFill="1" applyBorder="1"/>
    <xf numFmtId="49" fontId="0" fillId="28" borderId="18" xfId="0" applyNumberFormat="1" applyFill="1" applyBorder="1"/>
    <xf numFmtId="0" fontId="23" fillId="28" borderId="18" xfId="0" applyFont="1" applyFill="1" applyBorder="1"/>
    <xf numFmtId="0" fontId="22" fillId="29" borderId="0" xfId="0" applyFont="1" applyFill="1"/>
    <xf numFmtId="0" fontId="0" fillId="29" borderId="0" xfId="0" applyFill="1"/>
    <xf numFmtId="0" fontId="24" fillId="0" borderId="0" xfId="73"/>
    <xf numFmtId="0" fontId="0" fillId="28" borderId="23" xfId="0" applyFill="1" applyBorder="1" applyAlignment="1">
      <alignment vertical="center"/>
    </xf>
    <xf numFmtId="8" fontId="20" fillId="26" borderId="24" xfId="0" applyNumberFormat="1" applyFont="1" applyFill="1" applyBorder="1" applyAlignment="1">
      <alignment horizontal="right" vertical="center"/>
    </xf>
    <xf numFmtId="8" fontId="20" fillId="26" borderId="13" xfId="0" applyNumberFormat="1" applyFont="1" applyFill="1" applyBorder="1" applyAlignment="1">
      <alignment vertical="center"/>
    </xf>
    <xf numFmtId="1" fontId="0" fillId="28" borderId="10" xfId="0" applyNumberFormat="1" applyFill="1" applyBorder="1" applyAlignment="1">
      <alignment horizontal="center" vertical="center"/>
    </xf>
    <xf numFmtId="0" fontId="0" fillId="28" borderId="14" xfId="0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0" fillId="28" borderId="25" xfId="0" applyFill="1" applyBorder="1" applyAlignment="1">
      <alignment vertical="center"/>
    </xf>
    <xf numFmtId="8" fontId="20" fillId="26" borderId="13" xfId="0" applyNumberFormat="1" applyFont="1" applyFill="1" applyBorder="1" applyAlignment="1">
      <alignment horizontal="right" vertical="center"/>
    </xf>
    <xf numFmtId="0" fontId="0" fillId="29" borderId="17" xfId="0" applyFill="1" applyBorder="1" applyAlignment="1" applyProtection="1">
      <alignment vertical="center"/>
      <protection locked="0"/>
    </xf>
    <xf numFmtId="0" fontId="0" fillId="29" borderId="19" xfId="0" applyFill="1" applyBorder="1" applyAlignment="1" applyProtection="1">
      <alignment vertical="center"/>
      <protection locked="0"/>
    </xf>
    <xf numFmtId="0" fontId="0" fillId="29" borderId="26" xfId="0" applyFill="1" applyBorder="1" applyAlignment="1" applyProtection="1">
      <alignment vertical="center"/>
      <protection locked="0"/>
    </xf>
    <xf numFmtId="0" fontId="0" fillId="29" borderId="27" xfId="0" applyFill="1" applyBorder="1" applyAlignment="1" applyProtection="1">
      <alignment vertical="center"/>
      <protection locked="0"/>
    </xf>
    <xf numFmtId="0" fontId="0" fillId="29" borderId="28" xfId="0" applyFill="1" applyBorder="1" applyAlignment="1" applyProtection="1">
      <alignment vertical="center"/>
      <protection locked="0"/>
    </xf>
    <xf numFmtId="6" fontId="20" fillId="29" borderId="26" xfId="0" applyNumberFormat="1" applyFont="1" applyFill="1" applyBorder="1" applyProtection="1">
      <protection locked="0"/>
    </xf>
    <xf numFmtId="6" fontId="20" fillId="29" borderId="27" xfId="0" applyNumberFormat="1" applyFont="1" applyFill="1" applyBorder="1" applyProtection="1">
      <protection locked="0"/>
    </xf>
    <xf numFmtId="10" fontId="0" fillId="29" borderId="10" xfId="0" applyNumberFormat="1" applyFill="1" applyBorder="1" applyAlignment="1" applyProtection="1">
      <alignment horizontal="right" vertical="center"/>
      <protection locked="0"/>
    </xf>
    <xf numFmtId="8" fontId="0" fillId="29" borderId="10" xfId="0" applyNumberFormat="1" applyFill="1" applyBorder="1" applyAlignment="1" applyProtection="1">
      <alignment vertical="center"/>
      <protection locked="0"/>
    </xf>
    <xf numFmtId="0" fontId="0" fillId="29" borderId="14" xfId="0" applyFill="1" applyBorder="1" applyAlignment="1" applyProtection="1">
      <alignment vertical="center"/>
      <protection locked="0"/>
    </xf>
    <xf numFmtId="0" fontId="20" fillId="26" borderId="29" xfId="0" applyFont="1" applyFill="1" applyBorder="1"/>
    <xf numFmtId="0" fontId="20" fillId="26" borderId="30" xfId="0" applyFont="1" applyFill="1" applyBorder="1"/>
    <xf numFmtId="0" fontId="0" fillId="28" borderId="31" xfId="0" applyFill="1" applyBorder="1" quotePrefix="1"/>
    <xf numFmtId="0" fontId="0" fillId="28" borderId="31" xfId="0" applyFill="1" applyBorder="1"/>
    <xf numFmtId="0" fontId="23" fillId="28" borderId="31" xfId="0" applyFont="1" applyFill="1" applyBorder="1"/>
    <xf numFmtId="0" fontId="0" fillId="28" borderId="32" xfId="0" applyFill="1" applyBorder="1" applyAlignment="1">
      <alignment vertical="center"/>
    </xf>
    <xf numFmtId="0" fontId="20" fillId="26" borderId="33" xfId="0" applyFont="1" applyFill="1" applyBorder="1"/>
    <xf numFmtId="0" fontId="20" fillId="26" borderId="34" xfId="0" applyFont="1" applyFill="1" applyBorder="1"/>
    <xf numFmtId="0" fontId="0" fillId="28" borderId="23" xfId="0" applyFill="1" applyBorder="1"/>
    <xf numFmtId="0" fontId="0" fillId="28" borderId="35" xfId="0" applyFill="1" applyBorder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166" fontId="20" fillId="26" borderId="25" xfId="0" applyNumberFormat="1" applyFont="1" applyFill="1" applyBorder="1" applyAlignment="1">
      <alignment horizontal="right" vertical="center" wrapText="1"/>
    </xf>
    <xf numFmtId="166" fontId="20" fillId="26" borderId="42" xfId="0" applyNumberFormat="1" applyFont="1" applyFill="1" applyBorder="1" applyAlignment="1">
      <alignment horizontal="right" vertical="center" wrapText="1"/>
    </xf>
    <xf numFmtId="166" fontId="20" fillId="26" borderId="39" xfId="0" applyNumberFormat="1" applyFont="1" applyFill="1" applyBorder="1" applyAlignment="1">
      <alignment horizontal="right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6" fontId="20" fillId="24" borderId="16" xfId="0" applyNumberFormat="1" applyFont="1" applyFill="1" applyBorder="1" applyAlignment="1">
      <alignment horizontal="center" vertical="center"/>
    </xf>
    <xf numFmtId="6" fontId="20" fillId="24" borderId="21" xfId="0" applyNumberFormat="1" applyFont="1" applyFill="1" applyBorder="1" applyAlignment="1">
      <alignment horizontal="center" vertical="center"/>
    </xf>
    <xf numFmtId="6" fontId="20" fillId="24" borderId="22" xfId="0" applyNumberFormat="1" applyFont="1" applyFill="1" applyBorder="1" applyAlignment="1">
      <alignment horizontal="center" vertical="center"/>
    </xf>
    <xf numFmtId="6" fontId="20" fillId="26" borderId="46" xfId="0" applyNumberFormat="1" applyFont="1" applyFill="1" applyBorder="1" applyAlignment="1">
      <alignment horizontal="left" vertical="center" wrapText="1"/>
    </xf>
    <xf numFmtId="6" fontId="20" fillId="26" borderId="47" xfId="0" applyNumberFormat="1" applyFont="1" applyFill="1" applyBorder="1" applyAlignment="1">
      <alignment horizontal="left" vertical="center" wrapText="1"/>
    </xf>
    <xf numFmtId="6" fontId="20" fillId="26" borderId="48" xfId="0" applyNumberFormat="1" applyFont="1" applyFill="1" applyBorder="1" applyAlignment="1">
      <alignment horizontal="left" vertical="center" wrapText="1"/>
    </xf>
    <xf numFmtId="8" fontId="20" fillId="29" borderId="44" xfId="0" applyNumberFormat="1" applyFont="1" applyFill="1" applyBorder="1" applyAlignment="1" applyProtection="1">
      <alignment horizontal="right" vertical="center"/>
      <protection locked="0"/>
    </xf>
    <xf numFmtId="8" fontId="20" fillId="29" borderId="18" xfId="0" applyNumberFormat="1" applyFont="1" applyFill="1" applyBorder="1" applyAlignment="1" applyProtection="1">
      <alignment horizontal="right" vertical="center"/>
      <protection locked="0"/>
    </xf>
    <xf numFmtId="0" fontId="20" fillId="26" borderId="49" xfId="0" applyFont="1" applyFill="1" applyBorder="1" applyAlignment="1">
      <alignment horizontal="left" vertical="center" wrapText="1"/>
    </xf>
    <xf numFmtId="0" fontId="20" fillId="26" borderId="47" xfId="0" applyFont="1" applyFill="1" applyBorder="1" applyAlignment="1">
      <alignment horizontal="left" vertical="center" wrapText="1"/>
    </xf>
    <xf numFmtId="0" fontId="20" fillId="26" borderId="50" xfId="0" applyFont="1" applyFill="1" applyBorder="1" applyAlignment="1">
      <alignment horizontal="left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6" fontId="20" fillId="29" borderId="38" xfId="0" applyNumberFormat="1" applyFont="1" applyFill="1" applyBorder="1" applyAlignment="1" applyProtection="1">
      <alignment horizontal="center" vertical="center"/>
      <protection locked="0"/>
    </xf>
    <xf numFmtId="6" fontId="20" fillId="29" borderId="42" xfId="0" applyNumberFormat="1" applyFont="1" applyFill="1" applyBorder="1" applyAlignment="1" applyProtection="1">
      <alignment horizontal="center" vertical="center"/>
      <protection locked="0"/>
    </xf>
    <xf numFmtId="6" fontId="20" fillId="29" borderId="39" xfId="0" applyNumberFormat="1" applyFont="1" applyFill="1" applyBorder="1" applyAlignment="1" applyProtection="1">
      <alignment horizontal="center" vertical="center"/>
      <protection locked="0"/>
    </xf>
    <xf numFmtId="0" fontId="20" fillId="24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166" fontId="20" fillId="26" borderId="25" xfId="72" applyNumberFormat="1" applyFont="1" applyFill="1" applyBorder="1" applyAlignment="1">
      <alignment horizontal="right" vertical="center" wrapText="1"/>
    </xf>
    <xf numFmtId="166" fontId="20" fillId="26" borderId="42" xfId="72" applyNumberFormat="1" applyFont="1" applyFill="1" applyBorder="1" applyAlignment="1">
      <alignment horizontal="right" vertical="center" wrapText="1"/>
    </xf>
    <xf numFmtId="166" fontId="20" fillId="26" borderId="39" xfId="72" applyNumberFormat="1" applyFont="1" applyFill="1" applyBorder="1" applyAlignment="1">
      <alignment horizontal="right" vertical="center" wrapText="1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6" fontId="20" fillId="24" borderId="40" xfId="0" applyNumberFormat="1" applyFont="1" applyFill="1" applyBorder="1" applyAlignment="1">
      <alignment horizontal="center" vertical="center"/>
    </xf>
    <xf numFmtId="6" fontId="20" fillId="24" borderId="54" xfId="0" applyNumberFormat="1" applyFont="1" applyFill="1" applyBorder="1" applyAlignment="1">
      <alignment horizontal="center" vertical="center"/>
    </xf>
    <xf numFmtId="6" fontId="20" fillId="24" borderId="55" xfId="0" applyNumberFormat="1" applyFont="1" applyFill="1" applyBorder="1" applyAlignment="1">
      <alignment horizontal="center" vertical="center"/>
    </xf>
    <xf numFmtId="6" fontId="20" fillId="26" borderId="16" xfId="0" applyNumberFormat="1" applyFont="1" applyFill="1" applyBorder="1" applyAlignment="1">
      <alignment horizontal="left" vertical="center" wrapText="1"/>
    </xf>
    <xf numFmtId="6" fontId="20" fillId="26" borderId="21" xfId="0" applyNumberFormat="1" applyFont="1" applyFill="1" applyBorder="1" applyAlignment="1">
      <alignment horizontal="left" vertical="center" wrapText="1"/>
    </xf>
    <xf numFmtId="6" fontId="20" fillId="26" borderId="22" xfId="0" applyNumberFormat="1" applyFont="1" applyFill="1" applyBorder="1" applyAlignment="1">
      <alignment horizontal="left" vertical="center" wrapText="1"/>
    </xf>
    <xf numFmtId="0" fontId="20" fillId="26" borderId="14" xfId="0" applyFont="1" applyFill="1" applyBorder="1" applyAlignment="1">
      <alignment horizontal="left" vertical="center" wrapText="1"/>
    </xf>
    <xf numFmtId="0" fontId="20" fillId="26" borderId="21" xfId="0" applyFont="1" applyFill="1" applyBorder="1" applyAlignment="1">
      <alignment horizontal="left" vertical="center" wrapText="1"/>
    </xf>
    <xf numFmtId="0" fontId="20" fillId="26" borderId="36" xfId="0" applyFont="1" applyFill="1" applyBorder="1" applyAlignment="1">
      <alignment horizontal="left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6" fontId="20" fillId="29" borderId="56" xfId="0" applyNumberFormat="1" applyFont="1" applyFill="1" applyBorder="1" applyAlignment="1" applyProtection="1">
      <alignment horizontal="center" vertical="center"/>
      <protection locked="0"/>
    </xf>
    <xf numFmtId="6" fontId="20" fillId="29" borderId="58" xfId="0" applyNumberFormat="1" applyFont="1" applyFill="1" applyBorder="1" applyAlignment="1" applyProtection="1">
      <alignment horizontal="center" vertical="center"/>
      <protection locked="0"/>
    </xf>
    <xf numFmtId="6" fontId="20" fillId="29" borderId="57" xfId="0" applyNumberFormat="1" applyFont="1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>
      <alignment horizontal="left" vertical="top"/>
    </xf>
    <xf numFmtId="0" fontId="0" fillId="28" borderId="22" xfId="0" applyFill="1" applyBorder="1" applyAlignment="1">
      <alignment horizontal="left" vertical="top"/>
    </xf>
    <xf numFmtId="0" fontId="0" fillId="28" borderId="21" xfId="0" applyFill="1" applyBorder="1" applyAlignment="1">
      <alignment horizontal="left" vertical="top"/>
    </xf>
    <xf numFmtId="0" fontId="20" fillId="24" borderId="59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6" fontId="20" fillId="24" borderId="40" xfId="0" applyNumberFormat="1" applyFont="1" applyFill="1" applyBorder="1" applyAlignment="1">
      <alignment horizontal="center"/>
    </xf>
    <xf numFmtId="6" fontId="20" fillId="24" borderId="54" xfId="0" applyNumberFormat="1" applyFont="1" applyFill="1" applyBorder="1" applyAlignment="1">
      <alignment horizontal="center"/>
    </xf>
    <xf numFmtId="6" fontId="20" fillId="24" borderId="55" xfId="0" applyNumberFormat="1" applyFont="1" applyFill="1" applyBorder="1" applyAlignment="1">
      <alignment horizontal="center"/>
    </xf>
    <xf numFmtId="6" fontId="20" fillId="29" borderId="56" xfId="0" applyNumberFormat="1" applyFont="1" applyFill="1" applyBorder="1" applyAlignment="1" applyProtection="1">
      <alignment horizontal="center"/>
      <protection locked="0"/>
    </xf>
    <xf numFmtId="6" fontId="20" fillId="29" borderId="58" xfId="0" applyNumberFormat="1" applyFont="1" applyFill="1" applyBorder="1" applyAlignment="1" applyProtection="1">
      <alignment horizontal="center"/>
      <protection locked="0"/>
    </xf>
    <xf numFmtId="6" fontId="20" fillId="29" borderId="57" xfId="0" applyNumberFormat="1" applyFont="1" applyFill="1" applyBorder="1" applyAlignment="1" applyProtection="1">
      <alignment horizontal="center"/>
      <protection locked="0"/>
    </xf>
    <xf numFmtId="0" fontId="20" fillId="24" borderId="56" xfId="0" applyFont="1" applyFill="1" applyBorder="1" applyAlignment="1">
      <alignment horizontal="center" wrapText="1"/>
    </xf>
    <xf numFmtId="0" fontId="20" fillId="24" borderId="57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0" fontId="0" fillId="28" borderId="20" xfId="0" applyFill="1" applyBorder="1" applyAlignment="1">
      <alignment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te" xfId="60"/>
    <cellStyle name="Note 2" xfId="61"/>
    <cellStyle name="Output" xfId="62"/>
    <cellStyle name="Poznámka 2" xfId="63"/>
    <cellStyle name="Title" xfId="64"/>
    <cellStyle name="Total" xfId="65"/>
    <cellStyle name="Warning Text" xfId="66"/>
    <cellStyle name="Normální 5" xfId="67"/>
    <cellStyle name="Normální 6" xfId="68"/>
    <cellStyle name="Normální 7" xfId="69"/>
    <cellStyle name="Normální 8" xfId="70"/>
    <cellStyle name="Čárka 2" xfId="71"/>
    <cellStyle name="Měna" xfId="72"/>
    <cellStyle name="Hypertextový odkaz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80" zoomScaleNormal="80" workbookViewId="0" topLeftCell="A1"/>
  </sheetViews>
  <sheetFormatPr defaultColWidth="9.140625" defaultRowHeight="15"/>
  <cols>
    <col min="1" max="1" width="21.57421875" style="0" bestFit="1" customWidth="1"/>
    <col min="2" max="2" width="20.00390625" style="0" bestFit="1" customWidth="1"/>
    <col min="3" max="3" width="14.57421875" style="0" customWidth="1"/>
    <col min="4" max="4" width="37.421875" style="0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9.5" thickBot="1">
      <c r="A2" s="11" t="s">
        <v>1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64" t="s">
        <v>3</v>
      </c>
      <c r="C3" s="66" t="s">
        <v>4</v>
      </c>
      <c r="D3" s="68" t="s">
        <v>5</v>
      </c>
      <c r="E3" s="70" t="s">
        <v>6</v>
      </c>
      <c r="F3" s="90" t="s">
        <v>7</v>
      </c>
      <c r="G3" s="75" t="s">
        <v>8</v>
      </c>
      <c r="H3" s="76"/>
    </row>
    <row r="4" spans="1:8" ht="15.75" thickBot="1">
      <c r="A4" s="63"/>
      <c r="B4" s="65"/>
      <c r="C4" s="67"/>
      <c r="D4" s="69"/>
      <c r="E4" s="71"/>
      <c r="F4" s="91"/>
      <c r="G4" s="77"/>
      <c r="H4" s="78"/>
    </row>
    <row r="5" spans="1:8" ht="15">
      <c r="A5" s="16" t="s">
        <v>9</v>
      </c>
      <c r="B5" s="6"/>
      <c r="C5" s="6" t="s">
        <v>10</v>
      </c>
      <c r="D5" s="35">
        <v>19300</v>
      </c>
      <c r="E5" s="79"/>
      <c r="F5" s="92"/>
      <c r="G5" s="82" t="s">
        <v>11</v>
      </c>
      <c r="H5" s="85"/>
    </row>
    <row r="6" spans="1:8" ht="15">
      <c r="A6" s="12" t="s">
        <v>12</v>
      </c>
      <c r="B6" s="7"/>
      <c r="C6" s="7"/>
      <c r="D6" s="8">
        <v>4</v>
      </c>
      <c r="E6" s="80"/>
      <c r="F6" s="93"/>
      <c r="G6" s="83"/>
      <c r="H6" s="86"/>
    </row>
    <row r="7" spans="1:8" ht="15">
      <c r="A7" s="12" t="s">
        <v>13</v>
      </c>
      <c r="B7" s="7"/>
      <c r="C7" s="7" t="s">
        <v>10</v>
      </c>
      <c r="D7" s="41">
        <f>D5*D6</f>
        <v>77200</v>
      </c>
      <c r="E7" s="81"/>
      <c r="F7" s="93"/>
      <c r="G7" s="84"/>
      <c r="H7" s="86"/>
    </row>
    <row r="8" spans="1:8" ht="15" customHeight="1">
      <c r="A8" s="17" t="s">
        <v>14</v>
      </c>
      <c r="B8" s="13" t="s">
        <v>15</v>
      </c>
      <c r="C8" s="13" t="s">
        <v>16</v>
      </c>
      <c r="D8" s="18" t="s">
        <v>17</v>
      </c>
      <c r="E8" s="42"/>
      <c r="F8" s="93"/>
      <c r="G8" s="87" t="s">
        <v>18</v>
      </c>
      <c r="H8" s="72">
        <f>H5*D6</f>
        <v>0</v>
      </c>
    </row>
    <row r="9" spans="1:8" ht="15">
      <c r="A9" s="17" t="s">
        <v>19</v>
      </c>
      <c r="B9" s="13"/>
      <c r="C9" s="13" t="s">
        <v>20</v>
      </c>
      <c r="D9" s="18" t="s">
        <v>21</v>
      </c>
      <c r="E9" s="42"/>
      <c r="F9" s="93"/>
      <c r="G9" s="88"/>
      <c r="H9" s="73"/>
    </row>
    <row r="10" spans="1:8" ht="15" customHeight="1" thickBot="1">
      <c r="A10" s="17" t="s">
        <v>22</v>
      </c>
      <c r="B10" s="13"/>
      <c r="C10" s="13" t="s">
        <v>20</v>
      </c>
      <c r="D10" s="18" t="s">
        <v>23</v>
      </c>
      <c r="E10" s="42"/>
      <c r="F10" s="93"/>
      <c r="G10" s="89"/>
      <c r="H10" s="74"/>
    </row>
    <row r="11" spans="1:6" ht="15">
      <c r="A11" s="17" t="s">
        <v>24</v>
      </c>
      <c r="B11" s="13"/>
      <c r="C11" s="13" t="s">
        <v>16</v>
      </c>
      <c r="D11" s="18" t="s">
        <v>25</v>
      </c>
      <c r="E11" s="42"/>
      <c r="F11" s="93"/>
    </row>
    <row r="12" spans="1:6" ht="15">
      <c r="A12" s="17" t="s">
        <v>26</v>
      </c>
      <c r="B12" s="13"/>
      <c r="C12" s="13" t="s">
        <v>16</v>
      </c>
      <c r="D12" s="18" t="s">
        <v>27</v>
      </c>
      <c r="E12" s="42"/>
      <c r="F12" s="93"/>
    </row>
    <row r="13" spans="1:6" ht="15">
      <c r="A13" s="17" t="s">
        <v>28</v>
      </c>
      <c r="B13" s="13"/>
      <c r="C13" s="13" t="s">
        <v>16</v>
      </c>
      <c r="D13" s="18" t="s">
        <v>29</v>
      </c>
      <c r="E13" s="51"/>
      <c r="F13" s="93"/>
    </row>
    <row r="14" spans="1:6" ht="15">
      <c r="A14" s="38" t="s">
        <v>30</v>
      </c>
      <c r="B14" s="39"/>
      <c r="C14" s="13" t="s">
        <v>20</v>
      </c>
      <c r="D14" s="40" t="s">
        <v>31</v>
      </c>
      <c r="E14" s="51"/>
      <c r="F14" s="93"/>
    </row>
    <row r="15" spans="1:6" ht="15.75" thickBot="1">
      <c r="A15" s="19" t="s">
        <v>32</v>
      </c>
      <c r="B15" s="14"/>
      <c r="C15" s="14" t="s">
        <v>16</v>
      </c>
      <c r="D15" s="20" t="s">
        <v>33</v>
      </c>
      <c r="E15" s="43"/>
      <c r="F15" s="94"/>
    </row>
    <row r="16" spans="1:6" ht="15">
      <c r="A16" s="10"/>
      <c r="B16" s="10"/>
      <c r="C16" s="10"/>
      <c r="D16" s="10"/>
      <c r="E16" s="10"/>
      <c r="F16" s="10"/>
    </row>
    <row r="17" spans="1:6" ht="15">
      <c r="A17" s="15" t="s">
        <v>34</v>
      </c>
      <c r="B17" s="15"/>
      <c r="C17" s="10"/>
      <c r="D17" s="10"/>
      <c r="E17" s="10"/>
      <c r="F17" s="10"/>
    </row>
  </sheetData>
  <sheetProtection algorithmName="SHA-512" hashValue="6fOc9y/hJeZYBez9yCTWNma6ifFAu0wID2BKshXMpPO/QfIWleqNyshwbWv0zKR8eqCD/bQu2jCLphiroOKHSg==" saltValue="lKhoTsKiuZfuigiPSrdpuQ==" spinCount="100000" sheet="1" objects="1" scenarios="1"/>
  <mergeCells count="13">
    <mergeCell ref="H8:H10"/>
    <mergeCell ref="G3:H4"/>
    <mergeCell ref="E5:E7"/>
    <mergeCell ref="G5:G7"/>
    <mergeCell ref="H5:H7"/>
    <mergeCell ref="G8:G10"/>
    <mergeCell ref="F3:F4"/>
    <mergeCell ref="F5:F15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zoomScale="80" zoomScaleNormal="80" workbookViewId="0" topLeftCell="A1">
      <selection activeCell="B25" sqref="B25"/>
    </sheetView>
  </sheetViews>
  <sheetFormatPr defaultColWidth="8.7109375" defaultRowHeight="15"/>
  <cols>
    <col min="1" max="1" width="42.8515625" style="10" customWidth="1"/>
    <col min="2" max="2" width="19.421875" style="10" customWidth="1"/>
    <col min="3" max="3" width="17.421875" style="10" customWidth="1"/>
    <col min="4" max="4" width="22.140625" style="10" customWidth="1"/>
    <col min="5" max="5" width="13.57421875" style="10" customWidth="1"/>
    <col min="6" max="6" width="14.57421875" style="10" customWidth="1"/>
    <col min="7" max="7" width="20.421875" style="10" customWidth="1"/>
    <col min="8" max="9" width="23.57421875" style="10" customWidth="1"/>
    <col min="10" max="12" width="20.421875" style="10" customWidth="1"/>
    <col min="13" max="16384" width="8.7109375" style="10" customWidth="1"/>
  </cols>
  <sheetData>
    <row r="1" ht="15">
      <c r="A1" s="9" t="s">
        <v>0</v>
      </c>
    </row>
    <row r="2" ht="23.25" customHeight="1">
      <c r="A2" s="11" t="s">
        <v>137</v>
      </c>
    </row>
    <row r="3" spans="1:9" s="1" customFormat="1" ht="30">
      <c r="A3" s="2" t="s">
        <v>138</v>
      </c>
      <c r="B3" s="3" t="s">
        <v>139</v>
      </c>
      <c r="C3" s="3" t="s">
        <v>140</v>
      </c>
      <c r="D3" s="3" t="s">
        <v>141</v>
      </c>
      <c r="E3" s="3" t="s">
        <v>142</v>
      </c>
      <c r="F3" s="3" t="s">
        <v>143</v>
      </c>
      <c r="G3" s="3" t="s">
        <v>144</v>
      </c>
      <c r="H3" s="3" t="s">
        <v>145</v>
      </c>
      <c r="I3" s="3" t="s">
        <v>146</v>
      </c>
    </row>
    <row r="4" spans="1:9" ht="15">
      <c r="A4" s="13" t="str">
        <f>'01_Multifunkční zařízení laser'!A2</f>
        <v>01_Multifunkční zařízení (laser)</v>
      </c>
      <c r="B4" s="21">
        <f>'01_Multifunkční zařízení laser'!H5</f>
        <v>0</v>
      </c>
      <c r="C4" s="37">
        <f>'01_Multifunkční zařízení laser'!D6</f>
        <v>4</v>
      </c>
      <c r="D4" s="21">
        <f>'01_Multifunkční zařízení laser'!H8</f>
        <v>0</v>
      </c>
      <c r="E4" s="49">
        <v>0.21</v>
      </c>
      <c r="F4" s="50">
        <f>ROUND(B4*E4,2)</f>
        <v>0</v>
      </c>
      <c r="G4" s="50">
        <f>B4+F4</f>
        <v>0</v>
      </c>
      <c r="H4" s="21">
        <f>F4*C4</f>
        <v>0</v>
      </c>
      <c r="I4" s="21">
        <f>C4*G4</f>
        <v>0</v>
      </c>
    </row>
    <row r="5" spans="1:9" ht="15">
      <c r="A5" s="13" t="str">
        <f>'02_Tiskárna - typ 1'!A2</f>
        <v>02_Tiskárna - typ 1</v>
      </c>
      <c r="B5" s="21">
        <f>'02_Tiskárna - typ 1'!H5</f>
        <v>0</v>
      </c>
      <c r="C5" s="37">
        <f>'02_Tiskárna - typ 1'!D6</f>
        <v>2</v>
      </c>
      <c r="D5" s="21">
        <f>'02_Tiskárna - typ 1'!H8</f>
        <v>0</v>
      </c>
      <c r="E5" s="49">
        <v>0.21</v>
      </c>
      <c r="F5" s="50">
        <f aca="true" t="shared" si="0" ref="F5:F12">ROUND(B5*E5,2)</f>
        <v>0</v>
      </c>
      <c r="G5" s="50">
        <f aca="true" t="shared" si="1" ref="G5:G12">B5+F5</f>
        <v>0</v>
      </c>
      <c r="H5" s="21">
        <f aca="true" t="shared" si="2" ref="H5:H12">F5*C5</f>
        <v>0</v>
      </c>
      <c r="I5" s="21">
        <f aca="true" t="shared" si="3" ref="I5:I12">C5*G5</f>
        <v>0</v>
      </c>
    </row>
    <row r="6" spans="1:9" ht="15">
      <c r="A6" s="34" t="str">
        <f>'03_Tiskárna - typ 2'!A2</f>
        <v>03_Tiskárna - typ 2</v>
      </c>
      <c r="B6" s="21">
        <f>'03_Tiskárna - typ 2'!H5</f>
        <v>0</v>
      </c>
      <c r="C6" s="37">
        <f>'03_Tiskárna - typ 2'!D6</f>
        <v>2</v>
      </c>
      <c r="D6" s="21">
        <f>'03_Tiskárna - typ 2'!H8</f>
        <v>0</v>
      </c>
      <c r="E6" s="49">
        <v>0.21</v>
      </c>
      <c r="F6" s="50">
        <f t="shared" si="0"/>
        <v>0</v>
      </c>
      <c r="G6" s="50">
        <f t="shared" si="1"/>
        <v>0</v>
      </c>
      <c r="H6" s="21">
        <f t="shared" si="2"/>
        <v>0</v>
      </c>
      <c r="I6" s="21">
        <f t="shared" si="3"/>
        <v>0</v>
      </c>
    </row>
    <row r="7" spans="1:9" ht="15">
      <c r="A7" s="34" t="str">
        <f>'04_Webkamera - typ 1'!A2</f>
        <v>04_Webkamera - typ 1</v>
      </c>
      <c r="B7" s="21">
        <f>'04_Webkamera - typ 1'!H5</f>
        <v>0</v>
      </c>
      <c r="C7" s="37">
        <f>'04_Webkamera - typ 1'!D6</f>
        <v>12</v>
      </c>
      <c r="D7" s="21">
        <f>'04_Webkamera - typ 1'!H8</f>
        <v>0</v>
      </c>
      <c r="E7" s="49">
        <v>0.21</v>
      </c>
      <c r="F7" s="50">
        <f t="shared" si="0"/>
        <v>0</v>
      </c>
      <c r="G7" s="50">
        <f t="shared" si="1"/>
        <v>0</v>
      </c>
      <c r="H7" s="21">
        <f t="shared" si="2"/>
        <v>0</v>
      </c>
      <c r="I7" s="21">
        <f t="shared" si="3"/>
        <v>0</v>
      </c>
    </row>
    <row r="8" spans="1:9" ht="15">
      <c r="A8" s="34" t="str">
        <f>'05_Webkamera - typ 2'!A2</f>
        <v>05_Webkamera - typ 2</v>
      </c>
      <c r="B8" s="21">
        <f>'05_Webkamera - typ 2'!H5</f>
        <v>0</v>
      </c>
      <c r="C8" s="37">
        <f>'05_Webkamera - typ 2'!D6</f>
        <v>5</v>
      </c>
      <c r="D8" s="21">
        <f>'05_Webkamera - typ 2'!H8</f>
        <v>0</v>
      </c>
      <c r="E8" s="49">
        <v>0.21</v>
      </c>
      <c r="F8" s="50">
        <f aca="true" t="shared" si="4" ref="F8">ROUND(B8*E8,2)</f>
        <v>0</v>
      </c>
      <c r="G8" s="50">
        <f aca="true" t="shared" si="5" ref="G8">B8+F8</f>
        <v>0</v>
      </c>
      <c r="H8" s="21">
        <f aca="true" t="shared" si="6" ref="H8">F8*C8</f>
        <v>0</v>
      </c>
      <c r="I8" s="21">
        <f aca="true" t="shared" si="7" ref="I8">C8*G8</f>
        <v>0</v>
      </c>
    </row>
    <row r="9" spans="1:9" ht="15">
      <c r="A9" s="34" t="str">
        <f>'06_Externí disk - typ 1'!A2</f>
        <v>06_Externí disk - typ 1</v>
      </c>
      <c r="B9" s="21">
        <f>'06_Externí disk - typ 1'!H5</f>
        <v>0</v>
      </c>
      <c r="C9" s="37">
        <f>'06_Externí disk - typ 1'!D6</f>
        <v>19</v>
      </c>
      <c r="D9" s="21">
        <f>'06_Externí disk - typ 1'!H8</f>
        <v>0</v>
      </c>
      <c r="E9" s="49">
        <v>0.21</v>
      </c>
      <c r="F9" s="50">
        <f t="shared" si="0"/>
        <v>0</v>
      </c>
      <c r="G9" s="50">
        <f t="shared" si="1"/>
        <v>0</v>
      </c>
      <c r="H9" s="21">
        <f t="shared" si="2"/>
        <v>0</v>
      </c>
      <c r="I9" s="21">
        <f t="shared" si="3"/>
        <v>0</v>
      </c>
    </row>
    <row r="10" spans="1:9" ht="15">
      <c r="A10" s="34" t="str">
        <f>'07_Externí disk - typ 2'!A2</f>
        <v>07_Externí disk - typ 2</v>
      </c>
      <c r="B10" s="21">
        <f>'07_Externí disk - typ 2'!H5</f>
        <v>0</v>
      </c>
      <c r="C10" s="37">
        <f>'07_Externí disk - typ 2'!D6</f>
        <v>11</v>
      </c>
      <c r="D10" s="21">
        <f>'07_Externí disk - typ 2'!H8</f>
        <v>0</v>
      </c>
      <c r="E10" s="49">
        <v>0.21</v>
      </c>
      <c r="F10" s="50">
        <f t="shared" si="0"/>
        <v>0</v>
      </c>
      <c r="G10" s="50">
        <f t="shared" si="1"/>
        <v>0</v>
      </c>
      <c r="H10" s="21">
        <f t="shared" si="2"/>
        <v>0</v>
      </c>
      <c r="I10" s="21">
        <f t="shared" si="3"/>
        <v>0</v>
      </c>
    </row>
    <row r="11" spans="1:9" ht="15">
      <c r="A11" s="34" t="str">
        <f>'08_USB flash'!A2</f>
        <v>08_USB flash</v>
      </c>
      <c r="B11" s="21">
        <f>'08_USB flash'!H5</f>
        <v>0</v>
      </c>
      <c r="C11" s="37">
        <f>'08_USB flash'!D6</f>
        <v>20</v>
      </c>
      <c r="D11" s="21">
        <f>'08_USB flash'!H8</f>
        <v>0</v>
      </c>
      <c r="E11" s="49">
        <v>0.21</v>
      </c>
      <c r="F11" s="50">
        <f t="shared" si="0"/>
        <v>0</v>
      </c>
      <c r="G11" s="50">
        <f t="shared" si="1"/>
        <v>0</v>
      </c>
      <c r="H11" s="21">
        <f t="shared" si="2"/>
        <v>0</v>
      </c>
      <c r="I11" s="21">
        <f t="shared" si="3"/>
        <v>0</v>
      </c>
    </row>
    <row r="12" spans="1:9" ht="15">
      <c r="A12" s="34" t="str">
        <f>'09_Notebook'!A2</f>
        <v>09_Notebook</v>
      </c>
      <c r="B12" s="21">
        <f>'09_Notebook'!H5</f>
        <v>0</v>
      </c>
      <c r="C12" s="37">
        <f>'09_Notebook'!D6</f>
        <v>20</v>
      </c>
      <c r="D12" s="21">
        <f>'09_Notebook'!H8</f>
        <v>0</v>
      </c>
      <c r="E12" s="49">
        <v>0.21</v>
      </c>
      <c r="F12" s="50">
        <f t="shared" si="0"/>
        <v>0</v>
      </c>
      <c r="G12" s="50">
        <f t="shared" si="1"/>
        <v>0</v>
      </c>
      <c r="H12" s="21">
        <f t="shared" si="2"/>
        <v>0</v>
      </c>
      <c r="I12" s="21">
        <f t="shared" si="3"/>
        <v>0</v>
      </c>
    </row>
    <row r="13" spans="1:9" ht="26.25" customHeight="1">
      <c r="A13" s="133" t="s">
        <v>147</v>
      </c>
      <c r="B13" s="134"/>
      <c r="C13" s="135"/>
      <c r="D13" s="5">
        <f>SUM(D4:D12)</f>
        <v>0</v>
      </c>
      <c r="E13" s="4" t="s">
        <v>148</v>
      </c>
      <c r="F13" s="4" t="s">
        <v>148</v>
      </c>
      <c r="G13" s="4" t="s">
        <v>148</v>
      </c>
      <c r="H13" s="5">
        <f>SUM(H4:H12)</f>
        <v>0</v>
      </c>
      <c r="I13" s="5">
        <f>SUM(I4:I12)</f>
        <v>0</v>
      </c>
    </row>
    <row r="16" ht="15">
      <c r="A16" s="15" t="s">
        <v>34</v>
      </c>
    </row>
  </sheetData>
  <sheetProtection algorithmName="SHA-512" hashValue="QD6WUM+ufyek/cCg8uA/gmCGDwveYHxVOjYlAbfKeAuTaE2FbsEAPM2QHxcu7tpHvypwbP+ObyG87tXDcDEe/w==" saltValue="hnbbCsUDNX+jQHgUW8ZMag==" spinCount="100000" sheet="1" objects="1" scenarios="1"/>
  <mergeCells count="1">
    <mergeCell ref="A13:C13"/>
  </mergeCells>
  <printOptions/>
  <pageMargins left="0.7" right="0.7" top="0.787401575" bottom="0.7874015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0" zoomScaleNormal="80" workbookViewId="0" topLeftCell="A1">
      <selection activeCell="H5" sqref="H5:H7"/>
    </sheetView>
  </sheetViews>
  <sheetFormatPr defaultColWidth="9.140625" defaultRowHeight="15"/>
  <cols>
    <col min="1" max="1" width="21.57421875" style="0" bestFit="1" customWidth="1"/>
    <col min="2" max="2" width="20.00390625" style="0" bestFit="1" customWidth="1"/>
    <col min="3" max="3" width="14.57421875" style="0" customWidth="1"/>
    <col min="4" max="4" width="37.421875" style="0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9.5" thickBot="1">
      <c r="A2" s="11" t="s">
        <v>35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64" t="s">
        <v>3</v>
      </c>
      <c r="C3" s="66" t="s">
        <v>4</v>
      </c>
      <c r="D3" s="68" t="s">
        <v>5</v>
      </c>
      <c r="E3" s="95" t="s">
        <v>6</v>
      </c>
      <c r="F3" s="111" t="s">
        <v>7</v>
      </c>
      <c r="G3" s="100" t="s">
        <v>8</v>
      </c>
      <c r="H3" s="76"/>
    </row>
    <row r="4" spans="1:8" ht="15.75" thickBot="1">
      <c r="A4" s="63"/>
      <c r="B4" s="65"/>
      <c r="C4" s="67"/>
      <c r="D4" s="69"/>
      <c r="E4" s="96"/>
      <c r="F4" s="112"/>
      <c r="G4" s="101"/>
      <c r="H4" s="78"/>
    </row>
    <row r="5" spans="1:8" ht="15">
      <c r="A5" s="16" t="s">
        <v>9</v>
      </c>
      <c r="B5" s="6"/>
      <c r="C5" s="6" t="s">
        <v>10</v>
      </c>
      <c r="D5" s="35">
        <v>3305</v>
      </c>
      <c r="E5" s="102"/>
      <c r="F5" s="113"/>
      <c r="G5" s="105" t="s">
        <v>11</v>
      </c>
      <c r="H5" s="85"/>
    </row>
    <row r="6" spans="1:8" ht="15">
      <c r="A6" s="12" t="s">
        <v>12</v>
      </c>
      <c r="B6" s="7"/>
      <c r="C6" s="7"/>
      <c r="D6" s="8">
        <v>2</v>
      </c>
      <c r="E6" s="103"/>
      <c r="F6" s="114"/>
      <c r="G6" s="106"/>
      <c r="H6" s="86"/>
    </row>
    <row r="7" spans="1:8" ht="15">
      <c r="A7" s="12" t="s">
        <v>13</v>
      </c>
      <c r="B7" s="7"/>
      <c r="C7" s="7" t="s">
        <v>10</v>
      </c>
      <c r="D7" s="36">
        <f>D5*D6</f>
        <v>6610</v>
      </c>
      <c r="E7" s="104"/>
      <c r="F7" s="114"/>
      <c r="G7" s="107"/>
      <c r="H7" s="86"/>
    </row>
    <row r="8" spans="1:8" ht="15" customHeight="1">
      <c r="A8" s="17" t="s">
        <v>14</v>
      </c>
      <c r="B8" s="13" t="s">
        <v>36</v>
      </c>
      <c r="C8" s="13" t="s">
        <v>20</v>
      </c>
      <c r="D8" s="18" t="s">
        <v>37</v>
      </c>
      <c r="E8" s="44"/>
      <c r="F8" s="114"/>
      <c r="G8" s="108" t="s">
        <v>18</v>
      </c>
      <c r="H8" s="97">
        <f>H5*D6</f>
        <v>0</v>
      </c>
    </row>
    <row r="9" spans="1:8" ht="15">
      <c r="A9" s="17" t="s">
        <v>19</v>
      </c>
      <c r="B9" s="13"/>
      <c r="C9" s="13" t="s">
        <v>20</v>
      </c>
      <c r="D9" s="18" t="s">
        <v>38</v>
      </c>
      <c r="E9" s="44"/>
      <c r="F9" s="114"/>
      <c r="G9" s="109"/>
      <c r="H9" s="98"/>
    </row>
    <row r="10" spans="1:8" ht="15" customHeight="1" thickBot="1">
      <c r="A10" s="17" t="s">
        <v>22</v>
      </c>
      <c r="B10" s="13"/>
      <c r="C10" s="13" t="s">
        <v>20</v>
      </c>
      <c r="D10" s="18" t="s">
        <v>39</v>
      </c>
      <c r="E10" s="44"/>
      <c r="F10" s="114"/>
      <c r="G10" s="110"/>
      <c r="H10" s="99"/>
    </row>
    <row r="11" spans="1:6" ht="15">
      <c r="A11" s="17" t="s">
        <v>40</v>
      </c>
      <c r="B11" s="13"/>
      <c r="C11" s="13" t="s">
        <v>20</v>
      </c>
      <c r="D11" s="18" t="s">
        <v>41</v>
      </c>
      <c r="E11" s="44"/>
      <c r="F11" s="114"/>
    </row>
    <row r="12" spans="1:6" ht="15">
      <c r="A12" s="17" t="s">
        <v>26</v>
      </c>
      <c r="B12" s="13"/>
      <c r="C12" s="13" t="s">
        <v>16</v>
      </c>
      <c r="D12" s="18" t="s">
        <v>27</v>
      </c>
      <c r="E12" s="44"/>
      <c r="F12" s="114"/>
    </row>
    <row r="13" spans="1:6" ht="15">
      <c r="A13" s="38" t="s">
        <v>42</v>
      </c>
      <c r="B13" s="39"/>
      <c r="C13" s="39" t="s">
        <v>16</v>
      </c>
      <c r="D13" s="40" t="s">
        <v>43</v>
      </c>
      <c r="E13" s="46"/>
      <c r="F13" s="114"/>
    </row>
    <row r="14" spans="1:6" ht="15.75" thickBot="1">
      <c r="A14" s="19" t="s">
        <v>32</v>
      </c>
      <c r="B14" s="14"/>
      <c r="C14" s="14" t="s">
        <v>16</v>
      </c>
      <c r="D14" s="20" t="s">
        <v>33</v>
      </c>
      <c r="E14" s="45"/>
      <c r="F14" s="115"/>
    </row>
    <row r="16" spans="1:6" ht="15">
      <c r="A16" s="15" t="s">
        <v>34</v>
      </c>
      <c r="B16" s="15"/>
      <c r="C16" s="10"/>
      <c r="D16" s="10"/>
      <c r="E16" s="10"/>
      <c r="F16" s="10"/>
    </row>
  </sheetData>
  <sheetProtection algorithmName="SHA-512" hashValue="iESw7s3L7JWql3QfRL/haIDJqnj6zltQcesGZdU4tywP8gMcjKmouIewTSPGOmq47VbCWPyYlQDy7nHhpD32Rw==" saltValue="dETFFEXXMOzZteRwsIWwkw==" spinCount="100000" sheet="1" objects="1" scenarios="1"/>
  <mergeCells count="13">
    <mergeCell ref="H8:H10"/>
    <mergeCell ref="G3:H4"/>
    <mergeCell ref="E5:E7"/>
    <mergeCell ref="G5:G7"/>
    <mergeCell ref="H5:H7"/>
    <mergeCell ref="G8:G10"/>
    <mergeCell ref="F3:F4"/>
    <mergeCell ref="F5:F1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zoomScale="80" zoomScaleNormal="80" workbookViewId="0" topLeftCell="A1">
      <selection activeCell="H5" sqref="H5:H7"/>
    </sheetView>
  </sheetViews>
  <sheetFormatPr defaultColWidth="9.140625" defaultRowHeight="15"/>
  <cols>
    <col min="1" max="1" width="21.57421875" style="0" bestFit="1" customWidth="1"/>
    <col min="2" max="2" width="20.00390625" style="0" bestFit="1" customWidth="1"/>
    <col min="3" max="3" width="14.57421875" style="0" customWidth="1"/>
    <col min="4" max="4" width="37.421875" style="0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9.5" thickBot="1">
      <c r="A2" s="11" t="s">
        <v>44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64" t="s">
        <v>3</v>
      </c>
      <c r="C3" s="66" t="s">
        <v>4</v>
      </c>
      <c r="D3" s="68" t="s">
        <v>5</v>
      </c>
      <c r="E3" s="95" t="s">
        <v>6</v>
      </c>
      <c r="F3" s="111" t="s">
        <v>7</v>
      </c>
      <c r="G3" s="75" t="s">
        <v>8</v>
      </c>
      <c r="H3" s="76"/>
    </row>
    <row r="4" spans="1:8" ht="15.75" thickBot="1">
      <c r="A4" s="63"/>
      <c r="B4" s="65"/>
      <c r="C4" s="67"/>
      <c r="D4" s="69"/>
      <c r="E4" s="96"/>
      <c r="F4" s="112"/>
      <c r="G4" s="77"/>
      <c r="H4" s="78"/>
    </row>
    <row r="5" spans="1:8" ht="15">
      <c r="A5" s="16" t="s">
        <v>9</v>
      </c>
      <c r="B5" s="6"/>
      <c r="C5" s="6" t="s">
        <v>10</v>
      </c>
      <c r="D5" s="35">
        <v>16528</v>
      </c>
      <c r="E5" s="102"/>
      <c r="F5" s="113"/>
      <c r="G5" s="82" t="s">
        <v>11</v>
      </c>
      <c r="H5" s="85"/>
    </row>
    <row r="6" spans="1:8" ht="15">
      <c r="A6" s="12" t="s">
        <v>12</v>
      </c>
      <c r="B6" s="7"/>
      <c r="C6" s="7"/>
      <c r="D6" s="8">
        <v>2</v>
      </c>
      <c r="E6" s="103"/>
      <c r="F6" s="114"/>
      <c r="G6" s="83"/>
      <c r="H6" s="86"/>
    </row>
    <row r="7" spans="1:8" ht="15">
      <c r="A7" s="12" t="s">
        <v>13</v>
      </c>
      <c r="B7" s="7"/>
      <c r="C7" s="7" t="s">
        <v>10</v>
      </c>
      <c r="D7" s="36">
        <f>D5*D6</f>
        <v>33056</v>
      </c>
      <c r="E7" s="104"/>
      <c r="F7" s="114"/>
      <c r="G7" s="84"/>
      <c r="H7" s="86"/>
    </row>
    <row r="8" spans="1:8" ht="15" customHeight="1">
      <c r="A8" s="116" t="s">
        <v>14</v>
      </c>
      <c r="B8" s="13" t="s">
        <v>36</v>
      </c>
      <c r="C8" s="13" t="s">
        <v>20</v>
      </c>
      <c r="D8" s="18" t="s">
        <v>37</v>
      </c>
      <c r="E8" s="44"/>
      <c r="F8" s="114"/>
      <c r="G8" s="87" t="s">
        <v>18</v>
      </c>
      <c r="H8" s="97">
        <f>H5*D6</f>
        <v>0</v>
      </c>
    </row>
    <row r="9" spans="1:8" ht="15">
      <c r="A9" s="117"/>
      <c r="B9" s="13" t="s">
        <v>45</v>
      </c>
      <c r="C9" s="13" t="s">
        <v>16</v>
      </c>
      <c r="D9" s="18" t="s">
        <v>27</v>
      </c>
      <c r="E9" s="44"/>
      <c r="F9" s="114"/>
      <c r="G9" s="88"/>
      <c r="H9" s="98"/>
    </row>
    <row r="10" spans="1:8" ht="15.75" thickBot="1">
      <c r="A10" s="116" t="s">
        <v>19</v>
      </c>
      <c r="B10" s="13"/>
      <c r="C10" s="13" t="s">
        <v>20</v>
      </c>
      <c r="D10" s="18" t="s">
        <v>46</v>
      </c>
      <c r="E10" s="44"/>
      <c r="F10" s="114"/>
      <c r="G10" s="89"/>
      <c r="H10" s="99"/>
    </row>
    <row r="11" spans="1:6" ht="15">
      <c r="A11" s="117"/>
      <c r="B11" s="13"/>
      <c r="C11" s="13" t="s">
        <v>20</v>
      </c>
      <c r="D11" s="18" t="s">
        <v>47</v>
      </c>
      <c r="E11" s="44"/>
      <c r="F11" s="114"/>
    </row>
    <row r="12" spans="1:6" ht="15" customHeight="1">
      <c r="A12" s="17" t="s">
        <v>22</v>
      </c>
      <c r="B12" s="13"/>
      <c r="C12" s="13" t="s">
        <v>20</v>
      </c>
      <c r="D12" s="18" t="s">
        <v>39</v>
      </c>
      <c r="E12" s="44"/>
      <c r="F12" s="114"/>
    </row>
    <row r="13" spans="1:6" ht="15">
      <c r="A13" s="17" t="s">
        <v>40</v>
      </c>
      <c r="B13" s="13"/>
      <c r="C13" s="13" t="s">
        <v>20</v>
      </c>
      <c r="D13" s="18" t="s">
        <v>48</v>
      </c>
      <c r="E13" s="44"/>
      <c r="F13" s="114"/>
    </row>
    <row r="14" spans="1:6" ht="15">
      <c r="A14" s="17" t="s">
        <v>24</v>
      </c>
      <c r="B14" s="13"/>
      <c r="C14" s="13" t="s">
        <v>16</v>
      </c>
      <c r="D14" s="18" t="s">
        <v>49</v>
      </c>
      <c r="E14" s="44"/>
      <c r="F14" s="114"/>
    </row>
    <row r="15" spans="1:6" ht="15">
      <c r="A15" s="17" t="s">
        <v>26</v>
      </c>
      <c r="B15" s="13"/>
      <c r="C15" s="13" t="s">
        <v>16</v>
      </c>
      <c r="D15" s="18" t="s">
        <v>27</v>
      </c>
      <c r="E15" s="44"/>
      <c r="F15" s="114"/>
    </row>
    <row r="16" spans="1:6" ht="15">
      <c r="A16" s="38" t="s">
        <v>42</v>
      </c>
      <c r="B16" s="39"/>
      <c r="C16" s="39" t="s">
        <v>16</v>
      </c>
      <c r="D16" s="40" t="s">
        <v>50</v>
      </c>
      <c r="E16" s="46"/>
      <c r="F16" s="114"/>
    </row>
    <row r="17" spans="1:6" ht="15">
      <c r="A17" s="38" t="s">
        <v>30</v>
      </c>
      <c r="B17" s="39"/>
      <c r="C17" s="13" t="s">
        <v>20</v>
      </c>
      <c r="D17" s="40" t="s">
        <v>51</v>
      </c>
      <c r="E17" s="51"/>
      <c r="F17" s="114"/>
    </row>
    <row r="18" spans="1:6" ht="15.75" thickBot="1">
      <c r="A18" s="19" t="s">
        <v>32</v>
      </c>
      <c r="B18" s="14"/>
      <c r="C18" s="14" t="s">
        <v>16</v>
      </c>
      <c r="D18" s="20" t="s">
        <v>33</v>
      </c>
      <c r="E18" s="45"/>
      <c r="F18" s="115"/>
    </row>
    <row r="20" spans="1:6" ht="15">
      <c r="A20" s="15" t="s">
        <v>34</v>
      </c>
      <c r="B20" s="15"/>
      <c r="C20" s="10"/>
      <c r="D20" s="10"/>
      <c r="E20" s="10"/>
      <c r="F20" s="10"/>
    </row>
  </sheetData>
  <sheetProtection algorithmName="SHA-512" hashValue="fOdxF7FZJ8BAPgrHHv1X3/kr9Cng3UJeOywlaxvMKN390HADzAmFmjbzm/pUQPXIBp4iojFZbPt/XKHDt1F83g==" saltValue="rUcIaLPEpIfczKF7yB+Hog==" spinCount="100000" sheet="1" objects="1" scenarios="1"/>
  <mergeCells count="15">
    <mergeCell ref="A8:A9"/>
    <mergeCell ref="A10:A11"/>
    <mergeCell ref="G3:H4"/>
    <mergeCell ref="E5:E7"/>
    <mergeCell ref="G5:G7"/>
    <mergeCell ref="H5:H7"/>
    <mergeCell ref="G8:G10"/>
    <mergeCell ref="H8:H10"/>
    <mergeCell ref="A3:A4"/>
    <mergeCell ref="B3:B4"/>
    <mergeCell ref="C3:C4"/>
    <mergeCell ref="D3:D4"/>
    <mergeCell ref="E3:E4"/>
    <mergeCell ref="F3:F4"/>
    <mergeCell ref="F5:F1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80" zoomScaleNormal="80" workbookViewId="0" topLeftCell="A1"/>
  </sheetViews>
  <sheetFormatPr defaultColWidth="9.140625" defaultRowHeight="15"/>
  <cols>
    <col min="1" max="1" width="22.57421875" style="0" customWidth="1"/>
    <col min="2" max="2" width="20.00390625" style="0" bestFit="1" customWidth="1"/>
    <col min="3" max="3" width="14.57421875" style="0" customWidth="1"/>
    <col min="4" max="4" width="37.421875" style="0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9.5" thickBot="1">
      <c r="A2" s="11" t="s">
        <v>52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64" t="s">
        <v>3</v>
      </c>
      <c r="C3" s="66" t="s">
        <v>4</v>
      </c>
      <c r="D3" s="68" t="s">
        <v>5</v>
      </c>
      <c r="E3" s="95" t="s">
        <v>6</v>
      </c>
      <c r="F3" s="111" t="s">
        <v>7</v>
      </c>
      <c r="G3" s="75" t="s">
        <v>8</v>
      </c>
      <c r="H3" s="76"/>
    </row>
    <row r="4" spans="1:8" ht="15.75" thickBot="1">
      <c r="A4" s="63"/>
      <c r="B4" s="65"/>
      <c r="C4" s="67"/>
      <c r="D4" s="69"/>
      <c r="E4" s="96"/>
      <c r="F4" s="112"/>
      <c r="G4" s="77"/>
      <c r="H4" s="78"/>
    </row>
    <row r="5" spans="1:8" ht="15">
      <c r="A5" s="16" t="s">
        <v>9</v>
      </c>
      <c r="B5" s="6"/>
      <c r="C5" s="6" t="s">
        <v>10</v>
      </c>
      <c r="D5" s="35">
        <v>2900</v>
      </c>
      <c r="E5" s="102"/>
      <c r="F5" s="113"/>
      <c r="G5" s="82" t="s">
        <v>11</v>
      </c>
      <c r="H5" s="85"/>
    </row>
    <row r="6" spans="1:8" ht="15">
      <c r="A6" s="12" t="s">
        <v>12</v>
      </c>
      <c r="B6" s="7"/>
      <c r="C6" s="7"/>
      <c r="D6" s="8">
        <v>12</v>
      </c>
      <c r="E6" s="103"/>
      <c r="F6" s="114"/>
      <c r="G6" s="83"/>
      <c r="H6" s="86"/>
    </row>
    <row r="7" spans="1:8" ht="15">
      <c r="A7" s="12" t="s">
        <v>13</v>
      </c>
      <c r="B7" s="7"/>
      <c r="C7" s="7" t="s">
        <v>10</v>
      </c>
      <c r="D7" s="36">
        <f>D5*D6</f>
        <v>34800</v>
      </c>
      <c r="E7" s="104"/>
      <c r="F7" s="114"/>
      <c r="G7" s="84"/>
      <c r="H7" s="86"/>
    </row>
    <row r="8" spans="1:8" ht="15" customHeight="1">
      <c r="A8" s="17" t="s">
        <v>22</v>
      </c>
      <c r="B8" s="13"/>
      <c r="C8" s="13" t="s">
        <v>20</v>
      </c>
      <c r="D8" s="18" t="s">
        <v>53</v>
      </c>
      <c r="E8" s="44"/>
      <c r="F8" s="114"/>
      <c r="G8" s="87" t="s">
        <v>18</v>
      </c>
      <c r="H8" s="97">
        <f>H5*D6</f>
        <v>0</v>
      </c>
    </row>
    <row r="9" spans="1:8" ht="15">
      <c r="A9" s="17" t="s">
        <v>54</v>
      </c>
      <c r="B9" s="13"/>
      <c r="C9" s="13" t="s">
        <v>16</v>
      </c>
      <c r="D9" s="18" t="s">
        <v>55</v>
      </c>
      <c r="E9" s="44"/>
      <c r="F9" s="114"/>
      <c r="G9" s="88"/>
      <c r="H9" s="98"/>
    </row>
    <row r="10" spans="1:8" ht="15.75" thickBot="1">
      <c r="A10" s="17" t="s">
        <v>56</v>
      </c>
      <c r="B10" s="13"/>
      <c r="C10" s="13" t="s">
        <v>20</v>
      </c>
      <c r="D10" s="18" t="s">
        <v>57</v>
      </c>
      <c r="E10" s="44"/>
      <c r="F10" s="114"/>
      <c r="G10" s="89"/>
      <c r="H10" s="99"/>
    </row>
    <row r="11" spans="1:6" ht="15">
      <c r="A11" s="38" t="s">
        <v>58</v>
      </c>
      <c r="B11" s="39"/>
      <c r="C11" s="39" t="s">
        <v>16</v>
      </c>
      <c r="D11" s="40" t="s">
        <v>27</v>
      </c>
      <c r="E11" s="46"/>
      <c r="F11" s="114"/>
    </row>
    <row r="12" spans="1:6" ht="15.75" thickBot="1">
      <c r="A12" s="19" t="s">
        <v>59</v>
      </c>
      <c r="B12" s="14"/>
      <c r="C12" s="14" t="s">
        <v>16</v>
      </c>
      <c r="D12" s="20" t="s">
        <v>60</v>
      </c>
      <c r="E12" s="45"/>
      <c r="F12" s="115"/>
    </row>
    <row r="13" spans="1:6" ht="15">
      <c r="A13" s="10"/>
      <c r="B13" s="10"/>
      <c r="C13" s="10"/>
      <c r="D13" s="10"/>
      <c r="E13" s="10"/>
      <c r="F13" s="10"/>
    </row>
    <row r="14" spans="1:6" ht="15">
      <c r="A14" s="15" t="s">
        <v>34</v>
      </c>
      <c r="B14" s="15"/>
      <c r="C14" s="10"/>
      <c r="D14" s="10"/>
      <c r="E14" s="10"/>
      <c r="F14" s="10"/>
    </row>
  </sheetData>
  <sheetProtection algorithmName="SHA-512" hashValue="tDmWysGc/JDhw/ZBWLsAGlPHVdLCa2SX8RFMcjEB+qj2ysoBwseSVA5lwWINwlipaMWqwwIj6nsSV1ii4t/vrw==" saltValue="Pp5jLmvxrabyEo/Ke4T7hw==" spinCount="100000" sheet="1" objects="1" scenarios="1"/>
  <mergeCells count="13">
    <mergeCell ref="H8:H10"/>
    <mergeCell ref="G3:H4"/>
    <mergeCell ref="E5:E7"/>
    <mergeCell ref="F5:F12"/>
    <mergeCell ref="G5:G7"/>
    <mergeCell ref="H5:H7"/>
    <mergeCell ref="G8:G10"/>
    <mergeCell ref="F3:F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0" zoomScaleNormal="80" workbookViewId="0" topLeftCell="A1"/>
  </sheetViews>
  <sheetFormatPr defaultColWidth="9.140625" defaultRowHeight="15"/>
  <cols>
    <col min="1" max="1" width="22.28125" style="0" customWidth="1"/>
    <col min="2" max="2" width="20.00390625" style="0" bestFit="1" customWidth="1"/>
    <col min="3" max="3" width="14.57421875" style="0" customWidth="1"/>
    <col min="4" max="4" width="37.421875" style="0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9.5" thickBot="1">
      <c r="A2" s="11" t="s">
        <v>61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64" t="s">
        <v>3</v>
      </c>
      <c r="C3" s="66" t="s">
        <v>4</v>
      </c>
      <c r="D3" s="68" t="s">
        <v>5</v>
      </c>
      <c r="E3" s="95" t="s">
        <v>6</v>
      </c>
      <c r="F3" s="111" t="s">
        <v>7</v>
      </c>
      <c r="G3" s="75" t="s">
        <v>8</v>
      </c>
      <c r="H3" s="76"/>
    </row>
    <row r="4" spans="1:8" ht="15.75" thickBot="1">
      <c r="A4" s="63"/>
      <c r="B4" s="65"/>
      <c r="C4" s="67"/>
      <c r="D4" s="69"/>
      <c r="E4" s="96"/>
      <c r="F4" s="112"/>
      <c r="G4" s="77"/>
      <c r="H4" s="78"/>
    </row>
    <row r="5" spans="1:8" ht="15">
      <c r="A5" s="16" t="s">
        <v>9</v>
      </c>
      <c r="B5" s="6"/>
      <c r="C5" s="6" t="s">
        <v>10</v>
      </c>
      <c r="D5" s="35">
        <v>1322</v>
      </c>
      <c r="E5" s="102"/>
      <c r="F5" s="113"/>
      <c r="G5" s="82" t="s">
        <v>11</v>
      </c>
      <c r="H5" s="85"/>
    </row>
    <row r="6" spans="1:8" ht="15">
      <c r="A6" s="12" t="s">
        <v>12</v>
      </c>
      <c r="B6" s="7"/>
      <c r="C6" s="7"/>
      <c r="D6" s="8">
        <v>5</v>
      </c>
      <c r="E6" s="103"/>
      <c r="F6" s="114"/>
      <c r="G6" s="83"/>
      <c r="H6" s="86"/>
    </row>
    <row r="7" spans="1:8" ht="15">
      <c r="A7" s="12" t="s">
        <v>13</v>
      </c>
      <c r="B7" s="7"/>
      <c r="C7" s="7" t="s">
        <v>10</v>
      </c>
      <c r="D7" s="36">
        <f>D5*D6</f>
        <v>6610</v>
      </c>
      <c r="E7" s="104"/>
      <c r="F7" s="114"/>
      <c r="G7" s="84"/>
      <c r="H7" s="86"/>
    </row>
    <row r="8" spans="1:8" ht="15" customHeight="1">
      <c r="A8" s="17" t="s">
        <v>22</v>
      </c>
      <c r="B8" s="13"/>
      <c r="C8" s="13" t="s">
        <v>20</v>
      </c>
      <c r="D8" s="18" t="s">
        <v>53</v>
      </c>
      <c r="E8" s="44"/>
      <c r="F8" s="114"/>
      <c r="G8" s="87" t="s">
        <v>18</v>
      </c>
      <c r="H8" s="97">
        <f>H5*D6</f>
        <v>0</v>
      </c>
    </row>
    <row r="9" spans="1:8" ht="15">
      <c r="A9" s="17" t="s">
        <v>54</v>
      </c>
      <c r="B9" s="13"/>
      <c r="C9" s="13" t="s">
        <v>16</v>
      </c>
      <c r="D9" s="18" t="s">
        <v>55</v>
      </c>
      <c r="E9" s="44"/>
      <c r="F9" s="114"/>
      <c r="G9" s="88"/>
      <c r="H9" s="98"/>
    </row>
    <row r="10" spans="1:8" ht="15.75" thickBot="1">
      <c r="A10" s="17" t="s">
        <v>56</v>
      </c>
      <c r="B10" s="13"/>
      <c r="C10" s="13" t="s">
        <v>20</v>
      </c>
      <c r="D10" s="18" t="s">
        <v>62</v>
      </c>
      <c r="E10" s="44"/>
      <c r="F10" s="114"/>
      <c r="G10" s="89"/>
      <c r="H10" s="99"/>
    </row>
    <row r="11" spans="1:6" ht="15.75" thickBot="1">
      <c r="A11" s="19" t="s">
        <v>59</v>
      </c>
      <c r="B11" s="14"/>
      <c r="C11" s="14" t="s">
        <v>16</v>
      </c>
      <c r="D11" s="20" t="s">
        <v>60</v>
      </c>
      <c r="E11" s="45"/>
      <c r="F11" s="115"/>
    </row>
    <row r="12" spans="1:6" ht="15">
      <c r="A12" s="10"/>
      <c r="B12" s="10"/>
      <c r="C12" s="10"/>
      <c r="D12" s="10"/>
      <c r="E12" s="10"/>
      <c r="F12" s="10"/>
    </row>
    <row r="13" spans="1:6" ht="15">
      <c r="A13" s="15" t="s">
        <v>34</v>
      </c>
      <c r="B13" s="15"/>
      <c r="C13" s="10"/>
      <c r="D13" s="10"/>
      <c r="E13" s="10"/>
      <c r="F13" s="10"/>
    </row>
  </sheetData>
  <sheetProtection algorithmName="SHA-512" hashValue="TdW7MGfAajtQf+sqBmyXBz+BL892nWUw0LNroBZy1O99bnTgxGTpuwx2g8T0loBTMH2IAnfHUMEiU1LfuSqW6g==" saltValue="+HlXRx/hYMTC7eMbBylK2Q==" spinCount="100000" sheet="1" objects="1" scenarios="1"/>
  <mergeCells count="13">
    <mergeCell ref="A3:A4"/>
    <mergeCell ref="B3:B4"/>
    <mergeCell ref="C3:C4"/>
    <mergeCell ref="D3:D4"/>
    <mergeCell ref="E3:E4"/>
    <mergeCell ref="G3:H4"/>
    <mergeCell ref="E5:E7"/>
    <mergeCell ref="F5:F11"/>
    <mergeCell ref="G5:G7"/>
    <mergeCell ref="H5:H7"/>
    <mergeCell ref="G8:G10"/>
    <mergeCell ref="H8:H10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"/>
  <sheetViews>
    <sheetView zoomScale="80" zoomScaleNormal="80" workbookViewId="0" topLeftCell="A1"/>
  </sheetViews>
  <sheetFormatPr defaultColWidth="8.7109375" defaultRowHeight="15"/>
  <cols>
    <col min="1" max="1" width="21.57421875" style="10" bestFit="1" customWidth="1"/>
    <col min="2" max="2" width="20.00390625" style="10" bestFit="1" customWidth="1"/>
    <col min="3" max="3" width="14.57421875" style="10" customWidth="1"/>
    <col min="4" max="4" width="37.421875" style="10" customWidth="1"/>
    <col min="5" max="6" width="24.8515625" style="10" customWidth="1"/>
    <col min="7" max="7" width="16.140625" style="0" customWidth="1"/>
    <col min="8" max="8" width="19.57421875" style="0" customWidth="1"/>
    <col min="9" max="16384" width="8.7109375" style="10" customWidth="1"/>
  </cols>
  <sheetData>
    <row r="1" spans="1:8" ht="15">
      <c r="A1" s="9" t="s">
        <v>0</v>
      </c>
      <c r="G1" s="10"/>
      <c r="H1" s="10"/>
    </row>
    <row r="2" spans="1:8" ht="19.5" thickBot="1">
      <c r="A2" s="11" t="s">
        <v>63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64" t="s">
        <v>3</v>
      </c>
      <c r="C3" s="66" t="s">
        <v>4</v>
      </c>
      <c r="D3" s="68" t="s">
        <v>5</v>
      </c>
      <c r="E3" s="95" t="s">
        <v>6</v>
      </c>
      <c r="F3" s="111" t="s">
        <v>7</v>
      </c>
      <c r="G3" s="75" t="s">
        <v>8</v>
      </c>
      <c r="H3" s="76"/>
    </row>
    <row r="4" spans="1:8" ht="15.75" thickBot="1">
      <c r="A4" s="63"/>
      <c r="B4" s="65"/>
      <c r="C4" s="67"/>
      <c r="D4" s="69"/>
      <c r="E4" s="96"/>
      <c r="F4" s="112"/>
      <c r="G4" s="77"/>
      <c r="H4" s="78"/>
    </row>
    <row r="5" spans="1:8" ht="15">
      <c r="A5" s="16" t="s">
        <v>9</v>
      </c>
      <c r="B5" s="6"/>
      <c r="C5" s="6" t="s">
        <v>10</v>
      </c>
      <c r="D5" s="35">
        <v>1700</v>
      </c>
      <c r="E5" s="102"/>
      <c r="F5" s="113"/>
      <c r="G5" s="82" t="s">
        <v>11</v>
      </c>
      <c r="H5" s="85"/>
    </row>
    <row r="6" spans="1:8" ht="15">
      <c r="A6" s="12" t="s">
        <v>12</v>
      </c>
      <c r="B6" s="7"/>
      <c r="C6" s="7"/>
      <c r="D6" s="8">
        <v>19</v>
      </c>
      <c r="E6" s="103"/>
      <c r="F6" s="114"/>
      <c r="G6" s="83"/>
      <c r="H6" s="86"/>
    </row>
    <row r="7" spans="1:8" ht="15">
      <c r="A7" s="12" t="s">
        <v>13</v>
      </c>
      <c r="B7" s="7"/>
      <c r="C7" s="7" t="s">
        <v>10</v>
      </c>
      <c r="D7" s="36">
        <f>D5*D6</f>
        <v>32300</v>
      </c>
      <c r="E7" s="104"/>
      <c r="F7" s="114"/>
      <c r="G7" s="84"/>
      <c r="H7" s="86"/>
    </row>
    <row r="8" spans="1:8" ht="15" customHeight="1">
      <c r="A8" s="17" t="s">
        <v>64</v>
      </c>
      <c r="B8" s="13"/>
      <c r="C8" s="13" t="s">
        <v>16</v>
      </c>
      <c r="D8" s="18" t="s">
        <v>65</v>
      </c>
      <c r="E8" s="44"/>
      <c r="F8" s="114"/>
      <c r="G8" s="87" t="s">
        <v>18</v>
      </c>
      <c r="H8" s="97">
        <f>H5*D6</f>
        <v>0</v>
      </c>
    </row>
    <row r="9" spans="1:8" ht="15">
      <c r="A9" s="17" t="s">
        <v>19</v>
      </c>
      <c r="B9" s="13"/>
      <c r="C9" s="13" t="s">
        <v>20</v>
      </c>
      <c r="D9" s="18" t="s">
        <v>66</v>
      </c>
      <c r="E9" s="44"/>
      <c r="F9" s="114"/>
      <c r="G9" s="88"/>
      <c r="H9" s="98"/>
    </row>
    <row r="10" spans="1:8" ht="15" customHeight="1" thickBot="1">
      <c r="A10" s="17" t="s">
        <v>67</v>
      </c>
      <c r="B10" s="13"/>
      <c r="C10" s="13" t="s">
        <v>20</v>
      </c>
      <c r="D10" s="18" t="s">
        <v>68</v>
      </c>
      <c r="E10" s="44"/>
      <c r="F10" s="114"/>
      <c r="G10" s="89"/>
      <c r="H10" s="99"/>
    </row>
    <row r="11" spans="1:6" ht="15.75" thickBot="1">
      <c r="A11" s="19" t="s">
        <v>69</v>
      </c>
      <c r="B11" s="14"/>
      <c r="C11" s="14" t="s">
        <v>16</v>
      </c>
      <c r="D11" s="20" t="s">
        <v>70</v>
      </c>
      <c r="E11" s="45"/>
      <c r="F11" s="115"/>
    </row>
    <row r="12" ht="15">
      <c r="I12"/>
    </row>
    <row r="13" spans="1:9" ht="15">
      <c r="A13" s="15" t="s">
        <v>34</v>
      </c>
      <c r="B13" s="15"/>
      <c r="I13"/>
    </row>
    <row r="14" ht="15">
      <c r="I14"/>
    </row>
    <row r="15" ht="15">
      <c r="I15"/>
    </row>
  </sheetData>
  <sheetProtection algorithmName="SHA-512" hashValue="G8EAN9Z0o+QysBMLQZE07++Ns4xh8TXxqu6eC2JWJe93MdgVdS+TmXmkxkM/9G4s5EGlUdDf4uEq/WFQbeqWAA==" saltValue="NTkZx7BMVjlBgfnhzdG0CQ==" spinCount="100000" sheet="1" objects="1" scenarios="1"/>
  <mergeCells count="13">
    <mergeCell ref="G8:G10"/>
    <mergeCell ref="H8:H10"/>
    <mergeCell ref="F3:F4"/>
    <mergeCell ref="G3:H4"/>
    <mergeCell ref="A3:A4"/>
    <mergeCell ref="B3:B4"/>
    <mergeCell ref="C3:C4"/>
    <mergeCell ref="D3:D4"/>
    <mergeCell ref="E3:E4"/>
    <mergeCell ref="E5:E7"/>
    <mergeCell ref="F5:F11"/>
    <mergeCell ref="G5:G7"/>
    <mergeCell ref="H5:H7"/>
  </mergeCells>
  <printOptions/>
  <pageMargins left="0.7" right="0.7" top="0.787401575" bottom="0.787401575" header="0.3" footer="0.3"/>
  <pageSetup horizontalDpi="600" verticalDpi="600" orientation="portrait" paperSize="9" scale="50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"/>
  <sheetViews>
    <sheetView zoomScale="80" zoomScaleNormal="80" workbookViewId="0" topLeftCell="A1">
      <selection activeCell="H5" sqref="H5:H7"/>
    </sheetView>
  </sheetViews>
  <sheetFormatPr defaultColWidth="8.7109375" defaultRowHeight="15"/>
  <cols>
    <col min="1" max="1" width="21.57421875" style="10" bestFit="1" customWidth="1"/>
    <col min="2" max="2" width="20.00390625" style="10" bestFit="1" customWidth="1"/>
    <col min="3" max="3" width="14.57421875" style="10" customWidth="1"/>
    <col min="4" max="4" width="37.421875" style="10" customWidth="1"/>
    <col min="5" max="6" width="24.8515625" style="10" customWidth="1"/>
    <col min="7" max="7" width="16.140625" style="0" customWidth="1"/>
    <col min="8" max="8" width="19.57421875" style="0" customWidth="1"/>
    <col min="9" max="16384" width="8.7109375" style="10" customWidth="1"/>
  </cols>
  <sheetData>
    <row r="1" spans="1:8" ht="15">
      <c r="A1" s="9" t="s">
        <v>0</v>
      </c>
      <c r="G1" s="10"/>
      <c r="H1" s="10"/>
    </row>
    <row r="2" spans="1:8" ht="19.5" thickBot="1">
      <c r="A2" s="11" t="s">
        <v>71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64" t="s">
        <v>3</v>
      </c>
      <c r="C3" s="66" t="s">
        <v>4</v>
      </c>
      <c r="D3" s="68" t="s">
        <v>5</v>
      </c>
      <c r="E3" s="95" t="s">
        <v>6</v>
      </c>
      <c r="F3" s="111" t="s">
        <v>7</v>
      </c>
      <c r="G3" s="75" t="s">
        <v>8</v>
      </c>
      <c r="H3" s="76"/>
    </row>
    <row r="4" spans="1:8" ht="15.75" thickBot="1">
      <c r="A4" s="63"/>
      <c r="B4" s="65"/>
      <c r="C4" s="67"/>
      <c r="D4" s="69"/>
      <c r="E4" s="96"/>
      <c r="F4" s="112"/>
      <c r="G4" s="77"/>
      <c r="H4" s="78"/>
    </row>
    <row r="5" spans="1:8" ht="15">
      <c r="A5" s="16" t="s">
        <v>9</v>
      </c>
      <c r="B5" s="6"/>
      <c r="C5" s="6" t="s">
        <v>10</v>
      </c>
      <c r="D5" s="35">
        <v>1700</v>
      </c>
      <c r="E5" s="102"/>
      <c r="F5" s="113"/>
      <c r="G5" s="82" t="s">
        <v>11</v>
      </c>
      <c r="H5" s="85"/>
    </row>
    <row r="6" spans="1:8" ht="15">
      <c r="A6" s="12" t="s">
        <v>12</v>
      </c>
      <c r="B6" s="7"/>
      <c r="C6" s="7"/>
      <c r="D6" s="8">
        <v>11</v>
      </c>
      <c r="E6" s="103"/>
      <c r="F6" s="114"/>
      <c r="G6" s="83"/>
      <c r="H6" s="86"/>
    </row>
    <row r="7" spans="1:8" ht="15">
      <c r="A7" s="12" t="s">
        <v>13</v>
      </c>
      <c r="B7" s="7"/>
      <c r="C7" s="7" t="s">
        <v>10</v>
      </c>
      <c r="D7" s="36">
        <f>D5*D6</f>
        <v>18700</v>
      </c>
      <c r="E7" s="104"/>
      <c r="F7" s="114"/>
      <c r="G7" s="84"/>
      <c r="H7" s="86"/>
    </row>
    <row r="8" spans="1:8" ht="15" customHeight="1">
      <c r="A8" s="17" t="s">
        <v>64</v>
      </c>
      <c r="B8" s="13"/>
      <c r="C8" s="13" t="s">
        <v>16</v>
      </c>
      <c r="D8" s="18" t="s">
        <v>65</v>
      </c>
      <c r="E8" s="44"/>
      <c r="F8" s="114"/>
      <c r="G8" s="87" t="s">
        <v>18</v>
      </c>
      <c r="H8" s="97">
        <f>H5*D6</f>
        <v>0</v>
      </c>
    </row>
    <row r="9" spans="1:8" ht="15">
      <c r="A9" s="17" t="s">
        <v>19</v>
      </c>
      <c r="B9" s="13"/>
      <c r="C9" s="13" t="s">
        <v>20</v>
      </c>
      <c r="D9" s="18" t="s">
        <v>66</v>
      </c>
      <c r="E9" s="44"/>
      <c r="F9" s="114"/>
      <c r="G9" s="88"/>
      <c r="H9" s="98"/>
    </row>
    <row r="10" spans="1:8" ht="15.75" thickBot="1">
      <c r="A10" s="17" t="s">
        <v>67</v>
      </c>
      <c r="B10" s="13"/>
      <c r="C10" s="13" t="s">
        <v>20</v>
      </c>
      <c r="D10" s="18" t="s">
        <v>72</v>
      </c>
      <c r="E10" s="44"/>
      <c r="F10" s="114"/>
      <c r="G10" s="89"/>
      <c r="H10" s="99"/>
    </row>
    <row r="11" spans="1:6" ht="15.75" thickBot="1">
      <c r="A11" s="19" t="s">
        <v>69</v>
      </c>
      <c r="B11" s="14"/>
      <c r="C11" s="14" t="s">
        <v>16</v>
      </c>
      <c r="D11" s="20" t="s">
        <v>73</v>
      </c>
      <c r="E11" s="45"/>
      <c r="F11" s="115"/>
    </row>
    <row r="12" spans="9:10" ht="15">
      <c r="I12"/>
      <c r="J12"/>
    </row>
    <row r="13" spans="1:10" ht="15">
      <c r="A13" s="15" t="s">
        <v>34</v>
      </c>
      <c r="B13" s="15"/>
      <c r="I13"/>
      <c r="J13"/>
    </row>
    <row r="14" spans="9:10" ht="15">
      <c r="I14"/>
      <c r="J14"/>
    </row>
    <row r="15" spans="9:10" ht="15">
      <c r="I15"/>
      <c r="J15"/>
    </row>
    <row r="16" spans="9:10" ht="15">
      <c r="I16"/>
      <c r="J16"/>
    </row>
  </sheetData>
  <sheetProtection algorithmName="SHA-512" hashValue="7S+h0rcD5dZZdlGyydIm3fO0cba/G9BMtl1dDXPPaJYfvPUtwnqPC0t8iIFebUd0q3K38p6fZAAlixajAIqOmg==" saltValue="4eTvfHx/e+Az/Cbrd9gFGQ==" spinCount="100000" sheet="1" objects="1" scenarios="1"/>
  <mergeCells count="13">
    <mergeCell ref="H8:H10"/>
    <mergeCell ref="G3:H4"/>
    <mergeCell ref="E5:E7"/>
    <mergeCell ref="F5:F11"/>
    <mergeCell ref="G5:G7"/>
    <mergeCell ref="H5:H7"/>
    <mergeCell ref="G8:G10"/>
    <mergeCell ref="F3:F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scale="50" r:id="rId1"/>
  <colBreaks count="1" manualBreakCount="1">
    <brk id="8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zoomScale="80" zoomScaleNormal="80" workbookViewId="0" topLeftCell="A1">
      <selection activeCell="C10" sqref="C10"/>
    </sheetView>
  </sheetViews>
  <sheetFormatPr defaultColWidth="9.140625" defaultRowHeight="15"/>
  <cols>
    <col min="1" max="1" width="21.57421875" style="0" bestFit="1" customWidth="1"/>
    <col min="2" max="2" width="20.00390625" style="0" bestFit="1" customWidth="1"/>
    <col min="3" max="3" width="14.57421875" style="0" customWidth="1"/>
    <col min="4" max="4" width="37.421875" style="0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9.5" thickBot="1">
      <c r="A2" s="11" t="s">
        <v>74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64" t="s">
        <v>3</v>
      </c>
      <c r="C3" s="66" t="s">
        <v>4</v>
      </c>
      <c r="D3" s="68" t="s">
        <v>5</v>
      </c>
      <c r="E3" s="95" t="s">
        <v>6</v>
      </c>
      <c r="F3" s="111" t="s">
        <v>7</v>
      </c>
      <c r="G3" s="100" t="s">
        <v>8</v>
      </c>
      <c r="H3" s="76"/>
    </row>
    <row r="4" spans="1:8" ht="15.75" thickBot="1">
      <c r="A4" s="63"/>
      <c r="B4" s="65"/>
      <c r="C4" s="67"/>
      <c r="D4" s="69"/>
      <c r="E4" s="96"/>
      <c r="F4" s="112"/>
      <c r="G4" s="101"/>
      <c r="H4" s="78"/>
    </row>
    <row r="5" spans="1:8" ht="15">
      <c r="A5" s="16" t="s">
        <v>9</v>
      </c>
      <c r="B5" s="6"/>
      <c r="C5" s="6" t="s">
        <v>10</v>
      </c>
      <c r="D5" s="35">
        <v>165</v>
      </c>
      <c r="E5" s="102"/>
      <c r="F5" s="113"/>
      <c r="G5" s="105" t="s">
        <v>11</v>
      </c>
      <c r="H5" s="85"/>
    </row>
    <row r="6" spans="1:8" ht="15">
      <c r="A6" s="12" t="s">
        <v>12</v>
      </c>
      <c r="B6" s="7"/>
      <c r="C6" s="7"/>
      <c r="D6" s="8">
        <v>20</v>
      </c>
      <c r="E6" s="103"/>
      <c r="F6" s="114"/>
      <c r="G6" s="106"/>
      <c r="H6" s="86"/>
    </row>
    <row r="7" spans="1:8" ht="15">
      <c r="A7" s="12" t="s">
        <v>13</v>
      </c>
      <c r="B7" s="7"/>
      <c r="C7" s="7" t="s">
        <v>10</v>
      </c>
      <c r="D7" s="36">
        <f>D5*D6</f>
        <v>3300</v>
      </c>
      <c r="E7" s="104"/>
      <c r="F7" s="114"/>
      <c r="G7" s="107"/>
      <c r="H7" s="86"/>
    </row>
    <row r="8" spans="1:8" ht="15" customHeight="1">
      <c r="A8" s="17" t="s">
        <v>67</v>
      </c>
      <c r="B8" s="13"/>
      <c r="C8" s="13" t="s">
        <v>20</v>
      </c>
      <c r="D8" s="18" t="s">
        <v>75</v>
      </c>
      <c r="E8" s="44"/>
      <c r="F8" s="114"/>
      <c r="G8" s="108" t="s">
        <v>18</v>
      </c>
      <c r="H8" s="97">
        <f>H5*D6</f>
        <v>0</v>
      </c>
    </row>
    <row r="9" spans="1:8" ht="15">
      <c r="A9" s="17" t="s">
        <v>59</v>
      </c>
      <c r="B9" s="13"/>
      <c r="C9" s="13" t="s">
        <v>20</v>
      </c>
      <c r="D9" s="18" t="s">
        <v>76</v>
      </c>
      <c r="E9" s="44"/>
      <c r="F9" s="114"/>
      <c r="G9" s="109"/>
      <c r="H9" s="98"/>
    </row>
    <row r="10" spans="1:8" ht="15.75" thickBot="1">
      <c r="A10" s="19" t="s">
        <v>64</v>
      </c>
      <c r="B10" s="14"/>
      <c r="C10" s="14" t="s">
        <v>16</v>
      </c>
      <c r="D10" s="20" t="s">
        <v>65</v>
      </c>
      <c r="E10" s="45"/>
      <c r="F10" s="115"/>
      <c r="G10" s="110"/>
      <c r="H10" s="99"/>
    </row>
    <row r="11" spans="1:6" ht="15">
      <c r="A11" s="10"/>
      <c r="B11" s="10"/>
      <c r="C11" s="10"/>
      <c r="D11" s="10"/>
      <c r="E11" s="10"/>
      <c r="F11" s="10"/>
    </row>
    <row r="12" spans="1:6" ht="15">
      <c r="A12" s="15" t="s">
        <v>34</v>
      </c>
      <c r="B12" s="15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</sheetData>
  <sheetProtection algorithmName="SHA-512" hashValue="3c0F6iJmb7/Mmv0iFtl+xOb/k9/E2keVi3eHJzULv7S4ejK3OELKhlnD/CLv9K4BQgaDhMP8GfhjhNAHbwZRzQ==" saltValue="uVKHufSABAWTvL1qXxFb9w==" spinCount="100000" sheet="1" objects="1" scenarios="1"/>
  <mergeCells count="13">
    <mergeCell ref="H8:H10"/>
    <mergeCell ref="G3:H4"/>
    <mergeCell ref="E5:E7"/>
    <mergeCell ref="F5:F10"/>
    <mergeCell ref="G5:G7"/>
    <mergeCell ref="H5:H7"/>
    <mergeCell ref="G8:G10"/>
    <mergeCell ref="F3:F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"/>
  <sheetViews>
    <sheetView zoomScale="80" zoomScaleNormal="80" workbookViewId="0" topLeftCell="A1"/>
  </sheetViews>
  <sheetFormatPr defaultColWidth="9.140625" defaultRowHeight="15"/>
  <cols>
    <col min="1" max="1" width="21.57421875" style="0" bestFit="1" customWidth="1"/>
    <col min="2" max="2" width="44.421875" style="0" customWidth="1"/>
    <col min="3" max="3" width="16.57421875" style="0" customWidth="1"/>
    <col min="4" max="4" width="70.57421875" style="0" customWidth="1"/>
    <col min="5" max="5" width="32.57421875" style="0" customWidth="1"/>
    <col min="6" max="6" width="21.00390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G1" s="10"/>
      <c r="H1" s="10"/>
    </row>
    <row r="2" spans="1:8" ht="19.5" thickBot="1">
      <c r="A2" s="11" t="s">
        <v>77</v>
      </c>
      <c r="B2" s="10"/>
      <c r="C2" s="10"/>
      <c r="D2" s="10"/>
      <c r="E2" s="10"/>
      <c r="F2" s="10"/>
      <c r="G2" s="10"/>
      <c r="H2" s="10"/>
    </row>
    <row r="3" spans="1:8" ht="15" customHeight="1">
      <c r="A3" s="62" t="s">
        <v>2</v>
      </c>
      <c r="B3" s="119" t="s">
        <v>3</v>
      </c>
      <c r="C3" s="121" t="s">
        <v>4</v>
      </c>
      <c r="D3" s="68" t="s">
        <v>5</v>
      </c>
      <c r="E3" s="123" t="s">
        <v>6</v>
      </c>
      <c r="F3" s="131" t="s">
        <v>7</v>
      </c>
      <c r="G3" s="75" t="s">
        <v>8</v>
      </c>
      <c r="H3" s="76"/>
    </row>
    <row r="4" spans="1:8" ht="15.75" thickBot="1">
      <c r="A4" s="63"/>
      <c r="B4" s="120"/>
      <c r="C4" s="122"/>
      <c r="D4" s="69"/>
      <c r="E4" s="124"/>
      <c r="F4" s="132"/>
      <c r="G4" s="77"/>
      <c r="H4" s="78"/>
    </row>
    <row r="5" spans="1:8" ht="15">
      <c r="A5" s="22" t="s">
        <v>9</v>
      </c>
      <c r="B5" s="58"/>
      <c r="C5" s="52" t="s">
        <v>10</v>
      </c>
      <c r="D5" s="35">
        <v>22700</v>
      </c>
      <c r="E5" s="125"/>
      <c r="F5" s="128"/>
      <c r="G5" s="82" t="s">
        <v>11</v>
      </c>
      <c r="H5" s="85"/>
    </row>
    <row r="6" spans="1:8" ht="15">
      <c r="A6" s="23" t="s">
        <v>12</v>
      </c>
      <c r="B6" s="59"/>
      <c r="C6" s="53"/>
      <c r="D6" s="8">
        <v>20</v>
      </c>
      <c r="E6" s="126"/>
      <c r="F6" s="129"/>
      <c r="G6" s="83"/>
      <c r="H6" s="86"/>
    </row>
    <row r="7" spans="1:8" ht="15">
      <c r="A7" s="23" t="s">
        <v>13</v>
      </c>
      <c r="B7" s="59"/>
      <c r="C7" s="53" t="s">
        <v>10</v>
      </c>
      <c r="D7" s="36">
        <f>D5*D6</f>
        <v>454000</v>
      </c>
      <c r="E7" s="127"/>
      <c r="F7" s="129"/>
      <c r="G7" s="84"/>
      <c r="H7" s="86"/>
    </row>
    <row r="8" spans="1:8" ht="15" customHeight="1">
      <c r="A8" s="24" t="s">
        <v>78</v>
      </c>
      <c r="B8" s="60" t="s">
        <v>79</v>
      </c>
      <c r="C8" s="54" t="s">
        <v>16</v>
      </c>
      <c r="D8" s="25" t="s">
        <v>80</v>
      </c>
      <c r="E8" s="47"/>
      <c r="F8" s="129"/>
      <c r="G8" s="87" t="s">
        <v>18</v>
      </c>
      <c r="H8" s="97">
        <f>H5*D6</f>
        <v>0</v>
      </c>
    </row>
    <row r="9" spans="1:8" ht="15">
      <c r="A9" s="26"/>
      <c r="B9" s="60" t="s">
        <v>81</v>
      </c>
      <c r="C9" s="54" t="s">
        <v>16</v>
      </c>
      <c r="D9" s="25" t="s">
        <v>82</v>
      </c>
      <c r="E9" s="47"/>
      <c r="F9" s="129"/>
      <c r="G9" s="88"/>
      <c r="H9" s="98"/>
    </row>
    <row r="10" spans="1:8" ht="15.75" thickBot="1">
      <c r="A10" s="27" t="s">
        <v>83</v>
      </c>
      <c r="B10" s="60" t="s">
        <v>84</v>
      </c>
      <c r="C10" s="55" t="s">
        <v>16</v>
      </c>
      <c r="D10" s="25" t="s">
        <v>85</v>
      </c>
      <c r="E10" s="47"/>
      <c r="F10" s="129"/>
      <c r="G10" s="89"/>
      <c r="H10" s="99"/>
    </row>
    <row r="11" spans="1:6" ht="15">
      <c r="A11" s="27"/>
      <c r="B11" s="60" t="s">
        <v>86</v>
      </c>
      <c r="C11" s="55" t="s">
        <v>87</v>
      </c>
      <c r="D11" s="25" t="s">
        <v>88</v>
      </c>
      <c r="E11" s="47"/>
      <c r="F11" s="129"/>
    </row>
    <row r="12" spans="1:6" ht="15">
      <c r="A12" s="27"/>
      <c r="B12" s="60" t="s">
        <v>22</v>
      </c>
      <c r="C12" s="55" t="s">
        <v>20</v>
      </c>
      <c r="D12" s="25" t="s">
        <v>89</v>
      </c>
      <c r="E12" s="47"/>
      <c r="F12" s="129"/>
    </row>
    <row r="13" spans="1:6" ht="15">
      <c r="A13" s="27"/>
      <c r="B13" s="60" t="s">
        <v>90</v>
      </c>
      <c r="C13" s="55" t="s">
        <v>16</v>
      </c>
      <c r="D13" s="29" t="s">
        <v>91</v>
      </c>
      <c r="E13" s="47"/>
      <c r="F13" s="129"/>
    </row>
    <row r="14" spans="1:6" ht="15">
      <c r="A14" s="116" t="s">
        <v>92</v>
      </c>
      <c r="B14" s="60" t="s">
        <v>93</v>
      </c>
      <c r="C14" s="55" t="s">
        <v>16</v>
      </c>
      <c r="D14" s="25" t="s">
        <v>94</v>
      </c>
      <c r="E14" s="47"/>
      <c r="F14" s="129"/>
    </row>
    <row r="15" spans="1:6" ht="15">
      <c r="A15" s="118"/>
      <c r="B15" s="60" t="s">
        <v>95</v>
      </c>
      <c r="C15" s="55" t="s">
        <v>20</v>
      </c>
      <c r="D15" s="25" t="s">
        <v>96</v>
      </c>
      <c r="E15" s="47"/>
      <c r="F15" s="129"/>
    </row>
    <row r="16" spans="1:6" ht="15">
      <c r="A16" s="117"/>
      <c r="B16" s="60" t="s">
        <v>97</v>
      </c>
      <c r="C16" s="55" t="s">
        <v>20</v>
      </c>
      <c r="D16" s="25" t="s">
        <v>98</v>
      </c>
      <c r="E16" s="47"/>
      <c r="F16" s="129"/>
    </row>
    <row r="17" spans="1:6" ht="15">
      <c r="A17" s="27" t="s">
        <v>99</v>
      </c>
      <c r="B17" s="60" t="s">
        <v>93</v>
      </c>
      <c r="C17" s="55" t="s">
        <v>16</v>
      </c>
      <c r="D17" s="25" t="s">
        <v>100</v>
      </c>
      <c r="E17" s="47"/>
      <c r="F17" s="129"/>
    </row>
    <row r="18" spans="1:6" ht="15">
      <c r="A18" s="27"/>
      <c r="B18" s="60" t="s">
        <v>101</v>
      </c>
      <c r="C18" s="55" t="s">
        <v>20</v>
      </c>
      <c r="D18" s="25" t="s">
        <v>102</v>
      </c>
      <c r="E18" s="47"/>
      <c r="F18" s="129"/>
    </row>
    <row r="19" spans="1:6" ht="15">
      <c r="A19" s="26"/>
      <c r="B19" s="60" t="s">
        <v>103</v>
      </c>
      <c r="C19" s="55" t="s">
        <v>20</v>
      </c>
      <c r="D19" s="25" t="s">
        <v>104</v>
      </c>
      <c r="E19" s="47"/>
      <c r="F19" s="129"/>
    </row>
    <row r="20" spans="1:6" ht="15">
      <c r="A20" s="24" t="s">
        <v>105</v>
      </c>
      <c r="B20" s="60"/>
      <c r="C20" s="55" t="s">
        <v>10</v>
      </c>
      <c r="D20" s="25" t="s">
        <v>106</v>
      </c>
      <c r="E20" s="47"/>
      <c r="F20" s="129"/>
    </row>
    <row r="21" spans="1:6" ht="15">
      <c r="A21" s="24" t="s">
        <v>107</v>
      </c>
      <c r="B21" s="60" t="s">
        <v>108</v>
      </c>
      <c r="C21" s="55" t="s">
        <v>16</v>
      </c>
      <c r="D21" s="25" t="s">
        <v>109</v>
      </c>
      <c r="E21" s="47"/>
      <c r="F21" s="129"/>
    </row>
    <row r="22" spans="1:6" ht="15">
      <c r="A22" s="28" t="s">
        <v>110</v>
      </c>
      <c r="B22" s="60"/>
      <c r="C22" s="55" t="s">
        <v>16</v>
      </c>
      <c r="D22" s="25" t="s">
        <v>111</v>
      </c>
      <c r="E22" s="47"/>
      <c r="F22" s="129"/>
    </row>
    <row r="23" spans="1:6" ht="15">
      <c r="A23" s="28" t="s">
        <v>112</v>
      </c>
      <c r="B23" s="60"/>
      <c r="C23" s="56" t="s">
        <v>16</v>
      </c>
      <c r="D23" s="30" t="s">
        <v>27</v>
      </c>
      <c r="E23" s="47"/>
      <c r="F23" s="129"/>
    </row>
    <row r="24" spans="1:6" ht="15">
      <c r="A24" s="28" t="s">
        <v>113</v>
      </c>
      <c r="B24" s="60"/>
      <c r="C24" s="56" t="s">
        <v>16</v>
      </c>
      <c r="D24" s="30" t="s">
        <v>27</v>
      </c>
      <c r="E24" s="47"/>
      <c r="F24" s="129"/>
    </row>
    <row r="25" spans="1:6" ht="15">
      <c r="A25" s="28" t="s">
        <v>114</v>
      </c>
      <c r="B25" s="60"/>
      <c r="C25" s="56" t="s">
        <v>16</v>
      </c>
      <c r="D25" s="30" t="s">
        <v>27</v>
      </c>
      <c r="E25" s="47"/>
      <c r="F25" s="129"/>
    </row>
    <row r="26" spans="1:6" ht="15">
      <c r="A26" s="28" t="s">
        <v>115</v>
      </c>
      <c r="B26" s="60"/>
      <c r="C26" s="56" t="s">
        <v>16</v>
      </c>
      <c r="D26" s="30" t="s">
        <v>27</v>
      </c>
      <c r="E26" s="47"/>
      <c r="F26" s="129"/>
    </row>
    <row r="27" spans="1:6" ht="15">
      <c r="A27" s="24" t="s">
        <v>116</v>
      </c>
      <c r="B27" s="60" t="s">
        <v>117</v>
      </c>
      <c r="C27" s="55" t="s">
        <v>20</v>
      </c>
      <c r="D27" s="25" t="s">
        <v>118</v>
      </c>
      <c r="E27" s="47"/>
      <c r="F27" s="129"/>
    </row>
    <row r="28" spans="1:6" ht="15">
      <c r="A28" s="26"/>
      <c r="B28" s="60" t="s">
        <v>119</v>
      </c>
      <c r="C28" s="55" t="s">
        <v>20</v>
      </c>
      <c r="D28" s="25" t="s">
        <v>120</v>
      </c>
      <c r="E28" s="47"/>
      <c r="F28" s="129"/>
    </row>
    <row r="29" spans="1:6" ht="15">
      <c r="A29" s="24" t="s">
        <v>121</v>
      </c>
      <c r="B29" s="60" t="s">
        <v>122</v>
      </c>
      <c r="C29" s="55" t="s">
        <v>16</v>
      </c>
      <c r="D29" s="25" t="s">
        <v>123</v>
      </c>
      <c r="E29" s="47"/>
      <c r="F29" s="129"/>
    </row>
    <row r="30" spans="1:6" ht="15">
      <c r="A30" s="26"/>
      <c r="B30" s="60" t="s">
        <v>124</v>
      </c>
      <c r="C30" s="55" t="s">
        <v>20</v>
      </c>
      <c r="D30" s="25" t="s">
        <v>125</v>
      </c>
      <c r="E30" s="47"/>
      <c r="F30" s="129"/>
    </row>
    <row r="31" spans="1:6" ht="15">
      <c r="A31" s="24" t="s">
        <v>126</v>
      </c>
      <c r="B31" s="60" t="s">
        <v>127</v>
      </c>
      <c r="C31" s="55" t="s">
        <v>20</v>
      </c>
      <c r="D31" s="25" t="s">
        <v>128</v>
      </c>
      <c r="E31" s="47"/>
      <c r="F31" s="129"/>
    </row>
    <row r="32" spans="1:6" ht="15">
      <c r="A32" s="24" t="s">
        <v>129</v>
      </c>
      <c r="B32" s="60" t="s">
        <v>130</v>
      </c>
      <c r="C32" s="55" t="s">
        <v>20</v>
      </c>
      <c r="D32" s="25" t="s">
        <v>131</v>
      </c>
      <c r="E32" s="47"/>
      <c r="F32" s="129"/>
    </row>
    <row r="33" spans="1:6" ht="15">
      <c r="A33" s="27"/>
      <c r="B33" s="60" t="s">
        <v>132</v>
      </c>
      <c r="C33" s="55" t="s">
        <v>20</v>
      </c>
      <c r="D33" s="25" t="s">
        <v>131</v>
      </c>
      <c r="E33" s="47"/>
      <c r="F33" s="129"/>
    </row>
    <row r="34" spans="1:6" ht="15">
      <c r="A34" s="27"/>
      <c r="B34" s="60" t="s">
        <v>133</v>
      </c>
      <c r="C34" s="55" t="s">
        <v>20</v>
      </c>
      <c r="D34" s="25" t="s">
        <v>131</v>
      </c>
      <c r="E34" s="47"/>
      <c r="F34" s="129"/>
    </row>
    <row r="35" spans="1:6" ht="15">
      <c r="A35" s="28" t="s">
        <v>134</v>
      </c>
      <c r="B35" s="60" t="s">
        <v>135</v>
      </c>
      <c r="C35" s="55" t="s">
        <v>16</v>
      </c>
      <c r="D35" s="25" t="s">
        <v>136</v>
      </c>
      <c r="E35" s="47"/>
      <c r="F35" s="129"/>
    </row>
    <row r="36" spans="1:6" ht="66.75" customHeight="1" thickBot="1">
      <c r="A36" s="19" t="s">
        <v>32</v>
      </c>
      <c r="B36" s="61"/>
      <c r="C36" s="57" t="s">
        <v>16</v>
      </c>
      <c r="D36" s="136" t="s">
        <v>149</v>
      </c>
      <c r="E36" s="48"/>
      <c r="F36" s="130"/>
    </row>
    <row r="38" spans="1:2" ht="15">
      <c r="A38" s="31" t="s">
        <v>34</v>
      </c>
      <c r="B38" s="32"/>
    </row>
    <row r="39" ht="15">
      <c r="C39" s="33"/>
    </row>
    <row r="40" ht="15">
      <c r="C40" s="33"/>
    </row>
  </sheetData>
  <sheetProtection algorithmName="SHA-512" hashValue="yslv7mspB1vRvsqQq4zIP+SngB4ieozeRYV7PgzS8JzDdHA73iZoyu7wHr/D9vFEpLJxmTVb4pJUipAfpCyqUA==" saltValue="buT/3H24GRFMobsAEUrBew==" spinCount="100000" sheet="1" objects="1" scenarios="1"/>
  <mergeCells count="14">
    <mergeCell ref="E3:E4"/>
    <mergeCell ref="H8:H10"/>
    <mergeCell ref="G3:H4"/>
    <mergeCell ref="E5:E7"/>
    <mergeCell ref="F5:F36"/>
    <mergeCell ref="G5:G7"/>
    <mergeCell ref="H5:H7"/>
    <mergeCell ref="G8:G10"/>
    <mergeCell ref="F3:F4"/>
    <mergeCell ref="A14:A16"/>
    <mergeCell ref="A3:A4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portrait" paperSize="9" scale="3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2" ma:contentTypeDescription="Vytvoří nový dokument" ma:contentTypeScope="" ma:versionID="6508d2b8cf5bd5691ad504a23eea6762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6054bf9e8dc81f0e0db84128eb1d5495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9A6CEF-FDF6-410E-89DC-E3B9BB630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67B07-ECD8-4FD2-A5E9-CFDF4D2BC1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56E1F5-A5A6-4964-BEBA-E362595DD7C4}">
  <ds:schemaRefs>
    <ds:schemaRef ds:uri="http://www.w3.org/XML/1998/namespace"/>
    <ds:schemaRef ds:uri="http://purl.org/dc/elements/1.1/"/>
    <ds:schemaRef ds:uri="b60d78d0-18d9-44d0-b67c-0fcdc702e155"/>
    <ds:schemaRef ds:uri="http://schemas.microsoft.com/office/2006/documentManagement/types"/>
    <ds:schemaRef ds:uri="961c9d13-88be-4be9-80fe-4ea797c639d0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Frnka</dc:creator>
  <cp:keywords/>
  <dc:description/>
  <cp:lastModifiedBy>Líbalová, Miroslava</cp:lastModifiedBy>
  <dcterms:created xsi:type="dcterms:W3CDTF">2019-05-24T08:27:30Z</dcterms:created>
  <dcterms:modified xsi:type="dcterms:W3CDTF">2020-12-21T07:30:06Z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