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ALI\Aplikace$\PravniOddeleni\VEREJNE ZAKAZKY\2020 Uklid SO 01 a poslucharny\"/>
    </mc:Choice>
  </mc:AlternateContent>
  <bookViews>
    <workbookView xWindow="225" yWindow="2070" windowWidth="15675" windowHeight="13830"/>
  </bookViews>
  <sheets>
    <sheet name="Exp. lab. specifikace" sheetId="1" r:id="rId1"/>
    <sheet name="Exp. lab. bilance" sheetId="2" r:id="rId2"/>
    <sheet name="Poslucharna specifikace" sheetId="3" r:id="rId3"/>
    <sheet name="Poslucharna bilance" sheetId="4" r:id="rId4"/>
  </sheets>
  <definedNames>
    <definedName name="_xlnm._FilterDatabase" localSheetId="0" hidden="1">'Exp. lab. specifikace'!$A$3:$I$117</definedName>
    <definedName name="Z_39474F16_887F_47FD_8A87_1A77D6E8F258_.wvu.Cols" localSheetId="0" hidden="1">'Exp. lab. specifikace'!$H:$H</definedName>
    <definedName name="Z_39474F16_887F_47FD_8A87_1A77D6E8F258_.wvu.FilterData" localSheetId="0" hidden="1">'Exp. lab. specifikace'!$A$3:$I$117</definedName>
    <definedName name="Z_543BF77B_D841_4B52_B752_DAACAF17BD22_.wvu.Cols" localSheetId="0" hidden="1">'Exp. lab. specifikace'!$H:$H</definedName>
    <definedName name="Z_543BF77B_D841_4B52_B752_DAACAF17BD22_.wvu.FilterData" localSheetId="0" hidden="1">'Exp. lab. specifikace'!$A$3:$I$117</definedName>
  </definedNames>
  <calcPr calcId="162913"/>
  <customWorkbookViews>
    <customWorkbookView name="koci – osobní zobrazení" guid="{39474F16-887F-47FD-8A87-1A77D6E8F258}" mergeInterval="0" personalView="1" maximized="1" windowWidth="1916" windowHeight="855" activeSheetId="3"/>
    <customWorkbookView name="Pojar Jaroslav – osobní zobrazení" guid="{543BF77B-D841-4B52-B752-DAACAF17BD22}" mergeInterval="0" personalView="1" xWindow="13" yWindow="44" windowWidth="1833" windowHeight="882" activeSheetId="4"/>
  </customWorkbookViews>
</workbook>
</file>

<file path=xl/calcChain.xml><?xml version="1.0" encoding="utf-8"?>
<calcChain xmlns="http://schemas.openxmlformats.org/spreadsheetml/2006/main">
  <c r="C5" i="4" l="1"/>
  <c r="B5" i="4"/>
  <c r="E6" i="4" l="1"/>
  <c r="E7" i="4" s="1"/>
  <c r="B6" i="4"/>
  <c r="B7" i="4" s="1"/>
  <c r="C7" i="4"/>
  <c r="D20" i="3"/>
  <c r="F6" i="4" l="1"/>
  <c r="D5" i="4"/>
  <c r="D7" i="4" s="1"/>
  <c r="F5" i="4" l="1"/>
  <c r="F7" i="4" s="1"/>
  <c r="D8" i="2"/>
  <c r="C8" i="2"/>
  <c r="B8" i="2"/>
  <c r="E7" i="2"/>
  <c r="D7" i="2"/>
  <c r="C7" i="2"/>
  <c r="E6" i="2"/>
  <c r="D6" i="2"/>
  <c r="C6" i="2"/>
  <c r="E5" i="2"/>
  <c r="D5" i="2"/>
  <c r="C5" i="2"/>
  <c r="B5" i="2"/>
  <c r="D113" i="1"/>
  <c r="D112" i="1"/>
  <c r="E8" i="2" s="1"/>
  <c r="D74" i="1"/>
  <c r="D71" i="1"/>
  <c r="B7" i="2" s="1"/>
  <c r="D35" i="1"/>
  <c r="D34" i="1"/>
  <c r="B6" i="2" s="1"/>
  <c r="F6" i="2" l="1"/>
  <c r="F7" i="2"/>
  <c r="C9" i="2"/>
  <c r="D9" i="2"/>
  <c r="B9" i="2"/>
  <c r="F8" i="2"/>
  <c r="E9" i="2"/>
  <c r="F5" i="2"/>
  <c r="F9" i="2" l="1"/>
</calcChain>
</file>

<file path=xl/sharedStrings.xml><?xml version="1.0" encoding="utf-8"?>
<sst xmlns="http://schemas.openxmlformats.org/spreadsheetml/2006/main" count="766" uniqueCount="260">
  <si>
    <t>stěny</t>
  </si>
  <si>
    <t>1.NP</t>
  </si>
  <si>
    <t>01.1.01</t>
  </si>
  <si>
    <t>schodišťová hala</t>
  </si>
  <si>
    <t>K</t>
  </si>
  <si>
    <t>marmoleum</t>
  </si>
  <si>
    <t>01.1.02</t>
  </si>
  <si>
    <t>únikové schodiště</t>
  </si>
  <si>
    <t>01.1.03</t>
  </si>
  <si>
    <t>sklad</t>
  </si>
  <si>
    <t>keramická dlažba</t>
  </si>
  <si>
    <t>01.1.04</t>
  </si>
  <si>
    <t>úklid</t>
  </si>
  <si>
    <t>01.1.05</t>
  </si>
  <si>
    <t>01.1.06</t>
  </si>
  <si>
    <t>sklad odpadů</t>
  </si>
  <si>
    <t>obklad</t>
  </si>
  <si>
    <t>01.1.07</t>
  </si>
  <si>
    <t>šatna (WC, sprcha)</t>
  </si>
  <si>
    <t>01.1.08</t>
  </si>
  <si>
    <t>01.1.09</t>
  </si>
  <si>
    <t>01.1.10</t>
  </si>
  <si>
    <t>01.1.11a</t>
  </si>
  <si>
    <t>pracovna IT</t>
  </si>
  <si>
    <t>P</t>
  </si>
  <si>
    <t>01.1.12</t>
  </si>
  <si>
    <t>01.1.14</t>
  </si>
  <si>
    <t>dílna</t>
  </si>
  <si>
    <t>01.1.15</t>
  </si>
  <si>
    <t>laboratoř LCM</t>
  </si>
  <si>
    <t>L</t>
  </si>
  <si>
    <t>obklad v.o. 900-2000</t>
  </si>
  <si>
    <t>01.1.16</t>
  </si>
  <si>
    <t>obklad v.o. 900-1500</t>
  </si>
  <si>
    <t>01.1.23</t>
  </si>
  <si>
    <t>chodba</t>
  </si>
  <si>
    <t>01.1.24</t>
  </si>
  <si>
    <t>01.1.25</t>
  </si>
  <si>
    <t>převlek + desinfekční plán</t>
  </si>
  <si>
    <t>01.1.26</t>
  </si>
  <si>
    <t>01.1.27</t>
  </si>
  <si>
    <t>denní místnost</t>
  </si>
  <si>
    <t>01.1.28</t>
  </si>
  <si>
    <t>pracovna</t>
  </si>
  <si>
    <t>01.1.29</t>
  </si>
  <si>
    <t>01.1.30</t>
  </si>
  <si>
    <t>01.1.31</t>
  </si>
  <si>
    <t>01.1.32</t>
  </si>
  <si>
    <t>01.1.33</t>
  </si>
  <si>
    <t>laboratoř imunochemie</t>
  </si>
  <si>
    <t>obklad v.o. 2000 - celá místnost</t>
  </si>
  <si>
    <t>01.1.34</t>
  </si>
  <si>
    <t>obklad 2000 - celá místnost</t>
  </si>
  <si>
    <t>01.1.35</t>
  </si>
  <si>
    <t>laboratoř biochemie</t>
  </si>
  <si>
    <t>01.1.36</t>
  </si>
  <si>
    <t>laboratoř hematologie</t>
  </si>
  <si>
    <t>01.1.37</t>
  </si>
  <si>
    <t>2.NP</t>
  </si>
  <si>
    <t>01.2.01</t>
  </si>
  <si>
    <t>schodišťová hala + schody dolů</t>
  </si>
  <si>
    <t>01.2.02</t>
  </si>
  <si>
    <t>únikové schodiště + schody dolů</t>
  </si>
  <si>
    <t>01.2.03</t>
  </si>
  <si>
    <t>01.2.04</t>
  </si>
  <si>
    <t>01.2.05</t>
  </si>
  <si>
    <t>01.2.06</t>
  </si>
  <si>
    <t>kuchyňka</t>
  </si>
  <si>
    <t>01.2.07</t>
  </si>
  <si>
    <t>archiv</t>
  </si>
  <si>
    <t>01.2.08</t>
  </si>
  <si>
    <t>01.2.09</t>
  </si>
  <si>
    <t>01.2.10</t>
  </si>
  <si>
    <t>01.2.11</t>
  </si>
  <si>
    <t>01.2.12</t>
  </si>
  <si>
    <t>mrazáky</t>
  </si>
  <si>
    <t>01.2.13</t>
  </si>
  <si>
    <t>zádveří</t>
  </si>
  <si>
    <t>01.2.14</t>
  </si>
  <si>
    <t>vstupní hala</t>
  </si>
  <si>
    <t>01.2.15</t>
  </si>
  <si>
    <t>jednací místnost</t>
  </si>
  <si>
    <t>01.2.16</t>
  </si>
  <si>
    <t>sekretariát</t>
  </si>
  <si>
    <t>01.2.17</t>
  </si>
  <si>
    <t>01.2.18</t>
  </si>
  <si>
    <t>01.2.19</t>
  </si>
  <si>
    <t>01.2.20</t>
  </si>
  <si>
    <t>01.2.21</t>
  </si>
  <si>
    <t>seminární místnost</t>
  </si>
  <si>
    <t>01.2.22</t>
  </si>
  <si>
    <t>nátěr černý matný omyvatelný</t>
  </si>
  <si>
    <t>01.2.24</t>
  </si>
  <si>
    <t>čedičová dlažba</t>
  </si>
  <si>
    <t>nátěr světle šedý matný omyvatelný</t>
  </si>
  <si>
    <t>01.2.25</t>
  </si>
  <si>
    <t>01.2.27</t>
  </si>
  <si>
    <t>01.2.29</t>
  </si>
  <si>
    <t>01.2.30</t>
  </si>
  <si>
    <t>pracovna příprava elektrod</t>
  </si>
  <si>
    <t>01.2.31</t>
  </si>
  <si>
    <t>obklad v.o. 900-2000 tmavo šedá</t>
  </si>
  <si>
    <t>01.2.32</t>
  </si>
  <si>
    <t>nátěr světle šedý matný omyvatelný / obklad v.o. 900-2000</t>
  </si>
  <si>
    <t>01.2.33</t>
  </si>
  <si>
    <t>01.2.34</t>
  </si>
  <si>
    <t>01.2.35</t>
  </si>
  <si>
    <t>desinfekční plán</t>
  </si>
  <si>
    <t>01.2.36</t>
  </si>
  <si>
    <t>01.2.37</t>
  </si>
  <si>
    <t>laboratoř molekulární biologie</t>
  </si>
  <si>
    <t>01.2.38</t>
  </si>
  <si>
    <t>01.2.39</t>
  </si>
  <si>
    <t>3.NP</t>
  </si>
  <si>
    <t>01.3.01</t>
  </si>
  <si>
    <t>01.3.01a</t>
  </si>
  <si>
    <t>01.3.01b</t>
  </si>
  <si>
    <t>01.3.02</t>
  </si>
  <si>
    <t>01.3.03</t>
  </si>
  <si>
    <t>01.3.04</t>
  </si>
  <si>
    <t>01.3.05</t>
  </si>
  <si>
    <t>01.3.06</t>
  </si>
  <si>
    <t>01.3.07</t>
  </si>
  <si>
    <t>01.3.08</t>
  </si>
  <si>
    <t>01.3.09</t>
  </si>
  <si>
    <t>01.3.10</t>
  </si>
  <si>
    <t>01.3.11</t>
  </si>
  <si>
    <t>01.3.12</t>
  </si>
  <si>
    <t>01.3.13</t>
  </si>
  <si>
    <t>01.3.14</t>
  </si>
  <si>
    <t>01.3.15</t>
  </si>
  <si>
    <t>01.3.16</t>
  </si>
  <si>
    <t>01.3.17</t>
  </si>
  <si>
    <t>01.3.18</t>
  </si>
  <si>
    <t>01.3.19</t>
  </si>
  <si>
    <t>01.3.21</t>
  </si>
  <si>
    <t>01.3.22</t>
  </si>
  <si>
    <t>01.3.23</t>
  </si>
  <si>
    <t>01.3.24</t>
  </si>
  <si>
    <t>01.3.25</t>
  </si>
  <si>
    <t>01.3.26</t>
  </si>
  <si>
    <t>01.3.27</t>
  </si>
  <si>
    <t>01.3.28</t>
  </si>
  <si>
    <t>01.3.30</t>
  </si>
  <si>
    <t>01.3.31</t>
  </si>
  <si>
    <t>01.3.32</t>
  </si>
  <si>
    <t>01.3.33</t>
  </si>
  <si>
    <t>01.3.34</t>
  </si>
  <si>
    <t>01.3.34a</t>
  </si>
  <si>
    <t>obklad v.o. 900-2001</t>
  </si>
  <si>
    <t>01.3.35</t>
  </si>
  <si>
    <t>01.3.36</t>
  </si>
  <si>
    <t>01.3.37</t>
  </si>
  <si>
    <t>01.3.39</t>
  </si>
  <si>
    <t>01.3.40</t>
  </si>
  <si>
    <t>01.3.42</t>
  </si>
  <si>
    <t>4.NP</t>
  </si>
  <si>
    <t>01.5.01</t>
  </si>
  <si>
    <t>01.5.02</t>
  </si>
  <si>
    <t>02.2.32</t>
  </si>
  <si>
    <t>spojovací krček do zvěřince</t>
  </si>
  <si>
    <t>02.2.01</t>
  </si>
  <si>
    <t>02.1.08</t>
  </si>
  <si>
    <t>02.2.34</t>
  </si>
  <si>
    <t>denně</t>
  </si>
  <si>
    <t>2 × týdně</t>
  </si>
  <si>
    <t>1 × týdně</t>
  </si>
  <si>
    <t>měsíčně</t>
  </si>
  <si>
    <t>celkem</t>
  </si>
  <si>
    <t>Patro</t>
  </si>
  <si>
    <t>Místnost č.</t>
  </si>
  <si>
    <t>Název místnosti</t>
  </si>
  <si>
    <t>Typ místnosti</t>
  </si>
  <si>
    <t>Četnost úklidu</t>
  </si>
  <si>
    <t>Podlahová krytina</t>
  </si>
  <si>
    <t>Poznámka</t>
  </si>
  <si>
    <r>
      <t>Plocha (m</t>
    </r>
    <r>
      <rPr>
        <b/>
        <vertAlign val="superscript"/>
        <sz val="11"/>
        <rFont val="Calibri"/>
        <family val="2"/>
        <charset val="238"/>
        <scheme val="minor"/>
      </rPr>
      <t>2</t>
    </r>
    <r>
      <rPr>
        <b/>
        <sz val="11"/>
        <rFont val="Calibri"/>
        <family val="2"/>
        <charset val="238"/>
        <scheme val="minor"/>
      </rPr>
      <t>)</t>
    </r>
  </si>
  <si>
    <t>Vysvětlivky:</t>
  </si>
  <si>
    <t>komunikace - chodby, schodiště, WC a sprchy se uklízí denně, další místnosti jako sklady apod. měsíčně</t>
  </si>
  <si>
    <t>pracovny - většinou se uklízí 2 × týdně</t>
  </si>
  <si>
    <t>laboratoře - většinou se uklízí denně</t>
  </si>
  <si>
    <t>Četnost úklidu:</t>
  </si>
  <si>
    <t>chodba - spojka objektů + schody dolů</t>
  </si>
  <si>
    <t>spojovací krček zvěřinec - UniMeC</t>
  </si>
  <si>
    <t>laboratoř - izolace NA</t>
  </si>
  <si>
    <t>laboratoř - PCR</t>
  </si>
  <si>
    <t>laboratoř - filtr</t>
  </si>
  <si>
    <t>laboratoř - elispot</t>
  </si>
  <si>
    <t>laboratoř - analýza NK</t>
  </si>
  <si>
    <t>laboratoř - genomická analýza</t>
  </si>
  <si>
    <t>laboratoř - fotometrie</t>
  </si>
  <si>
    <t>laboratoř - centrifugy</t>
  </si>
  <si>
    <t>laboratoř - mokrá (chromatografie)</t>
  </si>
  <si>
    <t>laboratoř - elektroforéza</t>
  </si>
  <si>
    <t>laboratoř - MALDI TOF</t>
  </si>
  <si>
    <t>laboratoř - HPLC</t>
  </si>
  <si>
    <t>laboratoř - nahrávací jednotka</t>
  </si>
  <si>
    <t>kultivační laboratoř - filtr</t>
  </si>
  <si>
    <t>laboratoř - LUMINEX</t>
  </si>
  <si>
    <t>laboratoř - kultivační místnost 1</t>
  </si>
  <si>
    <t>laboratoř - kultivační místnost 2</t>
  </si>
  <si>
    <t>laboratoř - mikroskopie</t>
  </si>
  <si>
    <t>laboratoř - kryokonzervace</t>
  </si>
  <si>
    <t>pracovna - vedoucí</t>
  </si>
  <si>
    <t>WC - muži</t>
  </si>
  <si>
    <t>WC - invalidé</t>
  </si>
  <si>
    <t>WC - ženy</t>
  </si>
  <si>
    <t>šatna - filtr (WC, sprcha)</t>
  </si>
  <si>
    <t>laboratoř - hyperbar.komora</t>
  </si>
  <si>
    <t>zásobování - zádveří</t>
  </si>
  <si>
    <t>laboratoř - příjem materiálu</t>
  </si>
  <si>
    <t>Požadovaná četnost úklidu</t>
  </si>
  <si>
    <r>
      <t>Bilance uklízených ploch (m</t>
    </r>
    <r>
      <rPr>
        <b/>
        <vertAlign val="superscript"/>
        <sz val="11"/>
        <rFont val="Calibri"/>
        <family val="2"/>
        <charset val="238"/>
        <scheme val="minor"/>
      </rPr>
      <t>2</t>
    </r>
    <r>
      <rPr>
        <b/>
        <sz val="11"/>
        <rFont val="Calibri"/>
        <family val="2"/>
        <charset val="238"/>
        <scheme val="minor"/>
      </rPr>
      <t>)</t>
    </r>
  </si>
  <si>
    <r>
      <t xml:space="preserve">Uklízené plochy měsíčně </t>
    </r>
    <r>
      <rPr>
        <b/>
        <vertAlign val="superscript"/>
        <sz val="11"/>
        <rFont val="Calibri"/>
        <family val="2"/>
        <charset val="238"/>
        <scheme val="minor"/>
      </rPr>
      <t>1)</t>
    </r>
  </si>
  <si>
    <r>
      <t xml:space="preserve">Poznámka </t>
    </r>
    <r>
      <rPr>
        <b/>
        <vertAlign val="superscript"/>
        <sz val="10"/>
        <rFont val="Arial"/>
        <family val="2"/>
        <charset val="238"/>
      </rPr>
      <t>1)</t>
    </r>
    <r>
      <rPr>
        <b/>
        <sz val="10"/>
        <rFont val="Arial"/>
        <family val="2"/>
        <charset val="238"/>
      </rPr>
      <t>:</t>
    </r>
  </si>
  <si>
    <t>Orientační údaj, hodnota závisí na konkrétním měsíci a počtu dní v měsíci</t>
  </si>
  <si>
    <t>8.108</t>
  </si>
  <si>
    <t>Režie</t>
  </si>
  <si>
    <t>8.108a</t>
  </si>
  <si>
    <t>RACKy</t>
  </si>
  <si>
    <t>8.109</t>
  </si>
  <si>
    <t>Posluchárna</t>
  </si>
  <si>
    <t>8.110</t>
  </si>
  <si>
    <t>Spojovací chodba</t>
  </si>
  <si>
    <t>8.111</t>
  </si>
  <si>
    <t>Úklid</t>
  </si>
  <si>
    <t>8.112</t>
  </si>
  <si>
    <t>Předsíň</t>
  </si>
  <si>
    <t>8.113</t>
  </si>
  <si>
    <t>8.114</t>
  </si>
  <si>
    <t>8.115</t>
  </si>
  <si>
    <t>WC- ženy</t>
  </si>
  <si>
    <t>8.116</t>
  </si>
  <si>
    <t>WC - inv.</t>
  </si>
  <si>
    <t>8.117</t>
  </si>
  <si>
    <t>Zádveří</t>
  </si>
  <si>
    <t>8.118</t>
  </si>
  <si>
    <t>Šatna - sklad</t>
  </si>
  <si>
    <t>CELKEM</t>
  </si>
  <si>
    <t>2 x denně</t>
  </si>
  <si>
    <t>1 x denně</t>
  </si>
  <si>
    <t>2 x měsíčně</t>
  </si>
  <si>
    <t>1. NP</t>
  </si>
  <si>
    <t>2 × měsíčně</t>
  </si>
  <si>
    <t>2 × denně</t>
  </si>
  <si>
    <t>Příloha č. 1, část A (Experimentální laboratoře - specifikace)</t>
  </si>
  <si>
    <t>Příloha č. 1, část B (Experimentální laboratoře - bilance)</t>
  </si>
  <si>
    <t>4.130a</t>
  </si>
  <si>
    <t>4.130b</t>
  </si>
  <si>
    <t>4.132</t>
  </si>
  <si>
    <t>4.136</t>
  </si>
  <si>
    <t>Vrátnice</t>
  </si>
  <si>
    <t>Chodba</t>
  </si>
  <si>
    <t>Strojovna požárního větrání</t>
  </si>
  <si>
    <t>1 x měsíčně</t>
  </si>
  <si>
    <t>1.NP (SO 08)</t>
  </si>
  <si>
    <t>1. NP (SO 04)</t>
  </si>
  <si>
    <t>Příloha č. 1, část C (Posluchárna včetně vstupní haly apod. - specifikace)</t>
  </si>
  <si>
    <t>Příloha č. 1, část D (Posluchárna včetně vstupní haly apod. - bilance)</t>
  </si>
  <si>
    <t>laboratoř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</si>
</sst>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color rgb="FF000000"/>
      <name val="Arial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vertAlign val="superscript"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u/>
      <sz val="11"/>
      <color rgb="FF000000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b/>
      <sz val="12"/>
      <color rgb="FF00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92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 applyAlignment="1"/>
    <xf numFmtId="0" fontId="1" fillId="0" borderId="0" xfId="0" applyFont="1"/>
    <xf numFmtId="0" fontId="0" fillId="0" borderId="0" xfId="0" applyFont="1" applyFill="1"/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/>
    <xf numFmtId="0" fontId="2" fillId="2" borderId="15" xfId="0" applyFont="1" applyFill="1" applyBorder="1" applyAlignment="1">
      <alignment horizontal="center" vertical="center"/>
    </xf>
    <xf numFmtId="0" fontId="5" fillId="0" borderId="0" xfId="0" applyFont="1" applyAlignment="1"/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right" vertical="center" indent="1"/>
    </xf>
    <xf numFmtId="4" fontId="4" fillId="0" borderId="1" xfId="0" applyNumberFormat="1" applyFont="1" applyBorder="1" applyAlignment="1">
      <alignment horizontal="right" vertical="center" indent="1"/>
    </xf>
    <xf numFmtId="4" fontId="4" fillId="0" borderId="8" xfId="0" applyNumberFormat="1" applyFont="1" applyBorder="1" applyAlignment="1">
      <alignment horizontal="right" vertical="center" indent="1"/>
    </xf>
    <xf numFmtId="4" fontId="4" fillId="0" borderId="11" xfId="0" applyNumberFormat="1" applyFont="1" applyBorder="1" applyAlignment="1">
      <alignment horizontal="right" vertical="center" indent="1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" fontId="2" fillId="2" borderId="8" xfId="0" applyNumberFormat="1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right" vertical="center" indent="1"/>
    </xf>
    <xf numFmtId="4" fontId="4" fillId="0" borderId="12" xfId="0" applyNumberFormat="1" applyFont="1" applyFill="1" applyBorder="1" applyAlignment="1">
      <alignment horizontal="right" vertical="center" indent="1"/>
    </xf>
    <xf numFmtId="4" fontId="4" fillId="0" borderId="1" xfId="0" applyNumberFormat="1" applyFont="1" applyFill="1" applyBorder="1" applyAlignment="1">
      <alignment horizontal="right" vertical="center" indent="1"/>
    </xf>
    <xf numFmtId="4" fontId="4" fillId="0" borderId="6" xfId="0" applyNumberFormat="1" applyFont="1" applyFill="1" applyBorder="1" applyAlignment="1">
      <alignment horizontal="right" vertical="center" indent="1"/>
    </xf>
    <xf numFmtId="4" fontId="6" fillId="0" borderId="8" xfId="0" applyNumberFormat="1" applyFont="1" applyFill="1" applyBorder="1" applyAlignment="1">
      <alignment horizontal="right" vertical="center" indent="1"/>
    </xf>
    <xf numFmtId="4" fontId="6" fillId="0" borderId="9" xfId="0" applyNumberFormat="1" applyFont="1" applyFill="1" applyBorder="1" applyAlignment="1">
      <alignment horizontal="right" vertical="center" indent="1"/>
    </xf>
    <xf numFmtId="0" fontId="10" fillId="0" borderId="0" xfId="0" applyFont="1" applyAlignment="1">
      <alignment vertical="center"/>
    </xf>
    <xf numFmtId="0" fontId="9" fillId="0" borderId="0" xfId="0" applyFont="1"/>
    <xf numFmtId="0" fontId="12" fillId="0" borderId="0" xfId="0" applyFont="1" applyAlignment="1"/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6" fillId="0" borderId="8" xfId="0" applyFont="1" applyBorder="1" applyAlignment="1"/>
    <xf numFmtId="0" fontId="5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right" vertical="center" indent="1"/>
    </xf>
    <xf numFmtId="0" fontId="6" fillId="0" borderId="9" xfId="0" applyFont="1" applyBorder="1" applyAlignment="1">
      <alignment horizontal="center" vertical="center"/>
    </xf>
    <xf numFmtId="4" fontId="2" fillId="2" borderId="20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" fontId="4" fillId="0" borderId="3" xfId="0" applyNumberFormat="1" applyFont="1" applyFill="1" applyBorder="1" applyAlignment="1">
      <alignment horizontal="right" vertical="center" indent="1"/>
    </xf>
    <xf numFmtId="4" fontId="1" fillId="0" borderId="4" xfId="0" applyNumberFormat="1" applyFont="1" applyBorder="1" applyAlignment="1">
      <alignment horizontal="right" indent="1"/>
    </xf>
    <xf numFmtId="0" fontId="4" fillId="0" borderId="26" xfId="0" applyFont="1" applyFill="1" applyBorder="1" applyAlignment="1">
      <alignment horizontal="center" vertical="center"/>
    </xf>
    <xf numFmtId="4" fontId="4" fillId="0" borderId="27" xfId="0" applyNumberFormat="1" applyFont="1" applyFill="1" applyBorder="1" applyAlignment="1">
      <alignment horizontal="right" vertical="center" indent="1"/>
    </xf>
    <xf numFmtId="0" fontId="13" fillId="0" borderId="0" xfId="0" applyFont="1" applyAlignment="1">
      <alignment horizontal="left" vertical="center"/>
    </xf>
    <xf numFmtId="0" fontId="4" fillId="0" borderId="3" xfId="0" applyFont="1" applyBorder="1" applyAlignment="1"/>
    <xf numFmtId="0" fontId="4" fillId="0" borderId="3" xfId="0" applyFont="1" applyBorder="1" applyAlignment="1">
      <alignment horizontal="right" vertical="center" indent="1"/>
    </xf>
    <xf numFmtId="0" fontId="4" fillId="0" borderId="1" xfId="0" applyFont="1" applyBorder="1" applyAlignment="1"/>
    <xf numFmtId="0" fontId="4" fillId="0" borderId="1" xfId="0" applyFont="1" applyBorder="1" applyAlignment="1">
      <alignment horizontal="right" vertical="center" indent="1"/>
    </xf>
    <xf numFmtId="0" fontId="4" fillId="0" borderId="1" xfId="0" applyFont="1" applyFill="1" applyBorder="1" applyAlignment="1">
      <alignment horizontal="right" vertical="center" inden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/>
    <xf numFmtId="0" fontId="4" fillId="0" borderId="20" xfId="0" applyFont="1" applyBorder="1" applyAlignment="1">
      <alignment horizontal="right" vertical="center" indent="1"/>
    </xf>
    <xf numFmtId="0" fontId="4" fillId="0" borderId="21" xfId="0" applyFont="1" applyBorder="1" applyAlignment="1">
      <alignment horizontal="center" vertical="center"/>
    </xf>
    <xf numFmtId="0" fontId="4" fillId="0" borderId="20" xfId="0" applyFont="1" applyBorder="1" applyAlignment="1">
      <alignment vertical="center" wrapText="1"/>
    </xf>
    <xf numFmtId="0" fontId="13" fillId="0" borderId="0" xfId="0" applyFont="1" applyAlignment="1"/>
    <xf numFmtId="0" fontId="4" fillId="0" borderId="0" xfId="0" applyFont="1" applyAlignment="1"/>
    <xf numFmtId="4" fontId="2" fillId="2" borderId="23" xfId="0" applyNumberFormat="1" applyFont="1" applyFill="1" applyBorder="1" applyAlignment="1">
      <alignment horizontal="center" vertical="center"/>
    </xf>
    <xf numFmtId="4" fontId="4" fillId="0" borderId="22" xfId="0" applyNumberFormat="1" applyFont="1" applyFill="1" applyBorder="1" applyAlignment="1">
      <alignment horizontal="right" vertical="center" indent="1"/>
    </xf>
    <xf numFmtId="4" fontId="1" fillId="0" borderId="28" xfId="0" applyNumberFormat="1" applyFont="1" applyBorder="1" applyAlignment="1">
      <alignment horizontal="right" indent="1"/>
    </xf>
    <xf numFmtId="4" fontId="2" fillId="0" borderId="8" xfId="0" applyNumberFormat="1" applyFont="1" applyFill="1" applyBorder="1" applyAlignment="1">
      <alignment horizontal="right" vertical="center" indent="1"/>
    </xf>
    <xf numFmtId="4" fontId="10" fillId="0" borderId="9" xfId="0" applyNumberFormat="1" applyFont="1" applyBorder="1" applyAlignment="1">
      <alignment horizontal="right" inden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1"/>
  <sheetViews>
    <sheetView tabSelected="1" zoomScaleNormal="100" workbookViewId="0">
      <selection activeCell="C6" sqref="C6"/>
    </sheetView>
  </sheetViews>
  <sheetFormatPr defaultColWidth="14.42578125" defaultRowHeight="15.75" customHeight="1" x14ac:dyDescent="0.2"/>
  <cols>
    <col min="1" max="1" width="7.140625" customWidth="1"/>
    <col min="2" max="2" width="8.5703125" customWidth="1"/>
    <col min="3" max="3" width="33.42578125" customWidth="1"/>
    <col min="4" max="5" width="10" customWidth="1"/>
    <col min="6" max="6" width="8.5703125" customWidth="1"/>
    <col min="7" max="7" width="17.140625" customWidth="1"/>
    <col min="8" max="8" width="32.140625" hidden="1" customWidth="1"/>
    <col min="9" max="9" width="24.28515625" customWidth="1"/>
  </cols>
  <sheetData>
    <row r="1" spans="1:9" ht="15.75" customHeight="1" x14ac:dyDescent="0.25">
      <c r="A1" s="46" t="s">
        <v>245</v>
      </c>
      <c r="B1" s="9"/>
      <c r="C1" s="9"/>
      <c r="D1" s="9"/>
      <c r="E1" s="9"/>
      <c r="F1" s="9"/>
      <c r="G1" s="9"/>
      <c r="H1" s="9"/>
      <c r="I1" s="9"/>
    </row>
    <row r="2" spans="1:9" ht="15.75" customHeight="1" thickBot="1" x14ac:dyDescent="0.3">
      <c r="A2" s="9"/>
      <c r="B2" s="9"/>
      <c r="C2" s="9"/>
      <c r="D2" s="9"/>
      <c r="E2" s="9"/>
      <c r="F2" s="9"/>
      <c r="G2" s="9"/>
      <c r="H2" s="9"/>
      <c r="I2" s="9"/>
    </row>
    <row r="3" spans="1:9" ht="30" customHeight="1" thickBot="1" x14ac:dyDescent="0.3">
      <c r="A3" s="5" t="s">
        <v>169</v>
      </c>
      <c r="B3" s="6" t="s">
        <v>170</v>
      </c>
      <c r="C3" s="6" t="s">
        <v>171</v>
      </c>
      <c r="D3" s="6" t="s">
        <v>176</v>
      </c>
      <c r="E3" s="6" t="s">
        <v>172</v>
      </c>
      <c r="F3" s="6" t="s">
        <v>173</v>
      </c>
      <c r="G3" s="6" t="s">
        <v>174</v>
      </c>
      <c r="H3" s="7" t="s">
        <v>0</v>
      </c>
      <c r="I3" s="8" t="s">
        <v>175</v>
      </c>
    </row>
    <row r="4" spans="1:9" ht="15.75" customHeight="1" x14ac:dyDescent="0.2">
      <c r="A4" s="21" t="s">
        <v>1</v>
      </c>
      <c r="B4" s="11" t="s">
        <v>2</v>
      </c>
      <c r="C4" s="10" t="s">
        <v>3</v>
      </c>
      <c r="D4" s="25">
        <v>111.9</v>
      </c>
      <c r="E4" s="11" t="s">
        <v>4</v>
      </c>
      <c r="F4" s="11">
        <v>21</v>
      </c>
      <c r="G4" s="11" t="s">
        <v>5</v>
      </c>
      <c r="H4" s="10"/>
      <c r="I4" s="29"/>
    </row>
    <row r="5" spans="1:9" ht="15.75" customHeight="1" x14ac:dyDescent="0.2">
      <c r="A5" s="22" t="s">
        <v>1</v>
      </c>
      <c r="B5" s="13" t="s">
        <v>6</v>
      </c>
      <c r="C5" s="12" t="s">
        <v>7</v>
      </c>
      <c r="D5" s="26">
        <v>42.7</v>
      </c>
      <c r="E5" s="13" t="s">
        <v>4</v>
      </c>
      <c r="F5" s="13">
        <v>21</v>
      </c>
      <c r="G5" s="13" t="s">
        <v>5</v>
      </c>
      <c r="H5" s="12"/>
      <c r="I5" s="30"/>
    </row>
    <row r="6" spans="1:9" ht="15.75" customHeight="1" x14ac:dyDescent="0.2">
      <c r="A6" s="22" t="s">
        <v>1</v>
      </c>
      <c r="B6" s="13" t="s">
        <v>8</v>
      </c>
      <c r="C6" s="12" t="s">
        <v>259</v>
      </c>
      <c r="D6" s="26">
        <v>21.3</v>
      </c>
      <c r="E6" s="13" t="s">
        <v>4</v>
      </c>
      <c r="F6" s="13">
        <v>21</v>
      </c>
      <c r="G6" s="13" t="s">
        <v>10</v>
      </c>
      <c r="H6" s="12"/>
      <c r="I6" s="30"/>
    </row>
    <row r="7" spans="1:9" ht="15.75" customHeight="1" x14ac:dyDescent="0.2">
      <c r="A7" s="22" t="s">
        <v>1</v>
      </c>
      <c r="B7" s="13" t="s">
        <v>11</v>
      </c>
      <c r="C7" s="12" t="s">
        <v>12</v>
      </c>
      <c r="D7" s="26">
        <v>2.4</v>
      </c>
      <c r="E7" s="13" t="s">
        <v>4</v>
      </c>
      <c r="F7" s="13">
        <v>21</v>
      </c>
      <c r="G7" s="13" t="s">
        <v>10</v>
      </c>
      <c r="H7" s="12"/>
      <c r="I7" s="30"/>
    </row>
    <row r="8" spans="1:9" ht="15.75" customHeight="1" x14ac:dyDescent="0.2">
      <c r="A8" s="22" t="s">
        <v>1</v>
      </c>
      <c r="B8" s="13" t="s">
        <v>13</v>
      </c>
      <c r="C8" s="12" t="s">
        <v>9</v>
      </c>
      <c r="D8" s="26">
        <v>23.1</v>
      </c>
      <c r="E8" s="13" t="s">
        <v>4</v>
      </c>
      <c r="F8" s="13">
        <v>1</v>
      </c>
      <c r="G8" s="13" t="s">
        <v>10</v>
      </c>
      <c r="H8" s="12"/>
      <c r="I8" s="30"/>
    </row>
    <row r="9" spans="1:9" ht="15.75" customHeight="1" x14ac:dyDescent="0.2">
      <c r="A9" s="22" t="s">
        <v>1</v>
      </c>
      <c r="B9" s="13" t="s">
        <v>14</v>
      </c>
      <c r="C9" s="12" t="s">
        <v>15</v>
      </c>
      <c r="D9" s="26">
        <v>9.3000000000000007</v>
      </c>
      <c r="E9" s="13" t="s">
        <v>4</v>
      </c>
      <c r="F9" s="13">
        <v>1</v>
      </c>
      <c r="G9" s="13" t="s">
        <v>10</v>
      </c>
      <c r="H9" s="12" t="s">
        <v>16</v>
      </c>
      <c r="I9" s="30"/>
    </row>
    <row r="10" spans="1:9" ht="15.75" customHeight="1" x14ac:dyDescent="0.2">
      <c r="A10" s="22" t="s">
        <v>1</v>
      </c>
      <c r="B10" s="13" t="s">
        <v>17</v>
      </c>
      <c r="C10" s="12" t="s">
        <v>18</v>
      </c>
      <c r="D10" s="26">
        <v>7</v>
      </c>
      <c r="E10" s="13" t="s">
        <v>4</v>
      </c>
      <c r="F10" s="13">
        <v>21</v>
      </c>
      <c r="G10" s="13" t="s">
        <v>10</v>
      </c>
      <c r="H10" s="12" t="s">
        <v>16</v>
      </c>
      <c r="I10" s="30"/>
    </row>
    <row r="11" spans="1:9" ht="15.75" customHeight="1" x14ac:dyDescent="0.2">
      <c r="A11" s="22" t="s">
        <v>1</v>
      </c>
      <c r="B11" s="13" t="s">
        <v>19</v>
      </c>
      <c r="C11" s="12" t="s">
        <v>18</v>
      </c>
      <c r="D11" s="26">
        <v>7</v>
      </c>
      <c r="E11" s="13" t="s">
        <v>4</v>
      </c>
      <c r="F11" s="13">
        <v>21</v>
      </c>
      <c r="G11" s="13" t="s">
        <v>10</v>
      </c>
      <c r="H11" s="12" t="s">
        <v>16</v>
      </c>
      <c r="I11" s="30"/>
    </row>
    <row r="12" spans="1:9" ht="15.75" customHeight="1" x14ac:dyDescent="0.2">
      <c r="A12" s="22" t="s">
        <v>1</v>
      </c>
      <c r="B12" s="13" t="s">
        <v>20</v>
      </c>
      <c r="C12" s="12" t="s">
        <v>9</v>
      </c>
      <c r="D12" s="26">
        <v>21.7</v>
      </c>
      <c r="E12" s="13" t="s">
        <v>4</v>
      </c>
      <c r="F12" s="13">
        <v>1</v>
      </c>
      <c r="G12" s="13" t="s">
        <v>10</v>
      </c>
      <c r="H12" s="12"/>
      <c r="I12" s="30"/>
    </row>
    <row r="13" spans="1:9" ht="15.75" customHeight="1" x14ac:dyDescent="0.2">
      <c r="A13" s="22" t="s">
        <v>1</v>
      </c>
      <c r="B13" s="13" t="s">
        <v>21</v>
      </c>
      <c r="C13" s="12" t="s">
        <v>9</v>
      </c>
      <c r="D13" s="26">
        <v>9.3000000000000007</v>
      </c>
      <c r="E13" s="13" t="s">
        <v>4</v>
      </c>
      <c r="F13" s="13">
        <v>1</v>
      </c>
      <c r="G13" s="13" t="s">
        <v>10</v>
      </c>
      <c r="H13" s="12"/>
      <c r="I13" s="30"/>
    </row>
    <row r="14" spans="1:9" ht="15.75" customHeight="1" x14ac:dyDescent="0.2">
      <c r="A14" s="22" t="s">
        <v>1</v>
      </c>
      <c r="B14" s="13" t="s">
        <v>22</v>
      </c>
      <c r="C14" s="12" t="s">
        <v>23</v>
      </c>
      <c r="D14" s="26">
        <v>18.100000000000001</v>
      </c>
      <c r="E14" s="13" t="s">
        <v>24</v>
      </c>
      <c r="F14" s="13">
        <v>10</v>
      </c>
      <c r="G14" s="13" t="s">
        <v>5</v>
      </c>
      <c r="H14" s="12"/>
      <c r="I14" s="30"/>
    </row>
    <row r="15" spans="1:9" ht="15.75" customHeight="1" x14ac:dyDescent="0.2">
      <c r="A15" s="22" t="s">
        <v>1</v>
      </c>
      <c r="B15" s="13" t="s">
        <v>25</v>
      </c>
      <c r="C15" s="12" t="s">
        <v>207</v>
      </c>
      <c r="D15" s="26">
        <v>15</v>
      </c>
      <c r="E15" s="13" t="s">
        <v>4</v>
      </c>
      <c r="F15" s="13">
        <v>21</v>
      </c>
      <c r="G15" s="13" t="s">
        <v>10</v>
      </c>
      <c r="H15" s="12" t="s">
        <v>16</v>
      </c>
      <c r="I15" s="30"/>
    </row>
    <row r="16" spans="1:9" ht="15.75" customHeight="1" x14ac:dyDescent="0.2">
      <c r="A16" s="22" t="s">
        <v>1</v>
      </c>
      <c r="B16" s="13" t="s">
        <v>26</v>
      </c>
      <c r="C16" s="12" t="s">
        <v>27</v>
      </c>
      <c r="D16" s="26">
        <v>19.2</v>
      </c>
      <c r="E16" s="13" t="s">
        <v>24</v>
      </c>
      <c r="F16" s="13">
        <v>10</v>
      </c>
      <c r="G16" s="13" t="s">
        <v>5</v>
      </c>
      <c r="H16" s="12"/>
      <c r="I16" s="30"/>
    </row>
    <row r="17" spans="1:9" ht="15.75" customHeight="1" x14ac:dyDescent="0.2">
      <c r="A17" s="22" t="s">
        <v>1</v>
      </c>
      <c r="B17" s="13" t="s">
        <v>28</v>
      </c>
      <c r="C17" s="12" t="s">
        <v>29</v>
      </c>
      <c r="D17" s="26">
        <v>19.7</v>
      </c>
      <c r="E17" s="13" t="s">
        <v>30</v>
      </c>
      <c r="F17" s="13">
        <v>21</v>
      </c>
      <c r="G17" s="13" t="s">
        <v>5</v>
      </c>
      <c r="H17" s="12" t="s">
        <v>31</v>
      </c>
      <c r="I17" s="30"/>
    </row>
    <row r="18" spans="1:9" ht="15.75" customHeight="1" x14ac:dyDescent="0.2">
      <c r="A18" s="22" t="s">
        <v>1</v>
      </c>
      <c r="B18" s="13" t="s">
        <v>32</v>
      </c>
      <c r="C18" s="12" t="s">
        <v>208</v>
      </c>
      <c r="D18" s="26">
        <v>40.6</v>
      </c>
      <c r="E18" s="13" t="s">
        <v>30</v>
      </c>
      <c r="F18" s="13">
        <v>21</v>
      </c>
      <c r="G18" s="13" t="s">
        <v>5</v>
      </c>
      <c r="H18" s="12" t="s">
        <v>33</v>
      </c>
      <c r="I18" s="30"/>
    </row>
    <row r="19" spans="1:9" ht="15.75" customHeight="1" x14ac:dyDescent="0.2">
      <c r="A19" s="22" t="s">
        <v>1</v>
      </c>
      <c r="B19" s="13" t="s">
        <v>34</v>
      </c>
      <c r="C19" s="12" t="s">
        <v>35</v>
      </c>
      <c r="D19" s="26">
        <v>24.2</v>
      </c>
      <c r="E19" s="13" t="s">
        <v>4</v>
      </c>
      <c r="F19" s="13">
        <v>21</v>
      </c>
      <c r="G19" s="13" t="s">
        <v>5</v>
      </c>
      <c r="H19" s="12"/>
      <c r="I19" s="30"/>
    </row>
    <row r="20" spans="1:9" ht="15.75" customHeight="1" x14ac:dyDescent="0.2">
      <c r="A20" s="22" t="s">
        <v>1</v>
      </c>
      <c r="B20" s="13" t="s">
        <v>36</v>
      </c>
      <c r="C20" s="12" t="s">
        <v>209</v>
      </c>
      <c r="D20" s="26">
        <v>10.6</v>
      </c>
      <c r="E20" s="13" t="s">
        <v>4</v>
      </c>
      <c r="F20" s="13">
        <v>21</v>
      </c>
      <c r="G20" s="13" t="s">
        <v>5</v>
      </c>
      <c r="H20" s="12"/>
      <c r="I20" s="30"/>
    </row>
    <row r="21" spans="1:9" ht="15.75" customHeight="1" x14ac:dyDescent="0.2">
      <c r="A21" s="22" t="s">
        <v>1</v>
      </c>
      <c r="B21" s="13" t="s">
        <v>37</v>
      </c>
      <c r="C21" s="12" t="s">
        <v>207</v>
      </c>
      <c r="D21" s="26">
        <v>17</v>
      </c>
      <c r="E21" s="13" t="s">
        <v>4</v>
      </c>
      <c r="F21" s="13">
        <v>21</v>
      </c>
      <c r="G21" s="13" t="s">
        <v>10</v>
      </c>
      <c r="H21" s="12" t="s">
        <v>16</v>
      </c>
      <c r="I21" s="30" t="s">
        <v>38</v>
      </c>
    </row>
    <row r="22" spans="1:9" ht="15.75" customHeight="1" x14ac:dyDescent="0.2">
      <c r="A22" s="22" t="s">
        <v>1</v>
      </c>
      <c r="B22" s="13" t="s">
        <v>39</v>
      </c>
      <c r="C22" s="12" t="s">
        <v>35</v>
      </c>
      <c r="D22" s="26">
        <v>17.5</v>
      </c>
      <c r="E22" s="13" t="s">
        <v>4</v>
      </c>
      <c r="F22" s="13">
        <v>21</v>
      </c>
      <c r="G22" s="13" t="s">
        <v>5</v>
      </c>
      <c r="H22" s="12"/>
      <c r="I22" s="30" t="s">
        <v>38</v>
      </c>
    </row>
    <row r="23" spans="1:9" ht="15.75" customHeight="1" x14ac:dyDescent="0.2">
      <c r="A23" s="22" t="s">
        <v>1</v>
      </c>
      <c r="B23" s="13" t="s">
        <v>40</v>
      </c>
      <c r="C23" s="12" t="s">
        <v>41</v>
      </c>
      <c r="D23" s="26">
        <v>14</v>
      </c>
      <c r="E23" s="13" t="s">
        <v>4</v>
      </c>
      <c r="F23" s="13">
        <v>21</v>
      </c>
      <c r="G23" s="13" t="s">
        <v>5</v>
      </c>
      <c r="H23" s="12"/>
      <c r="I23" s="30" t="s">
        <v>38</v>
      </c>
    </row>
    <row r="24" spans="1:9" ht="15.75" customHeight="1" x14ac:dyDescent="0.2">
      <c r="A24" s="22" t="s">
        <v>1</v>
      </c>
      <c r="B24" s="13" t="s">
        <v>42</v>
      </c>
      <c r="C24" s="12" t="s">
        <v>43</v>
      </c>
      <c r="D24" s="26">
        <v>12.3</v>
      </c>
      <c r="E24" s="13" t="s">
        <v>24</v>
      </c>
      <c r="F24" s="13">
        <v>21</v>
      </c>
      <c r="G24" s="13" t="s">
        <v>5</v>
      </c>
      <c r="H24" s="12"/>
      <c r="I24" s="30" t="s">
        <v>38</v>
      </c>
    </row>
    <row r="25" spans="1:9" ht="15.75" customHeight="1" x14ac:dyDescent="0.2">
      <c r="A25" s="22" t="s">
        <v>1</v>
      </c>
      <c r="B25" s="13" t="s">
        <v>44</v>
      </c>
      <c r="C25" s="12" t="s">
        <v>9</v>
      </c>
      <c r="D25" s="26">
        <v>29.6</v>
      </c>
      <c r="E25" s="13" t="s">
        <v>4</v>
      </c>
      <c r="F25" s="13">
        <v>5</v>
      </c>
      <c r="G25" s="13" t="s">
        <v>5</v>
      </c>
      <c r="H25" s="12"/>
      <c r="I25" s="30"/>
    </row>
    <row r="26" spans="1:9" ht="15.75" customHeight="1" x14ac:dyDescent="0.2">
      <c r="A26" s="22" t="s">
        <v>1</v>
      </c>
      <c r="B26" s="13" t="s">
        <v>45</v>
      </c>
      <c r="C26" s="12" t="s">
        <v>43</v>
      </c>
      <c r="D26" s="26">
        <v>25.1</v>
      </c>
      <c r="E26" s="13" t="s">
        <v>24</v>
      </c>
      <c r="F26" s="13">
        <v>10</v>
      </c>
      <c r="G26" s="13" t="s">
        <v>5</v>
      </c>
      <c r="H26" s="12"/>
      <c r="I26" s="30"/>
    </row>
    <row r="27" spans="1:9" ht="15.75" customHeight="1" x14ac:dyDescent="0.2">
      <c r="A27" s="22" t="s">
        <v>1</v>
      </c>
      <c r="B27" s="13" t="s">
        <v>46</v>
      </c>
      <c r="C27" s="12" t="s">
        <v>43</v>
      </c>
      <c r="D27" s="26">
        <v>20</v>
      </c>
      <c r="E27" s="13" t="s">
        <v>24</v>
      </c>
      <c r="F27" s="13">
        <v>10</v>
      </c>
      <c r="G27" s="13" t="s">
        <v>5</v>
      </c>
      <c r="H27" s="12"/>
      <c r="I27" s="30"/>
    </row>
    <row r="28" spans="1:9" ht="15.75" customHeight="1" x14ac:dyDescent="0.2">
      <c r="A28" s="22" t="s">
        <v>1</v>
      </c>
      <c r="B28" s="13" t="s">
        <v>47</v>
      </c>
      <c r="C28" s="12" t="s">
        <v>43</v>
      </c>
      <c r="D28" s="26">
        <v>20</v>
      </c>
      <c r="E28" s="13" t="s">
        <v>24</v>
      </c>
      <c r="F28" s="13">
        <v>10</v>
      </c>
      <c r="G28" s="13" t="s">
        <v>5</v>
      </c>
      <c r="H28" s="12"/>
      <c r="I28" s="30"/>
    </row>
    <row r="29" spans="1:9" ht="15.75" customHeight="1" x14ac:dyDescent="0.2">
      <c r="A29" s="22" t="s">
        <v>1</v>
      </c>
      <c r="B29" s="13" t="s">
        <v>48</v>
      </c>
      <c r="C29" s="12" t="s">
        <v>49</v>
      </c>
      <c r="D29" s="26">
        <v>20</v>
      </c>
      <c r="E29" s="13" t="s">
        <v>30</v>
      </c>
      <c r="F29" s="13">
        <v>21</v>
      </c>
      <c r="G29" s="13" t="s">
        <v>5</v>
      </c>
      <c r="H29" s="12" t="s">
        <v>50</v>
      </c>
      <c r="I29" s="30"/>
    </row>
    <row r="30" spans="1:9" ht="15.75" customHeight="1" x14ac:dyDescent="0.2">
      <c r="A30" s="22" t="s">
        <v>1</v>
      </c>
      <c r="B30" s="13" t="s">
        <v>51</v>
      </c>
      <c r="C30" s="12" t="s">
        <v>210</v>
      </c>
      <c r="D30" s="26">
        <v>20</v>
      </c>
      <c r="E30" s="13" t="s">
        <v>30</v>
      </c>
      <c r="F30" s="13">
        <v>21</v>
      </c>
      <c r="G30" s="13" t="s">
        <v>5</v>
      </c>
      <c r="H30" s="12" t="s">
        <v>52</v>
      </c>
      <c r="I30" s="30"/>
    </row>
    <row r="31" spans="1:9" ht="15.75" customHeight="1" x14ac:dyDescent="0.2">
      <c r="A31" s="22" t="s">
        <v>1</v>
      </c>
      <c r="B31" s="13" t="s">
        <v>53</v>
      </c>
      <c r="C31" s="12" t="s">
        <v>54</v>
      </c>
      <c r="D31" s="26">
        <v>20</v>
      </c>
      <c r="E31" s="13" t="s">
        <v>30</v>
      </c>
      <c r="F31" s="13">
        <v>21</v>
      </c>
      <c r="G31" s="13" t="s">
        <v>5</v>
      </c>
      <c r="H31" s="12" t="s">
        <v>50</v>
      </c>
      <c r="I31" s="30"/>
    </row>
    <row r="32" spans="1:9" ht="15.75" customHeight="1" x14ac:dyDescent="0.2">
      <c r="A32" s="22" t="s">
        <v>1</v>
      </c>
      <c r="B32" s="13" t="s">
        <v>55</v>
      </c>
      <c r="C32" s="12" t="s">
        <v>56</v>
      </c>
      <c r="D32" s="26">
        <v>20.7</v>
      </c>
      <c r="E32" s="13" t="s">
        <v>30</v>
      </c>
      <c r="F32" s="13">
        <v>21</v>
      </c>
      <c r="G32" s="13" t="s">
        <v>5</v>
      </c>
      <c r="H32" s="12" t="s">
        <v>50</v>
      </c>
      <c r="I32" s="30"/>
    </row>
    <row r="33" spans="1:9" ht="15.75" customHeight="1" thickBot="1" x14ac:dyDescent="0.25">
      <c r="A33" s="23" t="s">
        <v>1</v>
      </c>
      <c r="B33" s="15" t="s">
        <v>57</v>
      </c>
      <c r="C33" s="14" t="s">
        <v>35</v>
      </c>
      <c r="D33" s="27">
        <v>47.3</v>
      </c>
      <c r="E33" s="15" t="s">
        <v>4</v>
      </c>
      <c r="F33" s="15">
        <v>21</v>
      </c>
      <c r="G33" s="15" t="s">
        <v>5</v>
      </c>
      <c r="H33" s="14"/>
      <c r="I33" s="31"/>
    </row>
    <row r="34" spans="1:9" ht="15.75" customHeight="1" x14ac:dyDescent="0.2">
      <c r="A34" s="21" t="s">
        <v>58</v>
      </c>
      <c r="B34" s="11" t="s">
        <v>59</v>
      </c>
      <c r="C34" s="10" t="s">
        <v>60</v>
      </c>
      <c r="D34" s="25">
        <f>60.3</f>
        <v>60.3</v>
      </c>
      <c r="E34" s="11" t="s">
        <v>4</v>
      </c>
      <c r="F34" s="11">
        <v>21</v>
      </c>
      <c r="G34" s="11" t="s">
        <v>5</v>
      </c>
      <c r="H34" s="10"/>
      <c r="I34" s="29"/>
    </row>
    <row r="35" spans="1:9" ht="15.75" customHeight="1" x14ac:dyDescent="0.2">
      <c r="A35" s="22" t="s">
        <v>58</v>
      </c>
      <c r="B35" s="13" t="s">
        <v>61</v>
      </c>
      <c r="C35" s="12" t="s">
        <v>62</v>
      </c>
      <c r="D35" s="26">
        <f>0.9+26.6</f>
        <v>27.5</v>
      </c>
      <c r="E35" s="13" t="s">
        <v>4</v>
      </c>
      <c r="F35" s="13">
        <v>21</v>
      </c>
      <c r="G35" s="13" t="s">
        <v>5</v>
      </c>
      <c r="H35" s="12"/>
      <c r="I35" s="30"/>
    </row>
    <row r="36" spans="1:9" ht="15.75" customHeight="1" x14ac:dyDescent="0.2">
      <c r="A36" s="22" t="s">
        <v>58</v>
      </c>
      <c r="B36" s="13" t="s">
        <v>63</v>
      </c>
      <c r="C36" s="12" t="s">
        <v>204</v>
      </c>
      <c r="D36" s="26">
        <v>5.7</v>
      </c>
      <c r="E36" s="13" t="s">
        <v>4</v>
      </c>
      <c r="F36" s="13">
        <v>21</v>
      </c>
      <c r="G36" s="13" t="s">
        <v>10</v>
      </c>
      <c r="H36" s="12" t="s">
        <v>16</v>
      </c>
      <c r="I36" s="30"/>
    </row>
    <row r="37" spans="1:9" ht="15.75" customHeight="1" x14ac:dyDescent="0.2">
      <c r="A37" s="22" t="s">
        <v>58</v>
      </c>
      <c r="B37" s="13" t="s">
        <v>64</v>
      </c>
      <c r="C37" s="12" t="s">
        <v>205</v>
      </c>
      <c r="D37" s="26">
        <v>4</v>
      </c>
      <c r="E37" s="13" t="s">
        <v>4</v>
      </c>
      <c r="F37" s="13">
        <v>21</v>
      </c>
      <c r="G37" s="13" t="s">
        <v>10</v>
      </c>
      <c r="H37" s="12" t="s">
        <v>16</v>
      </c>
      <c r="I37" s="30"/>
    </row>
    <row r="38" spans="1:9" ht="15.75" customHeight="1" x14ac:dyDescent="0.2">
      <c r="A38" s="22" t="s">
        <v>58</v>
      </c>
      <c r="B38" s="13" t="s">
        <v>65</v>
      </c>
      <c r="C38" s="12" t="s">
        <v>206</v>
      </c>
      <c r="D38" s="26">
        <v>6.6</v>
      </c>
      <c r="E38" s="13" t="s">
        <v>4</v>
      </c>
      <c r="F38" s="13">
        <v>21</v>
      </c>
      <c r="G38" s="13" t="s">
        <v>10</v>
      </c>
      <c r="H38" s="12" t="s">
        <v>16</v>
      </c>
      <c r="I38" s="30"/>
    </row>
    <row r="39" spans="1:9" ht="15.75" customHeight="1" x14ac:dyDescent="0.2">
      <c r="A39" s="22" t="s">
        <v>58</v>
      </c>
      <c r="B39" s="13" t="s">
        <v>66</v>
      </c>
      <c r="C39" s="12" t="s">
        <v>67</v>
      </c>
      <c r="D39" s="26">
        <v>9.1</v>
      </c>
      <c r="E39" s="13" t="s">
        <v>4</v>
      </c>
      <c r="F39" s="13">
        <v>21</v>
      </c>
      <c r="G39" s="13" t="s">
        <v>5</v>
      </c>
      <c r="H39" s="12" t="s">
        <v>33</v>
      </c>
      <c r="I39" s="30"/>
    </row>
    <row r="40" spans="1:9" ht="15.75" customHeight="1" x14ac:dyDescent="0.2">
      <c r="A40" s="22" t="s">
        <v>58</v>
      </c>
      <c r="B40" s="13" t="s">
        <v>68</v>
      </c>
      <c r="C40" s="12" t="s">
        <v>69</v>
      </c>
      <c r="D40" s="26">
        <v>19.7</v>
      </c>
      <c r="E40" s="13" t="s">
        <v>4</v>
      </c>
      <c r="F40" s="13">
        <v>1</v>
      </c>
      <c r="G40" s="13" t="s">
        <v>5</v>
      </c>
      <c r="H40" s="12"/>
      <c r="I40" s="30"/>
    </row>
    <row r="41" spans="1:9" ht="15.75" customHeight="1" x14ac:dyDescent="0.2">
      <c r="A41" s="22" t="s">
        <v>58</v>
      </c>
      <c r="B41" s="13" t="s">
        <v>70</v>
      </c>
      <c r="C41" s="12" t="s">
        <v>18</v>
      </c>
      <c r="D41" s="26">
        <v>6.5</v>
      </c>
      <c r="E41" s="13" t="s">
        <v>4</v>
      </c>
      <c r="F41" s="13">
        <v>21</v>
      </c>
      <c r="G41" s="13" t="s">
        <v>10</v>
      </c>
      <c r="H41" s="12" t="s">
        <v>16</v>
      </c>
      <c r="I41" s="30"/>
    </row>
    <row r="42" spans="1:9" ht="15" x14ac:dyDescent="0.2">
      <c r="A42" s="22" t="s">
        <v>58</v>
      </c>
      <c r="B42" s="13" t="s">
        <v>71</v>
      </c>
      <c r="C42" s="12" t="s">
        <v>12</v>
      </c>
      <c r="D42" s="26">
        <v>2.4</v>
      </c>
      <c r="E42" s="13" t="s">
        <v>4</v>
      </c>
      <c r="F42" s="13">
        <v>21</v>
      </c>
      <c r="G42" s="13" t="s">
        <v>10</v>
      </c>
      <c r="H42" s="12" t="s">
        <v>16</v>
      </c>
      <c r="I42" s="30"/>
    </row>
    <row r="43" spans="1:9" ht="15" x14ac:dyDescent="0.2">
      <c r="A43" s="22" t="s">
        <v>58</v>
      </c>
      <c r="B43" s="13" t="s">
        <v>72</v>
      </c>
      <c r="C43" s="12" t="s">
        <v>18</v>
      </c>
      <c r="D43" s="26">
        <v>7</v>
      </c>
      <c r="E43" s="13" t="s">
        <v>4</v>
      </c>
      <c r="F43" s="13">
        <v>21</v>
      </c>
      <c r="G43" s="13" t="s">
        <v>10</v>
      </c>
      <c r="H43" s="12" t="s">
        <v>16</v>
      </c>
      <c r="I43" s="30"/>
    </row>
    <row r="44" spans="1:9" ht="15" x14ac:dyDescent="0.2">
      <c r="A44" s="22" t="s">
        <v>58</v>
      </c>
      <c r="B44" s="13" t="s">
        <v>73</v>
      </c>
      <c r="C44" s="12" t="s">
        <v>9</v>
      </c>
      <c r="D44" s="26">
        <v>17.399999999999999</v>
      </c>
      <c r="E44" s="13" t="s">
        <v>4</v>
      </c>
      <c r="F44" s="13">
        <v>1</v>
      </c>
      <c r="G44" s="13" t="s">
        <v>5</v>
      </c>
      <c r="H44" s="12"/>
      <c r="I44" s="30"/>
    </row>
    <row r="45" spans="1:9" ht="15" x14ac:dyDescent="0.2">
      <c r="A45" s="22" t="s">
        <v>58</v>
      </c>
      <c r="B45" s="13" t="s">
        <v>74</v>
      </c>
      <c r="C45" s="12" t="s">
        <v>75</v>
      </c>
      <c r="D45" s="26">
        <v>9.3000000000000007</v>
      </c>
      <c r="E45" s="13" t="s">
        <v>4</v>
      </c>
      <c r="F45" s="13">
        <v>1</v>
      </c>
      <c r="G45" s="13" t="s">
        <v>10</v>
      </c>
      <c r="H45" s="12" t="s">
        <v>16</v>
      </c>
      <c r="I45" s="30"/>
    </row>
    <row r="46" spans="1:9" ht="15" x14ac:dyDescent="0.2">
      <c r="A46" s="22" t="s">
        <v>58</v>
      </c>
      <c r="B46" s="13" t="s">
        <v>76</v>
      </c>
      <c r="C46" s="12" t="s">
        <v>77</v>
      </c>
      <c r="D46" s="26">
        <v>8.1</v>
      </c>
      <c r="E46" s="13" t="s">
        <v>4</v>
      </c>
      <c r="F46" s="13">
        <v>21</v>
      </c>
      <c r="G46" s="13" t="s">
        <v>5</v>
      </c>
      <c r="H46" s="12"/>
      <c r="I46" s="30"/>
    </row>
    <row r="47" spans="1:9" ht="15" x14ac:dyDescent="0.2">
      <c r="A47" s="22" t="s">
        <v>58</v>
      </c>
      <c r="B47" s="13" t="s">
        <v>78</v>
      </c>
      <c r="C47" s="12" t="s">
        <v>79</v>
      </c>
      <c r="D47" s="26">
        <v>10.7</v>
      </c>
      <c r="E47" s="13" t="s">
        <v>4</v>
      </c>
      <c r="F47" s="13">
        <v>21</v>
      </c>
      <c r="G47" s="13" t="s">
        <v>5</v>
      </c>
      <c r="H47" s="12"/>
      <c r="I47" s="30"/>
    </row>
    <row r="48" spans="1:9" ht="15" x14ac:dyDescent="0.2">
      <c r="A48" s="22" t="s">
        <v>58</v>
      </c>
      <c r="B48" s="13" t="s">
        <v>78</v>
      </c>
      <c r="C48" s="12" t="s">
        <v>79</v>
      </c>
      <c r="D48" s="26">
        <v>34.799999999999997</v>
      </c>
      <c r="E48" s="13" t="s">
        <v>4</v>
      </c>
      <c r="F48" s="13">
        <v>21</v>
      </c>
      <c r="G48" s="13" t="s">
        <v>5</v>
      </c>
      <c r="H48" s="12"/>
      <c r="I48" s="30"/>
    </row>
    <row r="49" spans="1:9" ht="15" x14ac:dyDescent="0.2">
      <c r="A49" s="22" t="s">
        <v>58</v>
      </c>
      <c r="B49" s="13" t="s">
        <v>80</v>
      </c>
      <c r="C49" s="12" t="s">
        <v>81</v>
      </c>
      <c r="D49" s="26">
        <v>39.799999999999997</v>
      </c>
      <c r="E49" s="13" t="s">
        <v>24</v>
      </c>
      <c r="F49" s="13">
        <v>10</v>
      </c>
      <c r="G49" s="13" t="s">
        <v>5</v>
      </c>
      <c r="H49" s="12"/>
      <c r="I49" s="30"/>
    </row>
    <row r="50" spans="1:9" ht="15" x14ac:dyDescent="0.2">
      <c r="A50" s="22" t="s">
        <v>58</v>
      </c>
      <c r="B50" s="13" t="s">
        <v>82</v>
      </c>
      <c r="C50" s="12" t="s">
        <v>83</v>
      </c>
      <c r="D50" s="26">
        <v>20.6</v>
      </c>
      <c r="E50" s="13" t="s">
        <v>24</v>
      </c>
      <c r="F50" s="13">
        <v>10</v>
      </c>
      <c r="G50" s="13" t="s">
        <v>5</v>
      </c>
      <c r="H50" s="12"/>
      <c r="I50" s="30"/>
    </row>
    <row r="51" spans="1:9" ht="15" x14ac:dyDescent="0.2">
      <c r="A51" s="22" t="s">
        <v>58</v>
      </c>
      <c r="B51" s="13" t="s">
        <v>84</v>
      </c>
      <c r="C51" s="12" t="s">
        <v>203</v>
      </c>
      <c r="D51" s="26">
        <v>40.9</v>
      </c>
      <c r="E51" s="13" t="s">
        <v>24</v>
      </c>
      <c r="F51" s="13">
        <v>10</v>
      </c>
      <c r="G51" s="13" t="s">
        <v>5</v>
      </c>
      <c r="H51" s="12"/>
      <c r="I51" s="30"/>
    </row>
    <row r="52" spans="1:9" ht="15" x14ac:dyDescent="0.2">
      <c r="A52" s="22" t="s">
        <v>58</v>
      </c>
      <c r="B52" s="13" t="s">
        <v>85</v>
      </c>
      <c r="C52" s="12" t="s">
        <v>43</v>
      </c>
      <c r="D52" s="26">
        <v>20</v>
      </c>
      <c r="E52" s="13" t="s">
        <v>24</v>
      </c>
      <c r="F52" s="13">
        <v>10</v>
      </c>
      <c r="G52" s="13" t="s">
        <v>5</v>
      </c>
      <c r="H52" s="12"/>
      <c r="I52" s="30"/>
    </row>
    <row r="53" spans="1:9" ht="15" x14ac:dyDescent="0.2">
      <c r="A53" s="22" t="s">
        <v>58</v>
      </c>
      <c r="B53" s="13" t="s">
        <v>86</v>
      </c>
      <c r="C53" s="12" t="s">
        <v>43</v>
      </c>
      <c r="D53" s="26">
        <v>20</v>
      </c>
      <c r="E53" s="13" t="s">
        <v>24</v>
      </c>
      <c r="F53" s="13">
        <v>10</v>
      </c>
      <c r="G53" s="13" t="s">
        <v>5</v>
      </c>
      <c r="H53" s="12"/>
      <c r="I53" s="30"/>
    </row>
    <row r="54" spans="1:9" ht="15" x14ac:dyDescent="0.2">
      <c r="A54" s="22" t="s">
        <v>58</v>
      </c>
      <c r="B54" s="13" t="s">
        <v>87</v>
      </c>
      <c r="C54" s="12" t="s">
        <v>43</v>
      </c>
      <c r="D54" s="26">
        <v>19.2</v>
      </c>
      <c r="E54" s="13" t="s">
        <v>24</v>
      </c>
      <c r="F54" s="13">
        <v>10</v>
      </c>
      <c r="G54" s="13" t="s">
        <v>5</v>
      </c>
      <c r="H54" s="12"/>
      <c r="I54" s="30"/>
    </row>
    <row r="55" spans="1:9" ht="15" x14ac:dyDescent="0.2">
      <c r="A55" s="22" t="s">
        <v>58</v>
      </c>
      <c r="B55" s="13" t="s">
        <v>88</v>
      </c>
      <c r="C55" s="12" t="s">
        <v>89</v>
      </c>
      <c r="D55" s="26">
        <v>54.3</v>
      </c>
      <c r="E55" s="13" t="s">
        <v>24</v>
      </c>
      <c r="F55" s="13">
        <v>10</v>
      </c>
      <c r="G55" s="13" t="s">
        <v>5</v>
      </c>
      <c r="H55" s="12"/>
      <c r="I55" s="30"/>
    </row>
    <row r="56" spans="1:9" ht="15" x14ac:dyDescent="0.2">
      <c r="A56" s="22" t="s">
        <v>58</v>
      </c>
      <c r="B56" s="13" t="s">
        <v>90</v>
      </c>
      <c r="C56" s="12" t="s">
        <v>201</v>
      </c>
      <c r="D56" s="26">
        <v>10.9</v>
      </c>
      <c r="E56" s="13" t="s">
        <v>30</v>
      </c>
      <c r="F56" s="13">
        <v>21</v>
      </c>
      <c r="G56" s="13" t="s">
        <v>5</v>
      </c>
      <c r="H56" s="12" t="s">
        <v>91</v>
      </c>
      <c r="I56" s="30"/>
    </row>
    <row r="57" spans="1:9" ht="15" x14ac:dyDescent="0.2">
      <c r="A57" s="22" t="s">
        <v>58</v>
      </c>
      <c r="B57" s="13" t="s">
        <v>92</v>
      </c>
      <c r="C57" s="12" t="s">
        <v>202</v>
      </c>
      <c r="D57" s="26">
        <v>37</v>
      </c>
      <c r="E57" s="13" t="s">
        <v>30</v>
      </c>
      <c r="F57" s="13">
        <v>21</v>
      </c>
      <c r="G57" s="13" t="s">
        <v>93</v>
      </c>
      <c r="H57" s="12" t="s">
        <v>94</v>
      </c>
      <c r="I57" s="30"/>
    </row>
    <row r="58" spans="1:9" ht="15" x14ac:dyDescent="0.2">
      <c r="A58" s="22" t="s">
        <v>58</v>
      </c>
      <c r="B58" s="13" t="s">
        <v>95</v>
      </c>
      <c r="C58" s="12" t="s">
        <v>35</v>
      </c>
      <c r="D58" s="26">
        <v>4.3</v>
      </c>
      <c r="E58" s="13" t="s">
        <v>4</v>
      </c>
      <c r="F58" s="13">
        <v>21</v>
      </c>
      <c r="G58" s="13" t="s">
        <v>5</v>
      </c>
      <c r="H58" s="12"/>
      <c r="I58" s="30"/>
    </row>
    <row r="59" spans="1:9" ht="15" x14ac:dyDescent="0.2">
      <c r="A59" s="22" t="s">
        <v>58</v>
      </c>
      <c r="B59" s="13" t="s">
        <v>96</v>
      </c>
      <c r="C59" s="12" t="s">
        <v>43</v>
      </c>
      <c r="D59" s="26">
        <v>8.5</v>
      </c>
      <c r="E59" s="13" t="s">
        <v>24</v>
      </c>
      <c r="F59" s="13">
        <v>10</v>
      </c>
      <c r="G59" s="13" t="s">
        <v>5</v>
      </c>
      <c r="H59" s="12"/>
      <c r="I59" s="30"/>
    </row>
    <row r="60" spans="1:9" ht="15" x14ac:dyDescent="0.2">
      <c r="A60" s="22" t="s">
        <v>58</v>
      </c>
      <c r="B60" s="13" t="s">
        <v>97</v>
      </c>
      <c r="C60" s="12" t="s">
        <v>43</v>
      </c>
      <c r="D60" s="26">
        <v>31.6</v>
      </c>
      <c r="E60" s="13" t="s">
        <v>24</v>
      </c>
      <c r="F60" s="13">
        <v>10</v>
      </c>
      <c r="G60" s="13" t="s">
        <v>5</v>
      </c>
      <c r="H60" s="12"/>
      <c r="I60" s="30"/>
    </row>
    <row r="61" spans="1:9" ht="15" x14ac:dyDescent="0.2">
      <c r="A61" s="22" t="s">
        <v>58</v>
      </c>
      <c r="B61" s="13" t="s">
        <v>98</v>
      </c>
      <c r="C61" s="12" t="s">
        <v>99</v>
      </c>
      <c r="D61" s="26">
        <v>8.5</v>
      </c>
      <c r="E61" s="13" t="s">
        <v>24</v>
      </c>
      <c r="F61" s="13">
        <v>10</v>
      </c>
      <c r="G61" s="13" t="s">
        <v>5</v>
      </c>
      <c r="H61" s="12"/>
      <c r="I61" s="30"/>
    </row>
    <row r="62" spans="1:9" ht="15" x14ac:dyDescent="0.2">
      <c r="A62" s="22" t="s">
        <v>58</v>
      </c>
      <c r="B62" s="13" t="s">
        <v>100</v>
      </c>
      <c r="C62" s="12" t="s">
        <v>196</v>
      </c>
      <c r="D62" s="26">
        <v>31.1</v>
      </c>
      <c r="E62" s="13" t="s">
        <v>30</v>
      </c>
      <c r="F62" s="13">
        <v>21</v>
      </c>
      <c r="G62" s="13" t="s">
        <v>5</v>
      </c>
      <c r="H62" s="12" t="s">
        <v>101</v>
      </c>
      <c r="I62" s="30"/>
    </row>
    <row r="63" spans="1:9" ht="15" x14ac:dyDescent="0.2">
      <c r="A63" s="22" t="s">
        <v>58</v>
      </c>
      <c r="B63" s="13" t="s">
        <v>102</v>
      </c>
      <c r="C63" s="12" t="s">
        <v>197</v>
      </c>
      <c r="D63" s="26">
        <v>8.4</v>
      </c>
      <c r="E63" s="13" t="s">
        <v>30</v>
      </c>
      <c r="F63" s="13">
        <v>21</v>
      </c>
      <c r="G63" s="13" t="s">
        <v>5</v>
      </c>
      <c r="H63" s="12" t="s">
        <v>103</v>
      </c>
      <c r="I63" s="30"/>
    </row>
    <row r="64" spans="1:9" ht="15" x14ac:dyDescent="0.2">
      <c r="A64" s="22" t="s">
        <v>58</v>
      </c>
      <c r="B64" s="13" t="s">
        <v>104</v>
      </c>
      <c r="C64" s="12" t="s">
        <v>43</v>
      </c>
      <c r="D64" s="26">
        <v>20</v>
      </c>
      <c r="E64" s="13" t="s">
        <v>24</v>
      </c>
      <c r="F64" s="13">
        <v>10</v>
      </c>
      <c r="G64" s="13" t="s">
        <v>5</v>
      </c>
      <c r="H64" s="12"/>
      <c r="I64" s="30"/>
    </row>
    <row r="65" spans="1:9" ht="15" x14ac:dyDescent="0.2">
      <c r="A65" s="22" t="s">
        <v>58</v>
      </c>
      <c r="B65" s="13" t="s">
        <v>105</v>
      </c>
      <c r="C65" s="12" t="s">
        <v>198</v>
      </c>
      <c r="D65" s="26">
        <v>20</v>
      </c>
      <c r="E65" s="13" t="s">
        <v>30</v>
      </c>
      <c r="F65" s="13">
        <v>21</v>
      </c>
      <c r="G65" s="13" t="s">
        <v>5</v>
      </c>
      <c r="H65" s="12" t="s">
        <v>103</v>
      </c>
      <c r="I65" s="30"/>
    </row>
    <row r="66" spans="1:9" ht="15" x14ac:dyDescent="0.2">
      <c r="A66" s="22" t="s">
        <v>58</v>
      </c>
      <c r="B66" s="13" t="s">
        <v>106</v>
      </c>
      <c r="C66" s="12" t="s">
        <v>199</v>
      </c>
      <c r="D66" s="26">
        <v>14.8</v>
      </c>
      <c r="E66" s="13" t="s">
        <v>30</v>
      </c>
      <c r="F66" s="13">
        <v>21</v>
      </c>
      <c r="G66" s="13" t="s">
        <v>5</v>
      </c>
      <c r="H66" s="12" t="s">
        <v>94</v>
      </c>
      <c r="I66" s="30" t="s">
        <v>107</v>
      </c>
    </row>
    <row r="67" spans="1:9" ht="15" x14ac:dyDescent="0.2">
      <c r="A67" s="22" t="s">
        <v>58</v>
      </c>
      <c r="B67" s="13" t="s">
        <v>108</v>
      </c>
      <c r="C67" s="12" t="s">
        <v>200</v>
      </c>
      <c r="D67" s="26">
        <v>14.8</v>
      </c>
      <c r="E67" s="13" t="s">
        <v>30</v>
      </c>
      <c r="F67" s="13">
        <v>21</v>
      </c>
      <c r="G67" s="13" t="s">
        <v>5</v>
      </c>
      <c r="H67" s="12" t="s">
        <v>94</v>
      </c>
      <c r="I67" s="30" t="s">
        <v>107</v>
      </c>
    </row>
    <row r="68" spans="1:9" ht="15" x14ac:dyDescent="0.2">
      <c r="A68" s="22" t="s">
        <v>58</v>
      </c>
      <c r="B68" s="13" t="s">
        <v>109</v>
      </c>
      <c r="C68" s="12" t="s">
        <v>110</v>
      </c>
      <c r="D68" s="26">
        <v>52.8</v>
      </c>
      <c r="E68" s="13" t="s">
        <v>30</v>
      </c>
      <c r="F68" s="13">
        <v>21</v>
      </c>
      <c r="G68" s="13" t="s">
        <v>5</v>
      </c>
      <c r="H68" s="12" t="s">
        <v>103</v>
      </c>
      <c r="I68" s="30"/>
    </row>
    <row r="69" spans="1:9" ht="15" x14ac:dyDescent="0.2">
      <c r="A69" s="22" t="s">
        <v>58</v>
      </c>
      <c r="B69" s="13" t="s">
        <v>111</v>
      </c>
      <c r="C69" s="12" t="s">
        <v>35</v>
      </c>
      <c r="D69" s="26">
        <v>41.3</v>
      </c>
      <c r="E69" s="13" t="s">
        <v>4</v>
      </c>
      <c r="F69" s="13">
        <v>21</v>
      </c>
      <c r="G69" s="13" t="s">
        <v>5</v>
      </c>
      <c r="H69" s="12"/>
      <c r="I69" s="30"/>
    </row>
    <row r="70" spans="1:9" thickBot="1" x14ac:dyDescent="0.25">
      <c r="A70" s="23" t="s">
        <v>58</v>
      </c>
      <c r="B70" s="15" t="s">
        <v>112</v>
      </c>
      <c r="C70" s="14" t="s">
        <v>35</v>
      </c>
      <c r="D70" s="27">
        <v>43.1</v>
      </c>
      <c r="E70" s="15" t="s">
        <v>4</v>
      </c>
      <c r="F70" s="15">
        <v>21</v>
      </c>
      <c r="G70" s="15" t="s">
        <v>5</v>
      </c>
      <c r="H70" s="14"/>
      <c r="I70" s="31"/>
    </row>
    <row r="71" spans="1:9" ht="15" x14ac:dyDescent="0.2">
      <c r="A71" s="21" t="s">
        <v>113</v>
      </c>
      <c r="B71" s="11" t="s">
        <v>114</v>
      </c>
      <c r="C71" s="10" t="s">
        <v>60</v>
      </c>
      <c r="D71" s="25">
        <f>28.2+37.9</f>
        <v>66.099999999999994</v>
      </c>
      <c r="E71" s="11" t="s">
        <v>4</v>
      </c>
      <c r="F71" s="11">
        <v>21</v>
      </c>
      <c r="G71" s="11" t="s">
        <v>5</v>
      </c>
      <c r="H71" s="10"/>
      <c r="I71" s="29"/>
    </row>
    <row r="72" spans="1:9" ht="15" x14ac:dyDescent="0.2">
      <c r="A72" s="22" t="s">
        <v>113</v>
      </c>
      <c r="B72" s="13" t="s">
        <v>115</v>
      </c>
      <c r="C72" s="12" t="s">
        <v>35</v>
      </c>
      <c r="D72" s="26">
        <v>7.8</v>
      </c>
      <c r="E72" s="13" t="s">
        <v>4</v>
      </c>
      <c r="F72" s="13">
        <v>21</v>
      </c>
      <c r="G72" s="13" t="s">
        <v>5</v>
      </c>
      <c r="H72" s="12"/>
      <c r="I72" s="30"/>
    </row>
    <row r="73" spans="1:9" ht="15" x14ac:dyDescent="0.2">
      <c r="A73" s="22" t="s">
        <v>113</v>
      </c>
      <c r="B73" s="13" t="s">
        <v>116</v>
      </c>
      <c r="C73" s="12" t="s">
        <v>35</v>
      </c>
      <c r="D73" s="26">
        <v>7.8</v>
      </c>
      <c r="E73" s="13" t="s">
        <v>4</v>
      </c>
      <c r="F73" s="13">
        <v>21</v>
      </c>
      <c r="G73" s="13" t="s">
        <v>5</v>
      </c>
      <c r="H73" s="12"/>
      <c r="I73" s="30"/>
    </row>
    <row r="74" spans="1:9" ht="15" x14ac:dyDescent="0.2">
      <c r="A74" s="22" t="s">
        <v>113</v>
      </c>
      <c r="B74" s="13" t="s">
        <v>117</v>
      </c>
      <c r="C74" s="12" t="s">
        <v>62</v>
      </c>
      <c r="D74" s="26">
        <f>0.9+26.6</f>
        <v>27.5</v>
      </c>
      <c r="E74" s="13" t="s">
        <v>4</v>
      </c>
      <c r="F74" s="13">
        <v>21</v>
      </c>
      <c r="G74" s="13" t="s">
        <v>5</v>
      </c>
      <c r="H74" s="12"/>
      <c r="I74" s="30"/>
    </row>
    <row r="75" spans="1:9" ht="15" x14ac:dyDescent="0.2">
      <c r="A75" s="22" t="s">
        <v>113</v>
      </c>
      <c r="B75" s="13" t="s">
        <v>118</v>
      </c>
      <c r="C75" s="12" t="s">
        <v>18</v>
      </c>
      <c r="D75" s="26">
        <v>6.6</v>
      </c>
      <c r="E75" s="13" t="s">
        <v>4</v>
      </c>
      <c r="F75" s="13">
        <v>21</v>
      </c>
      <c r="G75" s="13" t="s">
        <v>10</v>
      </c>
      <c r="H75" s="12" t="s">
        <v>16</v>
      </c>
      <c r="I75" s="30"/>
    </row>
    <row r="76" spans="1:9" ht="15" x14ac:dyDescent="0.2">
      <c r="A76" s="22" t="s">
        <v>113</v>
      </c>
      <c r="B76" s="13" t="s">
        <v>119</v>
      </c>
      <c r="C76" s="12" t="s">
        <v>12</v>
      </c>
      <c r="D76" s="26">
        <v>2.4</v>
      </c>
      <c r="E76" s="13" t="s">
        <v>4</v>
      </c>
      <c r="F76" s="13">
        <v>21</v>
      </c>
      <c r="G76" s="13" t="s">
        <v>10</v>
      </c>
      <c r="H76" s="12" t="s">
        <v>16</v>
      </c>
      <c r="I76" s="30"/>
    </row>
    <row r="77" spans="1:9" ht="15" x14ac:dyDescent="0.2">
      <c r="A77" s="22" t="s">
        <v>113</v>
      </c>
      <c r="B77" s="13" t="s">
        <v>120</v>
      </c>
      <c r="C77" s="12" t="s">
        <v>18</v>
      </c>
      <c r="D77" s="26">
        <v>7</v>
      </c>
      <c r="E77" s="13" t="s">
        <v>4</v>
      </c>
      <c r="F77" s="13">
        <v>21</v>
      </c>
      <c r="G77" s="13" t="s">
        <v>10</v>
      </c>
      <c r="H77" s="12" t="s">
        <v>16</v>
      </c>
      <c r="I77" s="30"/>
    </row>
    <row r="78" spans="1:9" ht="15" x14ac:dyDescent="0.2">
      <c r="A78" s="22" t="s">
        <v>113</v>
      </c>
      <c r="B78" s="13" t="s">
        <v>121</v>
      </c>
      <c r="C78" s="12" t="s">
        <v>9</v>
      </c>
      <c r="D78" s="26">
        <v>17.399999999999999</v>
      </c>
      <c r="E78" s="13" t="s">
        <v>4</v>
      </c>
      <c r="F78" s="13">
        <v>1</v>
      </c>
      <c r="G78" s="13" t="s">
        <v>5</v>
      </c>
      <c r="H78" s="12"/>
      <c r="I78" s="30"/>
    </row>
    <row r="79" spans="1:9" ht="15" x14ac:dyDescent="0.2">
      <c r="A79" s="22" t="s">
        <v>113</v>
      </c>
      <c r="B79" s="13" t="s">
        <v>122</v>
      </c>
      <c r="C79" s="12" t="s">
        <v>75</v>
      </c>
      <c r="D79" s="26">
        <v>9.3000000000000007</v>
      </c>
      <c r="E79" s="13" t="s">
        <v>4</v>
      </c>
      <c r="F79" s="13">
        <v>1</v>
      </c>
      <c r="G79" s="13" t="s">
        <v>10</v>
      </c>
      <c r="H79" s="12" t="s">
        <v>16</v>
      </c>
      <c r="I79" s="30"/>
    </row>
    <row r="80" spans="1:9" ht="15" x14ac:dyDescent="0.2">
      <c r="A80" s="22" t="s">
        <v>113</v>
      </c>
      <c r="B80" s="13" t="s">
        <v>123</v>
      </c>
      <c r="C80" s="12" t="s">
        <v>18</v>
      </c>
      <c r="D80" s="26">
        <v>6.6</v>
      </c>
      <c r="E80" s="13" t="s">
        <v>4</v>
      </c>
      <c r="F80" s="13">
        <v>21</v>
      </c>
      <c r="G80" s="13" t="s">
        <v>10</v>
      </c>
      <c r="H80" s="12" t="s">
        <v>16</v>
      </c>
      <c r="I80" s="30"/>
    </row>
    <row r="81" spans="1:9" ht="15" x14ac:dyDescent="0.2">
      <c r="A81" s="22" t="s">
        <v>113</v>
      </c>
      <c r="B81" s="13" t="s">
        <v>124</v>
      </c>
      <c r="C81" s="12" t="s">
        <v>12</v>
      </c>
      <c r="D81" s="26">
        <v>2.4</v>
      </c>
      <c r="E81" s="13" t="s">
        <v>4</v>
      </c>
      <c r="F81" s="13">
        <v>21</v>
      </c>
      <c r="G81" s="13" t="s">
        <v>10</v>
      </c>
      <c r="H81" s="12" t="s">
        <v>16</v>
      </c>
      <c r="I81" s="30"/>
    </row>
    <row r="82" spans="1:9" ht="15" x14ac:dyDescent="0.2">
      <c r="A82" s="22" t="s">
        <v>113</v>
      </c>
      <c r="B82" s="13" t="s">
        <v>125</v>
      </c>
      <c r="C82" s="12" t="s">
        <v>18</v>
      </c>
      <c r="D82" s="26">
        <v>7</v>
      </c>
      <c r="E82" s="13" t="s">
        <v>4</v>
      </c>
      <c r="F82" s="13">
        <v>21</v>
      </c>
      <c r="G82" s="13" t="s">
        <v>10</v>
      </c>
      <c r="H82" s="12" t="s">
        <v>16</v>
      </c>
      <c r="I82" s="30"/>
    </row>
    <row r="83" spans="1:9" ht="15" x14ac:dyDescent="0.2">
      <c r="A83" s="22" t="s">
        <v>113</v>
      </c>
      <c r="B83" s="13" t="s">
        <v>126</v>
      </c>
      <c r="C83" s="12" t="s">
        <v>9</v>
      </c>
      <c r="D83" s="26">
        <v>16</v>
      </c>
      <c r="E83" s="13" t="s">
        <v>4</v>
      </c>
      <c r="F83" s="13">
        <v>1</v>
      </c>
      <c r="G83" s="13" t="s">
        <v>5</v>
      </c>
      <c r="H83" s="12"/>
      <c r="I83" s="30"/>
    </row>
    <row r="84" spans="1:9" ht="15" x14ac:dyDescent="0.2">
      <c r="A84" s="22" t="s">
        <v>113</v>
      </c>
      <c r="B84" s="13" t="s">
        <v>127</v>
      </c>
      <c r="C84" s="12" t="s">
        <v>75</v>
      </c>
      <c r="D84" s="26">
        <v>9.3000000000000007</v>
      </c>
      <c r="E84" s="13" t="s">
        <v>4</v>
      </c>
      <c r="F84" s="13">
        <v>1</v>
      </c>
      <c r="G84" s="13" t="s">
        <v>10</v>
      </c>
      <c r="H84" s="12" t="s">
        <v>16</v>
      </c>
      <c r="I84" s="30"/>
    </row>
    <row r="85" spans="1:9" ht="15" x14ac:dyDescent="0.2">
      <c r="A85" s="22" t="s">
        <v>113</v>
      </c>
      <c r="B85" s="13" t="s">
        <v>128</v>
      </c>
      <c r="C85" s="12" t="s">
        <v>43</v>
      </c>
      <c r="D85" s="26">
        <v>16.2</v>
      </c>
      <c r="E85" s="13" t="s">
        <v>24</v>
      </c>
      <c r="F85" s="13">
        <v>10</v>
      </c>
      <c r="G85" s="13" t="s">
        <v>5</v>
      </c>
      <c r="H85" s="12"/>
      <c r="I85" s="30"/>
    </row>
    <row r="86" spans="1:9" ht="15" x14ac:dyDescent="0.2">
      <c r="A86" s="22" t="s">
        <v>113</v>
      </c>
      <c r="B86" s="13" t="s">
        <v>129</v>
      </c>
      <c r="C86" s="12" t="s">
        <v>18</v>
      </c>
      <c r="D86" s="26">
        <v>3.7</v>
      </c>
      <c r="E86" s="13" t="s">
        <v>4</v>
      </c>
      <c r="F86" s="13">
        <v>21</v>
      </c>
      <c r="G86" s="13" t="s">
        <v>10</v>
      </c>
      <c r="H86" s="12" t="s">
        <v>16</v>
      </c>
      <c r="I86" s="30"/>
    </row>
    <row r="87" spans="1:9" ht="15" x14ac:dyDescent="0.2">
      <c r="A87" s="22" t="s">
        <v>113</v>
      </c>
      <c r="B87" s="13" t="s">
        <v>130</v>
      </c>
      <c r="C87" s="12" t="s">
        <v>43</v>
      </c>
      <c r="D87" s="26">
        <v>15.7</v>
      </c>
      <c r="E87" s="13" t="s">
        <v>24</v>
      </c>
      <c r="F87" s="13">
        <v>10</v>
      </c>
      <c r="G87" s="13" t="s">
        <v>5</v>
      </c>
      <c r="H87" s="12"/>
      <c r="I87" s="30"/>
    </row>
    <row r="88" spans="1:9" ht="15" x14ac:dyDescent="0.2">
      <c r="A88" s="22" t="s">
        <v>113</v>
      </c>
      <c r="B88" s="13" t="s">
        <v>131</v>
      </c>
      <c r="C88" s="12" t="s">
        <v>18</v>
      </c>
      <c r="D88" s="26">
        <v>3.5</v>
      </c>
      <c r="E88" s="13" t="s">
        <v>4</v>
      </c>
      <c r="F88" s="13">
        <v>21</v>
      </c>
      <c r="G88" s="13" t="s">
        <v>10</v>
      </c>
      <c r="H88" s="12" t="s">
        <v>16</v>
      </c>
      <c r="I88" s="30"/>
    </row>
    <row r="89" spans="1:9" ht="15" x14ac:dyDescent="0.2">
      <c r="A89" s="22" t="s">
        <v>113</v>
      </c>
      <c r="B89" s="13" t="s">
        <v>132</v>
      </c>
      <c r="C89" s="12" t="s">
        <v>43</v>
      </c>
      <c r="D89" s="26">
        <v>15.7</v>
      </c>
      <c r="E89" s="13" t="s">
        <v>24</v>
      </c>
      <c r="F89" s="13">
        <v>10</v>
      </c>
      <c r="G89" s="13" t="s">
        <v>5</v>
      </c>
      <c r="H89" s="12"/>
      <c r="I89" s="30"/>
    </row>
    <row r="90" spans="1:9" ht="15" x14ac:dyDescent="0.2">
      <c r="A90" s="22" t="s">
        <v>113</v>
      </c>
      <c r="B90" s="13" t="s">
        <v>133</v>
      </c>
      <c r="C90" s="12" t="s">
        <v>18</v>
      </c>
      <c r="D90" s="26">
        <v>3.5</v>
      </c>
      <c r="E90" s="13" t="s">
        <v>4</v>
      </c>
      <c r="F90" s="13">
        <v>21</v>
      </c>
      <c r="G90" s="13" t="s">
        <v>10</v>
      </c>
      <c r="H90" s="12" t="s">
        <v>16</v>
      </c>
      <c r="I90" s="30"/>
    </row>
    <row r="91" spans="1:9" ht="15" x14ac:dyDescent="0.2">
      <c r="A91" s="22" t="s">
        <v>113</v>
      </c>
      <c r="B91" s="13" t="s">
        <v>134</v>
      </c>
      <c r="C91" s="12" t="s">
        <v>43</v>
      </c>
      <c r="D91" s="26">
        <v>20</v>
      </c>
      <c r="E91" s="13" t="s">
        <v>24</v>
      </c>
      <c r="F91" s="13">
        <v>10</v>
      </c>
      <c r="G91" s="13" t="s">
        <v>5</v>
      </c>
      <c r="H91" s="12"/>
      <c r="I91" s="30"/>
    </row>
    <row r="92" spans="1:9" ht="15" x14ac:dyDescent="0.2">
      <c r="A92" s="22" t="s">
        <v>113</v>
      </c>
      <c r="B92" s="13" t="s">
        <v>135</v>
      </c>
      <c r="C92" s="12" t="s">
        <v>190</v>
      </c>
      <c r="D92" s="26">
        <v>20</v>
      </c>
      <c r="E92" s="13" t="s">
        <v>30</v>
      </c>
      <c r="F92" s="13">
        <v>21</v>
      </c>
      <c r="G92" s="13" t="s">
        <v>5</v>
      </c>
      <c r="H92" s="12"/>
      <c r="I92" s="30"/>
    </row>
    <row r="93" spans="1:9" ht="15" x14ac:dyDescent="0.2">
      <c r="A93" s="22" t="s">
        <v>113</v>
      </c>
      <c r="B93" s="13" t="s">
        <v>136</v>
      </c>
      <c r="C93" s="12" t="s">
        <v>191</v>
      </c>
      <c r="D93" s="26">
        <v>20</v>
      </c>
      <c r="E93" s="13" t="s">
        <v>30</v>
      </c>
      <c r="F93" s="13">
        <v>21</v>
      </c>
      <c r="G93" s="13" t="s">
        <v>5</v>
      </c>
      <c r="H93" s="12" t="s">
        <v>31</v>
      </c>
      <c r="I93" s="30"/>
    </row>
    <row r="94" spans="1:9" ht="15" x14ac:dyDescent="0.2">
      <c r="A94" s="22" t="s">
        <v>113</v>
      </c>
      <c r="B94" s="13" t="s">
        <v>137</v>
      </c>
      <c r="C94" s="12" t="s">
        <v>192</v>
      </c>
      <c r="D94" s="26">
        <v>41</v>
      </c>
      <c r="E94" s="13" t="s">
        <v>30</v>
      </c>
      <c r="F94" s="13">
        <v>21</v>
      </c>
      <c r="G94" s="13" t="s">
        <v>5</v>
      </c>
      <c r="H94" s="12" t="s">
        <v>31</v>
      </c>
      <c r="I94" s="30"/>
    </row>
    <row r="95" spans="1:9" ht="15" x14ac:dyDescent="0.2">
      <c r="A95" s="22" t="s">
        <v>113</v>
      </c>
      <c r="B95" s="13" t="s">
        <v>138</v>
      </c>
      <c r="C95" s="12" t="s">
        <v>193</v>
      </c>
      <c r="D95" s="26">
        <v>41</v>
      </c>
      <c r="E95" s="13" t="s">
        <v>30</v>
      </c>
      <c r="F95" s="13">
        <v>21</v>
      </c>
      <c r="G95" s="13" t="s">
        <v>5</v>
      </c>
      <c r="H95" s="12" t="s">
        <v>31</v>
      </c>
      <c r="I95" s="30"/>
    </row>
    <row r="96" spans="1:9" ht="15" x14ac:dyDescent="0.2">
      <c r="A96" s="22" t="s">
        <v>113</v>
      </c>
      <c r="B96" s="13" t="s">
        <v>139</v>
      </c>
      <c r="C96" s="12" t="s">
        <v>194</v>
      </c>
      <c r="D96" s="26">
        <v>20</v>
      </c>
      <c r="E96" s="13" t="s">
        <v>30</v>
      </c>
      <c r="F96" s="13">
        <v>21</v>
      </c>
      <c r="G96" s="13" t="s">
        <v>5</v>
      </c>
      <c r="H96" s="12" t="s">
        <v>31</v>
      </c>
      <c r="I96" s="30"/>
    </row>
    <row r="97" spans="1:9" ht="15" x14ac:dyDescent="0.2">
      <c r="A97" s="22" t="s">
        <v>113</v>
      </c>
      <c r="B97" s="13" t="s">
        <v>140</v>
      </c>
      <c r="C97" s="12" t="s">
        <v>195</v>
      </c>
      <c r="D97" s="26">
        <v>27.5</v>
      </c>
      <c r="E97" s="13" t="s">
        <v>30</v>
      </c>
      <c r="F97" s="13">
        <v>21</v>
      </c>
      <c r="G97" s="13" t="s">
        <v>5</v>
      </c>
      <c r="H97" s="12" t="s">
        <v>31</v>
      </c>
      <c r="I97" s="30"/>
    </row>
    <row r="98" spans="1:9" ht="15" x14ac:dyDescent="0.2">
      <c r="A98" s="22" t="s">
        <v>113</v>
      </c>
      <c r="B98" s="13" t="s">
        <v>141</v>
      </c>
      <c r="C98" s="12" t="s">
        <v>18</v>
      </c>
      <c r="D98" s="26">
        <v>3.7</v>
      </c>
      <c r="E98" s="13" t="s">
        <v>4</v>
      </c>
      <c r="F98" s="13">
        <v>21</v>
      </c>
      <c r="G98" s="13" t="s">
        <v>10</v>
      </c>
      <c r="H98" s="12" t="s">
        <v>16</v>
      </c>
      <c r="I98" s="30"/>
    </row>
    <row r="99" spans="1:9" ht="15" x14ac:dyDescent="0.2">
      <c r="A99" s="22" t="s">
        <v>113</v>
      </c>
      <c r="B99" s="13" t="s">
        <v>142</v>
      </c>
      <c r="C99" s="12" t="s">
        <v>43</v>
      </c>
      <c r="D99" s="26">
        <v>16.2</v>
      </c>
      <c r="E99" s="13" t="s">
        <v>24</v>
      </c>
      <c r="F99" s="13">
        <v>10</v>
      </c>
      <c r="G99" s="13" t="s">
        <v>5</v>
      </c>
      <c r="H99" s="12"/>
      <c r="I99" s="30"/>
    </row>
    <row r="100" spans="1:9" ht="15" x14ac:dyDescent="0.2">
      <c r="A100" s="22" t="s">
        <v>113</v>
      </c>
      <c r="B100" s="13" t="s">
        <v>143</v>
      </c>
      <c r="C100" s="12" t="s">
        <v>43</v>
      </c>
      <c r="D100" s="26">
        <v>20</v>
      </c>
      <c r="E100" s="13" t="s">
        <v>24</v>
      </c>
      <c r="F100" s="13">
        <v>10</v>
      </c>
      <c r="G100" s="13" t="s">
        <v>5</v>
      </c>
      <c r="H100" s="12"/>
      <c r="I100" s="30"/>
    </row>
    <row r="101" spans="1:9" ht="15" x14ac:dyDescent="0.2">
      <c r="A101" s="22" t="s">
        <v>113</v>
      </c>
      <c r="B101" s="13" t="s">
        <v>144</v>
      </c>
      <c r="C101" s="12" t="s">
        <v>18</v>
      </c>
      <c r="D101" s="26">
        <v>3.5</v>
      </c>
      <c r="E101" s="13" t="s">
        <v>4</v>
      </c>
      <c r="F101" s="13">
        <v>21</v>
      </c>
      <c r="G101" s="13" t="s">
        <v>10</v>
      </c>
      <c r="H101" s="12" t="s">
        <v>16</v>
      </c>
      <c r="I101" s="30"/>
    </row>
    <row r="102" spans="1:9" ht="15" x14ac:dyDescent="0.2">
      <c r="A102" s="22" t="s">
        <v>113</v>
      </c>
      <c r="B102" s="13" t="s">
        <v>145</v>
      </c>
      <c r="C102" s="12" t="s">
        <v>43</v>
      </c>
      <c r="D102" s="26">
        <v>15.7</v>
      </c>
      <c r="E102" s="13" t="s">
        <v>24</v>
      </c>
      <c r="F102" s="13">
        <v>10</v>
      </c>
      <c r="G102" s="13" t="s">
        <v>5</v>
      </c>
      <c r="H102" s="12"/>
      <c r="I102" s="30"/>
    </row>
    <row r="103" spans="1:9" ht="15" x14ac:dyDescent="0.2">
      <c r="A103" s="22" t="s">
        <v>113</v>
      </c>
      <c r="B103" s="13" t="s">
        <v>146</v>
      </c>
      <c r="C103" s="12" t="s">
        <v>188</v>
      </c>
      <c r="D103" s="26">
        <v>32.6</v>
      </c>
      <c r="E103" s="13" t="s">
        <v>30</v>
      </c>
      <c r="F103" s="13">
        <v>21</v>
      </c>
      <c r="G103" s="13" t="s">
        <v>5</v>
      </c>
      <c r="H103" s="12" t="s">
        <v>33</v>
      </c>
      <c r="I103" s="30"/>
    </row>
    <row r="104" spans="1:9" ht="15" x14ac:dyDescent="0.2">
      <c r="A104" s="22" t="s">
        <v>113</v>
      </c>
      <c r="B104" s="13" t="s">
        <v>147</v>
      </c>
      <c r="C104" s="12" t="s">
        <v>189</v>
      </c>
      <c r="D104" s="26">
        <v>28.2</v>
      </c>
      <c r="E104" s="13" t="s">
        <v>30</v>
      </c>
      <c r="F104" s="13">
        <v>21</v>
      </c>
      <c r="G104" s="13" t="s">
        <v>5</v>
      </c>
      <c r="H104" s="12" t="s">
        <v>31</v>
      </c>
      <c r="I104" s="30"/>
    </row>
    <row r="105" spans="1:9" ht="15" x14ac:dyDescent="0.2">
      <c r="A105" s="22" t="s">
        <v>113</v>
      </c>
      <c r="B105" s="13" t="s">
        <v>148</v>
      </c>
      <c r="C105" s="12" t="s">
        <v>185</v>
      </c>
      <c r="D105" s="26">
        <v>20</v>
      </c>
      <c r="E105" s="13" t="s">
        <v>30</v>
      </c>
      <c r="F105" s="13">
        <v>21</v>
      </c>
      <c r="G105" s="13" t="s">
        <v>5</v>
      </c>
      <c r="H105" s="12" t="s">
        <v>149</v>
      </c>
      <c r="I105" s="30"/>
    </row>
    <row r="106" spans="1:9" ht="15" x14ac:dyDescent="0.2">
      <c r="A106" s="22" t="s">
        <v>113</v>
      </c>
      <c r="B106" s="13" t="s">
        <v>150</v>
      </c>
      <c r="C106" s="12" t="s">
        <v>187</v>
      </c>
      <c r="D106" s="26">
        <v>20</v>
      </c>
      <c r="E106" s="13" t="s">
        <v>30</v>
      </c>
      <c r="F106" s="13">
        <v>21</v>
      </c>
      <c r="G106" s="13" t="s">
        <v>5</v>
      </c>
      <c r="H106" s="12" t="s">
        <v>31</v>
      </c>
      <c r="I106" s="30"/>
    </row>
    <row r="107" spans="1:9" ht="15" x14ac:dyDescent="0.2">
      <c r="A107" s="22" t="s">
        <v>113</v>
      </c>
      <c r="B107" s="13" t="s">
        <v>151</v>
      </c>
      <c r="C107" s="12" t="s">
        <v>186</v>
      </c>
      <c r="D107" s="26">
        <v>12.1</v>
      </c>
      <c r="E107" s="13" t="s">
        <v>30</v>
      </c>
      <c r="F107" s="13">
        <v>21</v>
      </c>
      <c r="G107" s="13" t="s">
        <v>5</v>
      </c>
      <c r="H107" s="12" t="s">
        <v>31</v>
      </c>
      <c r="I107" s="30"/>
    </row>
    <row r="108" spans="1:9" ht="15" x14ac:dyDescent="0.2">
      <c r="A108" s="22" t="s">
        <v>113</v>
      </c>
      <c r="B108" s="13" t="s">
        <v>152</v>
      </c>
      <c r="C108" s="12" t="s">
        <v>185</v>
      </c>
      <c r="D108" s="26">
        <v>36.9</v>
      </c>
      <c r="E108" s="13" t="s">
        <v>30</v>
      </c>
      <c r="F108" s="13">
        <v>21</v>
      </c>
      <c r="G108" s="13" t="s">
        <v>5</v>
      </c>
      <c r="H108" s="12"/>
      <c r="I108" s="30"/>
    </row>
    <row r="109" spans="1:9" ht="15" x14ac:dyDescent="0.2">
      <c r="A109" s="22" t="s">
        <v>113</v>
      </c>
      <c r="B109" s="13" t="s">
        <v>153</v>
      </c>
      <c r="C109" s="12" t="s">
        <v>184</v>
      </c>
      <c r="D109" s="26">
        <v>33.1</v>
      </c>
      <c r="E109" s="13" t="s">
        <v>30</v>
      </c>
      <c r="F109" s="13">
        <v>21</v>
      </c>
      <c r="G109" s="13" t="s">
        <v>5</v>
      </c>
      <c r="H109" s="12" t="s">
        <v>31</v>
      </c>
      <c r="I109" s="30"/>
    </row>
    <row r="110" spans="1:9" ht="15" x14ac:dyDescent="0.2">
      <c r="A110" s="22" t="s">
        <v>113</v>
      </c>
      <c r="B110" s="13" t="s">
        <v>154</v>
      </c>
      <c r="C110" s="12" t="s">
        <v>35</v>
      </c>
      <c r="D110" s="26">
        <v>45.8</v>
      </c>
      <c r="E110" s="13" t="s">
        <v>4</v>
      </c>
      <c r="F110" s="13">
        <v>21</v>
      </c>
      <c r="G110" s="13" t="s">
        <v>5</v>
      </c>
      <c r="H110" s="12"/>
      <c r="I110" s="30"/>
    </row>
    <row r="111" spans="1:9" thickBot="1" x14ac:dyDescent="0.25">
      <c r="A111" s="23" t="s">
        <v>113</v>
      </c>
      <c r="B111" s="15" t="s">
        <v>155</v>
      </c>
      <c r="C111" s="14" t="s">
        <v>35</v>
      </c>
      <c r="D111" s="27">
        <v>52.4</v>
      </c>
      <c r="E111" s="15" t="s">
        <v>4</v>
      </c>
      <c r="F111" s="15">
        <v>21</v>
      </c>
      <c r="G111" s="15" t="s">
        <v>5</v>
      </c>
      <c r="H111" s="14"/>
      <c r="I111" s="31"/>
    </row>
    <row r="112" spans="1:9" ht="15" x14ac:dyDescent="0.2">
      <c r="A112" s="24" t="s">
        <v>156</v>
      </c>
      <c r="B112" s="17" t="s">
        <v>157</v>
      </c>
      <c r="C112" s="16" t="s">
        <v>60</v>
      </c>
      <c r="D112" s="28">
        <f>26.5+38</f>
        <v>64.5</v>
      </c>
      <c r="E112" s="17" t="s">
        <v>4</v>
      </c>
      <c r="F112" s="17">
        <v>1</v>
      </c>
      <c r="G112" s="17" t="s">
        <v>5</v>
      </c>
      <c r="H112" s="16"/>
      <c r="I112" s="32"/>
    </row>
    <row r="113" spans="1:9" ht="15" x14ac:dyDescent="0.2">
      <c r="A113" s="22" t="s">
        <v>156</v>
      </c>
      <c r="B113" s="13" t="s">
        <v>158</v>
      </c>
      <c r="C113" s="12" t="s">
        <v>62</v>
      </c>
      <c r="D113" s="26">
        <f>26</f>
        <v>26</v>
      </c>
      <c r="E113" s="13" t="s">
        <v>4</v>
      </c>
      <c r="F113" s="13">
        <v>1</v>
      </c>
      <c r="G113" s="13" t="s">
        <v>5</v>
      </c>
      <c r="H113" s="12"/>
      <c r="I113" s="30"/>
    </row>
    <row r="114" spans="1:9" ht="15" x14ac:dyDescent="0.2">
      <c r="A114" s="22" t="s">
        <v>58</v>
      </c>
      <c r="B114" s="13" t="s">
        <v>159</v>
      </c>
      <c r="C114" s="12" t="s">
        <v>160</v>
      </c>
      <c r="D114" s="26">
        <v>12.5</v>
      </c>
      <c r="E114" s="13" t="s">
        <v>4</v>
      </c>
      <c r="F114" s="13">
        <v>5</v>
      </c>
      <c r="G114" s="13" t="s">
        <v>5</v>
      </c>
      <c r="H114" s="12"/>
      <c r="I114" s="30"/>
    </row>
    <row r="115" spans="1:9" ht="15" x14ac:dyDescent="0.2">
      <c r="A115" s="22" t="s">
        <v>58</v>
      </c>
      <c r="B115" s="13" t="s">
        <v>161</v>
      </c>
      <c r="C115" s="12" t="s">
        <v>182</v>
      </c>
      <c r="D115" s="26">
        <v>64.8</v>
      </c>
      <c r="E115" s="13" t="s">
        <v>4</v>
      </c>
      <c r="F115" s="13">
        <v>5</v>
      </c>
      <c r="G115" s="13" t="s">
        <v>5</v>
      </c>
      <c r="H115" s="12"/>
      <c r="I115" s="30"/>
    </row>
    <row r="116" spans="1:9" ht="15" x14ac:dyDescent="0.2">
      <c r="A116" s="22" t="s">
        <v>1</v>
      </c>
      <c r="B116" s="13" t="s">
        <v>162</v>
      </c>
      <c r="C116" s="12" t="s">
        <v>77</v>
      </c>
      <c r="D116" s="26">
        <v>5.8</v>
      </c>
      <c r="E116" s="13" t="s">
        <v>4</v>
      </c>
      <c r="F116" s="13">
        <v>5</v>
      </c>
      <c r="G116" s="13" t="s">
        <v>5</v>
      </c>
      <c r="H116" s="12"/>
      <c r="I116" s="30"/>
    </row>
    <row r="117" spans="1:9" thickBot="1" x14ac:dyDescent="0.25">
      <c r="A117" s="23" t="s">
        <v>58</v>
      </c>
      <c r="B117" s="15" t="s">
        <v>163</v>
      </c>
      <c r="C117" s="14" t="s">
        <v>183</v>
      </c>
      <c r="D117" s="27">
        <v>27.5</v>
      </c>
      <c r="E117" s="15" t="s">
        <v>4</v>
      </c>
      <c r="F117" s="15">
        <v>5</v>
      </c>
      <c r="G117" s="15" t="s">
        <v>5</v>
      </c>
      <c r="H117" s="14"/>
      <c r="I117" s="31"/>
    </row>
    <row r="118" spans="1:9" ht="7.5" customHeight="1" x14ac:dyDescent="0.2">
      <c r="A118" s="18"/>
      <c r="B118" s="18"/>
      <c r="C118" s="18"/>
      <c r="D118" s="18"/>
      <c r="E118" s="18"/>
      <c r="F118" s="18"/>
      <c r="G118" s="18"/>
      <c r="H118" s="18"/>
      <c r="I118" s="18"/>
    </row>
    <row r="119" spans="1:9" ht="15.75" customHeight="1" x14ac:dyDescent="0.2">
      <c r="A119" s="19" t="s">
        <v>177</v>
      </c>
      <c r="B119" s="18"/>
      <c r="C119" s="18"/>
      <c r="D119" s="18"/>
      <c r="E119" s="18"/>
      <c r="F119" s="18"/>
      <c r="G119" s="18"/>
      <c r="H119" s="18"/>
      <c r="I119" s="18"/>
    </row>
    <row r="120" spans="1:9" ht="7.5" customHeight="1" x14ac:dyDescent="0.2">
      <c r="A120" s="19"/>
      <c r="B120" s="18"/>
      <c r="C120" s="18"/>
      <c r="D120" s="18"/>
      <c r="E120" s="18"/>
      <c r="F120" s="18"/>
      <c r="G120" s="18"/>
      <c r="H120" s="18"/>
      <c r="I120" s="18"/>
    </row>
    <row r="121" spans="1:9" ht="15.75" customHeight="1" x14ac:dyDescent="0.2">
      <c r="A121" s="20" t="s">
        <v>172</v>
      </c>
      <c r="B121" s="18"/>
      <c r="C121" s="18"/>
      <c r="D121" s="18"/>
      <c r="E121" s="18"/>
      <c r="F121" s="18"/>
      <c r="G121" s="18"/>
      <c r="H121" s="18"/>
      <c r="I121" s="18"/>
    </row>
    <row r="122" spans="1:9" ht="15.75" customHeight="1" x14ac:dyDescent="0.2">
      <c r="A122" s="33" t="s">
        <v>4</v>
      </c>
      <c r="B122" s="18" t="s">
        <v>178</v>
      </c>
      <c r="C122" s="18"/>
      <c r="D122" s="18"/>
      <c r="E122" s="18"/>
      <c r="F122" s="18"/>
      <c r="G122" s="18"/>
      <c r="H122" s="18"/>
      <c r="I122" s="18"/>
    </row>
    <row r="123" spans="1:9" ht="15.75" customHeight="1" x14ac:dyDescent="0.2">
      <c r="A123" s="33" t="s">
        <v>24</v>
      </c>
      <c r="B123" s="18" t="s">
        <v>179</v>
      </c>
      <c r="C123" s="18"/>
      <c r="D123" s="18"/>
      <c r="E123" s="18"/>
      <c r="F123" s="18"/>
      <c r="G123" s="18"/>
      <c r="H123" s="18"/>
      <c r="I123" s="18"/>
    </row>
    <row r="124" spans="1:9" ht="15.75" customHeight="1" x14ac:dyDescent="0.2">
      <c r="A124" s="33" t="s">
        <v>30</v>
      </c>
      <c r="B124" s="18" t="s">
        <v>180</v>
      </c>
      <c r="C124" s="18"/>
      <c r="D124" s="18"/>
      <c r="E124" s="18"/>
      <c r="F124" s="18"/>
      <c r="G124" s="18"/>
      <c r="H124" s="18"/>
      <c r="I124" s="18"/>
    </row>
    <row r="125" spans="1:9" ht="7.5" customHeight="1" x14ac:dyDescent="0.2">
      <c r="A125" s="18"/>
      <c r="B125" s="18"/>
      <c r="C125" s="18"/>
      <c r="D125" s="18"/>
      <c r="E125" s="18"/>
      <c r="F125" s="18"/>
      <c r="G125" s="18"/>
      <c r="H125" s="18"/>
      <c r="I125" s="18"/>
    </row>
    <row r="126" spans="1:9" ht="15.75" customHeight="1" x14ac:dyDescent="0.2">
      <c r="A126" s="20" t="s">
        <v>181</v>
      </c>
      <c r="B126" s="18"/>
      <c r="C126" s="18"/>
      <c r="D126" s="18"/>
      <c r="E126" s="18"/>
      <c r="F126" s="18"/>
      <c r="G126" s="18"/>
      <c r="H126" s="18"/>
      <c r="I126" s="18"/>
    </row>
    <row r="127" spans="1:9" ht="15.75" customHeight="1" x14ac:dyDescent="0.2">
      <c r="A127" s="33">
        <v>21</v>
      </c>
      <c r="B127" s="18" t="s">
        <v>164</v>
      </c>
      <c r="C127" s="18"/>
      <c r="D127" s="18"/>
      <c r="E127" s="18"/>
      <c r="F127" s="18"/>
      <c r="G127" s="18"/>
      <c r="H127" s="18"/>
      <c r="I127" s="18"/>
    </row>
    <row r="128" spans="1:9" ht="15.75" customHeight="1" x14ac:dyDescent="0.2">
      <c r="A128" s="33">
        <v>10</v>
      </c>
      <c r="B128" s="18" t="s">
        <v>165</v>
      </c>
      <c r="C128" s="18"/>
      <c r="D128" s="18"/>
      <c r="E128" s="18"/>
      <c r="F128" s="18"/>
      <c r="G128" s="18"/>
      <c r="H128" s="18"/>
      <c r="I128" s="18"/>
    </row>
    <row r="129" spans="1:9" ht="15.75" customHeight="1" x14ac:dyDescent="0.2">
      <c r="A129" s="33">
        <v>5</v>
      </c>
      <c r="B129" s="18" t="s">
        <v>166</v>
      </c>
      <c r="C129" s="18"/>
      <c r="D129" s="18"/>
      <c r="E129" s="18"/>
      <c r="F129" s="18"/>
      <c r="G129" s="18"/>
      <c r="H129" s="18"/>
      <c r="I129" s="18"/>
    </row>
    <row r="130" spans="1:9" ht="15.75" customHeight="1" x14ac:dyDescent="0.2">
      <c r="A130" s="33">
        <v>1</v>
      </c>
      <c r="B130" s="18" t="s">
        <v>167</v>
      </c>
      <c r="C130" s="18"/>
      <c r="D130" s="18"/>
      <c r="E130" s="18"/>
      <c r="F130" s="18"/>
      <c r="G130" s="18"/>
      <c r="H130" s="18"/>
      <c r="I130" s="18"/>
    </row>
    <row r="131" spans="1:9" ht="15.75" customHeight="1" x14ac:dyDescent="0.25">
      <c r="A131" s="9"/>
      <c r="B131" s="9"/>
      <c r="C131" s="9"/>
      <c r="D131" s="9"/>
      <c r="E131" s="9"/>
      <c r="F131" s="9"/>
      <c r="G131" s="9"/>
      <c r="H131" s="9"/>
      <c r="I131" s="9"/>
    </row>
  </sheetData>
  <autoFilter ref="A3:I117"/>
  <customSheetViews>
    <customSheetView guid="{39474F16-887F-47FD-8A87-1A77D6E8F258}" fitToPage="1" showAutoFilter="1" hiddenColumns="1">
      <selection sqref="A1:I3"/>
      <pageMargins left="0.7" right="0.7" top="0.78740157499999996" bottom="0.78740157499999996" header="0.3" footer="0.3"/>
      <pageSetup paperSize="9" scale="74" fitToHeight="0" orientation="portrait" r:id="rId1"/>
      <autoFilter ref="A3:I117"/>
    </customSheetView>
    <customSheetView guid="{543BF77B-D841-4B52-B752-DAACAF17BD22}" fitToPage="1" showAutoFilter="1" hiddenColumns="1">
      <selection activeCell="C7" sqref="C7"/>
      <pageMargins left="0.7" right="0.7" top="0.78740157499999996" bottom="0.78740157499999996" header="0.3" footer="0.3"/>
      <pageSetup paperSize="9" scale="74" fitToHeight="0" orientation="portrait" r:id="rId2"/>
      <autoFilter ref="A3:I117"/>
    </customSheetView>
  </customSheetViews>
  <pageMargins left="0.7" right="0.7" top="0.78740157499999996" bottom="0.78740157499999996" header="0.3" footer="0.3"/>
  <pageSetup paperSize="9" scale="74" fitToHeight="0" orientation="portrait" r:id="rId3"/>
  <headerFooter>
    <oddFooter>&amp;C&amp;"-,Obyčejné"&amp;11LFP - Úklid experimentálních laboratoří a Modré posluchárny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08"/>
  <sheetViews>
    <sheetView zoomScaleNormal="100" workbookViewId="0">
      <selection activeCell="C43" sqref="C43"/>
    </sheetView>
  </sheetViews>
  <sheetFormatPr defaultColWidth="14.42578125" defaultRowHeight="15.75" customHeight="1" x14ac:dyDescent="0.2"/>
  <cols>
    <col min="1" max="1" width="16.140625" customWidth="1"/>
    <col min="2" max="6" width="14.28515625" customWidth="1"/>
    <col min="7" max="7" width="8.140625" customWidth="1"/>
    <col min="8" max="8" width="8.7109375" customWidth="1"/>
  </cols>
  <sheetData>
    <row r="1" spans="1:30" ht="15.75" customHeight="1" x14ac:dyDescent="0.25">
      <c r="A1" s="46" t="s">
        <v>246</v>
      </c>
      <c r="B1" s="9"/>
      <c r="C1" s="9"/>
      <c r="D1" s="9"/>
      <c r="E1" s="9"/>
      <c r="F1" s="9"/>
    </row>
    <row r="2" spans="1:30" ht="15.75" customHeight="1" thickBot="1" x14ac:dyDescent="0.3">
      <c r="A2" s="9"/>
      <c r="B2" s="9"/>
      <c r="C2" s="9"/>
      <c r="D2" s="9"/>
      <c r="E2" s="9"/>
      <c r="F2" s="9"/>
    </row>
    <row r="3" spans="1:30" ht="22.5" customHeight="1" x14ac:dyDescent="0.2">
      <c r="A3" s="82" t="s">
        <v>212</v>
      </c>
      <c r="B3" s="84" t="s">
        <v>211</v>
      </c>
      <c r="C3" s="84"/>
      <c r="D3" s="84"/>
      <c r="E3" s="84"/>
      <c r="F3" s="85" t="s">
        <v>213</v>
      </c>
    </row>
    <row r="4" spans="1:30" ht="22.5" customHeight="1" thickBot="1" x14ac:dyDescent="0.25">
      <c r="A4" s="83"/>
      <c r="B4" s="37" t="s">
        <v>164</v>
      </c>
      <c r="C4" s="37" t="s">
        <v>165</v>
      </c>
      <c r="D4" s="37" t="s">
        <v>166</v>
      </c>
      <c r="E4" s="37" t="s">
        <v>167</v>
      </c>
      <c r="F4" s="86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0" ht="15.75" customHeight="1" x14ac:dyDescent="0.2">
      <c r="A5" s="36" t="s">
        <v>1</v>
      </c>
      <c r="B5" s="38">
        <f>SUMIFS('Exp. lab. specifikace'!D4:D117,'Exp. lab. specifikace'!A4:A117,A5,'Exp. lab. specifikace'!F4:F117,21)</f>
        <v>491.20000000000005</v>
      </c>
      <c r="C5" s="38">
        <f>SUMIFS('Exp. lab. specifikace'!D4:D117,'Exp. lab. specifikace'!A4:A117,A5,'Exp. lab. specifikace'!F4:F117,10)</f>
        <v>102.4</v>
      </c>
      <c r="D5" s="38">
        <f>SUMIFS('Exp. lab. specifikace'!D4:D117,'Exp. lab. specifikace'!A4:A117,A5,'Exp. lab. specifikace'!F4:F117,5)</f>
        <v>35.4</v>
      </c>
      <c r="E5" s="38">
        <f>SUMIFS('Exp. lab. specifikace'!D4:D117,'Exp. lab. specifikace'!A4:A117,A5,'Exp. lab. specifikace'!F4:F117,1)</f>
        <v>63.400000000000006</v>
      </c>
      <c r="F5" s="39">
        <f t="shared" ref="F5:F8" si="0">SUM(B5*21,C5*10,D5*5,E5)</f>
        <v>11579.6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ht="15.75" customHeight="1" x14ac:dyDescent="0.2">
      <c r="A6" s="34" t="s">
        <v>58</v>
      </c>
      <c r="B6" s="40">
        <f>SUMIFS('Exp. lab. specifikace'!D4:D117,'Exp. lab. specifikace'!A4:A117,A6,'Exp. lab. specifikace'!F4:F117,21)</f>
        <v>461.20000000000005</v>
      </c>
      <c r="C6" s="40">
        <f>SUMIFS('Exp. lab. specifikace'!D4:D117,'Exp. lab. specifikace'!A4:A117,A6,'Exp. lab. specifikace'!F4:F117,10)</f>
        <v>283.39999999999998</v>
      </c>
      <c r="D6" s="40">
        <f>SUMIFS('Exp. lab. specifikace'!D4:D117,'Exp. lab. specifikace'!A4:A117,A6,'Exp. lab. specifikace'!F4:F117,5)</f>
        <v>104.8</v>
      </c>
      <c r="E6" s="40">
        <f>SUMIFS('Exp. lab. specifikace'!D4:D117,'Exp. lab. specifikace'!A4:A117,A6,'Exp. lab. specifikace'!F4:F117,1)</f>
        <v>46.399999999999991</v>
      </c>
      <c r="F6" s="41">
        <f t="shared" si="0"/>
        <v>13089.6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15.75" customHeight="1" x14ac:dyDescent="0.2">
      <c r="A7" s="34" t="s">
        <v>113</v>
      </c>
      <c r="B7" s="40">
        <f>SUMIFS('Exp. lab. specifikace'!D4:D117,'Exp. lab. specifikace'!A4:A117,A7,'Exp. lab. specifikace'!F4:F117,21)</f>
        <v>609.69999999999993</v>
      </c>
      <c r="C7" s="40">
        <f>SUMIFS('Exp. lab. specifikace'!D4:D117,'Exp. lab. specifikace'!A4:A117,A7,'Exp. lab. specifikace'!F4:F117,10)</f>
        <v>119.5</v>
      </c>
      <c r="D7" s="40">
        <f>SUMIFS('Exp. lab. specifikace'!D4:D117,'Exp. lab. specifikace'!A4:A117,A7,'Exp. lab. specifikace'!F4:F117,5)</f>
        <v>0</v>
      </c>
      <c r="E7" s="40">
        <f>SUMIFS('Exp. lab. specifikace'!D4:D117,'Exp. lab. specifikace'!A4:A117,A7,'Exp. lab. specifikace'!F4:F117,1)</f>
        <v>52</v>
      </c>
      <c r="F7" s="41">
        <f t="shared" si="0"/>
        <v>14050.699999999999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30" ht="15.75" customHeight="1" x14ac:dyDescent="0.2">
      <c r="A8" s="34" t="s">
        <v>156</v>
      </c>
      <c r="B8" s="40">
        <f>SUMIFS('Exp. lab. specifikace'!D4:D117,'Exp. lab. specifikace'!A4:A117,A8,'Exp. lab. specifikace'!F4:F117,21)</f>
        <v>0</v>
      </c>
      <c r="C8" s="40">
        <f>SUMIFS('Exp. lab. specifikace'!D4:D117,'Exp. lab. specifikace'!A4:A117,A8,'Exp. lab. specifikace'!F4:F117,10)</f>
        <v>0</v>
      </c>
      <c r="D8" s="40">
        <f>SUMIFS('Exp. lab. specifikace'!D4:D117,'Exp. lab. specifikace'!A4:A117,A8,'Exp. lab. specifikace'!F4:F117,5)</f>
        <v>0</v>
      </c>
      <c r="E8" s="40">
        <f>SUMIFS('Exp. lab. specifikace'!D4:D117,'Exp. lab. specifikace'!A4:A117,A8,'Exp. lab. specifikace'!F4:F117,1)</f>
        <v>90.5</v>
      </c>
      <c r="F8" s="41">
        <f t="shared" si="0"/>
        <v>90.5</v>
      </c>
      <c r="G8" s="4"/>
      <c r="H8" s="4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15.75" customHeight="1" thickBot="1" x14ac:dyDescent="0.25">
      <c r="A9" s="35" t="s">
        <v>168</v>
      </c>
      <c r="B9" s="42">
        <f t="shared" ref="B9:F9" si="1">SUM(B5:B8)</f>
        <v>1562.1</v>
      </c>
      <c r="C9" s="42">
        <f t="shared" si="1"/>
        <v>505.29999999999995</v>
      </c>
      <c r="D9" s="42">
        <f t="shared" si="1"/>
        <v>140.19999999999999</v>
      </c>
      <c r="E9" s="42">
        <f t="shared" si="1"/>
        <v>252.3</v>
      </c>
      <c r="F9" s="43">
        <f t="shared" si="1"/>
        <v>38810.400000000001</v>
      </c>
      <c r="G9" s="4"/>
      <c r="H9" s="4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15.75" customHeight="1" x14ac:dyDescent="0.2">
      <c r="A10" s="1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15.75" customHeight="1" x14ac:dyDescent="0.2">
      <c r="A11" s="44" t="s">
        <v>214</v>
      </c>
      <c r="B11" s="45" t="s">
        <v>215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15.75" customHeight="1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15.75" customHeight="1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:30" ht="15.75" customHeight="1" x14ac:dyDescent="0.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:30" ht="15.75" customHeight="1" x14ac:dyDescent="0.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1:30" ht="15.75" customHeight="1" x14ac:dyDescent="0.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:30" ht="15.75" customHeight="1" x14ac:dyDescent="0.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:30" ht="15.75" customHeight="1" x14ac:dyDescent="0.2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1:30" ht="15.75" customHeight="1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1:30" ht="15.75" customHeight="1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spans="1:30" ht="15.75" customHeight="1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1:30" ht="15.75" customHeight="1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1:30" ht="15.75" customHeigh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1:30" ht="15.75" customHeight="1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1:30" ht="15.75" customHeight="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spans="1:30" ht="15.75" customHeight="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1:30" ht="15.75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</row>
    <row r="28" spans="1:30" ht="15.75" customHeigh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</row>
    <row r="29" spans="1:30" ht="15.75" customHeigh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</row>
    <row r="30" spans="1:30" ht="15.75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</row>
    <row r="31" spans="1:30" ht="15.75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</row>
    <row r="32" spans="1:30" ht="15.75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</row>
    <row r="33" spans="1:30" ht="15.75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</row>
    <row r="34" spans="1:30" ht="15.75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</row>
    <row r="35" spans="1:30" ht="15.7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</row>
    <row r="36" spans="1:30" ht="15.75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</row>
    <row r="37" spans="1:30" ht="15.75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</row>
    <row r="38" spans="1:30" ht="15.75" customHeight="1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</row>
    <row r="39" spans="1:30" ht="15.75" customHeight="1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</row>
    <row r="40" spans="1:30" ht="15.75" customHeight="1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</row>
    <row r="41" spans="1:30" ht="12.75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</row>
    <row r="42" spans="1:30" ht="12.75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</row>
    <row r="43" spans="1:30" ht="12.75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spans="1:30" ht="12.75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 spans="1:30" ht="12.75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</row>
    <row r="46" spans="1:30" ht="12.75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</row>
    <row r="47" spans="1:30" ht="12.75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</row>
    <row r="48" spans="1:30" ht="12.75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</row>
    <row r="49" spans="1:30" ht="12.75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</row>
    <row r="50" spans="1:30" ht="12.75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</row>
    <row r="51" spans="1:30" ht="12.75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</row>
    <row r="52" spans="1:30" ht="12.75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</row>
    <row r="53" spans="1:30" ht="12.75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</row>
    <row r="54" spans="1:30" ht="12.75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</row>
    <row r="55" spans="1:30" ht="12.75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1:30" ht="12.75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</row>
    <row r="57" spans="1:30" ht="12.75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</row>
    <row r="58" spans="1:30" ht="12.75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</row>
    <row r="59" spans="1:30" ht="12.75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</row>
    <row r="60" spans="1:30" ht="12.75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</row>
    <row r="61" spans="1:30" ht="12.75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</row>
    <row r="62" spans="1:30" ht="12.75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</row>
    <row r="63" spans="1:30" ht="12.75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</row>
    <row r="64" spans="1:30" ht="12.75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</row>
    <row r="65" spans="1:30" ht="12.75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</row>
    <row r="66" spans="1:30" ht="12.75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</row>
    <row r="67" spans="1:30" ht="12.75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</row>
    <row r="68" spans="1:30" ht="12.75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</row>
    <row r="69" spans="1:30" ht="12.75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</row>
    <row r="70" spans="1:30" ht="12.75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</row>
    <row r="71" spans="1:30" ht="12.75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</row>
    <row r="72" spans="1:30" ht="12.75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</row>
    <row r="73" spans="1:30" ht="12.75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</row>
    <row r="74" spans="1:30" ht="12.75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</row>
    <row r="75" spans="1:30" ht="12.75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</row>
    <row r="76" spans="1:30" ht="12.75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</row>
    <row r="77" spans="1:30" ht="12.75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</row>
    <row r="78" spans="1:30" ht="12.75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</row>
    <row r="79" spans="1:30" ht="12.75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</row>
    <row r="80" spans="1:30" ht="12.75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</row>
    <row r="81" spans="1:30" ht="12.75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</row>
    <row r="82" spans="1:30" ht="12.75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</row>
    <row r="83" spans="1:30" ht="12.75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</row>
    <row r="84" spans="1:30" ht="12.75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</row>
    <row r="85" spans="1:30" ht="12.75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</row>
    <row r="86" spans="1:30" ht="12.75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</row>
    <row r="87" spans="1:30" ht="12.75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</row>
    <row r="88" spans="1:30" ht="12.75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</row>
    <row r="89" spans="1:30" ht="12.75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</row>
    <row r="90" spans="1:30" ht="12.75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</row>
    <row r="91" spans="1:30" ht="12.75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</row>
    <row r="92" spans="1:30" ht="12.75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</row>
    <row r="93" spans="1:30" ht="12.75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</row>
    <row r="94" spans="1:30" ht="12.75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</row>
    <row r="95" spans="1:30" ht="12.75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</row>
    <row r="96" spans="1:30" ht="12.75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</row>
    <row r="97" spans="1:30" ht="12.75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</row>
    <row r="98" spans="1:30" ht="12.75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</row>
    <row r="99" spans="1:30" ht="12.75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</row>
    <row r="100" spans="1:30" ht="12.75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</row>
    <row r="101" spans="1:30" ht="12.75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</row>
    <row r="102" spans="1:30" ht="12.75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</row>
    <row r="103" spans="1:30" ht="12.75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</row>
    <row r="104" spans="1:30" ht="12.75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</row>
    <row r="105" spans="1:30" ht="12.75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</row>
    <row r="106" spans="1:30" ht="12.75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</row>
    <row r="107" spans="1:30" ht="12.75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</row>
    <row r="108" spans="1:30" ht="12.75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</row>
    <row r="109" spans="1:30" ht="12.75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</row>
    <row r="110" spans="1:30" ht="12.75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</row>
    <row r="111" spans="1:30" ht="12.75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</row>
    <row r="112" spans="1:30" ht="12.75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</row>
    <row r="113" spans="1:30" ht="12.75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</row>
    <row r="114" spans="1:30" ht="12.75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</row>
    <row r="115" spans="1:30" ht="12.75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</row>
    <row r="116" spans="1:30" ht="12.75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</row>
    <row r="117" spans="1:30" ht="12.75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</row>
    <row r="118" spans="1:30" ht="12.75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</row>
    <row r="119" spans="1:30" ht="12.75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</row>
    <row r="120" spans="1:30" ht="12.75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</row>
    <row r="121" spans="1:30" ht="12.75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</row>
    <row r="122" spans="1:30" ht="12.75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</row>
    <row r="123" spans="1:30" ht="12.75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</row>
    <row r="124" spans="1:30" ht="12.75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</row>
    <row r="125" spans="1:30" ht="12.75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</row>
    <row r="126" spans="1:30" ht="12.75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</row>
    <row r="127" spans="1:30" ht="12.75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</row>
    <row r="128" spans="1:30" ht="12.75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</row>
    <row r="129" spans="1:30" ht="12.75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</row>
    <row r="130" spans="1:30" ht="12.75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</row>
    <row r="131" spans="1:30" ht="12.75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</row>
    <row r="132" spans="1:30" ht="12.75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</row>
    <row r="133" spans="1:30" ht="12.75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</row>
    <row r="134" spans="1:30" ht="12.75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</row>
    <row r="135" spans="1:30" ht="12.75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</row>
    <row r="136" spans="1:30" ht="12.75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</row>
    <row r="137" spans="1:30" ht="12.75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</row>
    <row r="138" spans="1:30" ht="12.75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</row>
    <row r="139" spans="1:30" ht="12.75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</row>
    <row r="140" spans="1:30" ht="12.75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</row>
    <row r="141" spans="1:30" ht="12.75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</row>
    <row r="142" spans="1:30" ht="12.75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</row>
    <row r="143" spans="1:30" ht="12.75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</row>
    <row r="144" spans="1:30" ht="12.75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</row>
    <row r="145" spans="1:30" ht="12.75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</row>
    <row r="146" spans="1:30" ht="12.75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</row>
    <row r="147" spans="1:30" ht="12.75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</row>
    <row r="148" spans="1:30" ht="12.75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</row>
    <row r="149" spans="1:30" ht="12.75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</row>
    <row r="150" spans="1:30" ht="12.75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</row>
    <row r="151" spans="1:30" ht="12.75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</row>
    <row r="152" spans="1:30" ht="12.75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</row>
    <row r="153" spans="1:30" ht="12.75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</row>
    <row r="154" spans="1:30" ht="12.75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</row>
    <row r="155" spans="1:30" ht="12.75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</row>
    <row r="156" spans="1:30" ht="12.75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</row>
    <row r="157" spans="1:30" ht="12.75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</row>
    <row r="158" spans="1:30" ht="12.75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</row>
    <row r="159" spans="1:30" ht="12.75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</row>
    <row r="160" spans="1:30" ht="12.75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</row>
    <row r="161" spans="1:30" ht="12.75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</row>
    <row r="162" spans="1:30" ht="12.75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</row>
    <row r="163" spans="1:30" ht="12.75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</row>
    <row r="164" spans="1:30" ht="12.75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</row>
    <row r="165" spans="1:30" ht="12.75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</row>
    <row r="166" spans="1:30" ht="12.75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</row>
    <row r="167" spans="1:30" ht="12.75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</row>
    <row r="168" spans="1:30" ht="12.75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</row>
    <row r="169" spans="1:30" ht="12.75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</row>
    <row r="170" spans="1:30" ht="12.75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</row>
    <row r="171" spans="1:30" ht="12.75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</row>
    <row r="172" spans="1:30" ht="12.75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</row>
    <row r="173" spans="1:30" ht="12.75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</row>
    <row r="174" spans="1:30" ht="12.75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</row>
    <row r="175" spans="1:30" ht="12.75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</row>
    <row r="176" spans="1:30" ht="12.75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</row>
    <row r="177" spans="1:30" ht="12.75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</row>
    <row r="178" spans="1:30" ht="12.75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</row>
    <row r="179" spans="1:30" ht="12.75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</row>
    <row r="180" spans="1:30" ht="12.75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</row>
    <row r="181" spans="1:30" ht="12.75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</row>
    <row r="182" spans="1:30" ht="12.75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</row>
    <row r="183" spans="1:30" ht="12.75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</row>
    <row r="184" spans="1:30" ht="12.75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</row>
    <row r="185" spans="1:30" ht="12.75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</row>
    <row r="186" spans="1:30" ht="12.75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</row>
    <row r="187" spans="1:30" ht="12.75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</row>
    <row r="188" spans="1:30" ht="12.75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</row>
    <row r="189" spans="1:30" ht="12.75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</row>
    <row r="190" spans="1:30" ht="12.75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</row>
    <row r="191" spans="1:30" ht="12.75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</row>
    <row r="192" spans="1:30" ht="12.75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</row>
    <row r="193" spans="1:30" ht="12.75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</row>
    <row r="194" spans="1:30" ht="12.75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</row>
    <row r="195" spans="1:30" ht="12.75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</row>
    <row r="196" spans="1:30" ht="12.75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</row>
    <row r="197" spans="1:30" ht="12.75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</row>
    <row r="198" spans="1:30" ht="12.75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</row>
    <row r="199" spans="1:30" ht="12.75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</row>
    <row r="200" spans="1:30" ht="12.75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</row>
    <row r="201" spans="1:30" ht="12.75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</row>
    <row r="202" spans="1:30" ht="12.75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</row>
    <row r="203" spans="1:30" ht="12.75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</row>
    <row r="204" spans="1:30" ht="12.75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</row>
    <row r="205" spans="1:30" ht="12.75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</row>
    <row r="206" spans="1:30" ht="12.75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</row>
    <row r="207" spans="1:30" ht="12.75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</row>
    <row r="208" spans="1:30" ht="12.75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</row>
    <row r="209" spans="1:30" ht="12.75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</row>
    <row r="210" spans="1:30" ht="12.75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</row>
    <row r="211" spans="1:30" ht="12.75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</row>
    <row r="212" spans="1:30" ht="12.75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</row>
    <row r="213" spans="1:30" ht="12.75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</row>
    <row r="214" spans="1:30" ht="12.75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</row>
    <row r="215" spans="1:30" ht="12.75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</row>
    <row r="216" spans="1:30" ht="12.75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</row>
    <row r="217" spans="1:30" ht="12.75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</row>
    <row r="218" spans="1:30" ht="12.75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</row>
    <row r="219" spans="1:30" ht="12.75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</row>
    <row r="220" spans="1:30" ht="12.75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</row>
    <row r="221" spans="1:30" ht="12.75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</row>
    <row r="222" spans="1:30" ht="12.75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</row>
    <row r="223" spans="1:30" ht="12.75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</row>
    <row r="224" spans="1:30" ht="12.75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</row>
    <row r="225" spans="1:30" ht="12.75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</row>
    <row r="226" spans="1:30" ht="12.75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</row>
    <row r="227" spans="1:30" ht="12.75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</row>
    <row r="228" spans="1:30" ht="12.75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</row>
    <row r="229" spans="1:30" ht="12.75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</row>
    <row r="230" spans="1:30" ht="12.75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</row>
    <row r="231" spans="1:30" ht="12.75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</row>
    <row r="232" spans="1:30" ht="12.75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</row>
    <row r="233" spans="1:30" ht="12.75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</row>
    <row r="234" spans="1:30" ht="12.75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</row>
    <row r="235" spans="1:30" ht="12.75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</row>
    <row r="236" spans="1:30" ht="12.75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</row>
    <row r="237" spans="1:30" ht="12.75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</row>
    <row r="238" spans="1:30" ht="12.75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</row>
    <row r="239" spans="1:30" ht="12.75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</row>
    <row r="240" spans="1:30" ht="12.75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</row>
    <row r="241" spans="1:30" ht="12.75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</row>
    <row r="242" spans="1:30" ht="12.75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</row>
    <row r="243" spans="1:30" ht="12.75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</row>
    <row r="244" spans="1:30" ht="12.75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</row>
    <row r="245" spans="1:30" ht="12.75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</row>
    <row r="246" spans="1:30" ht="12.75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</row>
    <row r="247" spans="1:30" ht="12.75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</row>
    <row r="248" spans="1:30" ht="12.75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</row>
    <row r="249" spans="1:30" ht="12.75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</row>
    <row r="250" spans="1:30" ht="12.75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</row>
    <row r="251" spans="1:30" ht="12.75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</row>
    <row r="252" spans="1:30" ht="12.75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</row>
    <row r="253" spans="1:30" ht="12.75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</row>
    <row r="254" spans="1:30" ht="12.75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</row>
    <row r="255" spans="1:30" ht="12.75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</row>
    <row r="256" spans="1:30" ht="12.75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</row>
    <row r="257" spans="1:30" ht="12.75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</row>
    <row r="258" spans="1:30" ht="12.75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</row>
    <row r="259" spans="1:30" ht="12.75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</row>
    <row r="260" spans="1:30" ht="12.75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</row>
    <row r="261" spans="1:30" ht="12.75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</row>
    <row r="262" spans="1:30" ht="12.75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</row>
    <row r="263" spans="1:30" ht="12.75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</row>
    <row r="264" spans="1:30" ht="12.75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</row>
    <row r="265" spans="1:30" ht="12.75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</row>
    <row r="266" spans="1:30" ht="12.75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</row>
    <row r="267" spans="1:30" ht="12.75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</row>
    <row r="268" spans="1:30" ht="12.75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</row>
    <row r="269" spans="1:30" ht="12.75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</row>
    <row r="270" spans="1:30" ht="12.75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</row>
    <row r="271" spans="1:30" ht="12.75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</row>
    <row r="272" spans="1:30" ht="12.75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</row>
    <row r="273" spans="1:30" ht="12.75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</row>
    <row r="274" spans="1:30" ht="12.75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</row>
    <row r="275" spans="1:30" ht="12.75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</row>
    <row r="276" spans="1:30" ht="12.75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</row>
    <row r="277" spans="1:30" ht="12.75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</row>
    <row r="278" spans="1:30" ht="12.75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</row>
    <row r="279" spans="1:30" ht="12.75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</row>
    <row r="280" spans="1:30" ht="12.75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</row>
    <row r="281" spans="1:30" ht="12.75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</row>
    <row r="282" spans="1:30" ht="12.75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</row>
    <row r="283" spans="1:30" ht="12.75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</row>
    <row r="284" spans="1:30" ht="12.75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</row>
    <row r="285" spans="1:30" ht="12.75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</row>
    <row r="286" spans="1:30" ht="12.75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</row>
    <row r="287" spans="1:30" ht="12.75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</row>
    <row r="288" spans="1:30" ht="12.75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</row>
    <row r="289" spans="1:30" ht="12.75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</row>
    <row r="290" spans="1:30" ht="12.75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</row>
    <row r="291" spans="1:30" ht="12.75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</row>
    <row r="292" spans="1:30" ht="12.75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</row>
    <row r="293" spans="1:30" ht="12.75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</row>
    <row r="294" spans="1:30" ht="12.75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</row>
    <row r="295" spans="1:30" ht="12.75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</row>
    <row r="296" spans="1:30" ht="12.75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</row>
    <row r="297" spans="1:30" ht="12.75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</row>
    <row r="298" spans="1:30" ht="12.75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</row>
    <row r="299" spans="1:30" ht="12.75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</row>
    <row r="300" spans="1:30" ht="12.75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</row>
    <row r="301" spans="1:30" ht="12.75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</row>
    <row r="302" spans="1:30" ht="12.75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</row>
    <row r="303" spans="1:30" ht="12.75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</row>
    <row r="304" spans="1:30" ht="12.75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</row>
    <row r="305" spans="1:30" ht="12.75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</row>
    <row r="306" spans="1:30" ht="12.75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</row>
    <row r="307" spans="1:30" ht="12.75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</row>
    <row r="308" spans="1:30" ht="12.75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</row>
    <row r="309" spans="1:30" ht="12.75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</row>
    <row r="310" spans="1:30" ht="12.75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</row>
    <row r="311" spans="1:30" ht="12.75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</row>
    <row r="312" spans="1:30" ht="12.75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</row>
    <row r="313" spans="1:30" ht="12.75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</row>
    <row r="314" spans="1:30" ht="12.75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</row>
    <row r="315" spans="1:30" ht="12.75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</row>
    <row r="316" spans="1:30" ht="12.75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</row>
    <row r="317" spans="1:30" ht="12.75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</row>
    <row r="318" spans="1:30" ht="12.75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</row>
    <row r="319" spans="1:30" ht="12.75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</row>
    <row r="320" spans="1:30" ht="12.75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</row>
    <row r="321" spans="1:30" ht="12.75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</row>
    <row r="322" spans="1:30" ht="12.75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</row>
    <row r="323" spans="1:30" ht="12.75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</row>
    <row r="324" spans="1:30" ht="12.75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</row>
    <row r="325" spans="1:30" ht="12.75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</row>
    <row r="326" spans="1:30" ht="12.75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</row>
    <row r="327" spans="1:30" ht="12.75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</row>
    <row r="328" spans="1:30" ht="12.75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</row>
    <row r="329" spans="1:30" ht="12.75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</row>
    <row r="330" spans="1:30" ht="12.75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</row>
    <row r="331" spans="1:30" ht="12.75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</row>
    <row r="332" spans="1:30" ht="12.75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</row>
    <row r="333" spans="1:30" ht="12.75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</row>
    <row r="334" spans="1:30" ht="12.75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</row>
    <row r="335" spans="1:30" ht="12.75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</row>
    <row r="336" spans="1:30" ht="12.75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</row>
    <row r="337" spans="1:30" ht="12.75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</row>
    <row r="338" spans="1:30" ht="12.75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</row>
    <row r="339" spans="1:30" ht="12.75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</row>
    <row r="340" spans="1:30" ht="12.75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</row>
    <row r="341" spans="1:30" ht="12.75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</row>
    <row r="342" spans="1:30" ht="12.75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</row>
    <row r="343" spans="1:30" ht="12.75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</row>
    <row r="344" spans="1:30" ht="12.75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</row>
    <row r="345" spans="1:30" ht="12.75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</row>
    <row r="346" spans="1:30" ht="12.75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</row>
    <row r="347" spans="1:30" ht="12.75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</row>
    <row r="348" spans="1:30" ht="12.75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</row>
    <row r="349" spans="1:30" ht="12.75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</row>
    <row r="350" spans="1:30" ht="12.75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</row>
    <row r="351" spans="1:30" ht="12.75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</row>
    <row r="352" spans="1:30" ht="12.75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</row>
    <row r="353" spans="1:30" ht="12.75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</row>
    <row r="354" spans="1:30" ht="12.75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</row>
    <row r="355" spans="1:30" ht="12.75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</row>
    <row r="356" spans="1:30" ht="12.75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</row>
    <row r="357" spans="1:30" ht="12.75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</row>
    <row r="358" spans="1:30" ht="12.75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</row>
    <row r="359" spans="1:30" ht="12.75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</row>
    <row r="360" spans="1:30" ht="12.75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</row>
    <row r="361" spans="1:30" ht="12.75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</row>
    <row r="362" spans="1:30" ht="12.75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</row>
    <row r="363" spans="1:30" ht="12.75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</row>
    <row r="364" spans="1:30" ht="12.75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</row>
    <row r="365" spans="1:30" ht="12.75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</row>
    <row r="366" spans="1:30" ht="12.75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</row>
    <row r="367" spans="1:30" ht="12.75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</row>
    <row r="368" spans="1:30" ht="12.75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</row>
    <row r="369" spans="1:30" ht="12.75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</row>
    <row r="370" spans="1:30" ht="12.75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</row>
    <row r="371" spans="1:30" ht="12.75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</row>
    <row r="372" spans="1:30" ht="12.75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</row>
    <row r="373" spans="1:30" ht="12.75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</row>
    <row r="374" spans="1:30" ht="12.75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</row>
    <row r="375" spans="1:30" ht="12.75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</row>
    <row r="376" spans="1:30" ht="12.75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</row>
    <row r="377" spans="1:30" ht="12.75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</row>
    <row r="378" spans="1:30" ht="12.75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</row>
    <row r="379" spans="1:30" ht="12.75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</row>
    <row r="380" spans="1:30" ht="12.75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</row>
    <row r="381" spans="1:30" ht="12.75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</row>
    <row r="382" spans="1:30" ht="12.75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</row>
    <row r="383" spans="1:30" ht="12.75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</row>
    <row r="384" spans="1:30" ht="12.75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</row>
    <row r="385" spans="1:30" ht="12.75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</row>
    <row r="386" spans="1:30" ht="12.75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</row>
    <row r="387" spans="1:30" ht="12.75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</row>
    <row r="388" spans="1:30" ht="12.75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</row>
    <row r="389" spans="1:30" ht="12.75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</row>
    <row r="390" spans="1:30" ht="12.75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</row>
    <row r="391" spans="1:30" ht="12.75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</row>
    <row r="392" spans="1:30" ht="12.75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</row>
    <row r="393" spans="1:30" ht="12.75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</row>
    <row r="394" spans="1:30" ht="12.75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</row>
    <row r="395" spans="1:30" ht="12.75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</row>
    <row r="396" spans="1:30" ht="12.75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</row>
    <row r="397" spans="1:30" ht="12.75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</row>
    <row r="398" spans="1:30" ht="12.75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</row>
    <row r="399" spans="1:30" ht="12.75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</row>
    <row r="400" spans="1:30" ht="12.75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</row>
    <row r="401" spans="1:30" ht="12.75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</row>
    <row r="402" spans="1:30" ht="12.75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</row>
    <row r="403" spans="1:30" ht="12.75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</row>
    <row r="404" spans="1:30" ht="12.75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</row>
    <row r="405" spans="1:30" ht="12.75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</row>
    <row r="406" spans="1:30" ht="12.75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</row>
    <row r="407" spans="1:30" ht="12.75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</row>
    <row r="408" spans="1:30" ht="12.75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</row>
    <row r="409" spans="1:30" ht="12.75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</row>
    <row r="410" spans="1:30" ht="12.75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</row>
    <row r="411" spans="1:30" ht="12.75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</row>
    <row r="412" spans="1:30" ht="12.75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</row>
    <row r="413" spans="1:30" ht="12.75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</row>
    <row r="414" spans="1:30" ht="12.75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</row>
    <row r="415" spans="1:30" ht="12.75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</row>
    <row r="416" spans="1:30" ht="12.75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</row>
    <row r="417" spans="1:30" ht="12.75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</row>
    <row r="418" spans="1:30" ht="12.75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</row>
    <row r="419" spans="1:30" ht="12.75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</row>
    <row r="420" spans="1:30" ht="12.75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</row>
    <row r="421" spans="1:30" ht="12.75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</row>
    <row r="422" spans="1:30" ht="12.75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</row>
    <row r="423" spans="1:30" ht="12.75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</row>
    <row r="424" spans="1:30" ht="12.75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</row>
    <row r="425" spans="1:30" ht="12.75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</row>
    <row r="426" spans="1:30" ht="12.75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</row>
    <row r="427" spans="1:30" ht="12.75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</row>
    <row r="428" spans="1:30" ht="12.75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</row>
    <row r="429" spans="1:30" ht="12.75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</row>
    <row r="430" spans="1:30" ht="12.75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</row>
    <row r="431" spans="1:30" ht="12.75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</row>
    <row r="432" spans="1:30" ht="12.75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</row>
    <row r="433" spans="1:30" ht="12.75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</row>
    <row r="434" spans="1:30" ht="12.75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</row>
    <row r="435" spans="1:30" ht="12.75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</row>
    <row r="436" spans="1:30" ht="12.75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</row>
    <row r="437" spans="1:30" ht="12.75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</row>
    <row r="438" spans="1:30" ht="12.75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</row>
    <row r="439" spans="1:30" ht="12.75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</row>
    <row r="440" spans="1:30" ht="12.75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</row>
    <row r="441" spans="1:30" ht="12.75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</row>
    <row r="442" spans="1:30" ht="12.75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</row>
    <row r="443" spans="1:30" ht="12.75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</row>
    <row r="444" spans="1:30" ht="12.75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</row>
    <row r="445" spans="1:30" ht="12.75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</row>
    <row r="446" spans="1:30" ht="12.75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</row>
    <row r="447" spans="1:30" ht="12.75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</row>
    <row r="448" spans="1:30" ht="12.75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</row>
    <row r="449" spans="1:30" ht="12.75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</row>
    <row r="450" spans="1:30" ht="12.75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</row>
    <row r="451" spans="1:30" ht="12.75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</row>
    <row r="452" spans="1:30" ht="12.75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</row>
    <row r="453" spans="1:30" ht="12.75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</row>
    <row r="454" spans="1:30" ht="12.75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</row>
    <row r="455" spans="1:30" ht="12.75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</row>
    <row r="456" spans="1:30" ht="12.75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</row>
    <row r="457" spans="1:30" ht="12.75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</row>
    <row r="458" spans="1:30" ht="12.75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</row>
    <row r="459" spans="1:30" ht="12.75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</row>
    <row r="460" spans="1:30" ht="12.75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</row>
    <row r="461" spans="1:30" ht="12.75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</row>
    <row r="462" spans="1:30" ht="12.75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</row>
    <row r="463" spans="1:30" ht="12.75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</row>
    <row r="464" spans="1:30" ht="12.75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</row>
    <row r="465" spans="1:30" ht="12.75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</row>
    <row r="466" spans="1:30" ht="12.75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</row>
    <row r="467" spans="1:30" ht="12.75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</row>
    <row r="468" spans="1:30" ht="12.75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</row>
    <row r="469" spans="1:30" ht="12.75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</row>
    <row r="470" spans="1:30" ht="12.75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</row>
    <row r="471" spans="1:30" ht="12.75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</row>
    <row r="472" spans="1:30" ht="12.75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</row>
    <row r="473" spans="1:30" ht="12.75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</row>
    <row r="474" spans="1:30" ht="12.75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</row>
    <row r="475" spans="1:30" ht="12.75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</row>
    <row r="476" spans="1:30" ht="12.75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</row>
    <row r="477" spans="1:30" ht="12.75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</row>
    <row r="478" spans="1:30" ht="12.75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</row>
    <row r="479" spans="1:30" ht="12.75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</row>
    <row r="480" spans="1:30" ht="12.75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</row>
    <row r="481" spans="1:30" ht="12.75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</row>
    <row r="482" spans="1:30" ht="12.75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</row>
    <row r="483" spans="1:30" ht="12.75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</row>
    <row r="484" spans="1:30" ht="12.75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</row>
    <row r="485" spans="1:30" ht="12.75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</row>
    <row r="486" spans="1:30" ht="12.75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</row>
    <row r="487" spans="1:30" ht="12.75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</row>
    <row r="488" spans="1:30" ht="12.75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</row>
    <row r="489" spans="1:30" ht="12.75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</row>
    <row r="490" spans="1:30" ht="12.75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</row>
    <row r="491" spans="1:30" ht="12.75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</row>
    <row r="492" spans="1:30" ht="12.75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</row>
    <row r="493" spans="1:30" ht="12.75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</row>
    <row r="494" spans="1:30" ht="12.75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</row>
    <row r="495" spans="1:30" ht="12.75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</row>
    <row r="496" spans="1:30" ht="12.75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</row>
    <row r="497" spans="1:30" ht="12.75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</row>
    <row r="498" spans="1:30" ht="12.75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</row>
    <row r="499" spans="1:30" ht="12.75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</row>
    <row r="500" spans="1:30" ht="12.75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</row>
    <row r="501" spans="1:30" ht="12.75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</row>
    <row r="502" spans="1:30" ht="12.75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</row>
    <row r="503" spans="1:30" ht="12.75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</row>
    <row r="504" spans="1:30" ht="12.75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</row>
    <row r="505" spans="1:30" ht="12.75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</row>
    <row r="506" spans="1:30" ht="12.75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</row>
    <row r="507" spans="1:30" ht="12.75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</row>
    <row r="508" spans="1:30" ht="12.75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</row>
    <row r="509" spans="1:30" ht="12.75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</row>
    <row r="510" spans="1:30" ht="12.75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</row>
    <row r="511" spans="1:30" ht="12.75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</row>
    <row r="512" spans="1:30" ht="12.75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</row>
    <row r="513" spans="1:30" ht="12.75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</row>
    <row r="514" spans="1:30" ht="12.75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</row>
    <row r="515" spans="1:30" ht="12.75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</row>
    <row r="516" spans="1:30" ht="12.75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</row>
    <row r="517" spans="1:30" ht="12.75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</row>
    <row r="518" spans="1:30" ht="12.75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</row>
    <row r="519" spans="1:30" ht="12.75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</row>
    <row r="520" spans="1:30" ht="12.75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</row>
    <row r="521" spans="1:30" ht="12.75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</row>
    <row r="522" spans="1:30" ht="12.75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</row>
    <row r="523" spans="1:30" ht="12.75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</row>
    <row r="524" spans="1:30" ht="12.75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</row>
    <row r="525" spans="1:30" ht="12.75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</row>
    <row r="526" spans="1:30" ht="12.75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</row>
    <row r="527" spans="1:30" ht="12.75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</row>
    <row r="528" spans="1:30" ht="12.75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</row>
    <row r="529" spans="1:30" ht="12.75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</row>
    <row r="530" spans="1:30" ht="12.75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</row>
    <row r="531" spans="1:30" ht="12.75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</row>
    <row r="532" spans="1:30" ht="12.75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</row>
    <row r="533" spans="1:30" ht="12.75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</row>
    <row r="534" spans="1:30" ht="12.75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</row>
    <row r="535" spans="1:30" ht="12.75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</row>
    <row r="536" spans="1:30" ht="12.75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</row>
    <row r="537" spans="1:30" ht="12.75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</row>
    <row r="538" spans="1:30" ht="12.75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</row>
    <row r="539" spans="1:30" ht="12.75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</row>
    <row r="540" spans="1:30" ht="12.75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</row>
    <row r="541" spans="1:30" ht="12.75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</row>
    <row r="542" spans="1:30" ht="12.75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</row>
    <row r="543" spans="1:30" ht="12.75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</row>
    <row r="544" spans="1:30" ht="12.75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</row>
    <row r="545" spans="1:30" ht="12.75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</row>
    <row r="546" spans="1:30" ht="12.75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</row>
    <row r="547" spans="1:30" ht="12.75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</row>
    <row r="548" spans="1:30" ht="12.75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</row>
    <row r="549" spans="1:30" ht="12.75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</row>
    <row r="550" spans="1:30" ht="12.75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</row>
    <row r="551" spans="1:30" ht="12.75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</row>
    <row r="552" spans="1:30" ht="12.75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</row>
    <row r="553" spans="1:30" ht="12.75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</row>
    <row r="554" spans="1:30" ht="12.75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</row>
    <row r="555" spans="1:30" ht="12.75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</row>
    <row r="556" spans="1:30" ht="12.75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</row>
    <row r="557" spans="1:30" ht="12.75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</row>
    <row r="558" spans="1:30" ht="12.75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</row>
    <row r="559" spans="1:30" ht="12.75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</row>
    <row r="560" spans="1:30" ht="12.75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</row>
    <row r="561" spans="1:30" ht="12.75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</row>
    <row r="562" spans="1:30" ht="12.75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</row>
    <row r="563" spans="1:30" ht="12.75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</row>
    <row r="564" spans="1:30" ht="12.75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</row>
    <row r="565" spans="1:30" ht="12.75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</row>
    <row r="566" spans="1:30" ht="12.75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</row>
    <row r="567" spans="1:30" ht="12.75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</row>
    <row r="568" spans="1:30" ht="12.75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</row>
    <row r="569" spans="1:30" ht="12.75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</row>
    <row r="570" spans="1:30" ht="12.75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</row>
    <row r="571" spans="1:30" ht="12.75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</row>
    <row r="572" spans="1:30" ht="12.75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</row>
    <row r="573" spans="1:30" ht="12.75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</row>
    <row r="574" spans="1:30" ht="12.75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</row>
    <row r="575" spans="1:30" ht="12.75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</row>
    <row r="576" spans="1:30" ht="12.75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</row>
    <row r="577" spans="1:30" ht="12.75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</row>
    <row r="578" spans="1:30" ht="12.75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</row>
    <row r="579" spans="1:30" ht="12.75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</row>
    <row r="580" spans="1:30" ht="12.75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</row>
    <row r="581" spans="1:30" ht="12.75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</row>
    <row r="582" spans="1:30" ht="12.75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</row>
    <row r="583" spans="1:30" ht="12.75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</row>
    <row r="584" spans="1:30" ht="12.75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</row>
    <row r="585" spans="1:30" ht="12.75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</row>
    <row r="586" spans="1:30" ht="12.75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</row>
    <row r="587" spans="1:30" ht="12.75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</row>
    <row r="588" spans="1:30" ht="12.75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</row>
    <row r="589" spans="1:30" ht="12.75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</row>
    <row r="590" spans="1:30" ht="12.75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</row>
    <row r="591" spans="1:30" ht="12.75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</row>
    <row r="592" spans="1:30" ht="12.75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</row>
    <row r="593" spans="1:30" ht="12.75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</row>
    <row r="594" spans="1:30" ht="12.75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</row>
    <row r="595" spans="1:30" ht="12.75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</row>
    <row r="596" spans="1:30" ht="12.75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</row>
    <row r="597" spans="1:30" ht="12.75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</row>
    <row r="598" spans="1:30" ht="12.75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</row>
    <row r="599" spans="1:30" ht="12.75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</row>
    <row r="600" spans="1:30" ht="12.75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</row>
    <row r="601" spans="1:30" ht="12.75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</row>
    <row r="602" spans="1:30" ht="12.75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</row>
    <row r="603" spans="1:30" ht="12.75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</row>
    <row r="604" spans="1:30" ht="12.75" x14ac:dyDescent="0.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</row>
    <row r="605" spans="1:30" ht="12.75" x14ac:dyDescent="0.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</row>
    <row r="606" spans="1:30" ht="12.75" x14ac:dyDescent="0.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</row>
    <row r="607" spans="1:30" ht="12.75" x14ac:dyDescent="0.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</row>
    <row r="608" spans="1:30" ht="12.75" x14ac:dyDescent="0.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</row>
    <row r="609" spans="1:30" ht="12.75" x14ac:dyDescent="0.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</row>
    <row r="610" spans="1:30" ht="12.75" x14ac:dyDescent="0.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</row>
    <row r="611" spans="1:30" ht="12.75" x14ac:dyDescent="0.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</row>
    <row r="612" spans="1:30" ht="12.75" x14ac:dyDescent="0.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</row>
    <row r="613" spans="1:30" ht="12.75" x14ac:dyDescent="0.2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</row>
    <row r="614" spans="1:30" ht="12.75" x14ac:dyDescent="0.2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</row>
    <row r="615" spans="1:30" ht="12.75" x14ac:dyDescent="0.2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</row>
    <row r="616" spans="1:30" ht="12.75" x14ac:dyDescent="0.2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</row>
    <row r="617" spans="1:30" ht="12.75" x14ac:dyDescent="0.2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</row>
    <row r="618" spans="1:30" ht="12.75" x14ac:dyDescent="0.2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</row>
    <row r="619" spans="1:30" ht="12.75" x14ac:dyDescent="0.2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</row>
    <row r="620" spans="1:30" ht="12.75" x14ac:dyDescent="0.2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</row>
    <row r="621" spans="1:30" ht="12.75" x14ac:dyDescent="0.2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</row>
    <row r="622" spans="1:30" ht="12.75" x14ac:dyDescent="0.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</row>
    <row r="623" spans="1:30" ht="12.75" x14ac:dyDescent="0.2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</row>
    <row r="624" spans="1:30" ht="12.75" x14ac:dyDescent="0.2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</row>
    <row r="625" spans="1:30" ht="12.75" x14ac:dyDescent="0.2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</row>
    <row r="626" spans="1:30" ht="12.75" x14ac:dyDescent="0.2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</row>
    <row r="627" spans="1:30" ht="12.75" x14ac:dyDescent="0.2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</row>
    <row r="628" spans="1:30" ht="12.75" x14ac:dyDescent="0.2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</row>
    <row r="629" spans="1:30" ht="12.75" x14ac:dyDescent="0.2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</row>
    <row r="630" spans="1:30" ht="12.75" x14ac:dyDescent="0.2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</row>
    <row r="631" spans="1:30" ht="12.75" x14ac:dyDescent="0.2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</row>
    <row r="632" spans="1:30" ht="12.75" x14ac:dyDescent="0.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</row>
    <row r="633" spans="1:30" ht="12.75" x14ac:dyDescent="0.2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</row>
    <row r="634" spans="1:30" ht="12.75" x14ac:dyDescent="0.2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</row>
    <row r="635" spans="1:30" ht="12.75" x14ac:dyDescent="0.2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</row>
    <row r="636" spans="1:30" ht="12.75" x14ac:dyDescent="0.2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</row>
    <row r="637" spans="1:30" ht="12.75" x14ac:dyDescent="0.2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</row>
    <row r="638" spans="1:30" ht="12.75" x14ac:dyDescent="0.2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</row>
    <row r="639" spans="1:30" ht="12.75" x14ac:dyDescent="0.2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</row>
    <row r="640" spans="1:30" ht="12.75" x14ac:dyDescent="0.2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</row>
    <row r="641" spans="1:30" ht="12.75" x14ac:dyDescent="0.2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</row>
    <row r="642" spans="1:30" ht="12.75" x14ac:dyDescent="0.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</row>
    <row r="643" spans="1:30" ht="12.75" x14ac:dyDescent="0.2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</row>
    <row r="644" spans="1:30" ht="12.75" x14ac:dyDescent="0.2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</row>
    <row r="645" spans="1:30" ht="12.75" x14ac:dyDescent="0.2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</row>
    <row r="646" spans="1:30" ht="12.75" x14ac:dyDescent="0.2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</row>
    <row r="647" spans="1:30" ht="12.75" x14ac:dyDescent="0.2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</row>
    <row r="648" spans="1:30" ht="12.75" x14ac:dyDescent="0.2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</row>
    <row r="649" spans="1:30" ht="12.75" x14ac:dyDescent="0.2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</row>
    <row r="650" spans="1:30" ht="12.75" x14ac:dyDescent="0.2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</row>
    <row r="651" spans="1:30" ht="12.75" x14ac:dyDescent="0.2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</row>
    <row r="652" spans="1:30" ht="12.75" x14ac:dyDescent="0.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</row>
    <row r="653" spans="1:30" ht="12.75" x14ac:dyDescent="0.2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</row>
    <row r="654" spans="1:30" ht="12.75" x14ac:dyDescent="0.2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</row>
    <row r="655" spans="1:30" ht="12.75" x14ac:dyDescent="0.2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</row>
    <row r="656" spans="1:30" ht="12.75" x14ac:dyDescent="0.2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</row>
    <row r="657" spans="1:30" ht="12.75" x14ac:dyDescent="0.2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</row>
    <row r="658" spans="1:30" ht="12.75" x14ac:dyDescent="0.2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</row>
    <row r="659" spans="1:30" ht="12.75" x14ac:dyDescent="0.2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</row>
    <row r="660" spans="1:30" ht="12.75" x14ac:dyDescent="0.2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</row>
    <row r="661" spans="1:30" ht="12.75" x14ac:dyDescent="0.2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</row>
    <row r="662" spans="1:30" ht="12.75" x14ac:dyDescent="0.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</row>
    <row r="663" spans="1:30" ht="12.75" x14ac:dyDescent="0.2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</row>
    <row r="664" spans="1:30" ht="12.75" x14ac:dyDescent="0.2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</row>
    <row r="665" spans="1:30" ht="12.75" x14ac:dyDescent="0.2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</row>
    <row r="666" spans="1:30" ht="12.75" x14ac:dyDescent="0.2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</row>
    <row r="667" spans="1:30" ht="12.75" x14ac:dyDescent="0.2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</row>
    <row r="668" spans="1:30" ht="12.75" x14ac:dyDescent="0.2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</row>
    <row r="669" spans="1:30" ht="12.75" x14ac:dyDescent="0.2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</row>
    <row r="670" spans="1:30" ht="12.75" x14ac:dyDescent="0.2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</row>
    <row r="671" spans="1:30" ht="12.75" x14ac:dyDescent="0.2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</row>
    <row r="672" spans="1:30" ht="12.75" x14ac:dyDescent="0.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</row>
    <row r="673" spans="1:30" ht="12.75" x14ac:dyDescent="0.2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</row>
    <row r="674" spans="1:30" ht="12.75" x14ac:dyDescent="0.2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</row>
    <row r="675" spans="1:30" ht="12.75" x14ac:dyDescent="0.2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</row>
    <row r="676" spans="1:30" ht="12.75" x14ac:dyDescent="0.2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</row>
    <row r="677" spans="1:30" ht="12.75" x14ac:dyDescent="0.2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</row>
    <row r="678" spans="1:30" ht="12.75" x14ac:dyDescent="0.2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</row>
    <row r="679" spans="1:30" ht="12.75" x14ac:dyDescent="0.2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</row>
    <row r="680" spans="1:30" ht="12.75" x14ac:dyDescent="0.2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</row>
    <row r="681" spans="1:30" ht="12.75" x14ac:dyDescent="0.2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</row>
    <row r="682" spans="1:30" ht="12.75" x14ac:dyDescent="0.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</row>
    <row r="683" spans="1:30" ht="12.75" x14ac:dyDescent="0.2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</row>
    <row r="684" spans="1:30" ht="12.75" x14ac:dyDescent="0.2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</row>
    <row r="685" spans="1:30" ht="12.75" x14ac:dyDescent="0.2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</row>
    <row r="686" spans="1:30" ht="12.75" x14ac:dyDescent="0.2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</row>
    <row r="687" spans="1:30" ht="12.75" x14ac:dyDescent="0.2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</row>
    <row r="688" spans="1:30" ht="12.75" x14ac:dyDescent="0.2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</row>
    <row r="689" spans="1:30" ht="12.75" x14ac:dyDescent="0.2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</row>
    <row r="690" spans="1:30" ht="12.75" x14ac:dyDescent="0.2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</row>
    <row r="691" spans="1:30" ht="12.75" x14ac:dyDescent="0.2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</row>
    <row r="692" spans="1:30" ht="12.75" x14ac:dyDescent="0.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</row>
    <row r="693" spans="1:30" ht="12.75" x14ac:dyDescent="0.2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</row>
    <row r="694" spans="1:30" ht="12.75" x14ac:dyDescent="0.2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</row>
    <row r="695" spans="1:30" ht="12.75" x14ac:dyDescent="0.2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</row>
    <row r="696" spans="1:30" ht="12.75" x14ac:dyDescent="0.2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</row>
    <row r="697" spans="1:30" ht="12.75" x14ac:dyDescent="0.2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</row>
    <row r="698" spans="1:30" ht="12.75" x14ac:dyDescent="0.2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</row>
    <row r="699" spans="1:30" ht="12.75" x14ac:dyDescent="0.2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</row>
    <row r="700" spans="1:30" ht="12.75" x14ac:dyDescent="0.2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</row>
    <row r="701" spans="1:30" ht="12.75" x14ac:dyDescent="0.2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</row>
    <row r="702" spans="1:30" ht="12.75" x14ac:dyDescent="0.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</row>
    <row r="703" spans="1:30" ht="12.75" x14ac:dyDescent="0.2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</row>
    <row r="704" spans="1:30" ht="12.75" x14ac:dyDescent="0.2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</row>
    <row r="705" spans="1:30" ht="12.75" x14ac:dyDescent="0.2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</row>
    <row r="706" spans="1:30" ht="12.75" x14ac:dyDescent="0.2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</row>
    <row r="707" spans="1:30" ht="12.75" x14ac:dyDescent="0.2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</row>
    <row r="708" spans="1:30" ht="12.75" x14ac:dyDescent="0.2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</row>
    <row r="709" spans="1:30" ht="12.75" x14ac:dyDescent="0.2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</row>
    <row r="710" spans="1:30" ht="12.75" x14ac:dyDescent="0.2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</row>
    <row r="711" spans="1:30" ht="12.75" x14ac:dyDescent="0.2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</row>
    <row r="712" spans="1:30" ht="12.75" x14ac:dyDescent="0.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</row>
    <row r="713" spans="1:30" ht="12.75" x14ac:dyDescent="0.2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</row>
    <row r="714" spans="1:30" ht="12.75" x14ac:dyDescent="0.2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</row>
    <row r="715" spans="1:30" ht="12.75" x14ac:dyDescent="0.2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</row>
    <row r="716" spans="1:30" ht="12.75" x14ac:dyDescent="0.2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</row>
    <row r="717" spans="1:30" ht="12.75" x14ac:dyDescent="0.2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</row>
    <row r="718" spans="1:30" ht="12.75" x14ac:dyDescent="0.2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</row>
    <row r="719" spans="1:30" ht="12.75" x14ac:dyDescent="0.2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</row>
    <row r="720" spans="1:30" ht="12.75" x14ac:dyDescent="0.2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</row>
    <row r="721" spans="1:30" ht="12.75" x14ac:dyDescent="0.2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</row>
    <row r="722" spans="1:30" ht="12.75" x14ac:dyDescent="0.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</row>
    <row r="723" spans="1:30" ht="12.75" x14ac:dyDescent="0.2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</row>
    <row r="724" spans="1:30" ht="12.75" x14ac:dyDescent="0.2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</row>
    <row r="725" spans="1:30" ht="12.75" x14ac:dyDescent="0.2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</row>
    <row r="726" spans="1:30" ht="12.75" x14ac:dyDescent="0.2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</row>
    <row r="727" spans="1:30" ht="12.75" x14ac:dyDescent="0.2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</row>
    <row r="728" spans="1:30" ht="12.75" x14ac:dyDescent="0.2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</row>
    <row r="729" spans="1:30" ht="12.75" x14ac:dyDescent="0.2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</row>
    <row r="730" spans="1:30" ht="12.75" x14ac:dyDescent="0.2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</row>
    <row r="731" spans="1:30" ht="12.75" x14ac:dyDescent="0.2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</row>
    <row r="732" spans="1:30" ht="12.75" x14ac:dyDescent="0.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</row>
    <row r="733" spans="1:30" ht="12.75" x14ac:dyDescent="0.2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</row>
    <row r="734" spans="1:30" ht="12.75" x14ac:dyDescent="0.2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</row>
    <row r="735" spans="1:30" ht="12.75" x14ac:dyDescent="0.2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</row>
    <row r="736" spans="1:30" ht="12.75" x14ac:dyDescent="0.2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</row>
    <row r="737" spans="1:30" ht="12.75" x14ac:dyDescent="0.2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</row>
    <row r="738" spans="1:30" ht="12.75" x14ac:dyDescent="0.2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</row>
    <row r="739" spans="1:30" ht="12.75" x14ac:dyDescent="0.2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</row>
    <row r="740" spans="1:30" ht="12.75" x14ac:dyDescent="0.2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</row>
    <row r="741" spans="1:30" ht="12.75" x14ac:dyDescent="0.2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</row>
    <row r="742" spans="1:30" ht="12.75" x14ac:dyDescent="0.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</row>
    <row r="743" spans="1:30" ht="12.75" x14ac:dyDescent="0.2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</row>
    <row r="744" spans="1:30" ht="12.75" x14ac:dyDescent="0.2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</row>
    <row r="745" spans="1:30" ht="12.75" x14ac:dyDescent="0.2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</row>
    <row r="746" spans="1:30" ht="12.75" x14ac:dyDescent="0.2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</row>
    <row r="747" spans="1:30" ht="12.75" x14ac:dyDescent="0.2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</row>
    <row r="748" spans="1:30" ht="12.75" x14ac:dyDescent="0.2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</row>
    <row r="749" spans="1:30" ht="12.75" x14ac:dyDescent="0.2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</row>
    <row r="750" spans="1:30" ht="12.75" x14ac:dyDescent="0.2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</row>
    <row r="751" spans="1:30" ht="12.75" x14ac:dyDescent="0.2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</row>
    <row r="752" spans="1:30" ht="12.75" x14ac:dyDescent="0.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</row>
    <row r="753" spans="1:30" ht="12.75" x14ac:dyDescent="0.2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</row>
    <row r="754" spans="1:30" ht="12.75" x14ac:dyDescent="0.2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</row>
    <row r="755" spans="1:30" ht="12.75" x14ac:dyDescent="0.2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</row>
    <row r="756" spans="1:30" ht="12.75" x14ac:dyDescent="0.2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</row>
    <row r="757" spans="1:30" ht="12.75" x14ac:dyDescent="0.2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</row>
    <row r="758" spans="1:30" ht="12.75" x14ac:dyDescent="0.2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</row>
    <row r="759" spans="1:30" ht="12.75" x14ac:dyDescent="0.2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</row>
    <row r="760" spans="1:30" ht="12.75" x14ac:dyDescent="0.2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</row>
    <row r="761" spans="1:30" ht="12.75" x14ac:dyDescent="0.2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</row>
    <row r="762" spans="1:30" ht="12.75" x14ac:dyDescent="0.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</row>
    <row r="763" spans="1:30" ht="12.75" x14ac:dyDescent="0.2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</row>
    <row r="764" spans="1:30" ht="12.75" x14ac:dyDescent="0.2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</row>
    <row r="765" spans="1:30" ht="12.75" x14ac:dyDescent="0.2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</row>
    <row r="766" spans="1:30" ht="12.75" x14ac:dyDescent="0.2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</row>
    <row r="767" spans="1:30" ht="12.75" x14ac:dyDescent="0.2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</row>
    <row r="768" spans="1:30" ht="12.75" x14ac:dyDescent="0.2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</row>
    <row r="769" spans="1:30" ht="12.75" x14ac:dyDescent="0.2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</row>
    <row r="770" spans="1:30" ht="12.75" x14ac:dyDescent="0.2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</row>
    <row r="771" spans="1:30" ht="12.75" x14ac:dyDescent="0.2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</row>
    <row r="772" spans="1:30" ht="12.75" x14ac:dyDescent="0.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</row>
    <row r="773" spans="1:30" ht="12.75" x14ac:dyDescent="0.2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</row>
    <row r="774" spans="1:30" ht="12.75" x14ac:dyDescent="0.2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</row>
    <row r="775" spans="1:30" ht="12.75" x14ac:dyDescent="0.2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</row>
    <row r="776" spans="1:30" ht="12.75" x14ac:dyDescent="0.2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</row>
    <row r="777" spans="1:30" ht="12.75" x14ac:dyDescent="0.2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</row>
    <row r="778" spans="1:30" ht="12.75" x14ac:dyDescent="0.2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</row>
    <row r="779" spans="1:30" ht="12.75" x14ac:dyDescent="0.2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</row>
    <row r="780" spans="1:30" ht="12.75" x14ac:dyDescent="0.2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</row>
    <row r="781" spans="1:30" ht="12.75" x14ac:dyDescent="0.2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</row>
    <row r="782" spans="1:30" ht="12.75" x14ac:dyDescent="0.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</row>
    <row r="783" spans="1:30" ht="12.75" x14ac:dyDescent="0.2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</row>
    <row r="784" spans="1:30" ht="12.75" x14ac:dyDescent="0.2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</row>
    <row r="785" spans="1:30" ht="12.75" x14ac:dyDescent="0.2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</row>
    <row r="786" spans="1:30" ht="12.75" x14ac:dyDescent="0.2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</row>
    <row r="787" spans="1:30" ht="12.75" x14ac:dyDescent="0.2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</row>
    <row r="788" spans="1:30" ht="12.75" x14ac:dyDescent="0.2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</row>
    <row r="789" spans="1:30" ht="12.75" x14ac:dyDescent="0.2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</row>
    <row r="790" spans="1:30" ht="12.75" x14ac:dyDescent="0.2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</row>
    <row r="791" spans="1:30" ht="12.75" x14ac:dyDescent="0.2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</row>
    <row r="792" spans="1:30" ht="12.75" x14ac:dyDescent="0.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</row>
    <row r="793" spans="1:30" ht="12.75" x14ac:dyDescent="0.2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</row>
    <row r="794" spans="1:30" ht="12.75" x14ac:dyDescent="0.2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</row>
    <row r="795" spans="1:30" ht="12.75" x14ac:dyDescent="0.2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</row>
    <row r="796" spans="1:30" ht="12.75" x14ac:dyDescent="0.2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</row>
    <row r="797" spans="1:30" ht="12.75" x14ac:dyDescent="0.2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</row>
    <row r="798" spans="1:30" ht="12.75" x14ac:dyDescent="0.2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</row>
    <row r="799" spans="1:30" ht="12.75" x14ac:dyDescent="0.2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</row>
    <row r="800" spans="1:30" ht="12.75" x14ac:dyDescent="0.2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</row>
    <row r="801" spans="1:30" ht="12.75" x14ac:dyDescent="0.2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</row>
    <row r="802" spans="1:30" ht="12.75" x14ac:dyDescent="0.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</row>
    <row r="803" spans="1:30" ht="12.75" x14ac:dyDescent="0.2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</row>
    <row r="804" spans="1:30" ht="12.75" x14ac:dyDescent="0.2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</row>
    <row r="805" spans="1:30" ht="12.75" x14ac:dyDescent="0.2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</row>
    <row r="806" spans="1:30" ht="12.75" x14ac:dyDescent="0.2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</row>
    <row r="807" spans="1:30" ht="12.75" x14ac:dyDescent="0.2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</row>
    <row r="808" spans="1:30" ht="12.75" x14ac:dyDescent="0.2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</row>
    <row r="809" spans="1:30" ht="12.75" x14ac:dyDescent="0.2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</row>
    <row r="810" spans="1:30" ht="12.75" x14ac:dyDescent="0.2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</row>
    <row r="811" spans="1:30" ht="12.75" x14ac:dyDescent="0.2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</row>
    <row r="812" spans="1:30" ht="12.75" x14ac:dyDescent="0.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</row>
    <row r="813" spans="1:30" ht="12.75" x14ac:dyDescent="0.2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</row>
    <row r="814" spans="1:30" ht="12.75" x14ac:dyDescent="0.2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</row>
    <row r="815" spans="1:30" ht="12.75" x14ac:dyDescent="0.2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</row>
    <row r="816" spans="1:30" ht="12.75" x14ac:dyDescent="0.2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</row>
    <row r="817" spans="1:30" ht="12.75" x14ac:dyDescent="0.2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</row>
    <row r="818" spans="1:30" ht="12.75" x14ac:dyDescent="0.2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</row>
    <row r="819" spans="1:30" ht="12.75" x14ac:dyDescent="0.2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</row>
    <row r="820" spans="1:30" ht="12.75" x14ac:dyDescent="0.2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</row>
    <row r="821" spans="1:30" ht="12.75" x14ac:dyDescent="0.2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</row>
    <row r="822" spans="1:30" ht="12.75" x14ac:dyDescent="0.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</row>
    <row r="823" spans="1:30" ht="12.75" x14ac:dyDescent="0.2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</row>
    <row r="824" spans="1:30" ht="12.75" x14ac:dyDescent="0.2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</row>
    <row r="825" spans="1:30" ht="12.75" x14ac:dyDescent="0.2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</row>
    <row r="826" spans="1:30" ht="12.75" x14ac:dyDescent="0.2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</row>
    <row r="827" spans="1:30" ht="12.75" x14ac:dyDescent="0.2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</row>
    <row r="828" spans="1:30" ht="12.75" x14ac:dyDescent="0.2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</row>
    <row r="829" spans="1:30" ht="12.75" x14ac:dyDescent="0.2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</row>
    <row r="830" spans="1:30" ht="12.75" x14ac:dyDescent="0.2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</row>
    <row r="831" spans="1:30" ht="12.75" x14ac:dyDescent="0.2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</row>
    <row r="832" spans="1:30" ht="12.75" x14ac:dyDescent="0.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</row>
    <row r="833" spans="1:30" ht="12.75" x14ac:dyDescent="0.2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</row>
    <row r="834" spans="1:30" ht="12.75" x14ac:dyDescent="0.2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</row>
    <row r="835" spans="1:30" ht="12.75" x14ac:dyDescent="0.2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</row>
    <row r="836" spans="1:30" ht="12.75" x14ac:dyDescent="0.2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</row>
    <row r="837" spans="1:30" ht="12.75" x14ac:dyDescent="0.2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</row>
    <row r="838" spans="1:30" ht="12.75" x14ac:dyDescent="0.2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</row>
    <row r="839" spans="1:30" ht="12.75" x14ac:dyDescent="0.2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</row>
    <row r="840" spans="1:30" ht="12.75" x14ac:dyDescent="0.2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</row>
    <row r="841" spans="1:30" ht="12.75" x14ac:dyDescent="0.2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</row>
    <row r="842" spans="1:30" ht="12.75" x14ac:dyDescent="0.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</row>
    <row r="843" spans="1:30" ht="12.75" x14ac:dyDescent="0.2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</row>
    <row r="844" spans="1:30" ht="12.75" x14ac:dyDescent="0.2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</row>
    <row r="845" spans="1:30" ht="12.75" x14ac:dyDescent="0.2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</row>
    <row r="846" spans="1:30" ht="12.75" x14ac:dyDescent="0.2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</row>
    <row r="847" spans="1:30" ht="12.75" x14ac:dyDescent="0.2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</row>
    <row r="848" spans="1:30" ht="12.75" x14ac:dyDescent="0.2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</row>
    <row r="849" spans="1:30" ht="12.75" x14ac:dyDescent="0.2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</row>
    <row r="850" spans="1:30" ht="12.75" x14ac:dyDescent="0.2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</row>
    <row r="851" spans="1:30" ht="12.75" x14ac:dyDescent="0.2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</row>
    <row r="852" spans="1:30" ht="12.75" x14ac:dyDescent="0.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</row>
    <row r="853" spans="1:30" ht="12.75" x14ac:dyDescent="0.2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</row>
    <row r="854" spans="1:30" ht="12.75" x14ac:dyDescent="0.2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</row>
    <row r="855" spans="1:30" ht="12.75" x14ac:dyDescent="0.2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</row>
    <row r="856" spans="1:30" ht="12.75" x14ac:dyDescent="0.2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</row>
    <row r="857" spans="1:30" ht="12.75" x14ac:dyDescent="0.2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</row>
    <row r="858" spans="1:30" ht="12.75" x14ac:dyDescent="0.2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</row>
    <row r="859" spans="1:30" ht="12.75" x14ac:dyDescent="0.2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</row>
    <row r="860" spans="1:30" ht="12.75" x14ac:dyDescent="0.2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</row>
    <row r="861" spans="1:30" ht="12.75" x14ac:dyDescent="0.2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</row>
    <row r="862" spans="1:30" ht="12.75" x14ac:dyDescent="0.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</row>
    <row r="863" spans="1:30" ht="12.75" x14ac:dyDescent="0.2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</row>
    <row r="864" spans="1:30" ht="12.75" x14ac:dyDescent="0.2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</row>
    <row r="865" spans="1:30" ht="12.75" x14ac:dyDescent="0.2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</row>
    <row r="866" spans="1:30" ht="12.75" x14ac:dyDescent="0.2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</row>
    <row r="867" spans="1:30" ht="12.75" x14ac:dyDescent="0.2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</row>
    <row r="868" spans="1:30" ht="12.75" x14ac:dyDescent="0.2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</row>
    <row r="869" spans="1:30" ht="12.75" x14ac:dyDescent="0.2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</row>
    <row r="870" spans="1:30" ht="12.75" x14ac:dyDescent="0.2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</row>
    <row r="871" spans="1:30" ht="12.75" x14ac:dyDescent="0.2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</row>
    <row r="872" spans="1:30" ht="12.75" x14ac:dyDescent="0.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</row>
    <row r="873" spans="1:30" ht="12.75" x14ac:dyDescent="0.2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</row>
    <row r="874" spans="1:30" ht="12.75" x14ac:dyDescent="0.2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</row>
    <row r="875" spans="1:30" ht="12.75" x14ac:dyDescent="0.2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</row>
    <row r="876" spans="1:30" ht="12.75" x14ac:dyDescent="0.2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</row>
    <row r="877" spans="1:30" ht="12.75" x14ac:dyDescent="0.2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</row>
    <row r="878" spans="1:30" ht="12.75" x14ac:dyDescent="0.2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</row>
    <row r="879" spans="1:30" ht="12.75" x14ac:dyDescent="0.2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</row>
    <row r="880" spans="1:30" ht="12.75" x14ac:dyDescent="0.2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</row>
    <row r="881" spans="1:30" ht="12.75" x14ac:dyDescent="0.2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</row>
    <row r="882" spans="1:30" ht="12.75" x14ac:dyDescent="0.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</row>
    <row r="883" spans="1:30" ht="12.75" x14ac:dyDescent="0.2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</row>
    <row r="884" spans="1:30" ht="12.75" x14ac:dyDescent="0.2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</row>
    <row r="885" spans="1:30" ht="12.75" x14ac:dyDescent="0.2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</row>
    <row r="886" spans="1:30" ht="12.75" x14ac:dyDescent="0.2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</row>
    <row r="887" spans="1:30" ht="12.75" x14ac:dyDescent="0.2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</row>
    <row r="888" spans="1:30" ht="12.75" x14ac:dyDescent="0.2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</row>
    <row r="889" spans="1:30" ht="12.75" x14ac:dyDescent="0.2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</row>
    <row r="890" spans="1:30" ht="12.75" x14ac:dyDescent="0.2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</row>
    <row r="891" spans="1:30" ht="12.75" x14ac:dyDescent="0.2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</row>
    <row r="892" spans="1:30" ht="12.75" x14ac:dyDescent="0.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</row>
    <row r="893" spans="1:30" ht="12.75" x14ac:dyDescent="0.2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</row>
    <row r="894" spans="1:30" ht="12.75" x14ac:dyDescent="0.2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</row>
    <row r="895" spans="1:30" ht="12.75" x14ac:dyDescent="0.2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</row>
    <row r="896" spans="1:30" ht="12.75" x14ac:dyDescent="0.2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</row>
    <row r="897" spans="1:30" ht="12.75" x14ac:dyDescent="0.2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</row>
    <row r="898" spans="1:30" ht="12.75" x14ac:dyDescent="0.2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</row>
    <row r="899" spans="1:30" ht="12.75" x14ac:dyDescent="0.2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</row>
    <row r="900" spans="1:30" ht="12.75" x14ac:dyDescent="0.2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</row>
    <row r="901" spans="1:30" ht="12.75" x14ac:dyDescent="0.2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</row>
    <row r="902" spans="1:30" ht="12.75" x14ac:dyDescent="0.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</row>
    <row r="903" spans="1:30" ht="12.75" x14ac:dyDescent="0.2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</row>
    <row r="904" spans="1:30" ht="12.75" x14ac:dyDescent="0.2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</row>
    <row r="905" spans="1:30" ht="12.75" x14ac:dyDescent="0.2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</row>
    <row r="906" spans="1:30" ht="12.75" x14ac:dyDescent="0.2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</row>
    <row r="907" spans="1:30" ht="12.75" x14ac:dyDescent="0.2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</row>
    <row r="908" spans="1:30" ht="12.75" x14ac:dyDescent="0.2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</row>
    <row r="909" spans="1:30" ht="12.75" x14ac:dyDescent="0.2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</row>
    <row r="910" spans="1:30" ht="12.75" x14ac:dyDescent="0.2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</row>
    <row r="911" spans="1:30" ht="12.75" x14ac:dyDescent="0.2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</row>
    <row r="912" spans="1:30" ht="12.75" x14ac:dyDescent="0.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</row>
    <row r="913" spans="1:30" ht="12.75" x14ac:dyDescent="0.2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</row>
    <row r="914" spans="1:30" ht="12.75" x14ac:dyDescent="0.2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</row>
    <row r="915" spans="1:30" ht="12.75" x14ac:dyDescent="0.2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</row>
    <row r="916" spans="1:30" ht="12.75" x14ac:dyDescent="0.2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</row>
    <row r="917" spans="1:30" ht="12.75" x14ac:dyDescent="0.2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</row>
    <row r="918" spans="1:30" ht="12.75" x14ac:dyDescent="0.2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</row>
    <row r="919" spans="1:30" ht="12.75" x14ac:dyDescent="0.2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</row>
    <row r="920" spans="1:30" ht="12.75" x14ac:dyDescent="0.2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</row>
    <row r="921" spans="1:30" ht="12.75" x14ac:dyDescent="0.2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</row>
    <row r="922" spans="1:30" ht="12.75" x14ac:dyDescent="0.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</row>
    <row r="923" spans="1:30" ht="12.75" x14ac:dyDescent="0.2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</row>
    <row r="924" spans="1:30" ht="12.75" x14ac:dyDescent="0.2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</row>
    <row r="925" spans="1:30" ht="12.75" x14ac:dyDescent="0.2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</row>
    <row r="926" spans="1:30" ht="12.75" x14ac:dyDescent="0.2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</row>
    <row r="927" spans="1:30" ht="12.75" x14ac:dyDescent="0.2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</row>
    <row r="928" spans="1:30" ht="12.75" x14ac:dyDescent="0.2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</row>
    <row r="929" spans="1:30" ht="12.75" x14ac:dyDescent="0.2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</row>
    <row r="930" spans="1:30" ht="12.75" x14ac:dyDescent="0.2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</row>
    <row r="931" spans="1:30" ht="12.75" x14ac:dyDescent="0.2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</row>
    <row r="932" spans="1:30" ht="12.75" x14ac:dyDescent="0.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</row>
    <row r="933" spans="1:30" ht="12.75" x14ac:dyDescent="0.2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</row>
    <row r="934" spans="1:30" ht="12.75" x14ac:dyDescent="0.2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</row>
    <row r="935" spans="1:30" ht="12.75" x14ac:dyDescent="0.2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</row>
    <row r="936" spans="1:30" ht="12.75" x14ac:dyDescent="0.2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</row>
    <row r="937" spans="1:30" ht="12.75" x14ac:dyDescent="0.2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</row>
    <row r="938" spans="1:30" ht="12.75" x14ac:dyDescent="0.2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</row>
    <row r="939" spans="1:30" ht="12.75" x14ac:dyDescent="0.2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</row>
    <row r="940" spans="1:30" ht="12.75" x14ac:dyDescent="0.2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</row>
    <row r="941" spans="1:30" ht="12.75" x14ac:dyDescent="0.2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</row>
    <row r="942" spans="1:30" ht="12.75" x14ac:dyDescent="0.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</row>
    <row r="943" spans="1:30" ht="12.75" x14ac:dyDescent="0.2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</row>
    <row r="944" spans="1:30" ht="12.75" x14ac:dyDescent="0.2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</row>
    <row r="945" spans="1:30" ht="12.75" x14ac:dyDescent="0.2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</row>
    <row r="946" spans="1:30" ht="12.75" x14ac:dyDescent="0.2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</row>
    <row r="947" spans="1:30" ht="12.75" x14ac:dyDescent="0.2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</row>
    <row r="948" spans="1:30" ht="12.75" x14ac:dyDescent="0.2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</row>
    <row r="949" spans="1:30" ht="12.75" x14ac:dyDescent="0.2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</row>
    <row r="950" spans="1:30" ht="12.75" x14ac:dyDescent="0.2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</row>
    <row r="951" spans="1:30" ht="12.75" x14ac:dyDescent="0.2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</row>
    <row r="952" spans="1:30" ht="12.75" x14ac:dyDescent="0.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</row>
    <row r="953" spans="1:30" ht="12.75" x14ac:dyDescent="0.2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</row>
    <row r="954" spans="1:30" ht="12.75" x14ac:dyDescent="0.2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</row>
    <row r="955" spans="1:30" ht="12.75" x14ac:dyDescent="0.2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</row>
    <row r="956" spans="1:30" ht="12.75" x14ac:dyDescent="0.2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</row>
    <row r="957" spans="1:30" ht="12.75" x14ac:dyDescent="0.2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</row>
    <row r="958" spans="1:30" ht="12.75" x14ac:dyDescent="0.2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</row>
    <row r="959" spans="1:30" ht="12.75" x14ac:dyDescent="0.2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</row>
    <row r="960" spans="1:30" ht="12.75" x14ac:dyDescent="0.2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</row>
    <row r="961" spans="1:30" ht="12.75" x14ac:dyDescent="0.2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</row>
    <row r="962" spans="1:30" ht="12.75" x14ac:dyDescent="0.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</row>
    <row r="963" spans="1:30" ht="12.75" x14ac:dyDescent="0.2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</row>
    <row r="964" spans="1:30" ht="12.75" x14ac:dyDescent="0.2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</row>
    <row r="965" spans="1:30" ht="12.75" x14ac:dyDescent="0.2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</row>
    <row r="966" spans="1:30" ht="12.75" x14ac:dyDescent="0.2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</row>
    <row r="967" spans="1:30" ht="12.75" x14ac:dyDescent="0.2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</row>
    <row r="968" spans="1:30" ht="12.75" x14ac:dyDescent="0.2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</row>
    <row r="969" spans="1:30" ht="12.75" x14ac:dyDescent="0.2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</row>
    <row r="970" spans="1:30" ht="12.75" x14ac:dyDescent="0.2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</row>
    <row r="971" spans="1:30" ht="12.75" x14ac:dyDescent="0.2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</row>
    <row r="972" spans="1:30" ht="12.75" x14ac:dyDescent="0.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</row>
    <row r="973" spans="1:30" ht="12.75" x14ac:dyDescent="0.2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</row>
    <row r="974" spans="1:30" ht="12.75" x14ac:dyDescent="0.2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</row>
    <row r="975" spans="1:30" ht="12.75" x14ac:dyDescent="0.2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</row>
    <row r="976" spans="1:30" ht="12.75" x14ac:dyDescent="0.2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</row>
    <row r="977" spans="1:30" ht="12.75" x14ac:dyDescent="0.2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</row>
    <row r="978" spans="1:30" ht="12.75" x14ac:dyDescent="0.2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</row>
    <row r="979" spans="1:30" ht="12.75" x14ac:dyDescent="0.2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</row>
    <row r="980" spans="1:30" ht="12.75" x14ac:dyDescent="0.2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</row>
    <row r="981" spans="1:30" ht="12.75" x14ac:dyDescent="0.2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</row>
    <row r="982" spans="1:30" ht="12.75" x14ac:dyDescent="0.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</row>
    <row r="983" spans="1:30" ht="12.75" x14ac:dyDescent="0.2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</row>
    <row r="984" spans="1:30" ht="12.75" x14ac:dyDescent="0.2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</row>
    <row r="985" spans="1:30" ht="12.75" x14ac:dyDescent="0.2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</row>
    <row r="986" spans="1:30" ht="12.75" x14ac:dyDescent="0.2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</row>
    <row r="987" spans="1:30" ht="12.75" x14ac:dyDescent="0.2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</row>
    <row r="988" spans="1:30" ht="12.75" x14ac:dyDescent="0.2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</row>
    <row r="989" spans="1:30" ht="12.75" x14ac:dyDescent="0.2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</row>
    <row r="990" spans="1:30" ht="12.75" x14ac:dyDescent="0.2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</row>
    <row r="991" spans="1:30" ht="12.75" x14ac:dyDescent="0.2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</row>
    <row r="992" spans="1:30" ht="12.75" x14ac:dyDescent="0.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</row>
    <row r="993" spans="1:30" ht="12.75" x14ac:dyDescent="0.2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</row>
    <row r="994" spans="1:30" ht="12.75" x14ac:dyDescent="0.2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</row>
    <row r="995" spans="1:30" ht="12.75" x14ac:dyDescent="0.2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</row>
    <row r="996" spans="1:30" ht="12.75" x14ac:dyDescent="0.2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</row>
    <row r="997" spans="1:30" ht="12.75" x14ac:dyDescent="0.2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</row>
    <row r="998" spans="1:30" ht="12.75" x14ac:dyDescent="0.2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</row>
    <row r="999" spans="1:30" ht="12.75" x14ac:dyDescent="0.2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</row>
    <row r="1000" spans="1:30" ht="12.75" x14ac:dyDescent="0.2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</row>
    <row r="1001" spans="1:30" ht="12.75" x14ac:dyDescent="0.2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</row>
    <row r="1002" spans="1:30" ht="12.75" x14ac:dyDescent="0.2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  <c r="AC1002" s="3"/>
      <c r="AD1002" s="3"/>
    </row>
    <row r="1003" spans="1:30" ht="12.75" x14ac:dyDescent="0.2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  <c r="AC1003" s="3"/>
      <c r="AD1003" s="3"/>
    </row>
    <row r="1004" spans="1:30" ht="12.75" x14ac:dyDescent="0.2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  <c r="AB1004" s="3"/>
      <c r="AC1004" s="3"/>
      <c r="AD1004" s="3"/>
    </row>
    <row r="1005" spans="1:30" ht="12.75" x14ac:dyDescent="0.2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  <c r="AB1005" s="3"/>
      <c r="AC1005" s="3"/>
      <c r="AD1005" s="3"/>
    </row>
    <row r="1006" spans="1:30" ht="12.75" x14ac:dyDescent="0.2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  <c r="AB1006" s="3"/>
      <c r="AC1006" s="3"/>
      <c r="AD1006" s="3"/>
    </row>
    <row r="1007" spans="1:30" ht="12.75" x14ac:dyDescent="0.2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3"/>
      <c r="AB1007" s="3"/>
      <c r="AC1007" s="3"/>
      <c r="AD1007" s="3"/>
    </row>
    <row r="1008" spans="1:30" ht="12.75" x14ac:dyDescent="0.2">
      <c r="A1008" s="3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  <c r="AA1008" s="3"/>
      <c r="AB1008" s="3"/>
      <c r="AC1008" s="3"/>
      <c r="AD1008" s="3"/>
    </row>
  </sheetData>
  <customSheetViews>
    <customSheetView guid="{39474F16-887F-47FD-8A87-1A77D6E8F258}">
      <selection activeCell="E17" sqref="E17"/>
      <pageMargins left="0.70866141732283472" right="0.70866141732283472" top="0.78740157480314965" bottom="0.78740157480314965" header="0.31496062992125984" footer="0.31496062992125984"/>
      <pageSetup paperSize="9" orientation="portrait" r:id="rId1"/>
    </customSheetView>
    <customSheetView guid="{543BF77B-D841-4B52-B752-DAACAF17BD22}">
      <selection activeCell="F6" sqref="F6"/>
      <pageMargins left="0.70866141732283472" right="0.70866141732283472" top="0.78740157480314965" bottom="0.78740157480314965" header="0.31496062992125984" footer="0.31496062992125984"/>
      <pageSetup paperSize="9" orientation="portrait" r:id="rId2"/>
    </customSheetView>
  </customSheetViews>
  <mergeCells count="3">
    <mergeCell ref="A3:A4"/>
    <mergeCell ref="B3:E3"/>
    <mergeCell ref="F3:F4"/>
  </mergeCells>
  <pageMargins left="0.70866141732283472" right="0.70866141732283472" top="0.78740157480314965" bottom="0.78740157480314965" header="0.31496062992125984" footer="0.31496062992125984"/>
  <pageSetup paperSize="9" orientation="portrait" r:id="rId3"/>
  <headerFooter>
    <oddFooter>&amp;C&amp;"-,Obyčejné"&amp;11LFP - Úklid experimentálních laboratoří a Modré posluchárny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zoomScaleNormal="100" workbookViewId="0">
      <selection activeCell="C47" sqref="C47"/>
    </sheetView>
  </sheetViews>
  <sheetFormatPr defaultRowHeight="12.75" x14ac:dyDescent="0.2"/>
  <cols>
    <col min="1" max="1" width="6.140625" style="53" customWidth="1"/>
    <col min="2" max="2" width="10.5703125" customWidth="1"/>
    <col min="3" max="3" width="18.85546875" customWidth="1"/>
    <col min="4" max="4" width="13.5703125" customWidth="1"/>
    <col min="5" max="5" width="13" customWidth="1"/>
    <col min="6" max="6" width="20.85546875" customWidth="1"/>
  </cols>
  <sheetData>
    <row r="1" spans="1:6" ht="15.75" x14ac:dyDescent="0.25">
      <c r="A1" s="63" t="s">
        <v>257</v>
      </c>
      <c r="B1" s="9"/>
      <c r="C1" s="9"/>
      <c r="D1" s="9"/>
      <c r="E1" s="9"/>
      <c r="F1" s="9"/>
    </row>
    <row r="2" spans="1:6" ht="15.75" thickBot="1" x14ac:dyDescent="0.3">
      <c r="A2" s="51"/>
      <c r="B2" s="9"/>
      <c r="C2" s="9"/>
      <c r="D2" s="9"/>
      <c r="E2" s="9"/>
      <c r="F2" s="9"/>
    </row>
    <row r="3" spans="1:6" ht="30.75" thickBot="1" x14ac:dyDescent="0.25">
      <c r="A3" s="47" t="s">
        <v>169</v>
      </c>
      <c r="B3" s="48" t="s">
        <v>170</v>
      </c>
      <c r="C3" s="48" t="s">
        <v>171</v>
      </c>
      <c r="D3" s="48" t="s">
        <v>176</v>
      </c>
      <c r="E3" s="48" t="s">
        <v>173</v>
      </c>
      <c r="F3" s="49" t="s">
        <v>174</v>
      </c>
    </row>
    <row r="4" spans="1:6" ht="15" x14ac:dyDescent="0.25">
      <c r="A4" s="21" t="s">
        <v>242</v>
      </c>
      <c r="B4" s="11" t="s">
        <v>216</v>
      </c>
      <c r="C4" s="64" t="s">
        <v>217</v>
      </c>
      <c r="D4" s="65">
        <v>7.19</v>
      </c>
      <c r="E4" s="11" t="s">
        <v>241</v>
      </c>
      <c r="F4" s="29" t="s">
        <v>5</v>
      </c>
    </row>
    <row r="5" spans="1:6" ht="15" x14ac:dyDescent="0.25">
      <c r="A5" s="22" t="s">
        <v>242</v>
      </c>
      <c r="B5" s="13" t="s">
        <v>218</v>
      </c>
      <c r="C5" s="66" t="s">
        <v>219</v>
      </c>
      <c r="D5" s="67">
        <v>2.31</v>
      </c>
      <c r="E5" s="13" t="s">
        <v>241</v>
      </c>
      <c r="F5" s="30" t="s">
        <v>5</v>
      </c>
    </row>
    <row r="6" spans="1:6" ht="15" x14ac:dyDescent="0.25">
      <c r="A6" s="22" t="s">
        <v>242</v>
      </c>
      <c r="B6" s="13" t="s">
        <v>220</v>
      </c>
      <c r="C6" s="66" t="s">
        <v>221</v>
      </c>
      <c r="D6" s="67">
        <v>285.48</v>
      </c>
      <c r="E6" s="13" t="s">
        <v>240</v>
      </c>
      <c r="F6" s="30" t="s">
        <v>5</v>
      </c>
    </row>
    <row r="7" spans="1:6" ht="15" x14ac:dyDescent="0.25">
      <c r="A7" s="22" t="s">
        <v>242</v>
      </c>
      <c r="B7" s="13" t="s">
        <v>222</v>
      </c>
      <c r="C7" s="66" t="s">
        <v>223</v>
      </c>
      <c r="D7" s="67">
        <v>36.43</v>
      </c>
      <c r="E7" s="13" t="s">
        <v>239</v>
      </c>
      <c r="F7" s="30" t="s">
        <v>5</v>
      </c>
    </row>
    <row r="8" spans="1:6" ht="15" x14ac:dyDescent="0.25">
      <c r="A8" s="22" t="s">
        <v>242</v>
      </c>
      <c r="B8" s="13" t="s">
        <v>224</v>
      </c>
      <c r="C8" s="66" t="s">
        <v>225</v>
      </c>
      <c r="D8" s="68">
        <v>2.67</v>
      </c>
      <c r="E8" s="13" t="s">
        <v>240</v>
      </c>
      <c r="F8" s="30" t="s">
        <v>10</v>
      </c>
    </row>
    <row r="9" spans="1:6" ht="15" x14ac:dyDescent="0.25">
      <c r="A9" s="22" t="s">
        <v>242</v>
      </c>
      <c r="B9" s="13" t="s">
        <v>226</v>
      </c>
      <c r="C9" s="66" t="s">
        <v>227</v>
      </c>
      <c r="D9" s="68">
        <v>6.12</v>
      </c>
      <c r="E9" s="13" t="s">
        <v>240</v>
      </c>
      <c r="F9" s="30" t="s">
        <v>10</v>
      </c>
    </row>
    <row r="10" spans="1:6" ht="15" x14ac:dyDescent="0.25">
      <c r="A10" s="22" t="s">
        <v>242</v>
      </c>
      <c r="B10" s="13" t="s">
        <v>228</v>
      </c>
      <c r="C10" s="66" t="s">
        <v>204</v>
      </c>
      <c r="D10" s="68">
        <v>12.58</v>
      </c>
      <c r="E10" s="13" t="s">
        <v>240</v>
      </c>
      <c r="F10" s="30" t="s">
        <v>10</v>
      </c>
    </row>
    <row r="11" spans="1:6" ht="15" x14ac:dyDescent="0.25">
      <c r="A11" s="22" t="s">
        <v>242</v>
      </c>
      <c r="B11" s="13" t="s">
        <v>229</v>
      </c>
      <c r="C11" s="66" t="s">
        <v>227</v>
      </c>
      <c r="D11" s="68">
        <v>8.1</v>
      </c>
      <c r="E11" s="13" t="s">
        <v>240</v>
      </c>
      <c r="F11" s="30" t="s">
        <v>10</v>
      </c>
    </row>
    <row r="12" spans="1:6" ht="15" x14ac:dyDescent="0.25">
      <c r="A12" s="22" t="s">
        <v>242</v>
      </c>
      <c r="B12" s="13" t="s">
        <v>230</v>
      </c>
      <c r="C12" s="66" t="s">
        <v>231</v>
      </c>
      <c r="D12" s="68">
        <v>11.25</v>
      </c>
      <c r="E12" s="13" t="s">
        <v>240</v>
      </c>
      <c r="F12" s="30" t="s">
        <v>10</v>
      </c>
    </row>
    <row r="13" spans="1:6" ht="15" x14ac:dyDescent="0.25">
      <c r="A13" s="22" t="s">
        <v>242</v>
      </c>
      <c r="B13" s="13" t="s">
        <v>232</v>
      </c>
      <c r="C13" s="66" t="s">
        <v>233</v>
      </c>
      <c r="D13" s="68">
        <v>4.32</v>
      </c>
      <c r="E13" s="13" t="s">
        <v>240</v>
      </c>
      <c r="F13" s="30" t="s">
        <v>10</v>
      </c>
    </row>
    <row r="14" spans="1:6" ht="15" x14ac:dyDescent="0.25">
      <c r="A14" s="22" t="s">
        <v>242</v>
      </c>
      <c r="B14" s="13" t="s">
        <v>234</v>
      </c>
      <c r="C14" s="66" t="s">
        <v>235</v>
      </c>
      <c r="D14" s="67">
        <v>10.31</v>
      </c>
      <c r="E14" s="13" t="s">
        <v>240</v>
      </c>
      <c r="F14" s="30" t="s">
        <v>5</v>
      </c>
    </row>
    <row r="15" spans="1:6" ht="15" x14ac:dyDescent="0.25">
      <c r="A15" s="22" t="s">
        <v>242</v>
      </c>
      <c r="B15" s="13" t="s">
        <v>236</v>
      </c>
      <c r="C15" s="66" t="s">
        <v>237</v>
      </c>
      <c r="D15" s="67">
        <v>22.37</v>
      </c>
      <c r="E15" s="13" t="s">
        <v>241</v>
      </c>
      <c r="F15" s="30" t="s">
        <v>5</v>
      </c>
    </row>
    <row r="16" spans="1:6" ht="15" x14ac:dyDescent="0.25">
      <c r="A16" s="69" t="s">
        <v>242</v>
      </c>
      <c r="B16" s="70" t="s">
        <v>247</v>
      </c>
      <c r="C16" s="71" t="s">
        <v>235</v>
      </c>
      <c r="D16" s="72">
        <v>8.36</v>
      </c>
      <c r="E16" s="70" t="s">
        <v>240</v>
      </c>
      <c r="F16" s="73" t="s">
        <v>5</v>
      </c>
    </row>
    <row r="17" spans="1:6" ht="15" x14ac:dyDescent="0.25">
      <c r="A17" s="69" t="s">
        <v>242</v>
      </c>
      <c r="B17" s="70" t="s">
        <v>248</v>
      </c>
      <c r="C17" s="71" t="s">
        <v>251</v>
      </c>
      <c r="D17" s="72">
        <v>4.2699999999999996</v>
      </c>
      <c r="E17" s="70" t="s">
        <v>240</v>
      </c>
      <c r="F17" s="73" t="s">
        <v>5</v>
      </c>
    </row>
    <row r="18" spans="1:6" ht="15" x14ac:dyDescent="0.25">
      <c r="A18" s="69" t="s">
        <v>242</v>
      </c>
      <c r="B18" s="70" t="s">
        <v>249</v>
      </c>
      <c r="C18" s="71" t="s">
        <v>252</v>
      </c>
      <c r="D18" s="72">
        <v>117.23</v>
      </c>
      <c r="E18" s="70" t="s">
        <v>240</v>
      </c>
      <c r="F18" s="73" t="s">
        <v>5</v>
      </c>
    </row>
    <row r="19" spans="1:6" ht="30" x14ac:dyDescent="0.2">
      <c r="A19" s="69" t="s">
        <v>242</v>
      </c>
      <c r="B19" s="70" t="s">
        <v>250</v>
      </c>
      <c r="C19" s="74" t="s">
        <v>253</v>
      </c>
      <c r="D19" s="72">
        <v>35.83</v>
      </c>
      <c r="E19" s="70" t="s">
        <v>254</v>
      </c>
      <c r="F19" s="73" t="s">
        <v>10</v>
      </c>
    </row>
    <row r="20" spans="1:6" ht="15.75" thickBot="1" x14ac:dyDescent="0.3">
      <c r="A20" s="52"/>
      <c r="B20" s="54"/>
      <c r="C20" s="50" t="s">
        <v>238</v>
      </c>
      <c r="D20" s="55">
        <f>SUM(D4:D19)</f>
        <v>574.82000000000005</v>
      </c>
      <c r="E20" s="54"/>
      <c r="F20" s="56"/>
    </row>
  </sheetData>
  <customSheetViews>
    <customSheetView guid="{39474F16-887F-47FD-8A87-1A77D6E8F258}">
      <selection activeCell="F23" sqref="F23"/>
      <pageMargins left="0.7" right="0.7" top="0.78740157499999996" bottom="0.78740157499999996" header="0.3" footer="0.3"/>
    </customSheetView>
    <customSheetView guid="{543BF77B-D841-4B52-B752-DAACAF17BD22}">
      <selection activeCell="H19" sqref="H19"/>
      <pageMargins left="0.7" right="0.7" top="0.78740157499999996" bottom="0.78740157499999996" header="0.3" footer="0.3"/>
      <pageSetup paperSize="9" orientation="portrait" horizontalDpi="4294967294" verticalDpi="0" r:id="rId1"/>
    </customSheetView>
  </customSheetViews>
  <pageMargins left="0.7" right="0.7" top="0.78740157499999996" bottom="0.78740157499999996" header="0.3" footer="0.3"/>
  <pageSetup paperSize="9" orientation="portrait" horizontalDpi="4294967294" verticalDpi="0" r:id="rId2"/>
  <headerFooter>
    <oddFooter>&amp;C&amp;"-,Obyčejné"&amp;11LFP - Úklid experimentálních laboratoří a Modré posluchárny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4" zoomScaleNormal="100" workbookViewId="0">
      <selection activeCell="E23" sqref="E23"/>
    </sheetView>
  </sheetViews>
  <sheetFormatPr defaultRowHeight="12.75" x14ac:dyDescent="0.2"/>
  <cols>
    <col min="1" max="1" width="16.140625" customWidth="1"/>
    <col min="2" max="6" width="13.5703125" customWidth="1"/>
  </cols>
  <sheetData>
    <row r="1" spans="1:6" ht="15.75" x14ac:dyDescent="0.25">
      <c r="A1" s="75" t="s">
        <v>258</v>
      </c>
      <c r="B1" s="76"/>
      <c r="C1" s="76"/>
      <c r="D1" s="76"/>
      <c r="E1" s="76"/>
      <c r="F1" s="2"/>
    </row>
    <row r="2" spans="1:6" ht="15.75" thickBot="1" x14ac:dyDescent="0.3">
      <c r="A2" s="76"/>
      <c r="B2" s="76"/>
      <c r="C2" s="76"/>
      <c r="D2" s="76"/>
      <c r="E2" s="76"/>
      <c r="F2" s="2"/>
    </row>
    <row r="3" spans="1:6" ht="49.5" customHeight="1" x14ac:dyDescent="0.2">
      <c r="A3" s="82" t="s">
        <v>212</v>
      </c>
      <c r="B3" s="89" t="s">
        <v>211</v>
      </c>
      <c r="C3" s="90"/>
      <c r="D3" s="90"/>
      <c r="E3" s="91"/>
      <c r="F3" s="85" t="s">
        <v>213</v>
      </c>
    </row>
    <row r="4" spans="1:6" ht="15.75" thickBot="1" x14ac:dyDescent="0.25">
      <c r="A4" s="88"/>
      <c r="B4" s="57" t="s">
        <v>164</v>
      </c>
      <c r="C4" s="57" t="s">
        <v>244</v>
      </c>
      <c r="D4" s="57" t="s">
        <v>243</v>
      </c>
      <c r="E4" s="77" t="s">
        <v>254</v>
      </c>
      <c r="F4" s="87"/>
    </row>
    <row r="5" spans="1:6" ht="15" x14ac:dyDescent="0.2">
      <c r="A5" s="58" t="s">
        <v>255</v>
      </c>
      <c r="B5" s="59">
        <f>SUM('Poslucharna specifikace'!D6,'Poslucharna specifikace'!D8:D14)</f>
        <v>340.83000000000004</v>
      </c>
      <c r="C5" s="59">
        <f>SUM('Poslucharna specifikace'!D7)</f>
        <v>36.43</v>
      </c>
      <c r="D5" s="59">
        <f>SUM('Poslucharna specifikace'!D4,'Poslucharna specifikace'!D5,'Poslucharna specifikace'!D15)</f>
        <v>31.87</v>
      </c>
      <c r="E5" s="78">
        <v>0</v>
      </c>
      <c r="F5" s="60">
        <f>SUM(B5*21,C5*42,D5*2,E5*1)</f>
        <v>8751.2300000000014</v>
      </c>
    </row>
    <row r="6" spans="1:6" ht="15" x14ac:dyDescent="0.2">
      <c r="A6" s="61" t="s">
        <v>256</v>
      </c>
      <c r="B6" s="62">
        <f>SUM('Poslucharna specifikace'!D16:D18)</f>
        <v>129.86000000000001</v>
      </c>
      <c r="C6" s="62">
        <v>0</v>
      </c>
      <c r="D6" s="62">
        <v>0</v>
      </c>
      <c r="E6" s="62">
        <f>SUM('Poslucharna specifikace'!D19)</f>
        <v>35.83</v>
      </c>
      <c r="F6" s="79">
        <f>SUM(B6*21,C6*42,D6*2,E6*1)</f>
        <v>2762.8900000000003</v>
      </c>
    </row>
    <row r="7" spans="1:6" ht="15.75" thickBot="1" x14ac:dyDescent="0.25">
      <c r="A7" s="35" t="s">
        <v>168</v>
      </c>
      <c r="B7" s="80">
        <f>SUM(B5:B6)</f>
        <v>470.69000000000005</v>
      </c>
      <c r="C7" s="80">
        <f>SUM(C5:C6)</f>
        <v>36.43</v>
      </c>
      <c r="D7" s="80">
        <f>SUM(D5:D6)</f>
        <v>31.87</v>
      </c>
      <c r="E7" s="80">
        <f>SUM(E5:E6)</f>
        <v>35.83</v>
      </c>
      <c r="F7" s="81">
        <f>SUM(F5:F6)</f>
        <v>11514.120000000003</v>
      </c>
    </row>
    <row r="8" spans="1:6" x14ac:dyDescent="0.2">
      <c r="A8" s="2"/>
      <c r="B8" s="3"/>
      <c r="C8" s="3"/>
      <c r="D8" s="3"/>
      <c r="E8" s="3"/>
    </row>
    <row r="9" spans="1:6" ht="14.25" x14ac:dyDescent="0.2">
      <c r="A9" s="44" t="s">
        <v>214</v>
      </c>
      <c r="B9" s="45" t="s">
        <v>215</v>
      </c>
      <c r="C9" s="3"/>
      <c r="D9" s="3"/>
      <c r="E9" s="3"/>
    </row>
  </sheetData>
  <customSheetViews>
    <customSheetView guid="{39474F16-887F-47FD-8A87-1A77D6E8F258}">
      <selection activeCell="D8" sqref="D8"/>
      <pageMargins left="0.7" right="0.7" top="0.78740157499999996" bottom="0.78740157499999996" header="0.3" footer="0.3"/>
      <pageSetup paperSize="9" orientation="portrait" r:id="rId1"/>
    </customSheetView>
    <customSheetView guid="{543BF77B-D841-4B52-B752-DAACAF17BD22}">
      <selection activeCell="B3" sqref="B3:D3"/>
      <pageMargins left="0.7" right="0.7" top="0.78740157499999996" bottom="0.78740157499999996" header="0.3" footer="0.3"/>
      <pageSetup paperSize="9" orientation="portrait" r:id="rId2"/>
    </customSheetView>
  </customSheetViews>
  <mergeCells count="3">
    <mergeCell ref="F3:F4"/>
    <mergeCell ref="A3:A4"/>
    <mergeCell ref="B3:E3"/>
  </mergeCells>
  <pageMargins left="0.7" right="0.7" top="0.78740157499999996" bottom="0.78740157499999996" header="0.3" footer="0.3"/>
  <pageSetup paperSize="9" orientation="portrait" r:id="rId3"/>
  <headerFooter>
    <oddFooter>&amp;C&amp;"-,Obyčejné"&amp;11LFP - Úklid experimentálních laboratoří a Modré posluchárny</oddFooter>
  </headerFooter>
  <ignoredErrors>
    <ignoredError sqref="B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Exp. lab. specifikace</vt:lpstr>
      <vt:lpstr>Exp. lab. bilance</vt:lpstr>
      <vt:lpstr>Poslucharna specifikace</vt:lpstr>
      <vt:lpstr>Poslucharna bilance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koci</dc:creator>
  <cp:lastModifiedBy>Škrabal Ondřej</cp:lastModifiedBy>
  <cp:lastPrinted>2018-12-17T07:44:41Z</cp:lastPrinted>
  <dcterms:created xsi:type="dcterms:W3CDTF">2016-12-14T08:04:48Z</dcterms:created>
  <dcterms:modified xsi:type="dcterms:W3CDTF">2020-01-15T06:21:43Z</dcterms:modified>
</cp:coreProperties>
</file>