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02-2021\A) výzva\"/>
    </mc:Choice>
  </mc:AlternateContent>
  <bookViews>
    <workbookView xWindow="-96" yWindow="-96" windowWidth="28992" windowHeight="15792"/>
  </bookViews>
  <sheets>
    <sheet name="Příloha č. 1" sheetId="1" r:id="rId1"/>
  </sheets>
  <definedNames>
    <definedName name="_xlnm._FilterDatabase" localSheetId="0" hidden="1">'Příloha č. 1'!$A$7:$X$61</definedName>
    <definedName name="Z_11DEAB5E_F25B_4F71_8FED_B5792377960C_.wvu.FilterData" localSheetId="0" hidden="1">'Příloha č. 1'!$A$7:$X$7</definedName>
    <definedName name="Z_A3685CB1_0A29_484E_BB3B_C5DAB6B68B70_.wvu.FilterData" localSheetId="0" hidden="1">'Příloha č. 1'!$A$7:$X$7</definedName>
  </definedNames>
  <calcPr calcId="162913"/>
  <customWorkbookViews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L21" i="1"/>
  <c r="M21" i="1"/>
  <c r="N21" i="1"/>
  <c r="O21" i="1"/>
  <c r="P21" i="1"/>
  <c r="Q21" i="1"/>
  <c r="R21" i="1"/>
  <c r="S21" i="1"/>
  <c r="T21" i="1"/>
  <c r="U21" i="1"/>
  <c r="I29" i="1"/>
  <c r="J29" i="1"/>
  <c r="L29" i="1"/>
  <c r="M29" i="1"/>
  <c r="N29" i="1"/>
  <c r="O29" i="1"/>
  <c r="P29" i="1"/>
  <c r="Q29" i="1"/>
  <c r="R29" i="1"/>
  <c r="S29" i="1"/>
  <c r="T29" i="1"/>
  <c r="U29" i="1"/>
  <c r="K29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K21" i="1"/>
  <c r="N16" i="1"/>
  <c r="V15" i="1" l="1"/>
  <c r="X15" i="1" s="1"/>
  <c r="I60" i="1" l="1"/>
  <c r="J60" i="1"/>
  <c r="K60" i="1"/>
  <c r="L60" i="1"/>
  <c r="M60" i="1"/>
  <c r="N60" i="1"/>
  <c r="O60" i="1"/>
  <c r="P60" i="1"/>
  <c r="Q60" i="1"/>
  <c r="R60" i="1"/>
  <c r="S60" i="1"/>
  <c r="T60" i="1"/>
  <c r="U60" i="1"/>
  <c r="H60" i="1"/>
  <c r="V59" i="1"/>
  <c r="X59" i="1" s="1"/>
  <c r="V58" i="1"/>
  <c r="X58" i="1" s="1"/>
  <c r="V57" i="1"/>
  <c r="X57" i="1" s="1"/>
  <c r="X60" i="1" l="1"/>
  <c r="V54" i="1"/>
  <c r="X54" i="1" s="1"/>
  <c r="V53" i="1"/>
  <c r="X53" i="1" s="1"/>
  <c r="V26" i="1"/>
  <c r="X26" i="1" s="1"/>
  <c r="V27" i="1"/>
  <c r="X27" i="1" s="1"/>
  <c r="V28" i="1"/>
  <c r="X28" i="1" s="1"/>
  <c r="V25" i="1"/>
  <c r="X25" i="1" s="1"/>
  <c r="V50" i="1"/>
  <c r="X50" i="1" s="1"/>
  <c r="X51" i="1" s="1"/>
  <c r="V47" i="1"/>
  <c r="X47" i="1" s="1"/>
  <c r="X48" i="1" s="1"/>
  <c r="X55" i="1" l="1"/>
  <c r="H21" i="1"/>
  <c r="K41" i="1"/>
  <c r="K45" i="1"/>
  <c r="T45" i="1"/>
  <c r="S45" i="1"/>
  <c r="R45" i="1"/>
  <c r="Q45" i="1"/>
  <c r="P45" i="1"/>
  <c r="O45" i="1"/>
  <c r="N45" i="1"/>
  <c r="M45" i="1"/>
  <c r="L45" i="1"/>
  <c r="J45" i="1"/>
  <c r="I45" i="1"/>
  <c r="H45" i="1"/>
  <c r="V19" i="1"/>
  <c r="X19" i="1" s="1"/>
  <c r="V40" i="1" l="1"/>
  <c r="X40" i="1" s="1"/>
  <c r="V39" i="1"/>
  <c r="X39" i="1" s="1"/>
  <c r="V38" i="1"/>
  <c r="X38" i="1" s="1"/>
  <c r="V37" i="1"/>
  <c r="X37" i="1" s="1"/>
  <c r="V44" i="1" l="1"/>
  <c r="X44" i="1" s="1"/>
  <c r="V43" i="1"/>
  <c r="X43" i="1" s="1"/>
  <c r="V36" i="1"/>
  <c r="X36" i="1" s="1"/>
  <c r="V35" i="1"/>
  <c r="X35" i="1" s="1"/>
  <c r="V34" i="1"/>
  <c r="X34" i="1" s="1"/>
  <c r="V33" i="1"/>
  <c r="X33" i="1" s="1"/>
  <c r="V32" i="1"/>
  <c r="X32" i="1" s="1"/>
  <c r="V31" i="1"/>
  <c r="X31" i="1" s="1"/>
  <c r="T41" i="1"/>
  <c r="S41" i="1"/>
  <c r="R41" i="1"/>
  <c r="Q41" i="1"/>
  <c r="P41" i="1"/>
  <c r="O41" i="1"/>
  <c r="N41" i="1"/>
  <c r="M41" i="1"/>
  <c r="L41" i="1"/>
  <c r="J41" i="1"/>
  <c r="I41" i="1"/>
  <c r="H41" i="1"/>
  <c r="X45" i="1" l="1"/>
  <c r="X41" i="1"/>
  <c r="V24" i="1"/>
  <c r="X24" i="1" s="1"/>
  <c r="V23" i="1"/>
  <c r="V20" i="1"/>
  <c r="X20" i="1" s="1"/>
  <c r="V18" i="1"/>
  <c r="X18" i="1" s="1"/>
  <c r="V14" i="1"/>
  <c r="V13" i="1"/>
  <c r="V12" i="1"/>
  <c r="V11" i="1"/>
  <c r="V10" i="1"/>
  <c r="V9" i="1"/>
  <c r="X21" i="1" l="1"/>
  <c r="X23" i="1"/>
  <c r="X29" i="1" s="1"/>
  <c r="H29" i="1"/>
  <c r="X9" i="1" l="1"/>
  <c r="H16" i="1"/>
  <c r="I16" i="1"/>
  <c r="J16" i="1"/>
  <c r="K16" i="1"/>
  <c r="L16" i="1"/>
  <c r="M16" i="1"/>
  <c r="O16" i="1"/>
  <c r="P16" i="1"/>
  <c r="Q16" i="1"/>
  <c r="R16" i="1"/>
  <c r="S16" i="1"/>
  <c r="T16" i="1"/>
  <c r="X12" i="1"/>
  <c r="X13" i="1"/>
  <c r="X14" i="1"/>
  <c r="X11" i="1"/>
  <c r="X10" i="1"/>
  <c r="X16" i="1" l="1"/>
</calcChain>
</file>

<file path=xl/sharedStrings.xml><?xml version="1.0" encoding="utf-8"?>
<sst xmlns="http://schemas.openxmlformats.org/spreadsheetml/2006/main" count="186" uniqueCount="130">
  <si>
    <t>ks</t>
  </si>
  <si>
    <t>Registrační číslo CAS/kód dodavatele/hypertextový odkaz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</si>
  <si>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</si>
  <si>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</si>
  <si>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</si>
  <si>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</si>
  <si>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</si>
  <si>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</si>
  <si>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</si>
  <si>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</si>
  <si>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</si>
  <si>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</si>
  <si>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</si>
  <si>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</si>
  <si>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</si>
  <si>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bal</t>
  </si>
  <si>
    <t>Specifikace zboží</t>
  </si>
  <si>
    <t>l</t>
  </si>
  <si>
    <t>část 06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</si>
  <si>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</si>
  <si>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</si>
  <si>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</si>
  <si>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</si>
  <si>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Laboratorní spotřební materiál I.</t>
  </si>
  <si>
    <t>část 02</t>
  </si>
  <si>
    <t>část 03</t>
  </si>
  <si>
    <t>část 04</t>
  </si>
  <si>
    <t>část 05</t>
  </si>
  <si>
    <t>10 ks</t>
  </si>
  <si>
    <t>100 ks</t>
  </si>
  <si>
    <t>50 ks</t>
  </si>
  <si>
    <t>Ebiofyzika</t>
  </si>
  <si>
    <t>část 07</t>
  </si>
  <si>
    <t>část 08</t>
  </si>
  <si>
    <t>část 09</t>
  </si>
  <si>
    <t>Laboratorní spotřební materiál II.</t>
  </si>
  <si>
    <t>Chemikálie I.</t>
  </si>
  <si>
    <t>Laboratorní spotřební materiál III.</t>
  </si>
  <si>
    <t>Chemikálie II.</t>
  </si>
  <si>
    <t>PrestoBlue™ HS Cell Viability Reagent (100ml)</t>
  </si>
  <si>
    <t>NucBlue™ Live ReadyProbes™ Reagent (25ml)</t>
  </si>
  <si>
    <t>Trypan Blue Solution, 0.4%</t>
  </si>
  <si>
    <t>CyQUANT™ XTT Cell Viability Assay</t>
  </si>
  <si>
    <t>TrypLE™ Express Enzyme (1X), phenol red (500ml)</t>
  </si>
  <si>
    <t>PBS (10X), pH 7.2, 500ml</t>
  </si>
  <si>
    <t>ml</t>
  </si>
  <si>
    <t>dodržet výrobce a kód</t>
  </si>
  <si>
    <t xml:space="preserve">Invitrogen (P50201) </t>
  </si>
  <si>
    <t>Invitrogen (X12223)</t>
  </si>
  <si>
    <t>Gipco (12605028)</t>
  </si>
  <si>
    <t>Gipco (70013065)</t>
  </si>
  <si>
    <t>DMEM (500ml) - with 4500 mg/L glucose and sodium bicarbonate, without L-glutamine, sodium pyruvate, and phenol red, liquid, sterile-filtered, suitable for cell culture</t>
  </si>
  <si>
    <t>Chemikálie III.</t>
  </si>
  <si>
    <t>Sigma-Aldrich (D1145-6X500ML)</t>
  </si>
  <si>
    <t>DMEM High Glucose w/o L-Glutamine w/o Sodium Pyruvate</t>
  </si>
  <si>
    <t>Plastová serologická pipeta 10 ml, samostatně balená, sterilní, biologický filtr</t>
  </si>
  <si>
    <t>Lahev kultivační pro tkáňové kultury 75 cm2; PS, Ventilované, Sterilní</t>
  </si>
  <si>
    <t>200 ks</t>
  </si>
  <si>
    <t>1000 ks</t>
  </si>
  <si>
    <t>500 ks</t>
  </si>
  <si>
    <t xml:space="preserve">Invitrogen (R37605) </t>
  </si>
  <si>
    <t>Marienfeld (0640211)</t>
  </si>
  <si>
    <t>Sklíčka krycí 18×18 mm</t>
  </si>
  <si>
    <t>Laboratorní vybavení I.</t>
  </si>
  <si>
    <t>kompatibilní s pipetami Eppendorf</t>
  </si>
  <si>
    <t>Pipetovací špičky 0,5 - 10 µl, nesterilní balení.</t>
  </si>
  <si>
    <t>Pipetovací špičky 5 - 200 µl), nesterilní balení.</t>
  </si>
  <si>
    <t>Pipetovací špičky 200 - 1000 µl), nesterilní balení.</t>
  </si>
  <si>
    <t>Senzor pro počítací pipetu (60 µm)</t>
  </si>
  <si>
    <t>kompatibilní se Scepter Millipore 2</t>
  </si>
  <si>
    <t>Komůrka pro počítání krevních buněk, skleněná, typ Bürker, světlé orámování, se svorkami, dvojité dělení síta, mřížka vyrytá do dna komůrky se pod mikroskopem objeví jako mřížka z tmavých linek, pro krycí sklíčka o síle 0.4 mm</t>
  </si>
  <si>
    <t>Gipco (15250-061)</t>
  </si>
  <si>
    <t>kompatibilní s komůrkami Marienfeld</t>
  </si>
  <si>
    <t>Nástavec na elektronickou krokovací pipetu - objem 1ml</t>
  </si>
  <si>
    <t>Nástavec na elektronickou krokovací pipetu - objem 5ml, prodloužená délka špičky</t>
  </si>
  <si>
    <t>Nástavec na elektronickou krokovací pipetu - objem 10ml, prodloužená délka špičky</t>
  </si>
  <si>
    <t>kompatibilní s krokovací pipetou Eppendorf Multipette E3X</t>
  </si>
  <si>
    <t>4x25ks</t>
  </si>
  <si>
    <t>Elektronická krokovací pipeta pro opakované dávkování s nastavitelným objemem jednotlivých dávek podle velikosti použitého nástavce (nejmenší dávka je vždy 1/100 objemu nástavce), pro práci s objemy kapalin od 1 μl až do 50 ml. 
Další požadované vlastnosti: RFID data pipety (sériové číslo, dávkovací objem, tovární nastavení atd.), Zvětšený barevný displej s optimalizovaným kontrastem, PC software pro RFID přenos a zobrazení dat. 
Součástí dodávky je sada 9 nástavců s objemy 0,1; 0,2; 0,5; 1; 2,5; 5; 10; 25; 50 ml,
Součástí dodávky je dobíjecí stojan.</t>
  </si>
  <si>
    <t>Prostředek na ochranu vodní lázně. Nekorodující, účinnost po dobu několika týdnů.</t>
  </si>
  <si>
    <t>kompatibilní s Biosera (LM-D1108)</t>
  </si>
  <si>
    <t>Chemikálie IV.</t>
  </si>
  <si>
    <t>Chaperon</t>
  </si>
  <si>
    <t>Beckman Coulter (A63881)</t>
  </si>
  <si>
    <t>kit</t>
  </si>
  <si>
    <t>AMPure XP, 60 ml , Reagent kit</t>
  </si>
  <si>
    <t>Aplikovaný biosystém, Optická 96- jamková reakční deska s čárovým kódem a optickými uzávěry optimalizována tak, aby poskytovala přesnost teploty a jednotnost pro rychlé a efektivní zesílení PCR. Deska vyrobená z jednoho tuhého kusu polypropylenu ve formátu 96 jamek, je kompatibilní s aplikovanými biosystémy® 96-Well Real-Time PCR systémy a termocykléry.
- minimalizována rušivá fluorescence z jamek cyklobloku
-  pro odstranění auto-fluorescenční desky
-  poskytuje bariéru okolního vzduchu, která pomáhá pojistit rovnoměrnost teploty
- každá reakční deska obsahuje jedinečný serializovaný osmiznačkový číselný štítek (čárový kód), který je uživatelsky čitelný a strojově čitelný, aby se zabránilo chybám sledování
-  8-cap pásů optických  
- bezolejové zesílení PCR</t>
  </si>
  <si>
    <t>20 ks</t>
  </si>
  <si>
    <t>960 ks</t>
  </si>
  <si>
    <t>Chemikálie V.</t>
  </si>
  <si>
    <t>Agilent Technologies (5190-0456)</t>
  </si>
  <si>
    <t>Human miRNA Microarray Kit Release 21.0, 8x60K</t>
  </si>
  <si>
    <t>miRNA Complete Labeling and Hyb Kit</t>
  </si>
  <si>
    <t>3 sklíčka</t>
  </si>
  <si>
    <t>Agilent Technologies (G4870C)</t>
  </si>
  <si>
    <t>Live Cell Imaging Solution</t>
  </si>
  <si>
    <t>Invitrogen™ (A14291DJ)</t>
  </si>
  <si>
    <t>Superoxide Dismutase, SOD, Activity Assay Kit</t>
  </si>
  <si>
    <t xml:space="preserve">Sigma-Aldrich (CS0009) </t>
  </si>
  <si>
    <t>500 testů</t>
  </si>
  <si>
    <t xml:space="preserve">Protein Carbonyl Content Assay Kit </t>
  </si>
  <si>
    <t>Sigma-Aldrich (MAK094)</t>
  </si>
  <si>
    <t xml:space="preserve">100 testů </t>
  </si>
  <si>
    <t>Total Protein Kit, Micro Lowry, Peterson’s Modification</t>
  </si>
  <si>
    <t>Sigma-Aldrich (TP0300)</t>
  </si>
  <si>
    <t>200 testů</t>
  </si>
  <si>
    <t>část 1</t>
  </si>
  <si>
    <t>Část 08 celkem</t>
  </si>
  <si>
    <t>Reservoár pro náběr reagencie multikanálovou pipetou, objem zásobníku 25 mL, PS, Sterilní balení jednotlivých kusů</t>
  </si>
  <si>
    <t>Špičky s filtrem 10ul - špičky dlouhé 40mm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10, dodávají se v čistotě - bez Rnáz, Dnáz, DNA a pyrogenů; graduované 0,1 µl a 10 µl.</t>
  </si>
  <si>
    <t>Špičky s filtrem 10ul - špičky 34mm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10, dodávají se v čistotě - bez Rnáz, Dnáz, DNA a pyrogenů; graduované 0,1 µl a 10 µl.</t>
  </si>
  <si>
    <t>Špičky s filtrem 1000ul - špičky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1000, dodávají se v čistotě - bez Rnáz, Dnáz, DNA a pyrogenů; graduované 50 µl a 1000 µl.</t>
  </si>
  <si>
    <t>Špičky s filtrem 200ul - špičky s nesmáčivým povrchem (neulpívání kapaliny ve/na špičce), bez žádného vnitřního potahu, který by mohl reagovat se vzorkem, čistý polypropylen. Filtr vyrobený z čistého polyetylénu s vysokou hustotou, bez přídavku aditiv, hydrofobní vlastnosti, neabsorbuje vzorek. Špičky jsou kompatibilní s pipetami Eppendorf Research a research Plus 200, dodávají se v čistotě - bez Rnáz, Dnáz, DNA a pyrogenů; graduované 2,0-200 µl.</t>
  </si>
  <si>
    <t>Popisovač pro trvalé značení mikroskopických skel, ultra jemná špička, xylen</t>
  </si>
  <si>
    <t>Jednotková cena za balení v Kč bez DPH</t>
  </si>
  <si>
    <t>Celková cena v Kč bez DPH</t>
  </si>
  <si>
    <t>Celkem počet jednotek</t>
  </si>
  <si>
    <t>Část</t>
  </si>
  <si>
    <t>Položka</t>
  </si>
  <si>
    <t>Část 09 celkem</t>
  </si>
  <si>
    <t>Část 07 celkem</t>
  </si>
  <si>
    <t>Část 06 celkem</t>
  </si>
  <si>
    <t>Část 05 celkem</t>
  </si>
  <si>
    <t>Část 04 celkem</t>
  </si>
  <si>
    <t>Část 03 celkem</t>
  </si>
  <si>
    <t>Část 02 celkem</t>
  </si>
  <si>
    <t>Část 01 celkem</t>
  </si>
  <si>
    <r>
      <t>Název položky</t>
    </r>
    <r>
      <rPr>
        <i/>
        <sz val="14"/>
        <rFont val="Calibri"/>
        <family val="2"/>
        <charset val="238"/>
        <scheme val="minor"/>
      </rPr>
      <t xml:space="preserve"> (specifikace - druh, materiál, barva, určení apod.)</t>
    </r>
  </si>
  <si>
    <r>
      <t xml:space="preserve">Jednotka
</t>
    </r>
    <r>
      <rPr>
        <i/>
        <sz val="14"/>
        <rFont val="Calibri"/>
        <family val="2"/>
        <charset val="238"/>
        <scheme val="minor"/>
      </rPr>
      <t>(kg, l, ks apod.)</t>
    </r>
  </si>
  <si>
    <r>
      <t xml:space="preserve">Balení
</t>
    </r>
    <r>
      <rPr>
        <i/>
        <sz val="14"/>
        <rFont val="Calibri"/>
        <family val="2"/>
        <charset val="238"/>
        <scheme val="minor"/>
      </rPr>
      <t>(= počet jednotek 
v balení)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</si>
</sst>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9" tint="-0.24994659260841701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thin">
        <color indexed="64"/>
      </right>
      <top style="thin">
        <color indexed="64"/>
      </top>
      <bottom style="medium">
        <color rgb="FF7F7F7F"/>
      </bottom>
      <diagonal/>
    </border>
  </borders>
  <cellStyleXfs count="6">
    <xf numFmtId="0" fontId="0" fillId="0" borderId="0"/>
    <xf numFmtId="164" fontId="6" fillId="0" borderId="0" applyBorder="0" applyProtection="0"/>
    <xf numFmtId="0" fontId="7" fillId="16" borderId="3" applyNumberFormat="0" applyAlignment="0" applyProtection="0"/>
    <xf numFmtId="0" fontId="9" fillId="16" borderId="3">
      <alignment shrinkToFit="1"/>
    </xf>
    <xf numFmtId="0" fontId="13" fillId="0" borderId="0" applyNumberFormat="0" applyFill="0" applyBorder="0" applyAlignment="0" applyProtection="0"/>
    <xf numFmtId="0" fontId="20" fillId="0" borderId="0"/>
  </cellStyleXfs>
  <cellXfs count="136">
    <xf numFmtId="0" fontId="0" fillId="0" borderId="0" xfId="0"/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</xf>
    <xf numFmtId="0" fontId="2" fillId="23" borderId="1" xfId="0" applyFont="1" applyFill="1" applyBorder="1" applyAlignment="1" applyProtection="1">
      <alignment horizontal="center" wrapText="1"/>
    </xf>
    <xf numFmtId="0" fontId="13" fillId="0" borderId="1" xfId="4" applyFill="1" applyBorder="1" applyAlignment="1" applyProtection="1">
      <alignment wrapText="1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>
      <alignment vertical="center" wrapText="1"/>
    </xf>
    <xf numFmtId="0" fontId="2" fillId="9" borderId="1" xfId="0" applyFont="1" applyFill="1" applyBorder="1" applyAlignment="1" applyProtection="1">
      <alignment vertical="center" wrapText="1"/>
    </xf>
    <xf numFmtId="0" fontId="2" fillId="10" borderId="1" xfId="0" applyFont="1" applyFill="1" applyBorder="1" applyAlignment="1" applyProtection="1">
      <alignment vertical="center" wrapText="1"/>
    </xf>
    <xf numFmtId="0" fontId="2" fillId="11" borderId="1" xfId="0" applyFont="1" applyFill="1" applyBorder="1" applyAlignment="1" applyProtection="1">
      <alignment vertical="center" wrapText="1"/>
    </xf>
    <xf numFmtId="0" fontId="2" fillId="12" borderId="1" xfId="0" applyFont="1" applyFill="1" applyBorder="1" applyAlignment="1" applyProtection="1">
      <alignment vertical="center" wrapText="1"/>
    </xf>
    <xf numFmtId="0" fontId="2" fillId="13" borderId="1" xfId="0" applyFont="1" applyFill="1" applyBorder="1" applyAlignment="1" applyProtection="1">
      <alignment vertical="center" wrapText="1"/>
    </xf>
    <xf numFmtId="0" fontId="2" fillId="14" borderId="1" xfId="0" applyFont="1" applyFill="1" applyBorder="1" applyAlignment="1" applyProtection="1">
      <alignment horizontal="center" vertical="center" wrapText="1"/>
    </xf>
    <xf numFmtId="0" fontId="2" fillId="2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2" fillId="24" borderId="1" xfId="0" applyFont="1" applyFill="1" applyBorder="1" applyAlignment="1" applyProtection="1">
      <alignment horizontal="center" wrapText="1"/>
    </xf>
    <xf numFmtId="0" fontId="2" fillId="24" borderId="1" xfId="0" applyFont="1" applyFill="1" applyBorder="1" applyAlignment="1" applyProtection="1">
      <alignment horizontal="center" vertical="center"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4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wrapText="1"/>
    </xf>
    <xf numFmtId="0" fontId="16" fillId="0" borderId="0" xfId="0" applyFont="1" applyAlignment="1" applyProtection="1">
      <alignment horizontal="left" vertical="center" wrapText="1"/>
    </xf>
    <xf numFmtId="0" fontId="3" fillId="20" borderId="0" xfId="0" applyFont="1" applyFill="1" applyAlignment="1" applyProtection="1">
      <alignment horizontal="left" vertical="center" wrapText="1" shrinkToFit="1"/>
    </xf>
    <xf numFmtId="0" fontId="0" fillId="0" borderId="0" xfId="0" applyAlignment="1" applyProtection="1">
      <alignment wrapText="1" shrinkToFit="1"/>
    </xf>
    <xf numFmtId="0" fontId="3" fillId="21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3" fillId="2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1" fillId="15" borderId="17" xfId="0" applyFont="1" applyFill="1" applyBorder="1" applyAlignment="1" applyProtection="1">
      <alignment horizontal="center" vertical="center" wrapText="1"/>
    </xf>
    <xf numFmtId="0" fontId="3" fillId="15" borderId="18" xfId="0" applyFont="1" applyFill="1" applyBorder="1" applyAlignment="1" applyProtection="1">
      <alignment horizontal="center" vertical="center" textRotation="255" wrapText="1"/>
    </xf>
    <xf numFmtId="0" fontId="1" fillId="15" borderId="18" xfId="0" applyFont="1" applyFill="1" applyBorder="1" applyAlignment="1" applyProtection="1">
      <alignment horizontal="center" vertical="center" wrapText="1"/>
    </xf>
    <xf numFmtId="0" fontId="1" fillId="17" borderId="1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textRotation="90" wrapText="1"/>
    </xf>
    <xf numFmtId="0" fontId="4" fillId="4" borderId="18" xfId="0" applyFont="1" applyFill="1" applyBorder="1" applyAlignment="1" applyProtection="1">
      <alignment horizontal="center" vertical="center" textRotation="90" wrapText="1"/>
    </xf>
    <xf numFmtId="0" fontId="4" fillId="5" borderId="18" xfId="0" applyFont="1" applyFill="1" applyBorder="1" applyAlignment="1" applyProtection="1">
      <alignment horizontal="center" vertical="center" textRotation="90" wrapText="1"/>
    </xf>
    <xf numFmtId="0" fontId="4" fillId="6" borderId="18" xfId="0" applyFont="1" applyFill="1" applyBorder="1" applyAlignment="1" applyProtection="1">
      <alignment horizontal="center" vertical="center" textRotation="90" wrapText="1"/>
    </xf>
    <xf numFmtId="0" fontId="4" fillId="7" borderId="18" xfId="0" applyFont="1" applyFill="1" applyBorder="1" applyAlignment="1" applyProtection="1">
      <alignment horizontal="center" vertical="center" textRotation="90" wrapText="1"/>
    </xf>
    <xf numFmtId="0" fontId="4" fillId="8" borderId="18" xfId="0" applyFont="1" applyFill="1" applyBorder="1" applyAlignment="1" applyProtection="1">
      <alignment horizontal="center" vertical="center" textRotation="90" wrapText="1"/>
    </xf>
    <xf numFmtId="0" fontId="4" fillId="9" borderId="18" xfId="0" applyFont="1" applyFill="1" applyBorder="1" applyAlignment="1" applyProtection="1">
      <alignment horizontal="center" vertical="center" textRotation="90" wrapText="1"/>
    </xf>
    <xf numFmtId="0" fontId="4" fillId="10" borderId="18" xfId="0" applyFont="1" applyFill="1" applyBorder="1" applyAlignment="1" applyProtection="1">
      <alignment horizontal="center" vertical="center" textRotation="90" wrapText="1"/>
    </xf>
    <xf numFmtId="0" fontId="4" fillId="11" borderId="18" xfId="0" applyFont="1" applyFill="1" applyBorder="1" applyAlignment="1" applyProtection="1">
      <alignment horizontal="center" vertical="center" textRotation="90" wrapText="1"/>
    </xf>
    <xf numFmtId="0" fontId="4" fillId="12" borderId="18" xfId="0" applyFont="1" applyFill="1" applyBorder="1" applyAlignment="1" applyProtection="1">
      <alignment horizontal="center" vertical="center" textRotation="90" wrapText="1"/>
    </xf>
    <xf numFmtId="0" fontId="4" fillId="13" borderId="18" xfId="0" applyFont="1" applyFill="1" applyBorder="1" applyAlignment="1" applyProtection="1">
      <alignment horizontal="center" vertical="center" textRotation="90" wrapText="1"/>
    </xf>
    <xf numFmtId="0" fontId="4" fillId="14" borderId="18" xfId="0" applyFont="1" applyFill="1" applyBorder="1" applyAlignment="1" applyProtection="1">
      <alignment horizontal="center" vertical="center" textRotation="90" wrapText="1"/>
    </xf>
    <xf numFmtId="0" fontId="4" fillId="23" borderId="18" xfId="0" applyFont="1" applyFill="1" applyBorder="1" applyAlignment="1" applyProtection="1">
      <alignment horizontal="center" vertical="center" textRotation="90" wrapText="1"/>
    </xf>
    <xf numFmtId="0" fontId="4" fillId="24" borderId="18" xfId="0" applyFont="1" applyFill="1" applyBorder="1" applyAlignment="1" applyProtection="1">
      <alignment horizontal="center" vertical="center" textRotation="90" wrapText="1"/>
    </xf>
    <xf numFmtId="0" fontId="1" fillId="15" borderId="20" xfId="0" applyFont="1" applyFill="1" applyBorder="1" applyAlignment="1" applyProtection="1">
      <alignment horizontal="center" vertical="center" wrapText="1"/>
    </xf>
    <xf numFmtId="0" fontId="1" fillId="15" borderId="21" xfId="0" applyFont="1" applyFill="1" applyBorder="1" applyAlignment="1" applyProtection="1">
      <alignment horizontal="center" vertical="center" wrapText="1"/>
    </xf>
    <xf numFmtId="0" fontId="3" fillId="18" borderId="15" xfId="0" applyFont="1" applyFill="1" applyBorder="1" applyAlignment="1" applyProtection="1">
      <alignment horizontal="center" vertical="center" wrapText="1"/>
    </xf>
    <xf numFmtId="0" fontId="9" fillId="18" borderId="0" xfId="3" applyFill="1" applyBorder="1" applyAlignment="1" applyProtection="1">
      <alignment horizontal="center" vertical="top" wrapText="1" shrinkToFit="1"/>
    </xf>
    <xf numFmtId="0" fontId="1" fillId="18" borderId="0" xfId="3" applyFont="1" applyFill="1" applyBorder="1" applyAlignment="1" applyProtection="1">
      <alignment vertical="center" wrapText="1" shrinkToFit="1"/>
    </xf>
    <xf numFmtId="0" fontId="9" fillId="18" borderId="0" xfId="3" applyFill="1" applyBorder="1" applyAlignment="1" applyProtection="1">
      <alignment wrapText="1" shrinkToFit="1"/>
    </xf>
    <xf numFmtId="0" fontId="9" fillId="18" borderId="0" xfId="3" applyFill="1" applyBorder="1" applyAlignment="1" applyProtection="1">
      <alignment horizontal="right" vertical="center" wrapText="1" shrinkToFit="1"/>
    </xf>
    <xf numFmtId="0" fontId="17" fillId="18" borderId="0" xfId="3" applyFont="1" applyFill="1" applyBorder="1" applyAlignment="1" applyProtection="1">
      <alignment horizontal="left" vertical="center" wrapText="1" shrinkToFit="1"/>
    </xf>
    <xf numFmtId="0" fontId="9" fillId="18" borderId="16" xfId="3" applyFill="1" applyBorder="1" applyAlignment="1" applyProtection="1">
      <alignment wrapText="1" shrinkToFi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7" fillId="16" borderId="9" xfId="2" applyBorder="1" applyAlignment="1" applyProtection="1">
      <alignment horizontal="right" vertical="top" wrapText="1"/>
    </xf>
    <xf numFmtId="0" fontId="7" fillId="16" borderId="8" xfId="2" applyBorder="1" applyAlignment="1" applyProtection="1">
      <alignment horizontal="center" vertical="top" wrapText="1"/>
    </xf>
    <xf numFmtId="0" fontId="7" fillId="16" borderId="8" xfId="2" applyBorder="1" applyAlignment="1" applyProtection="1">
      <alignment horizontal="right" vertical="top" wrapText="1"/>
    </xf>
    <xf numFmtId="0" fontId="7" fillId="16" borderId="8" xfId="2" applyBorder="1" applyAlignment="1" applyProtection="1">
      <alignment horizontal="right" wrapText="1"/>
    </xf>
    <xf numFmtId="0" fontId="7" fillId="16" borderId="8" xfId="2" applyBorder="1" applyAlignment="1" applyProtection="1">
      <alignment horizontal="right" vertical="center" wrapText="1"/>
    </xf>
    <xf numFmtId="0" fontId="18" fillId="16" borderId="8" xfId="2" applyFont="1" applyBorder="1" applyAlignment="1" applyProtection="1">
      <alignment horizontal="left" vertical="center" wrapText="1"/>
    </xf>
    <xf numFmtId="0" fontId="7" fillId="16" borderId="13" xfId="2" applyBorder="1" applyAlignment="1" applyProtection="1">
      <alignment horizontal="right" vertical="center" wrapText="1"/>
    </xf>
    <xf numFmtId="0" fontId="7" fillId="16" borderId="12" xfId="2" applyBorder="1" applyAlignment="1" applyProtection="1">
      <alignment horizontal="right" vertical="center" wrapText="1"/>
    </xf>
    <xf numFmtId="4" fontId="12" fillId="25" borderId="22" xfId="0" applyNumberFormat="1" applyFont="1" applyFill="1" applyBorder="1" applyAlignment="1" applyProtection="1">
      <alignment vertical="center" wrapText="1"/>
    </xf>
    <xf numFmtId="0" fontId="9" fillId="18" borderId="4" xfId="3" applyFill="1" applyBorder="1" applyAlignment="1" applyProtection="1">
      <alignment horizontal="center" vertical="top" wrapText="1" shrinkToFit="1"/>
    </xf>
    <xf numFmtId="0" fontId="1" fillId="18" borderId="6" xfId="3" applyFont="1" applyFill="1" applyBorder="1" applyAlignment="1" applyProtection="1">
      <alignment vertical="center" wrapText="1" shrinkToFit="1"/>
    </xf>
    <xf numFmtId="0" fontId="9" fillId="18" borderId="4" xfId="3" applyFill="1" applyBorder="1" applyAlignment="1" applyProtection="1">
      <alignment wrapText="1" shrinkToFit="1"/>
    </xf>
    <xf numFmtId="0" fontId="9" fillId="18" borderId="4" xfId="3" applyFill="1" applyBorder="1" applyAlignment="1" applyProtection="1">
      <alignment horizontal="right" vertical="center" wrapText="1" shrinkToFit="1"/>
    </xf>
    <xf numFmtId="0" fontId="17" fillId="18" borderId="4" xfId="3" applyFont="1" applyFill="1" applyBorder="1" applyAlignment="1" applyProtection="1">
      <alignment horizontal="left" vertical="center" wrapText="1" shrinkToFit="1"/>
    </xf>
    <xf numFmtId="0" fontId="9" fillId="18" borderId="5" xfId="3" applyFill="1" applyBorder="1" applyAlignment="1" applyProtection="1">
      <alignment wrapText="1" shrinkToFi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7" fillId="16" borderId="9" xfId="2" applyBorder="1" applyAlignment="1" applyProtection="1">
      <alignment horizontal="right" vertical="top"/>
    </xf>
    <xf numFmtId="0" fontId="3" fillId="18" borderId="7" xfId="0" applyFont="1" applyFill="1" applyBorder="1" applyAlignment="1" applyProtection="1">
      <alignment horizontal="center" vertical="center" wrapText="1"/>
    </xf>
    <xf numFmtId="0" fontId="9" fillId="18" borderId="6" xfId="3" applyFill="1" applyBorder="1" applyAlignment="1" applyProtection="1">
      <alignment horizontal="center" vertical="top" wrapText="1" shrinkToFit="1"/>
    </xf>
    <xf numFmtId="0" fontId="9" fillId="18" borderId="6" xfId="3" applyFill="1" applyBorder="1" applyAlignment="1" applyProtection="1">
      <alignment wrapText="1" shrinkToFit="1"/>
    </xf>
    <xf numFmtId="0" fontId="9" fillId="18" borderId="6" xfId="3" applyFill="1" applyBorder="1" applyAlignment="1" applyProtection="1">
      <alignment horizontal="right" vertical="center" wrapText="1" shrinkToFit="1"/>
    </xf>
    <xf numFmtId="0" fontId="17" fillId="18" borderId="6" xfId="3" applyFont="1" applyFill="1" applyBorder="1" applyAlignment="1" applyProtection="1">
      <alignment horizontal="left" vertical="center" wrapText="1" shrinkToFit="1"/>
    </xf>
    <xf numFmtId="0" fontId="9" fillId="18" borderId="10" xfId="3" applyFill="1" applyBorder="1" applyAlignment="1" applyProtection="1">
      <alignment wrapText="1" shrinkToFit="1"/>
    </xf>
    <xf numFmtId="0" fontId="2" fillId="0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right" vertical="center"/>
    </xf>
    <xf numFmtId="0" fontId="7" fillId="16" borderId="1" xfId="2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4" fontId="7" fillId="16" borderId="1" xfId="2" applyNumberFormat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wrapText="1"/>
    </xf>
    <xf numFmtId="0" fontId="16" fillId="0" borderId="1" xfId="0" applyFont="1" applyBorder="1" applyAlignment="1" applyProtection="1">
      <alignment horizontal="left" vertical="center"/>
    </xf>
    <xf numFmtId="4" fontId="7" fillId="25" borderId="1" xfId="2" applyNumberFormat="1" applyFill="1" applyBorder="1" applyAlignment="1" applyProtection="1">
      <alignment horizontal="right" vertical="center" wrapText="1"/>
    </xf>
    <xf numFmtId="0" fontId="20" fillId="19" borderId="1" xfId="5" applyFont="1" applyFill="1" applyBorder="1" applyAlignment="1" applyProtection="1">
      <alignment vertical="center" wrapText="1"/>
    </xf>
    <xf numFmtId="0" fontId="20" fillId="19" borderId="1" xfId="5" applyFont="1" applyFill="1" applyBorder="1" applyAlignment="1" applyProtection="1">
      <alignment vertical="center"/>
    </xf>
    <xf numFmtId="4" fontId="7" fillId="16" borderId="11" xfId="2" applyNumberFormat="1" applyBorder="1" applyAlignment="1" applyProtection="1">
      <alignment horizontal="right" vertical="center" wrapText="1"/>
    </xf>
    <xf numFmtId="4" fontId="7" fillId="16" borderId="12" xfId="2" applyNumberFormat="1" applyBorder="1" applyAlignment="1" applyProtection="1">
      <alignment horizontal="right" vertical="center" wrapText="1"/>
    </xf>
    <xf numFmtId="4" fontId="7" fillId="16" borderId="11" xfId="2" applyNumberFormat="1" applyBorder="1" applyAlignment="1" applyProtection="1">
      <alignment horizontal="center" vertical="center" wrapText="1"/>
    </xf>
    <xf numFmtId="4" fontId="7" fillId="16" borderId="14" xfId="2" applyNumberFormat="1" applyBorder="1" applyAlignment="1" applyProtection="1">
      <alignment horizontal="center" vertical="center" wrapText="1"/>
    </xf>
    <xf numFmtId="4" fontId="7" fillId="16" borderId="22" xfId="2" applyNumberFormat="1" applyBorder="1" applyAlignment="1" applyProtection="1">
      <alignment vertical="center" wrapText="1"/>
    </xf>
    <xf numFmtId="4" fontId="7" fillId="0" borderId="0" xfId="2" applyNumberForma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top" wrapText="1"/>
    </xf>
    <xf numFmtId="0" fontId="11" fillId="0" borderId="0" xfId="0" applyFont="1" applyFill="1" applyAlignment="1" applyProtection="1">
      <alignment horizontal="center" vertical="top" wrapText="1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wrapText="1"/>
    </xf>
    <xf numFmtId="0" fontId="0" fillId="0" borderId="0" xfId="0" applyFill="1" applyAlignment="1" applyProtection="1">
      <alignment wrapText="1"/>
    </xf>
  </cellXfs>
  <cellStyles count="6">
    <cellStyle name="Excel Built-in Normal" xfId="1"/>
    <cellStyle name="Hypertextový odkaz" xfId="4" builtinId="8"/>
    <cellStyle name="nadpis kategorie" xfId="3"/>
    <cellStyle name="Normální" xfId="0" builtinId="0"/>
    <cellStyle name="Normální 2" xfId="5"/>
    <cellStyle name="Výpočet" xfId="2" builtinId="2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="70" zoomScaleNormal="70" workbookViewId="0">
      <pane ySplit="7" topLeftCell="A29" activePane="bottomLeft" state="frozen"/>
      <selection pane="bottomLeft" activeCell="V41" sqref="V41:W41"/>
    </sheetView>
  </sheetViews>
  <sheetFormatPr defaultColWidth="8.88671875" defaultRowHeight="14.4" x14ac:dyDescent="0.3"/>
  <cols>
    <col min="1" max="1" width="12.5546875" style="50" bestFit="1" customWidth="1"/>
    <col min="2" max="2" width="5.21875" style="51" customWidth="1"/>
    <col min="3" max="3" width="68.33203125" style="50" customWidth="1"/>
    <col min="4" max="4" width="54.5546875" style="14" customWidth="1"/>
    <col min="5" max="6" width="12.77734375" style="52" customWidth="1"/>
    <col min="7" max="7" width="29.44140625" style="53" bestFit="1" customWidth="1"/>
    <col min="8" max="8" width="12.33203125" style="14" hidden="1" customWidth="1"/>
    <col min="9" max="21" width="8.88671875" style="14" hidden="1" customWidth="1"/>
    <col min="22" max="22" width="16.77734375" style="14" customWidth="1"/>
    <col min="23" max="24" width="18.77734375" style="14" customWidth="1"/>
    <col min="25" max="25" width="23.5546875" style="14" customWidth="1"/>
    <col min="26" max="26" width="9.88671875" style="14" bestFit="1" customWidth="1"/>
    <col min="27" max="27" width="8.88671875" style="14"/>
    <col min="28" max="28" width="12.44140625" style="14" bestFit="1" customWidth="1"/>
    <col min="29" max="16384" width="8.88671875" style="14"/>
  </cols>
  <sheetData>
    <row r="1" spans="1:24" ht="25.8" x14ac:dyDescent="0.5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4" ht="20.399999999999999" customHeight="1" x14ac:dyDescent="0.3"/>
    <row r="3" spans="1:24" ht="30" customHeight="1" x14ac:dyDescent="0.3">
      <c r="A3" s="54" t="s">
        <v>19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5"/>
    </row>
    <row r="4" spans="1:24" ht="30" customHeight="1" x14ac:dyDescent="0.3">
      <c r="A4" s="56" t="s">
        <v>20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7"/>
    </row>
    <row r="5" spans="1:24" x14ac:dyDescent="0.3">
      <c r="A5" s="58" t="s">
        <v>21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7"/>
      <c r="W5" s="57"/>
      <c r="X5" s="57"/>
    </row>
    <row r="6" spans="1:24" ht="15" thickBot="1" x14ac:dyDescent="0.35">
      <c r="A6" s="59" t="s">
        <v>22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7"/>
      <c r="W6" s="57"/>
      <c r="X6" s="57"/>
    </row>
    <row r="7" spans="1:24" ht="109.95" customHeight="1" thickBot="1" x14ac:dyDescent="0.35">
      <c r="A7" s="60" t="s">
        <v>117</v>
      </c>
      <c r="B7" s="61" t="s">
        <v>118</v>
      </c>
      <c r="C7" s="62" t="s">
        <v>127</v>
      </c>
      <c r="D7" s="62" t="s">
        <v>1</v>
      </c>
      <c r="E7" s="62" t="s">
        <v>128</v>
      </c>
      <c r="F7" s="62" t="s">
        <v>129</v>
      </c>
      <c r="G7" s="63" t="s">
        <v>2</v>
      </c>
      <c r="H7" s="64" t="s">
        <v>3</v>
      </c>
      <c r="I7" s="65" t="s">
        <v>4</v>
      </c>
      <c r="J7" s="66" t="s">
        <v>5</v>
      </c>
      <c r="K7" s="67" t="s">
        <v>6</v>
      </c>
      <c r="L7" s="68" t="s">
        <v>7</v>
      </c>
      <c r="M7" s="69" t="s">
        <v>8</v>
      </c>
      <c r="N7" s="70" t="s">
        <v>9</v>
      </c>
      <c r="O7" s="71" t="s">
        <v>10</v>
      </c>
      <c r="P7" s="72" t="s">
        <v>11</v>
      </c>
      <c r="Q7" s="73" t="s">
        <v>12</v>
      </c>
      <c r="R7" s="74" t="s">
        <v>13</v>
      </c>
      <c r="S7" s="75" t="s">
        <v>14</v>
      </c>
      <c r="T7" s="76" t="s">
        <v>31</v>
      </c>
      <c r="U7" s="77" t="s">
        <v>82</v>
      </c>
      <c r="V7" s="62" t="s">
        <v>116</v>
      </c>
      <c r="W7" s="78" t="s">
        <v>114</v>
      </c>
      <c r="X7" s="79" t="s">
        <v>115</v>
      </c>
    </row>
    <row r="8" spans="1:24" ht="18" x14ac:dyDescent="0.35">
      <c r="A8" s="80" t="s">
        <v>106</v>
      </c>
      <c r="B8" s="81"/>
      <c r="C8" s="82" t="s">
        <v>36</v>
      </c>
      <c r="D8" s="83"/>
      <c r="E8" s="84"/>
      <c r="F8" s="84"/>
      <c r="G8" s="85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6"/>
    </row>
    <row r="9" spans="1:24" ht="19.95" customHeight="1" x14ac:dyDescent="0.3">
      <c r="A9" s="33"/>
      <c r="B9" s="35">
        <v>1</v>
      </c>
      <c r="C9" s="18" t="s">
        <v>39</v>
      </c>
      <c r="D9" s="18" t="s">
        <v>47</v>
      </c>
      <c r="E9" s="19" t="s">
        <v>45</v>
      </c>
      <c r="F9" s="19">
        <v>100</v>
      </c>
      <c r="G9" s="46" t="s">
        <v>46</v>
      </c>
      <c r="H9" s="1"/>
      <c r="I9" s="2"/>
      <c r="J9" s="3"/>
      <c r="K9" s="4">
        <v>1</v>
      </c>
      <c r="L9" s="5"/>
      <c r="M9" s="6"/>
      <c r="N9" s="7"/>
      <c r="O9" s="8"/>
      <c r="P9" s="9"/>
      <c r="Q9" s="10"/>
      <c r="R9" s="11"/>
      <c r="S9" s="12"/>
      <c r="T9" s="15"/>
      <c r="U9" s="38"/>
      <c r="V9" s="42">
        <f t="shared" ref="V9:V13" si="0">SUM(H9:T9)</f>
        <v>1</v>
      </c>
      <c r="W9" s="13"/>
      <c r="X9" s="47">
        <f t="shared" ref="X9:X13" si="1">V9*W9</f>
        <v>0</v>
      </c>
    </row>
    <row r="10" spans="1:24" ht="19.95" customHeight="1" x14ac:dyDescent="0.3">
      <c r="A10" s="33"/>
      <c r="B10" s="34">
        <v>2</v>
      </c>
      <c r="C10" s="18" t="s">
        <v>40</v>
      </c>
      <c r="D10" s="18" t="s">
        <v>60</v>
      </c>
      <c r="E10" s="19" t="s">
        <v>0</v>
      </c>
      <c r="F10" s="19">
        <v>1</v>
      </c>
      <c r="G10" s="46" t="s">
        <v>46</v>
      </c>
      <c r="H10" s="1"/>
      <c r="I10" s="2"/>
      <c r="J10" s="3"/>
      <c r="K10" s="4">
        <v>2</v>
      </c>
      <c r="L10" s="5"/>
      <c r="M10" s="6"/>
      <c r="N10" s="7">
        <v>2</v>
      </c>
      <c r="O10" s="8"/>
      <c r="P10" s="9"/>
      <c r="Q10" s="10"/>
      <c r="R10" s="11"/>
      <c r="S10" s="12"/>
      <c r="T10" s="15"/>
      <c r="U10" s="38"/>
      <c r="V10" s="42">
        <f t="shared" si="0"/>
        <v>4</v>
      </c>
      <c r="W10" s="13"/>
      <c r="X10" s="47">
        <f t="shared" si="1"/>
        <v>0</v>
      </c>
    </row>
    <row r="11" spans="1:24" ht="19.95" customHeight="1" x14ac:dyDescent="0.3">
      <c r="A11" s="33"/>
      <c r="B11" s="35">
        <v>3</v>
      </c>
      <c r="C11" s="18" t="s">
        <v>41</v>
      </c>
      <c r="D11" s="43" t="s">
        <v>71</v>
      </c>
      <c r="E11" s="19" t="s">
        <v>45</v>
      </c>
      <c r="F11" s="19">
        <v>100</v>
      </c>
      <c r="G11" s="46" t="s">
        <v>46</v>
      </c>
      <c r="H11" s="1"/>
      <c r="I11" s="2"/>
      <c r="J11" s="3"/>
      <c r="K11" s="4">
        <v>1</v>
      </c>
      <c r="L11" s="5"/>
      <c r="M11" s="6"/>
      <c r="N11" s="7"/>
      <c r="O11" s="8"/>
      <c r="P11" s="9"/>
      <c r="Q11" s="10"/>
      <c r="R11" s="11"/>
      <c r="S11" s="12"/>
      <c r="T11" s="15"/>
      <c r="U11" s="38"/>
      <c r="V11" s="42">
        <f t="shared" si="0"/>
        <v>1</v>
      </c>
      <c r="W11" s="13"/>
      <c r="X11" s="47">
        <f t="shared" si="1"/>
        <v>0</v>
      </c>
    </row>
    <row r="12" spans="1:24" ht="19.95" customHeight="1" x14ac:dyDescent="0.3">
      <c r="A12" s="33"/>
      <c r="B12" s="34">
        <v>4</v>
      </c>
      <c r="C12" s="18" t="s">
        <v>42</v>
      </c>
      <c r="D12" s="18" t="s">
        <v>48</v>
      </c>
      <c r="E12" s="19" t="s">
        <v>0</v>
      </c>
      <c r="F12" s="19">
        <v>1</v>
      </c>
      <c r="G12" s="46" t="s">
        <v>46</v>
      </c>
      <c r="H12" s="1"/>
      <c r="I12" s="2"/>
      <c r="J12" s="3"/>
      <c r="K12" s="4">
        <v>1</v>
      </c>
      <c r="L12" s="5"/>
      <c r="M12" s="6"/>
      <c r="N12" s="7"/>
      <c r="O12" s="8"/>
      <c r="P12" s="9"/>
      <c r="Q12" s="10"/>
      <c r="R12" s="11"/>
      <c r="S12" s="12"/>
      <c r="T12" s="15"/>
      <c r="U12" s="38"/>
      <c r="V12" s="42">
        <f t="shared" si="0"/>
        <v>1</v>
      </c>
      <c r="W12" s="13"/>
      <c r="X12" s="47">
        <f t="shared" si="1"/>
        <v>0</v>
      </c>
    </row>
    <row r="13" spans="1:24" ht="19.95" customHeight="1" x14ac:dyDescent="0.3">
      <c r="A13" s="33"/>
      <c r="B13" s="35">
        <v>5</v>
      </c>
      <c r="C13" s="18" t="s">
        <v>43</v>
      </c>
      <c r="D13" s="18" t="s">
        <v>49</v>
      </c>
      <c r="E13" s="19" t="s">
        <v>0</v>
      </c>
      <c r="F13" s="19">
        <v>1</v>
      </c>
      <c r="G13" s="46" t="s">
        <v>46</v>
      </c>
      <c r="H13" s="1"/>
      <c r="I13" s="2"/>
      <c r="J13" s="3"/>
      <c r="K13" s="4">
        <v>2</v>
      </c>
      <c r="L13" s="5"/>
      <c r="M13" s="6"/>
      <c r="N13" s="7"/>
      <c r="O13" s="8"/>
      <c r="P13" s="9"/>
      <c r="Q13" s="10"/>
      <c r="R13" s="11"/>
      <c r="S13" s="12"/>
      <c r="T13" s="15"/>
      <c r="U13" s="38"/>
      <c r="V13" s="42">
        <f t="shared" si="0"/>
        <v>2</v>
      </c>
      <c r="W13" s="13"/>
      <c r="X13" s="47">
        <f t="shared" si="1"/>
        <v>0</v>
      </c>
    </row>
    <row r="14" spans="1:24" ht="19.95" customHeight="1" x14ac:dyDescent="0.3">
      <c r="A14" s="33"/>
      <c r="B14" s="34">
        <v>6</v>
      </c>
      <c r="C14" s="18" t="s">
        <v>44</v>
      </c>
      <c r="D14" s="18" t="s">
        <v>50</v>
      </c>
      <c r="E14" s="19" t="s">
        <v>15</v>
      </c>
      <c r="F14" s="36" t="s">
        <v>28</v>
      </c>
      <c r="G14" s="46" t="s">
        <v>46</v>
      </c>
      <c r="H14" s="1"/>
      <c r="I14" s="2"/>
      <c r="J14" s="3"/>
      <c r="K14" s="4">
        <v>1</v>
      </c>
      <c r="L14" s="5"/>
      <c r="M14" s="6"/>
      <c r="N14" s="7"/>
      <c r="O14" s="8"/>
      <c r="P14" s="9"/>
      <c r="Q14" s="10"/>
      <c r="R14" s="11"/>
      <c r="S14" s="12"/>
      <c r="T14" s="15"/>
      <c r="U14" s="38"/>
      <c r="V14" s="42">
        <f>SUM(H14:T14)</f>
        <v>1</v>
      </c>
      <c r="W14" s="13"/>
      <c r="X14" s="47">
        <f>V14*W14</f>
        <v>0</v>
      </c>
    </row>
    <row r="15" spans="1:24" ht="19.95" customHeight="1" x14ac:dyDescent="0.3">
      <c r="A15" s="33"/>
      <c r="B15" s="34">
        <v>7</v>
      </c>
      <c r="C15" s="87" t="s">
        <v>95</v>
      </c>
      <c r="D15" s="87" t="s">
        <v>96</v>
      </c>
      <c r="E15" s="88" t="s">
        <v>0</v>
      </c>
      <c r="F15" s="88">
        <v>1</v>
      </c>
      <c r="G15" s="46" t="s">
        <v>46</v>
      </c>
      <c r="H15" s="1"/>
      <c r="I15" s="2"/>
      <c r="J15" s="3"/>
      <c r="K15" s="4"/>
      <c r="L15" s="5"/>
      <c r="M15" s="6"/>
      <c r="N15" s="7">
        <v>4</v>
      </c>
      <c r="O15" s="8"/>
      <c r="P15" s="9"/>
      <c r="Q15" s="10"/>
      <c r="R15" s="11"/>
      <c r="S15" s="12"/>
      <c r="T15" s="15"/>
      <c r="U15" s="38"/>
      <c r="V15" s="41">
        <f>SUM(H15:T15)</f>
        <v>4</v>
      </c>
      <c r="W15" s="13"/>
      <c r="X15" s="47">
        <f>V15*W15</f>
        <v>0</v>
      </c>
    </row>
    <row r="16" spans="1:24" ht="19.95" customHeight="1" thickBot="1" x14ac:dyDescent="0.35">
      <c r="A16" s="89"/>
      <c r="B16" s="90"/>
      <c r="C16" s="91"/>
      <c r="D16" s="92"/>
      <c r="E16" s="93"/>
      <c r="F16" s="93"/>
      <c r="G16" s="94"/>
      <c r="H16" s="92">
        <f t="shared" ref="H16:T16" si="2">SUMPRODUCT(H9:H14,$W$9:$W$14)</f>
        <v>0</v>
      </c>
      <c r="I16" s="92">
        <f t="shared" si="2"/>
        <v>0</v>
      </c>
      <c r="J16" s="92">
        <f t="shared" si="2"/>
        <v>0</v>
      </c>
      <c r="K16" s="92">
        <f t="shared" si="2"/>
        <v>0</v>
      </c>
      <c r="L16" s="92">
        <f t="shared" si="2"/>
        <v>0</v>
      </c>
      <c r="M16" s="92">
        <f t="shared" si="2"/>
        <v>0</v>
      </c>
      <c r="N16" s="92">
        <f>SUMPRODUCT(N9:N15,$W$9:$W$15)</f>
        <v>0</v>
      </c>
      <c r="O16" s="92">
        <f t="shared" si="2"/>
        <v>0</v>
      </c>
      <c r="P16" s="92">
        <f t="shared" si="2"/>
        <v>0</v>
      </c>
      <c r="Q16" s="92">
        <f t="shared" si="2"/>
        <v>0</v>
      </c>
      <c r="R16" s="92">
        <f t="shared" si="2"/>
        <v>0</v>
      </c>
      <c r="S16" s="92">
        <f t="shared" si="2"/>
        <v>0</v>
      </c>
      <c r="T16" s="92">
        <f t="shared" si="2"/>
        <v>0</v>
      </c>
      <c r="U16" s="92"/>
      <c r="V16" s="95" t="s">
        <v>126</v>
      </c>
      <c r="W16" s="96"/>
      <c r="X16" s="97">
        <f>SUM(X9:X15)</f>
        <v>0</v>
      </c>
    </row>
    <row r="17" spans="1:24" ht="18.600000000000001" thickBot="1" x14ac:dyDescent="0.4">
      <c r="A17" s="40" t="s">
        <v>24</v>
      </c>
      <c r="B17" s="98"/>
      <c r="C17" s="99" t="s">
        <v>38</v>
      </c>
      <c r="D17" s="100"/>
      <c r="E17" s="101"/>
      <c r="F17" s="101"/>
      <c r="G17" s="102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3"/>
      <c r="X17" s="103"/>
    </row>
    <row r="18" spans="1:24" s="104" customFormat="1" ht="30" customHeight="1" x14ac:dyDescent="0.3">
      <c r="A18" s="33"/>
      <c r="B18" s="34">
        <v>1</v>
      </c>
      <c r="C18" s="18" t="s">
        <v>51</v>
      </c>
      <c r="D18" s="18" t="s">
        <v>53</v>
      </c>
      <c r="E18" s="19" t="s">
        <v>15</v>
      </c>
      <c r="F18" s="19">
        <v>6</v>
      </c>
      <c r="G18" s="46" t="s">
        <v>46</v>
      </c>
      <c r="H18" s="20"/>
      <c r="I18" s="21"/>
      <c r="J18" s="22"/>
      <c r="K18" s="23">
        <v>1</v>
      </c>
      <c r="L18" s="24"/>
      <c r="M18" s="25"/>
      <c r="N18" s="26"/>
      <c r="O18" s="27"/>
      <c r="P18" s="28"/>
      <c r="Q18" s="29"/>
      <c r="R18" s="30"/>
      <c r="S18" s="31"/>
      <c r="T18" s="32"/>
      <c r="U18" s="39"/>
      <c r="V18" s="42">
        <f t="shared" ref="V18:V19" si="3">SUM(H18:T18)</f>
        <v>1</v>
      </c>
      <c r="W18" s="13"/>
      <c r="X18" s="48">
        <f t="shared" ref="X18:X19" si="4">V18*W18</f>
        <v>0</v>
      </c>
    </row>
    <row r="19" spans="1:24" s="105" customFormat="1" ht="30" customHeight="1" x14ac:dyDescent="0.3">
      <c r="A19" s="33"/>
      <c r="B19" s="34">
        <v>2</v>
      </c>
      <c r="C19" s="18" t="s">
        <v>54</v>
      </c>
      <c r="D19" s="18"/>
      <c r="E19" s="19" t="s">
        <v>0</v>
      </c>
      <c r="F19" s="19">
        <v>1</v>
      </c>
      <c r="G19" s="46" t="s">
        <v>80</v>
      </c>
      <c r="H19" s="1"/>
      <c r="I19" s="2"/>
      <c r="J19" s="3"/>
      <c r="K19" s="4">
        <v>10</v>
      </c>
      <c r="L19" s="5"/>
      <c r="M19" s="6"/>
      <c r="N19" s="7"/>
      <c r="O19" s="8"/>
      <c r="P19" s="9"/>
      <c r="Q19" s="10"/>
      <c r="R19" s="11"/>
      <c r="S19" s="12"/>
      <c r="T19" s="15"/>
      <c r="U19" s="38"/>
      <c r="V19" s="42">
        <f t="shared" si="3"/>
        <v>10</v>
      </c>
      <c r="W19" s="13"/>
      <c r="X19" s="48">
        <f t="shared" si="4"/>
        <v>0</v>
      </c>
    </row>
    <row r="20" spans="1:24" s="105" customFormat="1" ht="19.95" customHeight="1" x14ac:dyDescent="0.3">
      <c r="A20" s="33"/>
      <c r="B20" s="34">
        <v>3</v>
      </c>
      <c r="C20" s="18" t="s">
        <v>79</v>
      </c>
      <c r="D20" s="18"/>
      <c r="E20" s="19" t="s">
        <v>17</v>
      </c>
      <c r="F20" s="19">
        <v>5</v>
      </c>
      <c r="G20" s="46"/>
      <c r="H20" s="1"/>
      <c r="I20" s="2"/>
      <c r="J20" s="3"/>
      <c r="K20" s="4">
        <v>1</v>
      </c>
      <c r="L20" s="5"/>
      <c r="M20" s="6"/>
      <c r="N20" s="7"/>
      <c r="O20" s="8"/>
      <c r="P20" s="9"/>
      <c r="Q20" s="10"/>
      <c r="R20" s="11"/>
      <c r="S20" s="12"/>
      <c r="T20" s="15"/>
      <c r="U20" s="38"/>
      <c r="V20" s="42">
        <f t="shared" ref="V20" si="5">SUM(H20:T20)</f>
        <v>1</v>
      </c>
      <c r="W20" s="13"/>
      <c r="X20" s="48">
        <f t="shared" ref="X20" si="6">V20*W20</f>
        <v>0</v>
      </c>
    </row>
    <row r="21" spans="1:24" ht="19.95" customHeight="1" thickBot="1" x14ac:dyDescent="0.35">
      <c r="A21" s="106"/>
      <c r="B21" s="90"/>
      <c r="C21" s="91"/>
      <c r="D21" s="92"/>
      <c r="E21" s="93"/>
      <c r="F21" s="93"/>
      <c r="G21" s="94"/>
      <c r="H21" s="92">
        <f>SUMPRODUCT(H19:H20,$W$23:$W$24)</f>
        <v>0</v>
      </c>
      <c r="I21" s="92">
        <f t="shared" ref="I21:J21" si="7">SUMPRODUCT(I18:I20,$W$18:$W$20)</f>
        <v>0</v>
      </c>
      <c r="J21" s="92">
        <f t="shared" si="7"/>
        <v>0</v>
      </c>
      <c r="K21" s="92">
        <f>SUMPRODUCT(K18:K20,$W$18:$W$20)</f>
        <v>0</v>
      </c>
      <c r="L21" s="92">
        <f t="shared" ref="L21:U21" si="8">SUMPRODUCT(L18:L20,$W$18:$W$20)</f>
        <v>0</v>
      </c>
      <c r="M21" s="92">
        <f t="shared" si="8"/>
        <v>0</v>
      </c>
      <c r="N21" s="92">
        <f t="shared" si="8"/>
        <v>0</v>
      </c>
      <c r="O21" s="92">
        <f t="shared" si="8"/>
        <v>0</v>
      </c>
      <c r="P21" s="92">
        <f t="shared" si="8"/>
        <v>0</v>
      </c>
      <c r="Q21" s="92">
        <f t="shared" si="8"/>
        <v>0</v>
      </c>
      <c r="R21" s="92">
        <f t="shared" si="8"/>
        <v>0</v>
      </c>
      <c r="S21" s="92">
        <f t="shared" si="8"/>
        <v>0</v>
      </c>
      <c r="T21" s="92">
        <f t="shared" si="8"/>
        <v>0</v>
      </c>
      <c r="U21" s="92">
        <f t="shared" si="8"/>
        <v>0</v>
      </c>
      <c r="V21" s="95" t="s">
        <v>125</v>
      </c>
      <c r="W21" s="96"/>
      <c r="X21" s="97">
        <f>SUM(X18:X20)</f>
        <v>0</v>
      </c>
    </row>
    <row r="22" spans="1:24" ht="18.600000000000001" thickBot="1" x14ac:dyDescent="0.4">
      <c r="A22" s="40" t="s">
        <v>25</v>
      </c>
      <c r="B22" s="98"/>
      <c r="C22" s="99" t="s">
        <v>23</v>
      </c>
      <c r="D22" s="100"/>
      <c r="E22" s="101"/>
      <c r="F22" s="101"/>
      <c r="G22" s="102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3"/>
      <c r="X22" s="103"/>
    </row>
    <row r="23" spans="1:24" ht="19.95" customHeight="1" x14ac:dyDescent="0.3">
      <c r="A23" s="33"/>
      <c r="B23" s="41">
        <v>1</v>
      </c>
      <c r="C23" s="18" t="s">
        <v>55</v>
      </c>
      <c r="D23" s="16"/>
      <c r="E23" s="19" t="s">
        <v>15</v>
      </c>
      <c r="F23" s="36" t="s">
        <v>57</v>
      </c>
      <c r="G23" s="37"/>
      <c r="H23" s="1"/>
      <c r="I23" s="2"/>
      <c r="J23" s="3"/>
      <c r="K23" s="4">
        <v>2</v>
      </c>
      <c r="L23" s="5"/>
      <c r="M23" s="6"/>
      <c r="N23" s="7"/>
      <c r="O23" s="8"/>
      <c r="P23" s="9"/>
      <c r="Q23" s="10"/>
      <c r="R23" s="11"/>
      <c r="S23" s="12"/>
      <c r="T23" s="15"/>
      <c r="U23" s="38"/>
      <c r="V23" s="42">
        <f>SUM(H23:T23)</f>
        <v>2</v>
      </c>
      <c r="W23" s="13"/>
      <c r="X23" s="48">
        <f>V23*W23</f>
        <v>0</v>
      </c>
    </row>
    <row r="24" spans="1:24" ht="30" customHeight="1" x14ac:dyDescent="0.3">
      <c r="A24" s="33"/>
      <c r="B24" s="41">
        <v>2</v>
      </c>
      <c r="C24" s="18" t="s">
        <v>108</v>
      </c>
      <c r="D24" s="16"/>
      <c r="E24" s="19" t="s">
        <v>15</v>
      </c>
      <c r="F24" s="36" t="s">
        <v>29</v>
      </c>
      <c r="G24" s="37"/>
      <c r="H24" s="1"/>
      <c r="I24" s="2"/>
      <c r="J24" s="3"/>
      <c r="K24" s="4">
        <v>2</v>
      </c>
      <c r="L24" s="5"/>
      <c r="M24" s="6"/>
      <c r="N24" s="7"/>
      <c r="O24" s="8"/>
      <c r="P24" s="9"/>
      <c r="Q24" s="10"/>
      <c r="R24" s="11"/>
      <c r="S24" s="12"/>
      <c r="T24" s="15"/>
      <c r="U24" s="38"/>
      <c r="V24" s="42">
        <f>SUM(H24:T24)</f>
        <v>2</v>
      </c>
      <c r="W24" s="13"/>
      <c r="X24" s="48">
        <f t="shared" ref="X24:X28" si="9">V24*W24</f>
        <v>0</v>
      </c>
    </row>
    <row r="25" spans="1:24" ht="79.95" customHeight="1" x14ac:dyDescent="0.3">
      <c r="A25" s="33"/>
      <c r="B25" s="41">
        <v>3</v>
      </c>
      <c r="C25" s="18" t="s">
        <v>109</v>
      </c>
      <c r="D25" s="16"/>
      <c r="E25" s="19" t="s">
        <v>15</v>
      </c>
      <c r="F25" s="36" t="s">
        <v>88</v>
      </c>
      <c r="G25" s="37"/>
      <c r="H25" s="1"/>
      <c r="I25" s="2"/>
      <c r="J25" s="3"/>
      <c r="K25" s="4"/>
      <c r="L25" s="5"/>
      <c r="M25" s="6"/>
      <c r="N25" s="7"/>
      <c r="O25" s="8"/>
      <c r="P25" s="9"/>
      <c r="Q25" s="10"/>
      <c r="R25" s="11"/>
      <c r="S25" s="12"/>
      <c r="T25" s="15"/>
      <c r="U25" s="38">
        <v>2</v>
      </c>
      <c r="V25" s="42">
        <f>SUM(H25:U25)</f>
        <v>2</v>
      </c>
      <c r="W25" s="13"/>
      <c r="X25" s="48">
        <f t="shared" si="9"/>
        <v>0</v>
      </c>
    </row>
    <row r="26" spans="1:24" ht="79.95" customHeight="1" x14ac:dyDescent="0.3">
      <c r="A26" s="33"/>
      <c r="B26" s="41">
        <v>4</v>
      </c>
      <c r="C26" s="18" t="s">
        <v>110</v>
      </c>
      <c r="D26" s="16"/>
      <c r="E26" s="19" t="s">
        <v>15</v>
      </c>
      <c r="F26" s="36" t="s">
        <v>88</v>
      </c>
      <c r="G26" s="37"/>
      <c r="H26" s="1"/>
      <c r="I26" s="2"/>
      <c r="J26" s="3"/>
      <c r="K26" s="4"/>
      <c r="L26" s="5"/>
      <c r="M26" s="6"/>
      <c r="N26" s="7"/>
      <c r="O26" s="8"/>
      <c r="P26" s="9"/>
      <c r="Q26" s="10"/>
      <c r="R26" s="11"/>
      <c r="S26" s="12"/>
      <c r="T26" s="15"/>
      <c r="U26" s="38">
        <v>2</v>
      </c>
      <c r="V26" s="42">
        <f t="shared" ref="V26:V28" si="10">SUM(H26:U26)</f>
        <v>2</v>
      </c>
      <c r="W26" s="13"/>
      <c r="X26" s="48">
        <f t="shared" si="9"/>
        <v>0</v>
      </c>
    </row>
    <row r="27" spans="1:24" ht="79.95" customHeight="1" x14ac:dyDescent="0.3">
      <c r="A27" s="33"/>
      <c r="B27" s="41">
        <v>5</v>
      </c>
      <c r="C27" s="18" t="s">
        <v>111</v>
      </c>
      <c r="D27" s="16"/>
      <c r="E27" s="19" t="s">
        <v>15</v>
      </c>
      <c r="F27" s="36" t="s">
        <v>88</v>
      </c>
      <c r="G27" s="37"/>
      <c r="H27" s="1"/>
      <c r="I27" s="2"/>
      <c r="J27" s="3"/>
      <c r="K27" s="4">
        <v>0</v>
      </c>
      <c r="L27" s="5"/>
      <c r="M27" s="6"/>
      <c r="N27" s="7"/>
      <c r="O27" s="8"/>
      <c r="P27" s="9"/>
      <c r="Q27" s="10"/>
      <c r="R27" s="11"/>
      <c r="S27" s="12"/>
      <c r="T27" s="15"/>
      <c r="U27" s="38">
        <v>2</v>
      </c>
      <c r="V27" s="42">
        <f t="shared" si="10"/>
        <v>2</v>
      </c>
      <c r="W27" s="13"/>
      <c r="X27" s="48">
        <f t="shared" si="9"/>
        <v>0</v>
      </c>
    </row>
    <row r="28" spans="1:24" ht="79.95" customHeight="1" x14ac:dyDescent="0.3">
      <c r="A28" s="33"/>
      <c r="B28" s="41">
        <v>6</v>
      </c>
      <c r="C28" s="18" t="s">
        <v>112</v>
      </c>
      <c r="D28" s="16"/>
      <c r="E28" s="19" t="s">
        <v>15</v>
      </c>
      <c r="F28" s="36" t="s">
        <v>88</v>
      </c>
      <c r="G28" s="37"/>
      <c r="H28" s="1"/>
      <c r="I28" s="2"/>
      <c r="J28" s="3"/>
      <c r="K28" s="4">
        <v>0</v>
      </c>
      <c r="L28" s="5"/>
      <c r="M28" s="6"/>
      <c r="N28" s="7"/>
      <c r="O28" s="8"/>
      <c r="P28" s="9"/>
      <c r="Q28" s="10"/>
      <c r="R28" s="11"/>
      <c r="S28" s="12"/>
      <c r="T28" s="15"/>
      <c r="U28" s="38">
        <v>2</v>
      </c>
      <c r="V28" s="42">
        <f t="shared" si="10"/>
        <v>2</v>
      </c>
      <c r="W28" s="13"/>
      <c r="X28" s="48">
        <f t="shared" si="9"/>
        <v>0</v>
      </c>
    </row>
    <row r="29" spans="1:24" ht="19.95" customHeight="1" thickBot="1" x14ac:dyDescent="0.35">
      <c r="A29" s="106"/>
      <c r="B29" s="90"/>
      <c r="C29" s="91"/>
      <c r="D29" s="92"/>
      <c r="E29" s="93"/>
      <c r="F29" s="93"/>
      <c r="G29" s="94"/>
      <c r="H29" s="92">
        <f>SUMPRODUCT(H23:H24,$W$23:$W$24)</f>
        <v>0</v>
      </c>
      <c r="I29" s="92">
        <f t="shared" ref="I29:J29" si="11">SUMPRODUCT(I23:I28,$W$23:$W$28)</f>
        <v>0</v>
      </c>
      <c r="J29" s="92">
        <f t="shared" si="11"/>
        <v>0</v>
      </c>
      <c r="K29" s="92">
        <f>SUMPRODUCT(K23:K28,$W$23:$W$28)</f>
        <v>0</v>
      </c>
      <c r="L29" s="92">
        <f t="shared" ref="L29:U29" si="12">SUMPRODUCT(L23:L28,$W$23:$W$28)</f>
        <v>0</v>
      </c>
      <c r="M29" s="92">
        <f t="shared" si="12"/>
        <v>0</v>
      </c>
      <c r="N29" s="92">
        <f t="shared" si="12"/>
        <v>0</v>
      </c>
      <c r="O29" s="92">
        <f t="shared" si="12"/>
        <v>0</v>
      </c>
      <c r="P29" s="92">
        <f t="shared" si="12"/>
        <v>0</v>
      </c>
      <c r="Q29" s="92">
        <f t="shared" si="12"/>
        <v>0</v>
      </c>
      <c r="R29" s="92">
        <f t="shared" si="12"/>
        <v>0</v>
      </c>
      <c r="S29" s="92">
        <f t="shared" si="12"/>
        <v>0</v>
      </c>
      <c r="T29" s="92">
        <f t="shared" si="12"/>
        <v>0</v>
      </c>
      <c r="U29" s="92">
        <f t="shared" si="12"/>
        <v>0</v>
      </c>
      <c r="V29" s="95" t="s">
        <v>124</v>
      </c>
      <c r="W29" s="96"/>
      <c r="X29" s="97">
        <f>SUM(X23:X28)</f>
        <v>0</v>
      </c>
    </row>
    <row r="30" spans="1:24" ht="18" x14ac:dyDescent="0.35">
      <c r="A30" s="107" t="s">
        <v>26</v>
      </c>
      <c r="B30" s="108"/>
      <c r="C30" s="99" t="s">
        <v>35</v>
      </c>
      <c r="D30" s="109"/>
      <c r="E30" s="110"/>
      <c r="F30" s="110"/>
      <c r="G30" s="111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12"/>
    </row>
    <row r="31" spans="1:24" ht="30" customHeight="1" x14ac:dyDescent="0.3">
      <c r="A31" s="33"/>
      <c r="B31" s="44">
        <v>1</v>
      </c>
      <c r="C31" s="18" t="s">
        <v>56</v>
      </c>
      <c r="D31" s="16"/>
      <c r="E31" s="19" t="s">
        <v>15</v>
      </c>
      <c r="F31" s="36" t="s">
        <v>29</v>
      </c>
      <c r="G31" s="46"/>
      <c r="H31" s="1"/>
      <c r="I31" s="2"/>
      <c r="J31" s="3"/>
      <c r="K31" s="4">
        <v>2</v>
      </c>
      <c r="L31" s="5"/>
      <c r="M31" s="6"/>
      <c r="N31" s="7"/>
      <c r="O31" s="8"/>
      <c r="P31" s="9"/>
      <c r="Q31" s="10"/>
      <c r="R31" s="11"/>
      <c r="S31" s="12"/>
      <c r="T31" s="15"/>
      <c r="U31" s="38"/>
      <c r="V31" s="42">
        <f t="shared" ref="V31:V36" si="13">SUM(H31:T31)</f>
        <v>2</v>
      </c>
      <c r="W31" s="13"/>
      <c r="X31" s="47">
        <f t="shared" ref="X31:X36" si="14">V31*W31</f>
        <v>0</v>
      </c>
    </row>
    <row r="32" spans="1:24" ht="30" customHeight="1" x14ac:dyDescent="0.3">
      <c r="A32" s="33"/>
      <c r="B32" s="41">
        <v>2</v>
      </c>
      <c r="C32" s="18" t="s">
        <v>62</v>
      </c>
      <c r="D32" s="17"/>
      <c r="E32" s="19" t="s">
        <v>15</v>
      </c>
      <c r="F32" s="36" t="s">
        <v>58</v>
      </c>
      <c r="G32" s="46" t="s">
        <v>72</v>
      </c>
      <c r="H32" s="1"/>
      <c r="I32" s="2"/>
      <c r="J32" s="3"/>
      <c r="K32" s="4">
        <v>2</v>
      </c>
      <c r="L32" s="5"/>
      <c r="M32" s="6"/>
      <c r="N32" s="7"/>
      <c r="O32" s="8"/>
      <c r="P32" s="9"/>
      <c r="Q32" s="10"/>
      <c r="R32" s="11"/>
      <c r="S32" s="12"/>
      <c r="T32" s="15"/>
      <c r="U32" s="38"/>
      <c r="V32" s="42">
        <f t="shared" si="13"/>
        <v>2</v>
      </c>
      <c r="W32" s="13"/>
      <c r="X32" s="47">
        <f t="shared" si="14"/>
        <v>0</v>
      </c>
    </row>
    <row r="33" spans="1:24" ht="30" customHeight="1" x14ac:dyDescent="0.3">
      <c r="A33" s="33"/>
      <c r="B33" s="44">
        <v>3</v>
      </c>
      <c r="C33" s="18" t="s">
        <v>65</v>
      </c>
      <c r="D33" s="16"/>
      <c r="E33" s="19" t="s">
        <v>15</v>
      </c>
      <c r="F33" s="36" t="s">
        <v>58</v>
      </c>
      <c r="G33" s="46" t="s">
        <v>64</v>
      </c>
      <c r="H33" s="1"/>
      <c r="I33" s="2"/>
      <c r="J33" s="3"/>
      <c r="K33" s="4">
        <v>2</v>
      </c>
      <c r="L33" s="5"/>
      <c r="M33" s="6"/>
      <c r="N33" s="7"/>
      <c r="O33" s="8"/>
      <c r="P33" s="9"/>
      <c r="Q33" s="10"/>
      <c r="R33" s="11"/>
      <c r="S33" s="12"/>
      <c r="T33" s="15"/>
      <c r="U33" s="38"/>
      <c r="V33" s="42">
        <f t="shared" si="13"/>
        <v>2</v>
      </c>
      <c r="W33" s="13"/>
      <c r="X33" s="47">
        <f t="shared" si="14"/>
        <v>0</v>
      </c>
    </row>
    <row r="34" spans="1:24" ht="30" customHeight="1" x14ac:dyDescent="0.3">
      <c r="A34" s="33"/>
      <c r="B34" s="41">
        <v>4</v>
      </c>
      <c r="C34" s="18" t="s">
        <v>66</v>
      </c>
      <c r="D34" s="16"/>
      <c r="E34" s="19" t="s">
        <v>15</v>
      </c>
      <c r="F34" s="36" t="s">
        <v>59</v>
      </c>
      <c r="G34" s="46" t="s">
        <v>64</v>
      </c>
      <c r="H34" s="1"/>
      <c r="I34" s="2"/>
      <c r="J34" s="3"/>
      <c r="K34" s="4">
        <v>4</v>
      </c>
      <c r="L34" s="5"/>
      <c r="M34" s="6"/>
      <c r="N34" s="7"/>
      <c r="O34" s="8"/>
      <c r="P34" s="9"/>
      <c r="Q34" s="10"/>
      <c r="R34" s="11"/>
      <c r="S34" s="12"/>
      <c r="T34" s="15"/>
      <c r="U34" s="38"/>
      <c r="V34" s="42">
        <f t="shared" si="13"/>
        <v>4</v>
      </c>
      <c r="W34" s="13"/>
      <c r="X34" s="47">
        <f t="shared" si="14"/>
        <v>0</v>
      </c>
    </row>
    <row r="35" spans="1:24" ht="30" customHeight="1" x14ac:dyDescent="0.3">
      <c r="A35" s="33"/>
      <c r="B35" s="44">
        <v>5</v>
      </c>
      <c r="C35" s="18" t="s">
        <v>67</v>
      </c>
      <c r="D35" s="16"/>
      <c r="E35" s="19" t="s">
        <v>15</v>
      </c>
      <c r="F35" s="36" t="s">
        <v>59</v>
      </c>
      <c r="G35" s="46" t="s">
        <v>64</v>
      </c>
      <c r="H35" s="1"/>
      <c r="I35" s="2"/>
      <c r="J35" s="3"/>
      <c r="K35" s="4">
        <v>4</v>
      </c>
      <c r="L35" s="5"/>
      <c r="M35" s="6"/>
      <c r="N35" s="7"/>
      <c r="O35" s="8"/>
      <c r="P35" s="9"/>
      <c r="Q35" s="10"/>
      <c r="R35" s="11"/>
      <c r="S35" s="12"/>
      <c r="T35" s="15"/>
      <c r="U35" s="38"/>
      <c r="V35" s="42">
        <f t="shared" si="13"/>
        <v>4</v>
      </c>
      <c r="W35" s="13"/>
      <c r="X35" s="47">
        <f t="shared" si="14"/>
        <v>0</v>
      </c>
    </row>
    <row r="36" spans="1:24" ht="30" customHeight="1" x14ac:dyDescent="0.3">
      <c r="A36" s="33"/>
      <c r="B36" s="41">
        <v>6</v>
      </c>
      <c r="C36" s="18" t="s">
        <v>113</v>
      </c>
      <c r="D36" s="17"/>
      <c r="E36" s="19" t="s">
        <v>0</v>
      </c>
      <c r="F36" s="36">
        <v>1</v>
      </c>
      <c r="G36" s="46"/>
      <c r="H36" s="1"/>
      <c r="I36" s="2"/>
      <c r="J36" s="3"/>
      <c r="K36" s="4">
        <v>10</v>
      </c>
      <c r="L36" s="5"/>
      <c r="M36" s="6"/>
      <c r="N36" s="7"/>
      <c r="O36" s="8"/>
      <c r="P36" s="9"/>
      <c r="Q36" s="10"/>
      <c r="R36" s="11"/>
      <c r="S36" s="12"/>
      <c r="T36" s="15"/>
      <c r="U36" s="38"/>
      <c r="V36" s="42">
        <f t="shared" si="13"/>
        <v>10</v>
      </c>
      <c r="W36" s="13"/>
      <c r="X36" s="47">
        <f t="shared" si="14"/>
        <v>0</v>
      </c>
    </row>
    <row r="37" spans="1:24" ht="30" customHeight="1" x14ac:dyDescent="0.3">
      <c r="A37" s="33"/>
      <c r="B37" s="44">
        <v>7</v>
      </c>
      <c r="C37" s="18" t="s">
        <v>68</v>
      </c>
      <c r="D37" s="17"/>
      <c r="E37" s="19" t="s">
        <v>15</v>
      </c>
      <c r="F37" s="36" t="s">
        <v>30</v>
      </c>
      <c r="G37" s="46" t="s">
        <v>69</v>
      </c>
      <c r="H37" s="1"/>
      <c r="I37" s="2"/>
      <c r="J37" s="3"/>
      <c r="K37" s="4">
        <v>1</v>
      </c>
      <c r="L37" s="5"/>
      <c r="M37" s="6"/>
      <c r="N37" s="7"/>
      <c r="O37" s="8"/>
      <c r="P37" s="9"/>
      <c r="Q37" s="10"/>
      <c r="R37" s="11"/>
      <c r="S37" s="12"/>
      <c r="T37" s="15"/>
      <c r="U37" s="38"/>
      <c r="V37" s="42">
        <f t="shared" ref="V37" si="15">SUM(H37:T37)</f>
        <v>1</v>
      </c>
      <c r="W37" s="13"/>
      <c r="X37" s="47">
        <f t="shared" ref="X37" si="16">V37*W37</f>
        <v>0</v>
      </c>
    </row>
    <row r="38" spans="1:24" ht="30" customHeight="1" x14ac:dyDescent="0.3">
      <c r="A38" s="33"/>
      <c r="B38" s="44">
        <v>8</v>
      </c>
      <c r="C38" s="18" t="s">
        <v>73</v>
      </c>
      <c r="D38" s="17"/>
      <c r="E38" s="19" t="s">
        <v>15</v>
      </c>
      <c r="F38" s="36" t="s">
        <v>77</v>
      </c>
      <c r="G38" s="46" t="s">
        <v>76</v>
      </c>
      <c r="H38" s="1"/>
      <c r="I38" s="2"/>
      <c r="J38" s="3"/>
      <c r="K38" s="4">
        <v>1</v>
      </c>
      <c r="L38" s="5"/>
      <c r="M38" s="6"/>
      <c r="N38" s="7"/>
      <c r="O38" s="8"/>
      <c r="P38" s="9"/>
      <c r="Q38" s="10"/>
      <c r="R38" s="11"/>
      <c r="S38" s="12"/>
      <c r="T38" s="15"/>
      <c r="U38" s="38"/>
      <c r="V38" s="42">
        <f t="shared" ref="V38:V40" si="17">SUM(H38:T38)</f>
        <v>1</v>
      </c>
      <c r="W38" s="13"/>
      <c r="X38" s="47">
        <f t="shared" ref="X38:X40" si="18">V38*W38</f>
        <v>0</v>
      </c>
    </row>
    <row r="39" spans="1:24" ht="30" customHeight="1" x14ac:dyDescent="0.3">
      <c r="A39" s="33"/>
      <c r="B39" s="44">
        <v>9</v>
      </c>
      <c r="C39" s="18" t="s">
        <v>74</v>
      </c>
      <c r="D39" s="17"/>
      <c r="E39" s="19" t="s">
        <v>15</v>
      </c>
      <c r="F39" s="36" t="s">
        <v>77</v>
      </c>
      <c r="G39" s="46" t="s">
        <v>76</v>
      </c>
      <c r="H39" s="1"/>
      <c r="I39" s="2"/>
      <c r="J39" s="3"/>
      <c r="K39" s="4">
        <v>2</v>
      </c>
      <c r="L39" s="5"/>
      <c r="M39" s="6"/>
      <c r="N39" s="7"/>
      <c r="O39" s="8"/>
      <c r="P39" s="9"/>
      <c r="Q39" s="10"/>
      <c r="R39" s="11"/>
      <c r="S39" s="12"/>
      <c r="T39" s="15"/>
      <c r="U39" s="38"/>
      <c r="V39" s="42">
        <f t="shared" si="17"/>
        <v>2</v>
      </c>
      <c r="W39" s="13"/>
      <c r="X39" s="47">
        <f t="shared" si="18"/>
        <v>0</v>
      </c>
    </row>
    <row r="40" spans="1:24" ht="30" customHeight="1" x14ac:dyDescent="0.3">
      <c r="A40" s="33"/>
      <c r="B40" s="44">
        <v>10</v>
      </c>
      <c r="C40" s="18" t="s">
        <v>75</v>
      </c>
      <c r="D40" s="17"/>
      <c r="E40" s="19" t="s">
        <v>15</v>
      </c>
      <c r="F40" s="36" t="s">
        <v>77</v>
      </c>
      <c r="G40" s="46" t="s">
        <v>76</v>
      </c>
      <c r="H40" s="1"/>
      <c r="I40" s="2"/>
      <c r="J40" s="3"/>
      <c r="K40" s="4">
        <v>2</v>
      </c>
      <c r="L40" s="5"/>
      <c r="M40" s="6"/>
      <c r="N40" s="7"/>
      <c r="O40" s="8"/>
      <c r="P40" s="9"/>
      <c r="Q40" s="10"/>
      <c r="R40" s="11"/>
      <c r="S40" s="12"/>
      <c r="T40" s="15"/>
      <c r="U40" s="38"/>
      <c r="V40" s="42">
        <f t="shared" si="17"/>
        <v>2</v>
      </c>
      <c r="W40" s="13"/>
      <c r="X40" s="47">
        <f t="shared" si="18"/>
        <v>0</v>
      </c>
    </row>
    <row r="41" spans="1:24" ht="19.95" customHeight="1" thickBot="1" x14ac:dyDescent="0.35">
      <c r="A41" s="89"/>
      <c r="B41" s="90"/>
      <c r="C41" s="91"/>
      <c r="D41" s="92"/>
      <c r="E41" s="93"/>
      <c r="F41" s="93"/>
      <c r="G41" s="94"/>
      <c r="H41" s="92">
        <f>SUMPRODUCT(H31:H36,$W$9:$W$14)</f>
        <v>0</v>
      </c>
      <c r="I41" s="92">
        <f>SUMPRODUCT(I31:I36,$W$9:$W$14)</f>
        <v>0</v>
      </c>
      <c r="J41" s="92">
        <f>SUMPRODUCT(J31:J36,$W$9:$W$14)</f>
        <v>0</v>
      </c>
      <c r="K41" s="92">
        <f>SUMPRODUCT(K31:K40,$W$31:$W$40)</f>
        <v>0</v>
      </c>
      <c r="L41" s="92">
        <f t="shared" ref="L41:T41" si="19">SUMPRODUCT(L31:L36,$W$9:$W$14)</f>
        <v>0</v>
      </c>
      <c r="M41" s="92">
        <f t="shared" si="19"/>
        <v>0</v>
      </c>
      <c r="N41" s="92">
        <f t="shared" si="19"/>
        <v>0</v>
      </c>
      <c r="O41" s="92">
        <f t="shared" si="19"/>
        <v>0</v>
      </c>
      <c r="P41" s="92">
        <f t="shared" si="19"/>
        <v>0</v>
      </c>
      <c r="Q41" s="92">
        <f t="shared" si="19"/>
        <v>0</v>
      </c>
      <c r="R41" s="92">
        <f t="shared" si="19"/>
        <v>0</v>
      </c>
      <c r="S41" s="92">
        <f t="shared" si="19"/>
        <v>0</v>
      </c>
      <c r="T41" s="92">
        <f t="shared" si="19"/>
        <v>0</v>
      </c>
      <c r="U41" s="92"/>
      <c r="V41" s="95" t="s">
        <v>123</v>
      </c>
      <c r="W41" s="96"/>
      <c r="X41" s="97">
        <f>SUM(X31:X40)</f>
        <v>0</v>
      </c>
    </row>
    <row r="42" spans="1:24" ht="18.600000000000001" thickBot="1" x14ac:dyDescent="0.4">
      <c r="A42" s="40" t="s">
        <v>27</v>
      </c>
      <c r="B42" s="98"/>
      <c r="C42" s="99" t="s">
        <v>63</v>
      </c>
      <c r="D42" s="100"/>
      <c r="E42" s="101"/>
      <c r="F42" s="101"/>
      <c r="G42" s="102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3"/>
      <c r="X42" s="103"/>
    </row>
    <row r="43" spans="1:24" s="105" customFormat="1" ht="109.95" customHeight="1" x14ac:dyDescent="0.3">
      <c r="A43" s="33"/>
      <c r="B43" s="34">
        <v>1</v>
      </c>
      <c r="C43" s="18" t="s">
        <v>78</v>
      </c>
      <c r="D43" s="18"/>
      <c r="E43" s="19" t="s">
        <v>0</v>
      </c>
      <c r="F43" s="19">
        <v>1</v>
      </c>
      <c r="G43" s="37"/>
      <c r="H43" s="1"/>
      <c r="I43" s="2"/>
      <c r="J43" s="3"/>
      <c r="K43" s="4">
        <v>1</v>
      </c>
      <c r="L43" s="5"/>
      <c r="M43" s="6"/>
      <c r="N43" s="7"/>
      <c r="O43" s="8"/>
      <c r="P43" s="9"/>
      <c r="Q43" s="10"/>
      <c r="R43" s="11"/>
      <c r="S43" s="12"/>
      <c r="T43" s="15"/>
      <c r="U43" s="38"/>
      <c r="V43" s="42">
        <f>SUM(H43:T43)</f>
        <v>1</v>
      </c>
      <c r="W43" s="13"/>
      <c r="X43" s="48">
        <f t="shared" ref="X43:X44" si="20">V43*W43</f>
        <v>0</v>
      </c>
    </row>
    <row r="44" spans="1:24" ht="49.95" customHeight="1" x14ac:dyDescent="0.3">
      <c r="A44" s="33"/>
      <c r="B44" s="34">
        <v>2</v>
      </c>
      <c r="C44" s="18" t="s">
        <v>70</v>
      </c>
      <c r="D44" s="18" t="s">
        <v>61</v>
      </c>
      <c r="E44" s="19" t="s">
        <v>0</v>
      </c>
      <c r="F44" s="19">
        <v>1</v>
      </c>
      <c r="G44" s="46" t="s">
        <v>46</v>
      </c>
      <c r="H44" s="1"/>
      <c r="I44" s="2"/>
      <c r="J44" s="3"/>
      <c r="K44" s="4">
        <v>7</v>
      </c>
      <c r="L44" s="5"/>
      <c r="M44" s="6"/>
      <c r="N44" s="7"/>
      <c r="O44" s="8"/>
      <c r="P44" s="9"/>
      <c r="Q44" s="10"/>
      <c r="R44" s="11"/>
      <c r="S44" s="12"/>
      <c r="T44" s="15"/>
      <c r="U44" s="38"/>
      <c r="V44" s="42">
        <f>SUM(H44:T44)</f>
        <v>7</v>
      </c>
      <c r="W44" s="13"/>
      <c r="X44" s="47">
        <f t="shared" si="20"/>
        <v>0</v>
      </c>
    </row>
    <row r="45" spans="1:24" ht="19.95" customHeight="1" thickBot="1" x14ac:dyDescent="0.35">
      <c r="A45" s="89"/>
      <c r="B45" s="90"/>
      <c r="C45" s="91"/>
      <c r="D45" s="92"/>
      <c r="E45" s="93"/>
      <c r="F45" s="93"/>
      <c r="G45" s="94"/>
      <c r="H45" s="92">
        <f>SUMPRODUCT(H35:H40,$W$9:$W$14)</f>
        <v>0</v>
      </c>
      <c r="I45" s="92">
        <f>SUMPRODUCT(I35:I40,$W$9:$W$14)</f>
        <v>0</v>
      </c>
      <c r="J45" s="92">
        <f>SUMPRODUCT(J35:J40,$W$9:$W$14)</f>
        <v>0</v>
      </c>
      <c r="K45" s="92">
        <f>SUMPRODUCT(K43:K44,$W$43:$W$44)</f>
        <v>0</v>
      </c>
      <c r="L45" s="92">
        <f t="shared" ref="L45:T45" si="21">SUMPRODUCT(L35:L40,$W$9:$W$14)</f>
        <v>0</v>
      </c>
      <c r="M45" s="92">
        <f t="shared" si="21"/>
        <v>0</v>
      </c>
      <c r="N45" s="92">
        <f t="shared" si="21"/>
        <v>0</v>
      </c>
      <c r="O45" s="92">
        <f t="shared" si="21"/>
        <v>0</v>
      </c>
      <c r="P45" s="92">
        <f t="shared" si="21"/>
        <v>0</v>
      </c>
      <c r="Q45" s="92">
        <f t="shared" si="21"/>
        <v>0</v>
      </c>
      <c r="R45" s="92">
        <f t="shared" si="21"/>
        <v>0</v>
      </c>
      <c r="S45" s="92">
        <f t="shared" si="21"/>
        <v>0</v>
      </c>
      <c r="T45" s="92">
        <f t="shared" si="21"/>
        <v>0</v>
      </c>
      <c r="U45" s="92"/>
      <c r="V45" s="95" t="s">
        <v>122</v>
      </c>
      <c r="W45" s="96"/>
      <c r="X45" s="97">
        <f>SUM(X43:X44)</f>
        <v>0</v>
      </c>
    </row>
    <row r="46" spans="1:24" ht="18.600000000000001" thickBot="1" x14ac:dyDescent="0.4">
      <c r="A46" s="40" t="s">
        <v>18</v>
      </c>
      <c r="B46" s="98"/>
      <c r="C46" s="99" t="s">
        <v>52</v>
      </c>
      <c r="D46" s="100"/>
      <c r="E46" s="101"/>
      <c r="F46" s="101"/>
      <c r="G46" s="102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3"/>
      <c r="X46" s="103"/>
    </row>
    <row r="47" spans="1:24" s="105" customFormat="1" ht="19.95" customHeight="1" x14ac:dyDescent="0.3">
      <c r="A47" s="33"/>
      <c r="B47" s="34">
        <v>1</v>
      </c>
      <c r="C47" s="113" t="s">
        <v>85</v>
      </c>
      <c r="D47" s="113" t="s">
        <v>83</v>
      </c>
      <c r="E47" s="36" t="s">
        <v>84</v>
      </c>
      <c r="F47" s="36">
        <v>1</v>
      </c>
      <c r="G47" s="114" t="s">
        <v>46</v>
      </c>
      <c r="H47" s="1"/>
      <c r="I47" s="2"/>
      <c r="J47" s="3"/>
      <c r="K47" s="4"/>
      <c r="L47" s="5"/>
      <c r="M47" s="6"/>
      <c r="N47" s="7"/>
      <c r="O47" s="8"/>
      <c r="P47" s="9"/>
      <c r="Q47" s="10"/>
      <c r="R47" s="11"/>
      <c r="S47" s="12"/>
      <c r="T47" s="15"/>
      <c r="U47" s="38">
        <v>1</v>
      </c>
      <c r="V47" s="42">
        <f>SUM(H47:U47)</f>
        <v>1</v>
      </c>
      <c r="W47" s="13"/>
      <c r="X47" s="48">
        <f>V47*W47</f>
        <v>0</v>
      </c>
    </row>
    <row r="48" spans="1:24" ht="19.95" customHeight="1" thickBot="1" x14ac:dyDescent="0.35">
      <c r="A48" s="115" t="s">
        <v>121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6"/>
      <c r="X48" s="117">
        <f>SUBTOTAL(9,X47)</f>
        <v>0</v>
      </c>
    </row>
    <row r="49" spans="1:25" ht="18.600000000000001" thickBot="1" x14ac:dyDescent="0.4">
      <c r="A49" s="40" t="s">
        <v>32</v>
      </c>
      <c r="B49" s="98"/>
      <c r="C49" s="99" t="s">
        <v>37</v>
      </c>
      <c r="D49" s="100"/>
      <c r="E49" s="101"/>
      <c r="F49" s="101"/>
      <c r="G49" s="102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3"/>
      <c r="X49" s="103"/>
    </row>
    <row r="50" spans="1:25" s="105" customFormat="1" ht="215.4" customHeight="1" x14ac:dyDescent="0.3">
      <c r="A50" s="33"/>
      <c r="B50" s="41">
        <v>1</v>
      </c>
      <c r="C50" s="113" t="s">
        <v>86</v>
      </c>
      <c r="D50" s="118"/>
      <c r="E50" s="36" t="s">
        <v>15</v>
      </c>
      <c r="F50" s="36" t="s">
        <v>87</v>
      </c>
      <c r="G50" s="119"/>
      <c r="H50" s="1"/>
      <c r="I50" s="2"/>
      <c r="J50" s="3"/>
      <c r="K50" s="4"/>
      <c r="L50" s="5"/>
      <c r="M50" s="6"/>
      <c r="N50" s="7"/>
      <c r="O50" s="8"/>
      <c r="P50" s="9"/>
      <c r="Q50" s="10"/>
      <c r="R50" s="11"/>
      <c r="S50" s="12"/>
      <c r="T50" s="15"/>
      <c r="U50" s="38">
        <v>2</v>
      </c>
      <c r="V50" s="42">
        <f>SUM(H50:U50)</f>
        <v>2</v>
      </c>
      <c r="W50" s="13"/>
      <c r="X50" s="48">
        <f>V50*W50</f>
        <v>0</v>
      </c>
    </row>
    <row r="51" spans="1:25" ht="19.95" customHeight="1" thickBot="1" x14ac:dyDescent="0.35">
      <c r="A51" s="115" t="s">
        <v>120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6"/>
      <c r="X51" s="120">
        <f>SUBTOTAL(9,X50)</f>
        <v>0</v>
      </c>
    </row>
    <row r="52" spans="1:25" ht="18.600000000000001" thickBot="1" x14ac:dyDescent="0.4">
      <c r="A52" s="40" t="s">
        <v>33</v>
      </c>
      <c r="B52" s="98"/>
      <c r="C52" s="99" t="s">
        <v>81</v>
      </c>
      <c r="D52" s="100"/>
      <c r="E52" s="101"/>
      <c r="F52" s="101"/>
      <c r="G52" s="102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3"/>
      <c r="X52" s="103"/>
    </row>
    <row r="53" spans="1:25" ht="19.95" customHeight="1" x14ac:dyDescent="0.3">
      <c r="A53" s="33"/>
      <c r="B53" s="41">
        <v>1</v>
      </c>
      <c r="C53" s="121" t="s">
        <v>91</v>
      </c>
      <c r="D53" s="113" t="s">
        <v>94</v>
      </c>
      <c r="E53" s="19" t="s">
        <v>84</v>
      </c>
      <c r="F53" s="19" t="s">
        <v>93</v>
      </c>
      <c r="G53" s="46" t="s">
        <v>46</v>
      </c>
      <c r="H53" s="1">
        <v>0</v>
      </c>
      <c r="I53" s="2"/>
      <c r="J53" s="3"/>
      <c r="K53" s="4"/>
      <c r="L53" s="5"/>
      <c r="M53" s="6"/>
      <c r="N53" s="7"/>
      <c r="O53" s="8"/>
      <c r="P53" s="9"/>
      <c r="Q53" s="10"/>
      <c r="R53" s="11"/>
      <c r="S53" s="12"/>
      <c r="T53" s="15"/>
      <c r="U53" s="38">
        <v>1</v>
      </c>
      <c r="V53" s="42">
        <f>SUM(H53:U53)</f>
        <v>1</v>
      </c>
      <c r="W53" s="13"/>
      <c r="X53" s="48">
        <f>V53*W53</f>
        <v>0</v>
      </c>
    </row>
    <row r="54" spans="1:25" ht="19.95" customHeight="1" x14ac:dyDescent="0.3">
      <c r="A54" s="33"/>
      <c r="B54" s="41">
        <v>2</v>
      </c>
      <c r="C54" s="122" t="s">
        <v>92</v>
      </c>
      <c r="D54" s="113" t="s">
        <v>90</v>
      </c>
      <c r="E54" s="19" t="s">
        <v>84</v>
      </c>
      <c r="F54" s="19">
        <v>1</v>
      </c>
      <c r="G54" s="46" t="s">
        <v>46</v>
      </c>
      <c r="H54" s="1"/>
      <c r="I54" s="2"/>
      <c r="J54" s="3"/>
      <c r="K54" s="4"/>
      <c r="L54" s="5"/>
      <c r="M54" s="6"/>
      <c r="N54" s="7"/>
      <c r="O54" s="8"/>
      <c r="P54" s="9"/>
      <c r="Q54" s="10"/>
      <c r="R54" s="11"/>
      <c r="S54" s="12"/>
      <c r="T54" s="15"/>
      <c r="U54" s="38">
        <v>1</v>
      </c>
      <c r="V54" s="42">
        <f t="shared" ref="V54" si="22">SUM(H54:U54)</f>
        <v>1</v>
      </c>
      <c r="W54" s="13"/>
      <c r="X54" s="48">
        <f t="shared" ref="X54" si="23">V54*W54</f>
        <v>0</v>
      </c>
    </row>
    <row r="55" spans="1:25" ht="19.95" customHeight="1" thickBot="1" x14ac:dyDescent="0.35">
      <c r="A55" s="89"/>
      <c r="B55" s="90"/>
      <c r="C55" s="91"/>
      <c r="D55" s="92"/>
      <c r="E55" s="93"/>
      <c r="F55" s="93"/>
      <c r="G55" s="94"/>
      <c r="H55" s="92">
        <f t="shared" ref="H55:T55" si="24">SUMPRODUCT(H53:H54,$W$53:$W$54)</f>
        <v>0</v>
      </c>
      <c r="I55" s="92">
        <f t="shared" si="24"/>
        <v>0</v>
      </c>
      <c r="J55" s="92">
        <f t="shared" si="24"/>
        <v>0</v>
      </c>
      <c r="K55" s="92">
        <f t="shared" si="24"/>
        <v>0</v>
      </c>
      <c r="L55" s="92">
        <f t="shared" si="24"/>
        <v>0</v>
      </c>
      <c r="M55" s="92">
        <f t="shared" si="24"/>
        <v>0</v>
      </c>
      <c r="N55" s="92">
        <f t="shared" si="24"/>
        <v>0</v>
      </c>
      <c r="O55" s="92">
        <f t="shared" si="24"/>
        <v>0</v>
      </c>
      <c r="P55" s="92">
        <f t="shared" si="24"/>
        <v>0</v>
      </c>
      <c r="Q55" s="92">
        <f t="shared" si="24"/>
        <v>0</v>
      </c>
      <c r="R55" s="92">
        <f t="shared" si="24"/>
        <v>0</v>
      </c>
      <c r="S55" s="92">
        <f t="shared" si="24"/>
        <v>0</v>
      </c>
      <c r="T55" s="92">
        <f t="shared" si="24"/>
        <v>0</v>
      </c>
      <c r="U55" s="92">
        <f>SUMPRODUCT(U53:U54,$W$53:$W$54)</f>
        <v>0</v>
      </c>
      <c r="V55" s="123" t="s">
        <v>107</v>
      </c>
      <c r="W55" s="124"/>
      <c r="X55" s="97">
        <f>SUM(X53:X54)</f>
        <v>0</v>
      </c>
    </row>
    <row r="56" spans="1:25" ht="18.600000000000001" thickBot="1" x14ac:dyDescent="0.4">
      <c r="A56" s="40" t="s">
        <v>34</v>
      </c>
      <c r="B56" s="98"/>
      <c r="C56" s="99" t="s">
        <v>89</v>
      </c>
      <c r="D56" s="100"/>
      <c r="E56" s="101"/>
      <c r="F56" s="101"/>
      <c r="G56" s="102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3"/>
      <c r="X56" s="103"/>
    </row>
    <row r="57" spans="1:25" ht="19.95" customHeight="1" x14ac:dyDescent="0.3">
      <c r="A57" s="33"/>
      <c r="B57" s="41">
        <v>1</v>
      </c>
      <c r="C57" s="18" t="s">
        <v>97</v>
      </c>
      <c r="D57" s="45" t="s">
        <v>98</v>
      </c>
      <c r="E57" s="19" t="s">
        <v>84</v>
      </c>
      <c r="F57" s="36" t="s">
        <v>99</v>
      </c>
      <c r="G57" s="46" t="s">
        <v>46</v>
      </c>
      <c r="H57" s="1"/>
      <c r="I57" s="2"/>
      <c r="J57" s="3"/>
      <c r="K57" s="4">
        <v>0</v>
      </c>
      <c r="L57" s="5"/>
      <c r="M57" s="6"/>
      <c r="N57" s="7">
        <v>3</v>
      </c>
      <c r="O57" s="8"/>
      <c r="P57" s="9"/>
      <c r="Q57" s="10"/>
      <c r="R57" s="11"/>
      <c r="S57" s="12"/>
      <c r="T57" s="15"/>
      <c r="U57" s="38"/>
      <c r="V57" s="42">
        <f>SUM(H57:T57)</f>
        <v>3</v>
      </c>
      <c r="W57" s="13"/>
      <c r="X57" s="48">
        <f>V57*W57</f>
        <v>0</v>
      </c>
    </row>
    <row r="58" spans="1:25" ht="19.95" customHeight="1" x14ac:dyDescent="0.3">
      <c r="A58" s="33"/>
      <c r="B58" s="41">
        <v>2</v>
      </c>
      <c r="C58" s="18" t="s">
        <v>100</v>
      </c>
      <c r="D58" s="45" t="s">
        <v>101</v>
      </c>
      <c r="E58" s="19" t="s">
        <v>84</v>
      </c>
      <c r="F58" s="36" t="s">
        <v>102</v>
      </c>
      <c r="G58" s="46" t="s">
        <v>46</v>
      </c>
      <c r="H58" s="1"/>
      <c r="I58" s="2"/>
      <c r="J58" s="3"/>
      <c r="K58" s="4">
        <v>0</v>
      </c>
      <c r="L58" s="5"/>
      <c r="M58" s="6"/>
      <c r="N58" s="7">
        <v>4</v>
      </c>
      <c r="O58" s="8"/>
      <c r="P58" s="9"/>
      <c r="Q58" s="10"/>
      <c r="R58" s="11"/>
      <c r="S58" s="12"/>
      <c r="T58" s="15"/>
      <c r="U58" s="38"/>
      <c r="V58" s="42">
        <f>SUM(H58:T58)</f>
        <v>4</v>
      </c>
      <c r="W58" s="13"/>
      <c r="X58" s="48">
        <f t="shared" ref="X58:X59" si="25">V58*W58</f>
        <v>0</v>
      </c>
    </row>
    <row r="59" spans="1:25" ht="19.95" customHeight="1" x14ac:dyDescent="0.3">
      <c r="A59" s="33"/>
      <c r="B59" s="41">
        <v>3</v>
      </c>
      <c r="C59" s="18" t="s">
        <v>103</v>
      </c>
      <c r="D59" s="45" t="s">
        <v>104</v>
      </c>
      <c r="E59" s="19" t="s">
        <v>84</v>
      </c>
      <c r="F59" s="36" t="s">
        <v>105</v>
      </c>
      <c r="G59" s="46" t="s">
        <v>46</v>
      </c>
      <c r="H59" s="1"/>
      <c r="I59" s="2"/>
      <c r="J59" s="3"/>
      <c r="K59" s="4"/>
      <c r="L59" s="5"/>
      <c r="M59" s="6"/>
      <c r="N59" s="7">
        <v>4</v>
      </c>
      <c r="O59" s="8"/>
      <c r="P59" s="9"/>
      <c r="Q59" s="10"/>
      <c r="R59" s="11"/>
      <c r="S59" s="12"/>
      <c r="T59" s="15"/>
      <c r="U59" s="38"/>
      <c r="V59" s="42">
        <f>SUM(H59:U59)</f>
        <v>4</v>
      </c>
      <c r="W59" s="13"/>
      <c r="X59" s="48">
        <f t="shared" si="25"/>
        <v>0</v>
      </c>
    </row>
    <row r="60" spans="1:25" ht="19.95" customHeight="1" thickBot="1" x14ac:dyDescent="0.35">
      <c r="A60" s="125"/>
      <c r="B60" s="126"/>
      <c r="C60" s="126"/>
      <c r="D60" s="126"/>
      <c r="E60" s="126"/>
      <c r="F60" s="126"/>
      <c r="G60" s="126"/>
      <c r="H60" s="92">
        <f t="shared" ref="H60:U60" si="26">SUMPRODUCT(H57:H59,$W$57:$W$59)</f>
        <v>0</v>
      </c>
      <c r="I60" s="92">
        <f t="shared" si="26"/>
        <v>0</v>
      </c>
      <c r="J60" s="92">
        <f t="shared" si="26"/>
        <v>0</v>
      </c>
      <c r="K60" s="92">
        <f t="shared" si="26"/>
        <v>0</v>
      </c>
      <c r="L60" s="92">
        <f t="shared" si="26"/>
        <v>0</v>
      </c>
      <c r="M60" s="92">
        <f t="shared" si="26"/>
        <v>0</v>
      </c>
      <c r="N60" s="92">
        <f t="shared" si="26"/>
        <v>0</v>
      </c>
      <c r="O60" s="92">
        <f t="shared" si="26"/>
        <v>0</v>
      </c>
      <c r="P60" s="92">
        <f t="shared" si="26"/>
        <v>0</v>
      </c>
      <c r="Q60" s="92">
        <f t="shared" si="26"/>
        <v>0</v>
      </c>
      <c r="R60" s="92">
        <f t="shared" si="26"/>
        <v>0</v>
      </c>
      <c r="S60" s="92">
        <f t="shared" si="26"/>
        <v>0</v>
      </c>
      <c r="T60" s="92">
        <f t="shared" si="26"/>
        <v>0</v>
      </c>
      <c r="U60" s="92">
        <f t="shared" si="26"/>
        <v>0</v>
      </c>
      <c r="V60" s="123" t="s">
        <v>119</v>
      </c>
      <c r="W60" s="124"/>
      <c r="X60" s="127">
        <f>SUM(X57:X59)</f>
        <v>0</v>
      </c>
      <c r="Y60" s="128"/>
    </row>
    <row r="61" spans="1:25" s="135" customFormat="1" ht="18" x14ac:dyDescent="0.35">
      <c r="A61" s="129"/>
      <c r="B61" s="130"/>
      <c r="C61" s="129"/>
      <c r="D61" s="131"/>
      <c r="E61" s="132"/>
      <c r="F61" s="132"/>
      <c r="G61" s="133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4"/>
    </row>
  </sheetData>
  <sheetProtection algorithmName="SHA-512" hashValue="nqQ4l7q/15p6gj6V2tvVnZYT7xqavSQIHCrQA6QwrLJFpp6z1/Z7VXas1Cl7taEhpc0iqLbHk5iU6/Eg6VLVHg==" saltValue="wPkCHB0NkVj2/oYJy2Erpg==" spinCount="100000" sheet="1" insertColumns="0" insertRows="0" autoFilter="0"/>
  <protectedRanges>
    <protectedRange algorithmName="SHA-512" hashValue="ktEDYLms3CgO/F/N6GpTFIBtt5B7SbwGmMuZBvmLTk8xp6uQCjwOLtuoR4DA+PuZB2daXWHon34t9YOPATEskg==" saltValue="PAgCxaKLvh1ssuZb8TRlqQ==" spinCount="100000" sqref="G30 S30:U30 G7:G8 S7:U8" name="Racek"/>
    <protectedRange algorithmName="SHA-512" hashValue="9GDNgf2GjTCkd2ETd8RKO3gd0YaVDKEKD+s1ej6pumy+fYgziSMqHZei81qXRYySw9UrfsrkLCOIs6tNgyaFsA==" saltValue="BHHNBs+F7ykH5oaVN7pF3A==" spinCount="100000" sqref="G30 R30 G7:G8 R7:R8" name="mAREŠ"/>
    <protectedRange algorithmName="SHA-512" hashValue="YpHdwhb7kUY4xP+Jdh/9k3hfWBpHWwpINw5gprGEdGJFiNJCIsrVaS0egt7YNN2Rt3BL9m5AapEH+jRb/oY5zQ==" saltValue="HicYtryzwO1uF8In8jPQuA==" spinCount="100000" sqref="G30 Q30 G7:G8 Q7:Q8" name="Klein"/>
    <protectedRange algorithmName="SHA-512" hashValue="ELBePT7j6PmyJgcPHhwY+jO9TM0cB8EAVF/LQhkFHFgIZRt1ETJn46C8hf9Gzui9ssDT/LimEwEaPFBUfIRXjg==" saltValue="w/gByqOJd4kXpeClDDp07A==" spinCount="100000" sqref="G30 P30 G7:G8 P7:P8" name="Tonar"/>
    <protectedRange algorithmName="SHA-512" hashValue="ccv2hrHO+xEy1wHL0QNW0++C4zCw6xcV6qi7+AFBAviAZPq+ULVkbOxv+RMZAIDePODWaJu64Mw9arrgRly7WQ==" saltValue="dM9EmkG0inn5TKRkY0SmzA==" spinCount="100000" sqref="G30 O30 G7:G8 O7:O8" name="Vištejnová"/>
    <protectedRange algorithmName="SHA-512" hashValue="zsmFCsdwULok271kVm21BC0CIet3F1CgoUFN7CW57ED2RYeBTQwgCs+ZNVVtPgUkKeUIJ5tsQp4tQFXHcf7+CQ==" saltValue="Z6+MJ6PpeESoXCTrJYXs3Q==" spinCount="100000" sqref="G30 L30 G7:G8 L7:L8" name="Ježek"/>
    <protectedRange algorithmName="SHA-512" hashValue="U3jqbuXDTrCOp9Fhd79546jCvDpJalRBs9f2+6oqeakN8H1lJEJQ66Dn+i1HRwsAcT5vCB5CH8Fl5XMEob4BBw==" saltValue="aTDjbBRem2jSnmDpTPjVXQ==" spinCount="100000" sqref="G30 K30 G7:G8 K7:K8" name="Štengl"/>
    <protectedRange algorithmName="SHA-512" hashValue="oIrjZ/GO5pKzbv7XQgnFlZLYWMJJzRQXDebBmzWa3Yr/FGShyOdxKVJOK6lwQLpYoxTgR4yaUB4CTkFqLwA63Q==" saltValue="oK+06jBIeR5CZIPPzwYJcQ==" spinCount="100000" sqref="G30 I30 G7:G8 I7:I8" name="Hrabák"/>
    <protectedRange algorithmName="SHA-512" hashValue="g5scxB9KOWCM6V0um8bO8hpAtd7NGRxHOLJ5S6G7Nq3o3UbMxNHoolpX1NhjkEajU91NMvfI4Y0K+Jag+Sgu4Q==" saltValue="afofTOZZZST2mAWJu3EzSw==" spinCount="100000" sqref="G30:H30 G7:H8" name="Matějovič"/>
    <protectedRange algorithmName="SHA-512" hashValue="lVoTc5nZyzEYcSaTeGjMa8GIfjHxczVnKiYJwARaEhdFL0NmfEC5oG1AwWFuMriQD/8i4AximtIZJnHVzg1khw==" saltValue="0u1redgYF7o60krPn2ByoA==" spinCount="100000" sqref="X44:XFD44 X31:XFD40 X15 A61:XFD1048576 X9:XFD14 A1:XFD8 A30:XFD30" name="Administrátor"/>
    <protectedRange algorithmName="SHA-512" hashValue="lta5o1JJk7EyMWHcVhU+93Z5n0Hdxkns9cslkYhsBDN+UZnXD+2GZ4pYbpOGd6wNBYHnc79MtoId+cbo3SCL6g==" saltValue="+h+IP9lwSorAqv5vJq4taQ==" spinCount="100000" sqref="G30 N30 G7:G8 N7:N8" name="Kuncová"/>
    <protectedRange algorithmName="SHA-512" hashValue="Ev4t+GCXNGRINYsp1BaFQP4dnM+r21wNCV+lYhl1L9fe3ZQpzBHferzimgMSx8dXNEFrRAGLpFpJGKtOsXB7qQ==" saltValue="fI8pV6BsTItSq2YL+9ij/g==" spinCount="100000" sqref="G30 M30 G7:G8 M7:M8" name="Cendelín"/>
    <protectedRange algorithmName="SHA-512" hashValue="Br+YIbFGht9lSB98WcH2TAl+KMMjZNgB+6eqJKZ8BwoSKCCcaGVJZmA9CO8xdrQWjCtU0VR7wlpNbRiPdQEchQ==" saltValue="2sy7ehG1r+0JwNv8ExDfSg==" spinCount="100000" sqref="Z48:XFD48 Y49:XFD49 X51 Z51:XFD51 Y52:XFD52 Y56:XFD56 X48 Y22:XFD22 Y17:XFD17 Y42:XFD42 Y46:XFD46" name="administrátor_3"/>
    <protectedRange algorithmName="SHA-512" hashValue="ktEDYLms3CgO/F/N6GpTFIBtt5B7SbwGmMuZBvmLTk8xp6uQCjwOLtuoR4DA+PuZB2daXWHon34t9YOPATEskg==" saltValue="PAgCxaKLvh1ssuZb8TRlqQ==" spinCount="100000" sqref="S51:S52 G51:G52 S56 G56 S48:S49 G48:G49 S17 G17 S22 G22 S42 G42 S46 G46" name="Racek_3"/>
    <protectedRange algorithmName="SHA-512" hashValue="9GDNgf2GjTCkd2ETd8RKO3gd0YaVDKEKD+s1ej6pumy+fYgziSMqHZei81qXRYySw9UrfsrkLCOIs6tNgyaFsA==" saltValue="BHHNBs+F7ykH5oaVN7pF3A==" spinCount="100000" sqref="R51:R52 G51:G52 R56 G56 R48:R49 G48:G49 R17 G17 R22 G22 R42 G42 R46 G46" name="mAREŠ_3"/>
    <protectedRange algorithmName="SHA-512" hashValue="YpHdwhb7kUY4xP+Jdh/9k3hfWBpHWwpINw5gprGEdGJFiNJCIsrVaS0egt7YNN2Rt3BL9m5AapEH+jRb/oY5zQ==" saltValue="HicYtryzwO1uF8In8jPQuA==" spinCount="100000" sqref="Q51:Q52 G51:G52 Q56 G56 Q48:Q49 G48:G49 Q17 G17 Q22 G22 Q42 G42 Q46 G46" name="Klein_3"/>
    <protectedRange algorithmName="SHA-512" hashValue="ELBePT7j6PmyJgcPHhwY+jO9TM0cB8EAVF/LQhkFHFgIZRt1ETJn46C8hf9Gzui9ssDT/LimEwEaPFBUfIRXjg==" saltValue="w/gByqOJd4kXpeClDDp07A==" spinCount="100000" sqref="P51:P52 G51:G52 P56 G56 P48:P49 G48:G49 P17 G17 P22 G22 P42 G42 P46 G46" name="Tonar_3"/>
    <protectedRange algorithmName="SHA-512" hashValue="ccv2hrHO+xEy1wHL0QNW0++C4zCw6xcV6qi7+AFBAviAZPq+ULVkbOxv+RMZAIDePODWaJu64Mw9arrgRly7WQ==" saltValue="dM9EmkG0inn5TKRkY0SmzA==" spinCount="100000" sqref="O51:O52 G51:G52 O56 G56 O48:O49 G48:G49 O17 G17 O22 G22 O42 G42 O46 G46" name="Vištejnová_3"/>
    <protectedRange algorithmName="SHA-512" hashValue="zsmFCsdwULok271kVm21BC0CIet3F1CgoUFN7CW57ED2RYeBTQwgCs+ZNVVtPgUkKeUIJ5tsQp4tQFXHcf7+CQ==" saltValue="Z6+MJ6PpeESoXCTrJYXs3Q==" spinCount="100000" sqref="L51:L52 G51:G52 L56 G56 L48:L49 G48:G49 L17 G17 L22 G22 L42 G42 L46 G46" name="Ježek_3"/>
    <protectedRange algorithmName="SHA-512" hashValue="U3jqbuXDTrCOp9Fhd79546jCvDpJalRBs9f2+6oqeakN8H1lJEJQ66Dn+i1HRwsAcT5vCB5CH8Fl5XMEob4BBw==" saltValue="aTDjbBRem2jSnmDpTPjVXQ==" spinCount="100000" sqref="K51:K52 G51:G52 K56 G56 K48:K49 G48:G49 K17 G17 K22 G22 K42 G42 K46 G46" name="Štengl_3"/>
    <protectedRange algorithmName="SHA-512" hashValue="oIrjZ/GO5pKzbv7XQgnFlZLYWMJJzRQXDebBmzWa3Yr/FGShyOdxKVJOK6lwQLpYoxTgR4yaUB4CTkFqLwA63Q==" saltValue="oK+06jBIeR5CZIPPzwYJcQ==" spinCount="100000" sqref="I51:I52 G51:G52 I56 G56 I48:I49 G48:G49 I17 G17 I22 G22 I42 G42 I46 G46" name="Hrabák_3"/>
    <protectedRange algorithmName="SHA-512" hashValue="g5scxB9KOWCM6V0um8bO8hpAtd7NGRxHOLJ5S6G7Nq3o3UbMxNHoolpX1NhjkEajU91NMvfI4Y0K+Jag+Sgu4Q==" saltValue="afofTOZZZST2mAWJu3EzSw==" spinCount="100000" sqref="G51:H52 G56:H56 G48:H49 G17:H17 G22:H22 G42:H42 G46:H46" name="Matějovič_3"/>
    <protectedRange algorithmName="SHA-512" hashValue="lVoTc5nZyzEYcSaTeGjMa8GIfjHxczVnKiYJwARaEhdFL0NmfEC5oG1AwWFuMriQD/8i4AximtIZJnHVzg1khw==" saltValue="0u1redgYF7o60krPn2ByoA==" spinCount="100000" sqref="A48:W48 A46:X46 A51:W51 A49:X49 A22:X22 A17:X17 A42:X42 A52:X52 A56:X56" name="Administrátor_2"/>
    <protectedRange algorithmName="SHA-512" hashValue="lta5o1JJk7EyMWHcVhU+93Z5n0Hdxkns9cslkYhsBDN+UZnXD+2GZ4pYbpOGd6wNBYHnc79MtoId+cbo3SCL6g==" saltValue="+h+IP9lwSorAqv5vJq4taQ==" spinCount="100000" sqref="N51:N52 G51:G52 N56 G56 N48:N49 G48:G49 N17 G17 N22 G22 N42 G42 N46 G46" name="Kuncová_3"/>
    <protectedRange algorithmName="SHA-512" hashValue="Ev4t+GCXNGRINYsp1BaFQP4dnM+r21wNCV+lYhl1L9fe3ZQpzBHferzimgMSx8dXNEFrRAGLpFpJGKtOsXB7qQ==" saltValue="fI8pV6BsTItSq2YL+9ij/g==" spinCount="100000" sqref="M51:M52 G51:G52 M56 G56 M48:M49 G48:G49 M17 G17 M22 G22 M42 G42 M46 G46" name="Cendelín_3"/>
    <protectedRange algorithmName="SHA-512" hashValue="v4/G+NoHFBLCC3iohpYCeLROVnMrG6Fi/eR5kO9DBhg6Q3RjUn5BkiK0mF/IDM9ZHu2l+aev5vFROCbyzYqPog==" saltValue="t1LlxSPt8/rjt6hBJ45rLQ==" spinCount="100000" sqref="G21 G55 G45 G16 G29 G41" name="Racek_4"/>
    <protectedRange algorithmName="SHA-512" hashValue="arPlZBTYMwFEVXDrwUIUHeXpRHHNX1V9on9A91/2bCAVTFy4I62QfQi78UNhWZ7oNu+MBojZjUIfrITrMfwOSg==" saltValue="cFYgWxlBGutZhPz1osKG6Q==" spinCount="100000" sqref="G21 G55 G45 G16 G29 G41" name="Mareš_4"/>
    <protectedRange algorithmName="SHA-512" hashValue="ixdTYQ7XqRYgX4TntetHFmNZDma8ZrBCWfAlJLk7z89m+5j4CHqA1BgHZBGnq3fCilSsEG8REVhE45yuSQhBbA==" saltValue="YoaRDfJEXPQoPreA8nRakg==" spinCount="100000" sqref="G21 G55 G45 G16 G29 G41" name="Klein_4"/>
    <protectedRange algorithmName="SHA-512" hashValue="MmwNl7yfQmBJ4skDo0uHnwYK2LR8WaZAkbLC8PFBIYYcHD+RTAtGOYbK/TEMjcOh2pN5P136y+hEeOJGs+J5HA==" saltValue="vCqeDmPZjTKDf77BagYCOA==" spinCount="100000" sqref="G21 G55 G45 G16 G29 G41" name="Tonar_4"/>
    <protectedRange algorithmName="SHA-512" hashValue="5L+nClUNRXiqmd6zhFd2RtwYrCw+YDm7JtHXubUZvkuRp1FPepJQkn0VbNpunOPCZllf60uKWEhvNiirQdZvJQ==" saltValue="lbdJVAFcXss8INEvZPzSxg==" spinCount="100000" sqref="G21 G55 G45 G16 G29 G41" name="Vištejnová_4"/>
    <protectedRange algorithmName="SHA-512" hashValue="CPG4mrCs0MCeO4p1/Gp5lxZsPV3GNt+i7UiMg0Sxhvezo3uR95aw3lD4WPoimzr00HjCL3Ibx6N0cYHlKbtb+w==" saltValue="CIa/9w99nX1/KgzMmuVWzA==" spinCount="100000" sqref="G21 G55 G45 G16 G29 G41" name="Kuncová_4"/>
    <protectedRange password="D0B0" sqref="G21 G55 G45 G16 G29 G41" name="Cendelín_4"/>
    <protectedRange algorithmName="SHA-512" hashValue="3k5HR/aB7ZckheysjiexGf+gKkZa97ulYePnXRUyyS4/1144qsbBp5XdxKdNZ0yt4LcRSqXA72euVlk7I+0Xow==" saltValue="iKqMx6H557OjpG/TK611OQ==" spinCount="100000" sqref="G21 G55 G45 G16 G29 G41" name="Ježek_4"/>
    <protectedRange password="D1B0" sqref="G21 G55 G45 G16 G29 G41" name="Štengl_4"/>
    <protectedRange algorithmName="SHA-512" hashValue="Ig+QzYFBihry9TzE5ymdU4+XVXLhIhllbWqinqssAFVIehhLinXqJE08yat8vqjiWRqY/QHaI2kGWDUthyWOtQ==" saltValue="o9YYQRc4xAjgH4UwBPxobw==" spinCount="100000" sqref="G21 G55 G45 G16 G29 G41" name="Reischig_2"/>
    <protectedRange algorithmName="SHA-512" hashValue="2jtULp20Seu9kTGuQ5NanVDmujgA2gcpH5ylAEZAxSuv1UQgd+0/Hk+ojvVFGS5DnlaDZeg2acQ181Z2oZGqSA==" saltValue="mRFGXK7RFVIrrvskllOZdQ==" spinCount="100000" sqref="G21 G55 G45 G16 G29 G41" name="Hrabák_4"/>
    <protectedRange algorithmName="SHA-512" hashValue="Br+YIbFGht9lSB98WcH2TAl+KMMjZNgB+6eqJKZ8BwoSKCCcaGVJZmA9CO8xdrQWjCtU0VR7wlpNbRiPdQEchQ==" saltValue="2sy7ehG1r+0JwNv8ExDfSg==" spinCount="100000" sqref="A41:XFD41 A45:XFD45 A60:F60 A16:XFD16 H60:XFD60 A55:V55 A29:XFD29 A21:XFD21 X55:XFD55" name="administrátor_4"/>
    <protectedRange algorithmName="SHA-512" hashValue="D/n7/qoMoa+WvRU5+TdxxfwPpY0QZkPfko0Zhfau/73A++S1cLHt/eIEkh/TjrUzwypGjxah2L9w8juH7J0kyA==" saltValue="8r5xDasFhCrRn/cA2UUpwg==" spinCount="100000" sqref="H60:U60 G16:U16 G41:U41 G45:U45 G55:U55 G29:U29 G21:U21" name="Matějovič_4"/>
    <protectedRange algorithmName="SHA-512" hashValue="v4/G+NoHFBLCC3iohpYCeLROVnMrG6Fi/eR5kO9DBhg6Q3RjUn5BkiK0mF/IDM9ZHu2l+aev5vFROCbyzYqPog==" saltValue="t1LlxSPt8/rjt6hBJ45rLQ==" spinCount="100000" sqref="S53:U54 G53:G54 G57:G60" name="Racek_8"/>
    <protectedRange algorithmName="SHA-512" hashValue="arPlZBTYMwFEVXDrwUIUHeXpRHHNX1V9on9A91/2bCAVTFy4I62QfQi78UNhWZ7oNu+MBojZjUIfrITrMfwOSg==" saltValue="cFYgWxlBGutZhPz1osKG6Q==" spinCount="100000" sqref="R53:R54 G53:G54 G57:G60" name="Mareš_8"/>
    <protectedRange algorithmName="SHA-512" hashValue="ixdTYQ7XqRYgX4TntetHFmNZDma8ZrBCWfAlJLk7z89m+5j4CHqA1BgHZBGnq3fCilSsEG8REVhE45yuSQhBbA==" saltValue="YoaRDfJEXPQoPreA8nRakg==" spinCount="100000" sqref="Q53:Q54 G53:G54 G57:G60" name="Klein_8"/>
    <protectedRange algorithmName="SHA-512" hashValue="MmwNl7yfQmBJ4skDo0uHnwYK2LR8WaZAkbLC8PFBIYYcHD+RTAtGOYbK/TEMjcOh2pN5P136y+hEeOJGs+J5HA==" saltValue="vCqeDmPZjTKDf77BagYCOA==" spinCount="100000" sqref="P53:P54 G53:G54 G57:G60" name="Tonar_8"/>
    <protectedRange algorithmName="SHA-512" hashValue="5L+nClUNRXiqmd6zhFd2RtwYrCw+YDm7JtHXubUZvkuRp1FPepJQkn0VbNpunOPCZllf60uKWEhvNiirQdZvJQ==" saltValue="lbdJVAFcXss8INEvZPzSxg==" spinCount="100000" sqref="O53:O54 G53:G54 G57:G60" name="Vištejnová_8"/>
    <protectedRange algorithmName="SHA-512" hashValue="CPG4mrCs0MCeO4p1/Gp5lxZsPV3GNt+i7UiMg0Sxhvezo3uR95aw3lD4WPoimzr00HjCL3Ibx6N0cYHlKbtb+w==" saltValue="CIa/9w99nX1/KgzMmuVWzA==" spinCount="100000" sqref="N53:N54 G53:G54 G57:G60" name="Kuncová_8"/>
    <protectedRange password="D0B0" sqref="M53:M54 G53:G54 G57:G60" name="Cendelín_8"/>
    <protectedRange algorithmName="SHA-512" hashValue="3k5HR/aB7ZckheysjiexGf+gKkZa97ulYePnXRUyyS4/1144qsbBp5XdxKdNZ0yt4LcRSqXA72euVlk7I+0Xow==" saltValue="iKqMx6H557OjpG/TK611OQ==" spinCount="100000" sqref="L53:L54 G53:G54 G57:G60" name="Ježek_8"/>
    <protectedRange password="D1B0" sqref="K53:K54 G53:G54 G57:G60" name="Štengl_8"/>
    <protectedRange algorithmName="SHA-512" hashValue="Ig+QzYFBihry9TzE5ymdU4+XVXLhIhllbWqinqssAFVIehhLinXqJE08yat8vqjiWRqY/QHaI2kGWDUthyWOtQ==" saltValue="o9YYQRc4xAjgH4UwBPxobw==" spinCount="100000" sqref="J53:J54 G53:G54 G57:G60" name="Reischig_6"/>
    <protectedRange algorithmName="SHA-512" hashValue="2jtULp20Seu9kTGuQ5NanVDmujgA2gcpH5ylAEZAxSuv1UQgd+0/Hk+ojvVFGS5DnlaDZeg2acQ181Z2oZGqSA==" saltValue="mRFGXK7RFVIrrvskllOZdQ==" spinCount="100000" sqref="I53:I54 G53:G54 G57:G60" name="Hrabák_8"/>
    <protectedRange algorithmName="SHA-512" hashValue="Br+YIbFGht9lSB98WcH2TAl+KMMjZNgB+6eqJKZ8BwoSKCCcaGVJZmA9CO8xdrQWjCtU0VR7wlpNbRiPdQEchQ==" saltValue="2sy7ehG1r+0JwNv8ExDfSg==" spinCount="100000" sqref="A57:B59 X57:XFD59 A23:B28 X23:XFD28 G57:G60 A53:XFD54" name="administrátor_8"/>
    <protectedRange algorithmName="SHA-512" hashValue="D/n7/qoMoa+WvRU5+TdxxfwPpY0QZkPfko0Zhfau/73A++S1cLHt/eIEkh/TjrUzwypGjxah2L9w8juH7J0kyA==" saltValue="8r5xDasFhCrRn/cA2UUpwg==" spinCount="100000" sqref="G53:H54 G57:G60" name="Matějovič_8"/>
    <protectedRange algorithmName="SHA-512" hashValue="v4/G+NoHFBLCC3iohpYCeLROVnMrG6Fi/eR5kO9DBhg6Q3RjUn5BkiK0mF/IDM9ZHu2l+aev5vFROCbyzYqPog==" saltValue="t1LlxSPt8/rjt6hBJ45rLQ==" spinCount="100000" sqref="S50:U50 G50 S47:U47 G47" name="Racek_1"/>
    <protectedRange algorithmName="SHA-512" hashValue="arPlZBTYMwFEVXDrwUIUHeXpRHHNX1V9on9A91/2bCAVTFy4I62QfQi78UNhWZ7oNu+MBojZjUIfrITrMfwOSg==" saltValue="cFYgWxlBGutZhPz1osKG6Q==" spinCount="100000" sqref="R50 G50 R47 G47" name="Mareš_1"/>
    <protectedRange algorithmName="SHA-512" hashValue="ixdTYQ7XqRYgX4TntetHFmNZDma8ZrBCWfAlJLk7z89m+5j4CHqA1BgHZBGnq3fCilSsEG8REVhE45yuSQhBbA==" saltValue="YoaRDfJEXPQoPreA8nRakg==" spinCount="100000" sqref="Q50 G50 Q47 G47" name="Klein_1"/>
    <protectedRange algorithmName="SHA-512" hashValue="MmwNl7yfQmBJ4skDo0uHnwYK2LR8WaZAkbLC8PFBIYYcHD+RTAtGOYbK/TEMjcOh2pN5P136y+hEeOJGs+J5HA==" saltValue="vCqeDmPZjTKDf77BagYCOA==" spinCount="100000" sqref="P50 G50 P47 G47" name="Tonar_1"/>
    <protectedRange algorithmName="SHA-512" hashValue="5L+nClUNRXiqmd6zhFd2RtwYrCw+YDm7JtHXubUZvkuRp1FPepJQkn0VbNpunOPCZllf60uKWEhvNiirQdZvJQ==" saltValue="lbdJVAFcXss8INEvZPzSxg==" spinCount="100000" sqref="O50 G50 O47 G47" name="Vištejnová_1"/>
    <protectedRange algorithmName="SHA-512" hashValue="CPG4mrCs0MCeO4p1/Gp5lxZsPV3GNt+i7UiMg0Sxhvezo3uR95aw3lD4WPoimzr00HjCL3Ibx6N0cYHlKbtb+w==" saltValue="CIa/9w99nX1/KgzMmuVWzA==" spinCount="100000" sqref="N50 G50 N47 G47" name="Kuncová_1"/>
    <protectedRange password="D0B0" sqref="M50 G50 M47 G47" name="Cendelín_1"/>
    <protectedRange algorithmName="SHA-512" hashValue="3k5HR/aB7ZckheysjiexGf+gKkZa97ulYePnXRUyyS4/1144qsbBp5XdxKdNZ0yt4LcRSqXA72euVlk7I+0Xow==" saltValue="iKqMx6H557OjpG/TK611OQ==" spinCount="100000" sqref="L50 G50 L47 G47" name="Ježek_1"/>
    <protectedRange password="D1B0" sqref="K50 G50 K47 G47" name="Štengl_1"/>
    <protectedRange algorithmName="SHA-512" hashValue="Ig+QzYFBihry9TzE5ymdU4+XVXLhIhllbWqinqssAFVIehhLinXqJE08yat8vqjiWRqY/QHaI2kGWDUthyWOtQ==" saltValue="o9YYQRc4xAjgH4UwBPxobw==" spinCount="100000" sqref="J50 G50 J47 G47" name="Reischig"/>
    <protectedRange algorithmName="SHA-512" hashValue="2jtULp20Seu9kTGuQ5NanVDmujgA2gcpH5ylAEZAxSuv1UQgd+0/Hk+ojvVFGS5DnlaDZeg2acQ181Z2oZGqSA==" saltValue="mRFGXK7RFVIrrvskllOZdQ==" spinCount="100000" sqref="I50 G50 I47 G47" name="Hrabák_1"/>
    <protectedRange algorithmName="SHA-512" hashValue="Br+YIbFGht9lSB98WcH2TAl+KMMjZNgB+6eqJKZ8BwoSKCCcaGVJZmA9CO8xdrQWjCtU0VR7wlpNbRiPdQEchQ==" saltValue="2sy7ehG1r+0JwNv8ExDfSg==" spinCount="100000" sqref="A50:XFD50 X43:XFD43 A43:B43 X18:XFD20 A47:XFD47 A18:B20" name="administrátor_1"/>
    <protectedRange algorithmName="SHA-512" hashValue="D/n7/qoMoa+WvRU5+TdxxfwPpY0QZkPfko0Zhfau/73A++S1cLHt/eIEkh/TjrUzwypGjxah2L9w8juH7J0kyA==" saltValue="8r5xDasFhCrRn/cA2UUpwg==" spinCount="100000" sqref="G50:H50 G47:H47" name="Matějovič_1"/>
    <protectedRange algorithmName="SHA-512" hashValue="ktEDYLms3CgO/F/N6GpTFIBtt5B7SbwGmMuZBvmLTk8xp6uQCjwOLtuoR4DA+PuZB2daXWHon34t9YOPATEskg==" saltValue="PAgCxaKLvh1ssuZb8TRlqQ==" spinCount="100000" sqref="G9:G15 S9:U15" name="Racek_2"/>
    <protectedRange algorithmName="SHA-512" hashValue="9GDNgf2GjTCkd2ETd8RKO3gd0YaVDKEKD+s1ej6pumy+fYgziSMqHZei81qXRYySw9UrfsrkLCOIs6tNgyaFsA==" saltValue="BHHNBs+F7ykH5oaVN7pF3A==" spinCount="100000" sqref="G9:G15 R9:R15" name="mAREŠ_2"/>
    <protectedRange algorithmName="SHA-512" hashValue="YpHdwhb7kUY4xP+Jdh/9k3hfWBpHWwpINw5gprGEdGJFiNJCIsrVaS0egt7YNN2Rt3BL9m5AapEH+jRb/oY5zQ==" saltValue="HicYtryzwO1uF8In8jPQuA==" spinCount="100000" sqref="G9:G15 Q9:Q15" name="Klein_2"/>
    <protectedRange algorithmName="SHA-512" hashValue="ELBePT7j6PmyJgcPHhwY+jO9TM0cB8EAVF/LQhkFHFgIZRt1ETJn46C8hf9Gzui9ssDT/LimEwEaPFBUfIRXjg==" saltValue="w/gByqOJd4kXpeClDDp07A==" spinCount="100000" sqref="G9:G15 P9:P15" name="Tonar_2"/>
    <protectedRange algorithmName="SHA-512" hashValue="ccv2hrHO+xEy1wHL0QNW0++C4zCw6xcV6qi7+AFBAviAZPq+ULVkbOxv+RMZAIDePODWaJu64Mw9arrgRly7WQ==" saltValue="dM9EmkG0inn5TKRkY0SmzA==" spinCount="100000" sqref="G9:G15 O9:O15" name="Vištejnová_2"/>
    <protectedRange algorithmName="SHA-512" hashValue="zsmFCsdwULok271kVm21BC0CIet3F1CgoUFN7CW57ED2RYeBTQwgCs+ZNVVtPgUkKeUIJ5tsQp4tQFXHcf7+CQ==" saltValue="Z6+MJ6PpeESoXCTrJYXs3Q==" spinCount="100000" sqref="G9:G15 L9:L15" name="Ježek_2"/>
    <protectedRange algorithmName="SHA-512" hashValue="U3jqbuXDTrCOp9Fhd79546jCvDpJalRBs9f2+6oqeakN8H1lJEJQ66Dn+i1HRwsAcT5vCB5CH8Fl5XMEob4BBw==" saltValue="aTDjbBRem2jSnmDpTPjVXQ==" spinCount="100000" sqref="G9:G15 K9:K15" name="Štengl_2"/>
    <protectedRange algorithmName="SHA-512" hashValue="oIrjZ/GO5pKzbv7XQgnFlZLYWMJJzRQXDebBmzWa3Yr/FGShyOdxKVJOK6lwQLpYoxTgR4yaUB4CTkFqLwA63Q==" saltValue="oK+06jBIeR5CZIPPzwYJcQ==" spinCount="100000" sqref="G9:G15 I9:I15" name="Hrabák_2"/>
    <protectedRange algorithmName="SHA-512" hashValue="g5scxB9KOWCM6V0um8bO8hpAtd7NGRxHOLJ5S6G7Nq3o3UbMxNHoolpX1NhjkEajU91NMvfI4Y0K+Jag+Sgu4Q==" saltValue="afofTOZZZST2mAWJu3EzSw==" spinCount="100000" sqref="G9:H15" name="Matějovič_2"/>
    <protectedRange algorithmName="SHA-512" hashValue="lVoTc5nZyzEYcSaTeGjMa8GIfjHxczVnKiYJwARaEhdFL0NmfEC5oG1AwWFuMriQD/8i4AximtIZJnHVzg1khw==" saltValue="0u1redgYF7o60krPn2ByoA==" spinCount="100000" sqref="C9:C12 C14:G14 A44:B44 D9:W13 A9:B10 G15 I14:W14 H14:H15 I15:U15 W15 B11:B14 A11:A15 A31:B40" name="Administrátor_11"/>
    <protectedRange algorithmName="SHA-512" hashValue="lta5o1JJk7EyMWHcVhU+93Z5n0Hdxkns9cslkYhsBDN+UZnXD+2GZ4pYbpOGd6wNBYHnc79MtoId+cbo3SCL6g==" saltValue="+h+IP9lwSorAqv5vJq4taQ==" spinCount="100000" sqref="G9:G15 N9:N15" name="Kuncová_2"/>
    <protectedRange algorithmName="SHA-512" hashValue="Ev4t+GCXNGRINYsp1BaFQP4dnM+r21wNCV+lYhl1L9fe3ZQpzBHferzimgMSx8dXNEFrRAGLpFpJGKtOsXB7qQ==" saltValue="fI8pV6BsTItSq2YL+9ij/g==" spinCount="100000" sqref="G9:G15 M9:M15" name="Cendelín_2"/>
    <protectedRange algorithmName="SHA-512" hashValue="ktEDYLms3CgO/F/N6GpTFIBtt5B7SbwGmMuZBvmLTk8xp6uQCjwOLtuoR4DA+PuZB2daXWHon34t9YOPATEskg==" saltValue="PAgCxaKLvh1ssuZb8TRlqQ==" spinCount="100000" sqref="S18:U18 G18 G44 G32" name="Racek_11"/>
    <protectedRange algorithmName="SHA-512" hashValue="9GDNgf2GjTCkd2ETd8RKO3gd0YaVDKEKD+s1ej6pumy+fYgziSMqHZei81qXRYySw9UrfsrkLCOIs6tNgyaFsA==" saltValue="BHHNBs+F7ykH5oaVN7pF3A==" spinCount="100000" sqref="R18 G18 G44 G32" name="mAREŠ_11"/>
    <protectedRange algorithmName="SHA-512" hashValue="YpHdwhb7kUY4xP+Jdh/9k3hfWBpHWwpINw5gprGEdGJFiNJCIsrVaS0egt7YNN2Rt3BL9m5AapEH+jRb/oY5zQ==" saltValue="HicYtryzwO1uF8In8jPQuA==" spinCount="100000" sqref="Q18 G18 G44 G32" name="Klein_11"/>
    <protectedRange algorithmName="SHA-512" hashValue="ELBePT7j6PmyJgcPHhwY+jO9TM0cB8EAVF/LQhkFHFgIZRt1ETJn46C8hf9Gzui9ssDT/LimEwEaPFBUfIRXjg==" saltValue="w/gByqOJd4kXpeClDDp07A==" spinCount="100000" sqref="P18 G18 G44 G32" name="Tonar_11"/>
    <protectedRange algorithmName="SHA-512" hashValue="ccv2hrHO+xEy1wHL0QNW0++C4zCw6xcV6qi7+AFBAviAZPq+ULVkbOxv+RMZAIDePODWaJu64Mw9arrgRly7WQ==" saltValue="dM9EmkG0inn5TKRkY0SmzA==" spinCount="100000" sqref="O18 G18 G44 G32" name="Vištejnová_11"/>
    <protectedRange algorithmName="SHA-512" hashValue="zsmFCsdwULok271kVm21BC0CIet3F1CgoUFN7CW57ED2RYeBTQwgCs+ZNVVtPgUkKeUIJ5tsQp4tQFXHcf7+CQ==" saltValue="Z6+MJ6PpeESoXCTrJYXs3Q==" spinCount="100000" sqref="L18 G18 G44 G32" name="Ježek_11"/>
    <protectedRange algorithmName="SHA-512" hashValue="U3jqbuXDTrCOp9Fhd79546jCvDpJalRBs9f2+6oqeakN8H1lJEJQ66Dn+i1HRwsAcT5vCB5CH8Fl5XMEob4BBw==" saltValue="aTDjbBRem2jSnmDpTPjVXQ==" spinCount="100000" sqref="K18 G18 G44 G32" name="Štengl_11"/>
    <protectedRange algorithmName="SHA-512" hashValue="oIrjZ/GO5pKzbv7XQgnFlZLYWMJJzRQXDebBmzWa3Yr/FGShyOdxKVJOK6lwQLpYoxTgR4yaUB4CTkFqLwA63Q==" saltValue="oK+06jBIeR5CZIPPzwYJcQ==" spinCount="100000" sqref="I18 G18 G44 G32" name="Hrabák_11"/>
    <protectedRange algorithmName="SHA-512" hashValue="g5scxB9KOWCM6V0um8bO8hpAtd7NGRxHOLJ5S6G7Nq3o3UbMxNHoolpX1NhjkEajU91NMvfI4Y0K+Jag+Sgu4Q==" saltValue="afofTOZZZST2mAWJu3EzSw==" spinCount="100000" sqref="G18:H18 G44 G32" name="Matějovič_11"/>
    <protectedRange algorithmName="SHA-512" hashValue="lVoTc5nZyzEYcSaTeGjMa8GIfjHxczVnKiYJwARaEhdFL0NmfEC5oG1AwWFuMriQD/8i4AximtIZJnHVzg1khw==" saltValue="0u1redgYF7o60krPn2ByoA==" spinCount="100000" sqref="C18:W18 G44 G32" name="Administrátor_12"/>
    <protectedRange algorithmName="SHA-512" hashValue="lta5o1JJk7EyMWHcVhU+93Z5n0Hdxkns9cslkYhsBDN+UZnXD+2GZ4pYbpOGd6wNBYHnc79MtoId+cbo3SCL6g==" saltValue="+h+IP9lwSorAqv5vJq4taQ==" spinCount="100000" sqref="G18 N18 G44 G32" name="Kuncová_11"/>
    <protectedRange algorithmName="SHA-512" hashValue="Ev4t+GCXNGRINYsp1BaFQP4dnM+r21wNCV+lYhl1L9fe3ZQpzBHferzimgMSx8dXNEFrRAGLpFpJGKtOsXB7qQ==" saltValue="fI8pV6BsTItSq2YL+9ij/g==" spinCount="100000" sqref="M18 G18 G44 G32" name="Cendelín_11"/>
    <protectedRange algorithmName="SHA-512" hashValue="ktEDYLms3CgO/F/N6GpTFIBtt5B7SbwGmMuZBvmLTk8xp6uQCjwOLtuoR4DA+PuZB2daXWHon34t9YOPATEskg==" saltValue="PAgCxaKLvh1ssuZb8TRlqQ==" spinCount="100000" sqref="G19:G20 S19:U20" name="Racek_12"/>
    <protectedRange algorithmName="SHA-512" hashValue="9GDNgf2GjTCkd2ETd8RKO3gd0YaVDKEKD+s1ej6pumy+fYgziSMqHZei81qXRYySw9UrfsrkLCOIs6tNgyaFsA==" saltValue="BHHNBs+F7ykH5oaVN7pF3A==" spinCount="100000" sqref="G19:G20 R19:R20" name="mAREŠ_12"/>
    <protectedRange algorithmName="SHA-512" hashValue="YpHdwhb7kUY4xP+Jdh/9k3hfWBpHWwpINw5gprGEdGJFiNJCIsrVaS0egt7YNN2Rt3BL9m5AapEH+jRb/oY5zQ==" saltValue="HicYtryzwO1uF8In8jPQuA==" spinCount="100000" sqref="G19:G20 Q19:Q20" name="Klein_12"/>
    <protectedRange algorithmName="SHA-512" hashValue="ELBePT7j6PmyJgcPHhwY+jO9TM0cB8EAVF/LQhkFHFgIZRt1ETJn46C8hf9Gzui9ssDT/LimEwEaPFBUfIRXjg==" saltValue="w/gByqOJd4kXpeClDDp07A==" spinCount="100000" sqref="G19:G20 P19:P20" name="Tonar_12"/>
    <protectedRange algorithmName="SHA-512" hashValue="ccv2hrHO+xEy1wHL0QNW0++C4zCw6xcV6qi7+AFBAviAZPq+ULVkbOxv+RMZAIDePODWaJu64Mw9arrgRly7WQ==" saltValue="dM9EmkG0inn5TKRkY0SmzA==" spinCount="100000" sqref="G19:G20 O19:O20" name="Vištejnová_12"/>
    <protectedRange algorithmName="SHA-512" hashValue="zsmFCsdwULok271kVm21BC0CIet3F1CgoUFN7CW57ED2RYeBTQwgCs+ZNVVtPgUkKeUIJ5tsQp4tQFXHcf7+CQ==" saltValue="Z6+MJ6PpeESoXCTrJYXs3Q==" spinCount="100000" sqref="G19:G20 L19:L20" name="Ježek_12"/>
    <protectedRange algorithmName="SHA-512" hashValue="U3jqbuXDTrCOp9Fhd79546jCvDpJalRBs9f2+6oqeakN8H1lJEJQ66Dn+i1HRwsAcT5vCB5CH8Fl5XMEob4BBw==" saltValue="aTDjbBRem2jSnmDpTPjVXQ==" spinCount="100000" sqref="G19:G20 K19:K20" name="Štengl_12"/>
    <protectedRange algorithmName="SHA-512" hashValue="oIrjZ/GO5pKzbv7XQgnFlZLYWMJJzRQXDebBmzWa3Yr/FGShyOdxKVJOK6lwQLpYoxTgR4yaUB4CTkFqLwA63Q==" saltValue="oK+06jBIeR5CZIPPzwYJcQ==" spinCount="100000" sqref="G19:G20 I19:I20" name="Hrabák_12"/>
    <protectedRange algorithmName="SHA-512" hashValue="g5scxB9KOWCM6V0um8bO8hpAtd7NGRxHOLJ5S6G7Nq3o3UbMxNHoolpX1NhjkEajU91NMvfI4Y0K+Jag+Sgu4Q==" saltValue="afofTOZZZST2mAWJu3EzSw==" spinCount="100000" sqref="G19:H20" name="Matějovič_12"/>
    <protectedRange algorithmName="SHA-512" hashValue="lVoTc5nZyzEYcSaTeGjMa8GIfjHxczVnKiYJwARaEhdFL0NmfEC5oG1AwWFuMriQD/8i4AximtIZJnHVzg1khw==" saltValue="0u1redgYF7o60krPn2ByoA==" spinCount="100000" sqref="C19:W20" name="Administrátor_13"/>
    <protectedRange algorithmName="SHA-512" hashValue="lta5o1JJk7EyMWHcVhU+93Z5n0Hdxkns9cslkYhsBDN+UZnXD+2GZ4pYbpOGd6wNBYHnc79MtoId+cbo3SCL6g==" saltValue="+h+IP9lwSorAqv5vJq4taQ==" spinCount="100000" sqref="N19:N20 G19:G20" name="Kuncová_12"/>
    <protectedRange algorithmName="SHA-512" hashValue="Ev4t+GCXNGRINYsp1BaFQP4dnM+r21wNCV+lYhl1L9fe3ZQpzBHferzimgMSx8dXNEFrRAGLpFpJGKtOsXB7qQ==" saltValue="fI8pV6BsTItSq2YL+9ij/g==" spinCount="100000" sqref="G19:G20 M19:M20" name="Cendelín_12"/>
    <protectedRange algorithmName="SHA-512" hashValue="v4/G+NoHFBLCC3iohpYCeLROVnMrG6Fi/eR5kO9DBhg6Q3RjUn5BkiK0mF/IDM9ZHu2l+aev5vFROCbyzYqPog==" saltValue="t1LlxSPt8/rjt6hBJ45rLQ==" spinCount="100000" sqref="G23:G28 S23:U28 S57:U59" name="Racek_8_1"/>
    <protectedRange algorithmName="SHA-512" hashValue="arPlZBTYMwFEVXDrwUIUHeXpRHHNX1V9on9A91/2bCAVTFy4I62QfQi78UNhWZ7oNu+MBojZjUIfrITrMfwOSg==" saltValue="cFYgWxlBGutZhPz1osKG6Q==" spinCount="100000" sqref="R23:R28 G23:G28 R57:R59" name="Mareš_8_1"/>
    <protectedRange algorithmName="SHA-512" hashValue="ixdTYQ7XqRYgX4TntetHFmNZDma8ZrBCWfAlJLk7z89m+5j4CHqA1BgHZBGnq3fCilSsEG8REVhE45yuSQhBbA==" saltValue="YoaRDfJEXPQoPreA8nRakg==" spinCount="100000" sqref="Q23:Q28 G23:G28 Q57:Q59" name="Klein_8_1"/>
    <protectedRange algorithmName="SHA-512" hashValue="MmwNl7yfQmBJ4skDo0uHnwYK2LR8WaZAkbLC8PFBIYYcHD+RTAtGOYbK/TEMjcOh2pN5P136y+hEeOJGs+J5HA==" saltValue="vCqeDmPZjTKDf77BagYCOA==" spinCount="100000" sqref="P23:P28 G23:G28 P57:P59" name="Tonar_8_1"/>
    <protectedRange algorithmName="SHA-512" hashValue="5L+nClUNRXiqmd6zhFd2RtwYrCw+YDm7JtHXubUZvkuRp1FPepJQkn0VbNpunOPCZllf60uKWEhvNiirQdZvJQ==" saltValue="lbdJVAFcXss8INEvZPzSxg==" spinCount="100000" sqref="G23:G28 O23:O28 O57:O59" name="Vištejnová_8_1"/>
    <protectedRange algorithmName="SHA-512" hashValue="CPG4mrCs0MCeO4p1/Gp5lxZsPV3GNt+i7UiMg0Sxhvezo3uR95aw3lD4WPoimzr00HjCL3Ibx6N0cYHlKbtb+w==" saltValue="CIa/9w99nX1/KgzMmuVWzA==" spinCount="100000" sqref="G23:G28 N23:N28 N57:N59" name="Kuncová_8_1"/>
    <protectedRange password="D0B0" sqref="G23:G28 M23:M28 M57:M59" name="Cendelín_8_1"/>
    <protectedRange algorithmName="SHA-512" hashValue="3k5HR/aB7ZckheysjiexGf+gKkZa97ulYePnXRUyyS4/1144qsbBp5XdxKdNZ0yt4LcRSqXA72euVlk7I+0Xow==" saltValue="iKqMx6H557OjpG/TK611OQ==" spinCount="100000" sqref="L23:L28 G23:G28 L57:L59" name="Ježek_8_1"/>
    <protectedRange password="D1B0" sqref="K23:K28 G23:G28 K57:K59" name="Štengl_8_1"/>
    <protectedRange algorithmName="SHA-512" hashValue="Ig+QzYFBihry9TzE5ymdU4+XVXLhIhllbWqinqssAFVIehhLinXqJE08yat8vqjiWRqY/QHaI2kGWDUthyWOtQ==" saltValue="o9YYQRc4xAjgH4UwBPxobw==" spinCount="100000" sqref="J23:J28 G23:G28 J57:J59" name="Reischig_6_1"/>
    <protectedRange algorithmName="SHA-512" hashValue="2jtULp20Seu9kTGuQ5NanVDmujgA2gcpH5ylAEZAxSuv1UQgd+0/Hk+ojvVFGS5DnlaDZeg2acQ181Z2oZGqSA==" saltValue="mRFGXK7RFVIrrvskllOZdQ==" spinCount="100000" sqref="I23:I28 G23:G28 I57:I59" name="Hrabák_8_1"/>
    <protectedRange algorithmName="SHA-512" hashValue="Br+YIbFGht9lSB98WcH2TAl+KMMjZNgB+6eqJKZ8BwoSKCCcaGVJZmA9CO8xdrQWjCtU0VR7wlpNbRiPdQEchQ==" saltValue="2sy7ehG1r+0JwNv8ExDfSg==" spinCount="100000" sqref="C23:W28 H57:W59 C57:F59" name="administrátor_8_1"/>
    <protectedRange algorithmName="SHA-512" hashValue="D/n7/qoMoa+WvRU5+TdxxfwPpY0QZkPfko0Zhfau/73A++S1cLHt/eIEkh/TjrUzwypGjxah2L9w8juH7J0kyA==" saltValue="8r5xDasFhCrRn/cA2UUpwg==" spinCount="100000" sqref="G23:H28 H57:H59" name="Matějovič_8_1"/>
    <protectedRange algorithmName="SHA-512" hashValue="v4/G+NoHFBLCC3iohpYCeLROVnMrG6Fi/eR5kO9DBhg6Q3RjUn5BkiK0mF/IDM9ZHu2l+aev5vFROCbyzYqPog==" saltValue="t1LlxSPt8/rjt6hBJ45rLQ==" spinCount="100000" sqref="G31 S31:U40 G33:G40" name="Racek_8_3"/>
    <protectedRange algorithmName="SHA-512" hashValue="arPlZBTYMwFEVXDrwUIUHeXpRHHNX1V9on9A91/2bCAVTFy4I62QfQi78UNhWZ7oNu+MBojZjUIfrITrMfwOSg==" saltValue="cFYgWxlBGutZhPz1osKG6Q==" spinCount="100000" sqref="G31 R31:R40 G33:G40" name="Mareš_8_3"/>
    <protectedRange algorithmName="SHA-512" hashValue="ixdTYQ7XqRYgX4TntetHFmNZDma8ZrBCWfAlJLk7z89m+5j4CHqA1BgHZBGnq3fCilSsEG8REVhE45yuSQhBbA==" saltValue="YoaRDfJEXPQoPreA8nRakg==" spinCount="100000" sqref="G31 Q31:Q40 G33:G40" name="Klein_8_3"/>
    <protectedRange algorithmName="SHA-512" hashValue="MmwNl7yfQmBJ4skDo0uHnwYK2LR8WaZAkbLC8PFBIYYcHD+RTAtGOYbK/TEMjcOh2pN5P136y+hEeOJGs+J5HA==" saltValue="vCqeDmPZjTKDf77BagYCOA==" spinCount="100000" sqref="G31 P31:P40 G33:G40" name="Tonar_8_3"/>
    <protectedRange algorithmName="SHA-512" hashValue="5L+nClUNRXiqmd6zhFd2RtwYrCw+YDm7JtHXubUZvkuRp1FPepJQkn0VbNpunOPCZllf60uKWEhvNiirQdZvJQ==" saltValue="lbdJVAFcXss8INEvZPzSxg==" spinCount="100000" sqref="G31 O31:O40 G33:G40" name="Vištejnová_8_3"/>
    <protectedRange algorithmName="SHA-512" hashValue="CPG4mrCs0MCeO4p1/Gp5lxZsPV3GNt+i7UiMg0Sxhvezo3uR95aw3lD4WPoimzr00HjCL3Ibx6N0cYHlKbtb+w==" saltValue="CIa/9w99nX1/KgzMmuVWzA==" spinCount="100000" sqref="G31 N31:N40 G33:G40" name="Kuncová_8_3"/>
    <protectedRange password="D0B0" sqref="G31 M31:M40 G33:G40" name="Cendelín_8_3"/>
    <protectedRange algorithmName="SHA-512" hashValue="3k5HR/aB7ZckheysjiexGf+gKkZa97ulYePnXRUyyS4/1144qsbBp5XdxKdNZ0yt4LcRSqXA72euVlk7I+0Xow==" saltValue="iKqMx6H557OjpG/TK611OQ==" spinCount="100000" sqref="G31 L31:L40 G33:G40" name="Ježek_8_3"/>
    <protectedRange password="D1B0" sqref="G31 K31:K40 G33:G40" name="Štengl_8_3"/>
    <protectedRange algorithmName="SHA-512" hashValue="Ig+QzYFBihry9TzE5ymdU4+XVXLhIhllbWqinqssAFVIehhLinXqJE08yat8vqjiWRqY/QHaI2kGWDUthyWOtQ==" saltValue="o9YYQRc4xAjgH4UwBPxobw==" spinCount="100000" sqref="G31 J31:J40 G33:G40" name="Reischig_6_3"/>
    <protectedRange algorithmName="SHA-512" hashValue="2jtULp20Seu9kTGuQ5NanVDmujgA2gcpH5ylAEZAxSuv1UQgd+0/Hk+ojvVFGS5DnlaDZeg2acQ181Z2oZGqSA==" saltValue="mRFGXK7RFVIrrvskllOZdQ==" spinCount="100000" sqref="G31 I31:I40 G33:G40" name="Hrabák_8_3"/>
    <protectedRange algorithmName="SHA-512" hashValue="Br+YIbFGht9lSB98WcH2TAl+KMMjZNgB+6eqJKZ8BwoSKCCcaGVJZmA9CO8xdrQWjCtU0VR7wlpNbRiPdQEchQ==" saltValue="2sy7ehG1r+0JwNv8ExDfSg==" spinCount="100000" sqref="C31:W31 C32:F32 H32:W32 C33:W40" name="administrátor_8_3"/>
    <protectedRange algorithmName="SHA-512" hashValue="D/n7/qoMoa+WvRU5+TdxxfwPpY0QZkPfko0Zhfau/73A++S1cLHt/eIEkh/TjrUzwypGjxah2L9w8juH7J0kyA==" saltValue="8r5xDasFhCrRn/cA2UUpwg==" spinCount="100000" sqref="G31:H31 H32 G33:H40" name="Matějovič_8_3"/>
    <protectedRange algorithmName="SHA-512" hashValue="v4/G+NoHFBLCC3iohpYCeLROVnMrG6Fi/eR5kO9DBhg6Q3RjUn5BkiK0mF/IDM9ZHu2l+aev5vFROCbyzYqPog==" saltValue="t1LlxSPt8/rjt6hBJ45rLQ==" spinCount="100000" sqref="S44:U44" name="Racek_8_4"/>
    <protectedRange algorithmName="SHA-512" hashValue="arPlZBTYMwFEVXDrwUIUHeXpRHHNX1V9on9A91/2bCAVTFy4I62QfQi78UNhWZ7oNu+MBojZjUIfrITrMfwOSg==" saltValue="cFYgWxlBGutZhPz1osKG6Q==" spinCount="100000" sqref="R44" name="Mareš_8_4"/>
    <protectedRange algorithmName="SHA-512" hashValue="ixdTYQ7XqRYgX4TntetHFmNZDma8ZrBCWfAlJLk7z89m+5j4CHqA1BgHZBGnq3fCilSsEG8REVhE45yuSQhBbA==" saltValue="YoaRDfJEXPQoPreA8nRakg==" spinCount="100000" sqref="Q44" name="Klein_8_4"/>
    <protectedRange algorithmName="SHA-512" hashValue="MmwNl7yfQmBJ4skDo0uHnwYK2LR8WaZAkbLC8PFBIYYcHD+RTAtGOYbK/TEMjcOh2pN5P136y+hEeOJGs+J5HA==" saltValue="vCqeDmPZjTKDf77BagYCOA==" spinCount="100000" sqref="P44" name="Tonar_8_4"/>
    <protectedRange algorithmName="SHA-512" hashValue="5L+nClUNRXiqmd6zhFd2RtwYrCw+YDm7JtHXubUZvkuRp1FPepJQkn0VbNpunOPCZllf60uKWEhvNiirQdZvJQ==" saltValue="lbdJVAFcXss8INEvZPzSxg==" spinCount="100000" sqref="O44" name="Vištejnová_8_4"/>
    <protectedRange algorithmName="SHA-512" hashValue="CPG4mrCs0MCeO4p1/Gp5lxZsPV3GNt+i7UiMg0Sxhvezo3uR95aw3lD4WPoimzr00HjCL3Ibx6N0cYHlKbtb+w==" saltValue="CIa/9w99nX1/KgzMmuVWzA==" spinCount="100000" sqref="N44" name="Kuncová_8_4"/>
    <protectedRange password="D0B0" sqref="M44" name="Cendelín_8_4"/>
    <protectedRange algorithmName="SHA-512" hashValue="3k5HR/aB7ZckheysjiexGf+gKkZa97ulYePnXRUyyS4/1144qsbBp5XdxKdNZ0yt4LcRSqXA72euVlk7I+0Xow==" saltValue="iKqMx6H557OjpG/TK611OQ==" spinCount="100000" sqref="L44" name="Ježek_8_4"/>
    <protectedRange password="D1B0" sqref="K44" name="Štengl_8_4"/>
    <protectedRange algorithmName="SHA-512" hashValue="Ig+QzYFBihry9TzE5ymdU4+XVXLhIhllbWqinqssAFVIehhLinXqJE08yat8vqjiWRqY/QHaI2kGWDUthyWOtQ==" saltValue="o9YYQRc4xAjgH4UwBPxobw==" spinCount="100000" sqref="J44" name="Reischig_6_4"/>
    <protectedRange algorithmName="SHA-512" hashValue="2jtULp20Seu9kTGuQ5NanVDmujgA2gcpH5ylAEZAxSuv1UQgd+0/Hk+ojvVFGS5DnlaDZeg2acQ181Z2oZGqSA==" saltValue="mRFGXK7RFVIrrvskllOZdQ==" spinCount="100000" sqref="I44" name="Hrabák_8_4"/>
    <protectedRange algorithmName="SHA-512" hashValue="Br+YIbFGht9lSB98WcH2TAl+KMMjZNgB+6eqJKZ8BwoSKCCcaGVJZmA9CO8xdrQWjCtU0VR7wlpNbRiPdQEchQ==" saltValue="2sy7ehG1r+0JwNv8ExDfSg==" spinCount="100000" sqref="C44:F44 H44:W44" name="administrátor_8_4"/>
    <protectedRange algorithmName="SHA-512" hashValue="D/n7/qoMoa+WvRU5+TdxxfwPpY0QZkPfko0Zhfau/73A++S1cLHt/eIEkh/TjrUzwypGjxah2L9w8juH7J0kyA==" saltValue="8r5xDasFhCrRn/cA2UUpwg==" spinCount="100000" sqref="H44" name="Matějovič_8_4"/>
    <protectedRange algorithmName="SHA-512" hashValue="v4/G+NoHFBLCC3iohpYCeLROVnMrG6Fi/eR5kO9DBhg6Q3RjUn5BkiK0mF/IDM9ZHu2l+aev5vFROCbyzYqPog==" saltValue="t1LlxSPt8/rjt6hBJ45rLQ==" spinCount="100000" sqref="G43 S43:U43" name="Racek_8_5"/>
    <protectedRange algorithmName="SHA-512" hashValue="arPlZBTYMwFEVXDrwUIUHeXpRHHNX1V9on9A91/2bCAVTFy4I62QfQi78UNhWZ7oNu+MBojZjUIfrITrMfwOSg==" saltValue="cFYgWxlBGutZhPz1osKG6Q==" spinCount="100000" sqref="G43 R43" name="Mareš_8_5"/>
    <protectedRange algorithmName="SHA-512" hashValue="ixdTYQ7XqRYgX4TntetHFmNZDma8ZrBCWfAlJLk7z89m+5j4CHqA1BgHZBGnq3fCilSsEG8REVhE45yuSQhBbA==" saltValue="YoaRDfJEXPQoPreA8nRakg==" spinCount="100000" sqref="G43 Q43" name="Klein_8_5"/>
    <protectedRange algorithmName="SHA-512" hashValue="MmwNl7yfQmBJ4skDo0uHnwYK2LR8WaZAkbLC8PFBIYYcHD+RTAtGOYbK/TEMjcOh2pN5P136y+hEeOJGs+J5HA==" saltValue="vCqeDmPZjTKDf77BagYCOA==" spinCount="100000" sqref="G43 P43" name="Tonar_8_5"/>
    <protectedRange algorithmName="SHA-512" hashValue="5L+nClUNRXiqmd6zhFd2RtwYrCw+YDm7JtHXubUZvkuRp1FPepJQkn0VbNpunOPCZllf60uKWEhvNiirQdZvJQ==" saltValue="lbdJVAFcXss8INEvZPzSxg==" spinCount="100000" sqref="G43 O43" name="Vištejnová_8_5"/>
    <protectedRange algorithmName="SHA-512" hashValue="CPG4mrCs0MCeO4p1/Gp5lxZsPV3GNt+i7UiMg0Sxhvezo3uR95aw3lD4WPoimzr00HjCL3Ibx6N0cYHlKbtb+w==" saltValue="CIa/9w99nX1/KgzMmuVWzA==" spinCount="100000" sqref="G43 N43" name="Kuncová_8_5"/>
    <protectedRange password="D0B0" sqref="G43 M43" name="Cendelín_8_5"/>
    <protectedRange algorithmName="SHA-512" hashValue="3k5HR/aB7ZckheysjiexGf+gKkZa97ulYePnXRUyyS4/1144qsbBp5XdxKdNZ0yt4LcRSqXA72euVlk7I+0Xow==" saltValue="iKqMx6H557OjpG/TK611OQ==" spinCount="100000" sqref="G43 L43" name="Ježek_8_5"/>
    <protectedRange password="D1B0" sqref="G43 K43" name="Štengl_8_5"/>
    <protectedRange algorithmName="SHA-512" hashValue="Ig+QzYFBihry9TzE5ymdU4+XVXLhIhllbWqinqssAFVIehhLinXqJE08yat8vqjiWRqY/QHaI2kGWDUthyWOtQ==" saltValue="o9YYQRc4xAjgH4UwBPxobw==" spinCount="100000" sqref="G43 J43" name="Reischig_6_5"/>
    <protectedRange algorithmName="SHA-512" hashValue="2jtULp20Seu9kTGuQ5NanVDmujgA2gcpH5ylAEZAxSuv1UQgd+0/Hk+ojvVFGS5DnlaDZeg2acQ181Z2oZGqSA==" saltValue="mRFGXK7RFVIrrvskllOZdQ==" spinCount="100000" sqref="G43 I43" name="Hrabák_8_5"/>
    <protectedRange algorithmName="SHA-512" hashValue="Br+YIbFGht9lSB98WcH2TAl+KMMjZNgB+6eqJKZ8BwoSKCCcaGVJZmA9CO8xdrQWjCtU0VR7wlpNbRiPdQEchQ==" saltValue="2sy7ehG1r+0JwNv8ExDfSg==" spinCount="100000" sqref="C43:W43" name="administrátor_8_5"/>
    <protectedRange algorithmName="SHA-512" hashValue="D/n7/qoMoa+WvRU5+TdxxfwPpY0QZkPfko0Zhfau/73A++S1cLHt/eIEkh/TjrUzwypGjxah2L9w8juH7J0kyA==" saltValue="8r5xDasFhCrRn/cA2UUpwg==" spinCount="100000" sqref="G43:H43" name="Matějovič_8_5"/>
  </protectedRanges>
  <dataConsolidate/>
  <customSheetViews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1"/>
      <autoFilter ref="A7:V109"/>
    </customSheetView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2"/>
      <autoFilter ref="A7:V17"/>
    </customSheetView>
  </customSheetViews>
  <mergeCells count="15">
    <mergeCell ref="V29:W29"/>
    <mergeCell ref="A48:W48"/>
    <mergeCell ref="A51:W51"/>
    <mergeCell ref="A1:W1"/>
    <mergeCell ref="A3:X3"/>
    <mergeCell ref="A4:X4"/>
    <mergeCell ref="A5:X5"/>
    <mergeCell ref="A6:X6"/>
    <mergeCell ref="V21:W21"/>
    <mergeCell ref="V16:W16"/>
    <mergeCell ref="A60:G60"/>
    <mergeCell ref="V60:W60"/>
    <mergeCell ref="V55:W55"/>
    <mergeCell ref="V45:W45"/>
    <mergeCell ref="V41:W41"/>
  </mergeCells>
  <phoneticPr fontId="14" type="noConversion"/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2021-02-03T16:20:42Z</dcterms:modified>
</cp:coreProperties>
</file>