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3-2021\B) VZD\"/>
    </mc:Choice>
  </mc:AlternateContent>
  <bookViews>
    <workbookView xWindow="-96" yWindow="-96" windowWidth="28992" windowHeight="15792"/>
  </bookViews>
  <sheets>
    <sheet name="Příloha č. 1" sheetId="1" r:id="rId1"/>
  </sheets>
  <definedNames>
    <definedName name="_xlnm._FilterDatabase" localSheetId="0" hidden="1">'Příloha č. 1'!$A$7:$X$30</definedName>
    <definedName name="Z_11DEAB5E_F25B_4F71_8FED_B5792377960C_.wvu.FilterData" localSheetId="0" hidden="1">'Příloha č. 1'!$A$7:$X$30</definedName>
    <definedName name="Z_A3685CB1_0A29_484E_BB3B_C5DAB6B68B70_.wvu.FilterData" localSheetId="0" hidden="1">'Příloha č. 1'!$A$7:$X$30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L23" i="1"/>
  <c r="M23" i="1"/>
  <c r="N23" i="1"/>
  <c r="O23" i="1"/>
  <c r="P23" i="1"/>
  <c r="R23" i="1"/>
  <c r="S23" i="1"/>
  <c r="T23" i="1"/>
  <c r="Q23" i="1"/>
  <c r="H20" i="1"/>
  <c r="I20" i="1"/>
  <c r="J20" i="1"/>
  <c r="K20" i="1"/>
  <c r="L20" i="1"/>
  <c r="M20" i="1"/>
  <c r="N20" i="1"/>
  <c r="O20" i="1"/>
  <c r="P20" i="1"/>
  <c r="R20" i="1"/>
  <c r="S20" i="1"/>
  <c r="T20" i="1"/>
  <c r="Q20" i="1"/>
  <c r="H17" i="1"/>
  <c r="I17" i="1"/>
  <c r="J17" i="1"/>
  <c r="K17" i="1"/>
  <c r="L17" i="1"/>
  <c r="M17" i="1"/>
  <c r="N17" i="1"/>
  <c r="O17" i="1"/>
  <c r="P17" i="1"/>
  <c r="R17" i="1"/>
  <c r="S17" i="1"/>
  <c r="T17" i="1"/>
  <c r="Q17" i="1"/>
  <c r="H14" i="1"/>
  <c r="I14" i="1"/>
  <c r="J14" i="1"/>
  <c r="K14" i="1"/>
  <c r="L14" i="1"/>
  <c r="M14" i="1"/>
  <c r="N14" i="1"/>
  <c r="O14" i="1"/>
  <c r="P14" i="1"/>
  <c r="R14" i="1"/>
  <c r="S14" i="1"/>
  <c r="T14" i="1"/>
  <c r="Q14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V19" i="1" l="1"/>
  <c r="X19" i="1" s="1"/>
  <c r="X20" i="1" s="1"/>
  <c r="V38" i="1" l="1"/>
  <c r="X38" i="1" s="1"/>
  <c r="V42" i="1"/>
  <c r="X42" i="1" s="1"/>
  <c r="V41" i="1"/>
  <c r="X41" i="1" s="1"/>
  <c r="V40" i="1"/>
  <c r="X40" i="1" s="1"/>
  <c r="V39" i="1"/>
  <c r="X39" i="1" s="1"/>
  <c r="V37" i="1"/>
  <c r="X37" i="1" s="1"/>
  <c r="V36" i="1"/>
  <c r="X36" i="1" s="1"/>
  <c r="V35" i="1"/>
  <c r="X35" i="1" s="1"/>
  <c r="V34" i="1"/>
  <c r="X34" i="1" s="1"/>
  <c r="V33" i="1"/>
  <c r="X33" i="1" s="1"/>
  <c r="V32" i="1"/>
  <c r="X32" i="1" s="1"/>
  <c r="X43" i="1" l="1"/>
  <c r="I30" i="1" l="1"/>
  <c r="J30" i="1"/>
  <c r="K30" i="1"/>
  <c r="L30" i="1"/>
  <c r="M30" i="1"/>
  <c r="N30" i="1"/>
  <c r="O30" i="1"/>
  <c r="P30" i="1"/>
  <c r="Q30" i="1"/>
  <c r="R30" i="1"/>
  <c r="S30" i="1"/>
  <c r="T30" i="1"/>
  <c r="H30" i="1"/>
  <c r="V29" i="1"/>
  <c r="X29" i="1" s="1"/>
  <c r="X30" i="1" s="1"/>
  <c r="I27" i="1"/>
  <c r="J27" i="1"/>
  <c r="K27" i="1"/>
  <c r="L27" i="1"/>
  <c r="M27" i="1"/>
  <c r="N27" i="1"/>
  <c r="O27" i="1"/>
  <c r="P27" i="1"/>
  <c r="Q27" i="1"/>
  <c r="R27" i="1"/>
  <c r="S27" i="1"/>
  <c r="T27" i="1"/>
  <c r="H27" i="1"/>
  <c r="V26" i="1"/>
  <c r="X26" i="1" s="1"/>
  <c r="V25" i="1"/>
  <c r="X25" i="1" s="1"/>
  <c r="V22" i="1"/>
  <c r="X22" i="1" s="1"/>
  <c r="X23" i="1" s="1"/>
  <c r="V16" i="1"/>
  <c r="X16" i="1" s="1"/>
  <c r="X17" i="1" s="1"/>
  <c r="V13" i="1"/>
  <c r="X13" i="1" s="1"/>
  <c r="X14" i="1" s="1"/>
  <c r="V10" i="1"/>
  <c r="V9" i="1"/>
  <c r="X9" i="1" s="1"/>
  <c r="X27" i="1" l="1"/>
  <c r="X10" i="1"/>
  <c r="X11" i="1" s="1"/>
</calcChain>
</file>

<file path=xl/sharedStrings.xml><?xml version="1.0" encoding="utf-8"?>
<sst xmlns="http://schemas.openxmlformats.org/spreadsheetml/2006/main" count="130" uniqueCount="78">
  <si>
    <t>ks</t>
  </si>
  <si>
    <t>Registrační číslo CAS/kód dodavatele/hypertextový odkaz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</si>
  <si>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</si>
  <si>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</si>
  <si>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</si>
  <si>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</si>
  <si>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</si>
  <si>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</si>
  <si>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</si>
  <si>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</si>
  <si>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</si>
  <si>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</si>
  <si>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</si>
  <si>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</si>
  <si>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</si>
  <si>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</si>
  <si>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</si>
  <si>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</si>
  <si>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</si>
  <si>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</si>
  <si>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</si>
  <si>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03</t>
  </si>
  <si>
    <t>část 04</t>
  </si>
  <si>
    <t>část 05</t>
  </si>
  <si>
    <t>100 ks</t>
  </si>
  <si>
    <t>50 ks</t>
  </si>
  <si>
    <t>Ebiofyzika</t>
  </si>
  <si>
    <t>Rukavice pro čisté prostory ISO 6, nitrilové, délka 30 cm, vel. L</t>
  </si>
  <si>
    <t>Rukavice pro čisté prostory ISO 6, nitrilové, délka 30 cm, vel. M</t>
  </si>
  <si>
    <r>
      <t xml:space="preserve">Nitrilové rukavice, vel. S
</t>
    </r>
    <r>
      <rPr>
        <sz val="11"/>
        <color theme="1"/>
        <rFont val="Calibri"/>
        <family val="2"/>
        <charset val="238"/>
        <scheme val="minor"/>
      </rPr>
      <t xml:space="preserve"> 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S, ZP dle 93/42/EEC, (baleno v krabici s otvorem pro vytahování )</t>
    </r>
  </si>
  <si>
    <t xml:space="preserve"> </t>
  </si>
  <si>
    <r>
      <t xml:space="preserve">Nitrilové rukavice, vel. M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M, ZP dle 93/42/EEC, (baleno v krabici s otvorem pro vytahování )</t>
    </r>
  </si>
  <si>
    <r>
      <t xml:space="preserve">Nitrilové rukavice, vel. 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L, ZP dle 93/42/EEC, (baleno v krabici s otvorem pro vytahování )</t>
    </r>
  </si>
  <si>
    <r>
      <t xml:space="preserve">Nitrilové rukavice, vel. XL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XL, ZP dle 93/42/EEC, (baleno v krabici s otvorem pro vytahování)</t>
    </r>
  </si>
  <si>
    <t>Jednorázové oděvy</t>
  </si>
  <si>
    <t>Návleky na boty</t>
  </si>
  <si>
    <t>Rukavice I.</t>
  </si>
  <si>
    <t>Chaperon</t>
  </si>
  <si>
    <t>Vysoké návleky 40 cm (+/- 1%) na boty pro čisté prostory, ve kterých je předepsána čistota vzduchu.</t>
  </si>
  <si>
    <t>Lahev kultivační pro tkáňové kultury 75 cm2; PS, Ventilované, Sterilní</t>
  </si>
  <si>
    <t>Senzor pro počítací pipetu (60 µm)</t>
  </si>
  <si>
    <t>Nástavec na elektronickou krokovací pipetu - objem 1ml</t>
  </si>
  <si>
    <t>Nástavec na elektronickou krokovací pipetu - objem 5ml, prodloužená délka špičky</t>
  </si>
  <si>
    <t>Nástavec na elektronickou krokovací pipetu - objem 10ml, prodloužená délka špičky</t>
  </si>
  <si>
    <t>1000 ks</t>
  </si>
  <si>
    <t>kompatibilní s pipetami Eppendorf</t>
  </si>
  <si>
    <t>500 ks</t>
  </si>
  <si>
    <t>kompatibilní se Scepter Millipore 2</t>
  </si>
  <si>
    <t>kompatibilní s krokovací pipetou Eppendorf Multipette E3X</t>
  </si>
  <si>
    <t>část 01</t>
  </si>
  <si>
    <t>část 02</t>
  </si>
  <si>
    <t>Laboratorní spotřební materiál II.</t>
  </si>
  <si>
    <t>Sklo typ pure white hydrolytic class 1</t>
  </si>
  <si>
    <t>Sklíčka krycí; čtvercové; požadované rozměry D×Š: 24x24 mm</t>
  </si>
  <si>
    <t>Pipetovací špičky min. 0,1 – max. 10 µl, nesterilní balení.</t>
  </si>
  <si>
    <t>Pipetovací špičky min. 1 – max. 200 µl, nesterilní balení.</t>
  </si>
  <si>
    <t>Pipetovací špičky min. 100 - max. 1000 µl, nesterilní balení.</t>
  </si>
  <si>
    <t>Rukavice II.</t>
  </si>
  <si>
    <t>Rukavice III.</t>
  </si>
  <si>
    <t>Rukavice IV.</t>
  </si>
  <si>
    <t>Rukavice V.</t>
  </si>
  <si>
    <t>část 06</t>
  </si>
  <si>
    <t>část 07</t>
  </si>
  <si>
    <t>část 08</t>
  </si>
  <si>
    <t xml:space="preserve"> část 08</t>
  </si>
  <si>
    <t>Název části</t>
  </si>
  <si>
    <t>4x25 ks</t>
  </si>
  <si>
    <t>Celkem počet jednotek</t>
  </si>
  <si>
    <t>Jednotková cena za balení v Kč bez DPH</t>
  </si>
  <si>
    <t>Celková cena v Kč bez DPH</t>
  </si>
  <si>
    <t>Položka</t>
  </si>
  <si>
    <r>
      <t xml:space="preserve">Název položky
</t>
    </r>
    <r>
      <rPr>
        <i/>
        <sz val="12"/>
        <rFont val="Calibri"/>
        <family val="2"/>
        <charset val="238"/>
        <scheme val="minor"/>
      </rPr>
      <t>(specifikace - druh, materiál, barva, určení apod.)</t>
    </r>
  </si>
  <si>
    <r>
      <t xml:space="preserve">Jednotka
</t>
    </r>
    <r>
      <rPr>
        <i/>
        <sz val="12"/>
        <rFont val="Calibri"/>
        <family val="2"/>
        <charset val="238"/>
        <scheme val="minor"/>
      </rPr>
      <t>(kg, l, ks apod.)</t>
    </r>
  </si>
  <si>
    <r>
      <t xml:space="preserve">Balení
</t>
    </r>
    <r>
      <rPr>
        <i/>
        <sz val="12"/>
        <rFont val="Calibri"/>
        <family val="2"/>
        <charset val="238"/>
        <scheme val="minor"/>
      </rPr>
      <t>(= počet jednotek v balení)</t>
    </r>
  </si>
  <si>
    <r>
      <rPr>
        <b/>
        <sz val="11"/>
        <color rgb="FF222222"/>
        <rFont val="Calibri"/>
        <family val="2"/>
        <charset val="238"/>
        <scheme val="minor"/>
      </rPr>
      <t>Jednorázový ochranný oděv, vel. L</t>
    </r>
    <r>
      <rPr>
        <sz val="11"/>
        <color rgb="FF222222"/>
        <rFont val="Calibri"/>
        <family val="2"/>
        <charset val="238"/>
        <scheme val="minor"/>
      </rPr>
      <t xml:space="preserve">, </t>
    </r>
    <r>
      <rPr>
        <b/>
        <sz val="11"/>
        <color rgb="FF222222"/>
        <rFont val="Calibri"/>
        <family val="2"/>
        <charset val="238"/>
        <scheme val="minor"/>
      </rPr>
      <t>antistatický materiál,</t>
    </r>
    <r>
      <rPr>
        <sz val="11"/>
        <color rgb="FF222222"/>
        <rFont val="Calibri"/>
        <family val="2"/>
        <charset val="238"/>
        <scheme val="minor"/>
      </rPr>
      <t xml:space="preserve"> voděodolná kombinéza s kapucí, odolná chemikáliím a prachu, pružná kapuce, zip s ochrannou páskou, elastické manžety, pas a kotníky. Ochranný oděv odolný vůči proniknutí částic, vhodný pro vstup do čistých prostor</t>
    </r>
  </si>
  <si>
    <r>
      <t>Jednorázový ochranný oděv, vel. M, antistatický materiá</t>
    </r>
    <r>
      <rPr>
        <sz val="11"/>
        <color rgb="FF222222"/>
        <rFont val="Calibri"/>
        <family val="2"/>
        <charset val="238"/>
        <scheme val="minor"/>
      </rPr>
      <t>l, voděodolná kombinéza s kapucí, odolná chemikáliím a prachu,  pružná kapuce, zip s ochrannou páskou, elastické manžety, pas a kotníky. Ochranný oděv odolný vůči proniknutí částic, vhodný pro vstup do čistých prostor</t>
    </r>
  </si>
  <si>
    <t>Popisovač pro trvalé značení mikroskopických skel, ultra jemná špička, xylen</t>
  </si>
  <si>
    <t xml:space="preserve">Sklíčka krycí; požadované rozměry D×Š: 24x32 mm;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</si>
</sst>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24994659260841701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/>
      <diagonal/>
    </border>
    <border>
      <left/>
      <right style="medium">
        <color rgb="FF7F7F7F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4" applyNumberFormat="0" applyAlignment="0" applyProtection="0"/>
    <xf numFmtId="0" fontId="9" fillId="16" borderId="4">
      <alignment shrinkToFit="1"/>
    </xf>
    <xf numFmtId="0" fontId="14" fillId="0" borderId="0" applyNumberFormat="0" applyFill="0" applyBorder="0" applyAlignment="0" applyProtection="0"/>
    <xf numFmtId="0" fontId="22" fillId="0" borderId="0"/>
  </cellStyleXfs>
  <cellXfs count="118">
    <xf numFmtId="0" fontId="0" fillId="0" borderId="0" xfId="0"/>
    <xf numFmtId="0" fontId="9" fillId="18" borderId="6" xfId="3" applyFill="1" applyBorder="1" applyAlignment="1" applyProtection="1">
      <alignment wrapText="1" shrinkToFit="1"/>
    </xf>
    <xf numFmtId="0" fontId="9" fillId="18" borderId="7" xfId="3" applyFill="1" applyBorder="1" applyAlignment="1" applyProtection="1">
      <alignment wrapText="1" shrinkToFit="1"/>
    </xf>
    <xf numFmtId="0" fontId="5" fillId="0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wrapText="1"/>
    </xf>
    <xf numFmtId="0" fontId="2" fillId="22" borderId="1" xfId="0" applyFont="1" applyFill="1" applyBorder="1" applyAlignment="1" applyProtection="1">
      <alignment horizontal="center" wrapText="1"/>
    </xf>
    <xf numFmtId="0" fontId="14" fillId="0" borderId="1" xfId="4" applyFill="1" applyBorder="1" applyAlignment="1" applyProtection="1">
      <alignment wrapText="1"/>
    </xf>
    <xf numFmtId="0" fontId="9" fillId="18" borderId="0" xfId="3" applyFill="1" applyBorder="1" applyAlignment="1" applyProtection="1">
      <alignment wrapText="1" shrinkToFit="1"/>
    </xf>
    <xf numFmtId="0" fontId="5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top" wrapText="1"/>
    </xf>
    <xf numFmtId="0" fontId="9" fillId="18" borderId="6" xfId="3" applyFill="1" applyBorder="1" applyAlignment="1" applyProtection="1">
      <alignment horizontal="center" vertical="top" wrapText="1" shrinkToFit="1"/>
    </xf>
    <xf numFmtId="0" fontId="9" fillId="18" borderId="0" xfId="3" applyFill="1" applyBorder="1" applyAlignment="1" applyProtection="1">
      <alignment horizontal="center" vertical="top" wrapText="1" shrinkToFit="1"/>
    </xf>
    <xf numFmtId="0" fontId="9" fillId="18" borderId="6" xfId="3" applyFill="1" applyBorder="1" applyAlignment="1" applyProtection="1">
      <alignment horizontal="right" vertical="center" wrapText="1" shrinkToFit="1"/>
    </xf>
    <xf numFmtId="0" fontId="9" fillId="18" borderId="0" xfId="3" applyFill="1" applyBorder="1" applyAlignment="1" applyProtection="1">
      <alignment horizontal="right" vertical="center" wrapText="1" shrinkToFit="1"/>
    </xf>
    <xf numFmtId="0" fontId="2" fillId="0" borderId="1" xfId="0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9" fillId="18" borderId="6" xfId="3" applyFont="1" applyFill="1" applyBorder="1" applyAlignment="1" applyProtection="1">
      <alignment horizontal="left" vertical="center" wrapText="1" shrinkToFit="1"/>
    </xf>
    <xf numFmtId="0" fontId="19" fillId="18" borderId="0" xfId="3" applyFont="1" applyFill="1" applyBorder="1" applyAlignment="1" applyProtection="1">
      <alignment horizontal="left" vertical="center" wrapText="1" shrinkToFi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18" borderId="5" xfId="0" applyFont="1" applyFill="1" applyBorder="1" applyAlignment="1" applyProtection="1">
      <alignment vertical="center" wrapText="1"/>
    </xf>
    <xf numFmtId="0" fontId="3" fillId="18" borderId="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18" borderId="8" xfId="3" applyFont="1" applyFill="1" applyBorder="1" applyAlignment="1" applyProtection="1">
      <alignment vertical="center" wrapText="1" shrinkToFit="1"/>
    </xf>
    <xf numFmtId="0" fontId="1" fillId="18" borderId="0" xfId="3" applyFont="1" applyFill="1" applyBorder="1" applyAlignment="1" applyProtection="1">
      <alignment vertical="center" wrapText="1" shrinkToFit="1"/>
    </xf>
    <xf numFmtId="0" fontId="3" fillId="18" borderId="19" xfId="0" applyFont="1" applyFill="1" applyBorder="1" applyAlignment="1" applyProtection="1">
      <alignment vertical="center" wrapText="1"/>
    </xf>
    <xf numFmtId="0" fontId="9" fillId="18" borderId="10" xfId="3" applyFill="1" applyBorder="1" applyAlignment="1" applyProtection="1">
      <alignment horizontal="center" vertical="top" wrapText="1" shrinkToFit="1"/>
    </xf>
    <xf numFmtId="0" fontId="9" fillId="18" borderId="10" xfId="3" applyFill="1" applyBorder="1" applyAlignment="1" applyProtection="1">
      <alignment wrapText="1" shrinkToFit="1"/>
    </xf>
    <xf numFmtId="0" fontId="9" fillId="18" borderId="10" xfId="3" applyFill="1" applyBorder="1" applyAlignment="1" applyProtection="1">
      <alignment horizontal="right" vertical="center" wrapText="1" shrinkToFit="1"/>
    </xf>
    <xf numFmtId="0" fontId="19" fillId="18" borderId="10" xfId="3" applyFont="1" applyFill="1" applyBorder="1" applyAlignment="1" applyProtection="1">
      <alignment horizontal="left" vertical="center" wrapText="1" shrinkToFit="1"/>
    </xf>
    <xf numFmtId="0" fontId="9" fillId="18" borderId="20" xfId="3" applyFill="1" applyBorder="1" applyAlignment="1" applyProtection="1">
      <alignment wrapText="1" shrinkToFit="1"/>
    </xf>
    <xf numFmtId="0" fontId="24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15" borderId="18" xfId="0" applyFont="1" applyFill="1" applyBorder="1" applyAlignment="1" applyProtection="1">
      <alignment horizontal="center" vertical="center" wrapText="1"/>
    </xf>
    <xf numFmtId="0" fontId="18" fillId="15" borderId="24" xfId="0" applyFont="1" applyFill="1" applyBorder="1" applyAlignment="1" applyProtection="1">
      <alignment horizontal="center" vertical="top" textRotation="255" wrapText="1"/>
    </xf>
    <xf numFmtId="0" fontId="1" fillId="15" borderId="24" xfId="0" applyFont="1" applyFill="1" applyBorder="1" applyAlignment="1" applyProtection="1">
      <alignment horizontal="center" vertical="center" wrapText="1"/>
    </xf>
    <xf numFmtId="0" fontId="1" fillId="17" borderId="18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textRotation="90" wrapText="1"/>
    </xf>
    <xf numFmtId="0" fontId="4" fillId="4" borderId="21" xfId="0" applyFont="1" applyFill="1" applyBorder="1" applyAlignment="1" applyProtection="1">
      <alignment horizontal="center" vertical="center" textRotation="90" wrapText="1"/>
    </xf>
    <xf numFmtId="0" fontId="4" fillId="5" borderId="21" xfId="0" applyFont="1" applyFill="1" applyBorder="1" applyAlignment="1" applyProtection="1">
      <alignment horizontal="center" vertical="center" textRotation="90" wrapText="1"/>
    </xf>
    <xf numFmtId="0" fontId="4" fillId="6" borderId="21" xfId="0" applyFont="1" applyFill="1" applyBorder="1" applyAlignment="1" applyProtection="1">
      <alignment horizontal="center" vertical="center" textRotation="90" wrapText="1"/>
    </xf>
    <xf numFmtId="0" fontId="4" fillId="7" borderId="21" xfId="0" applyFont="1" applyFill="1" applyBorder="1" applyAlignment="1" applyProtection="1">
      <alignment horizontal="center" vertical="center" textRotation="90" wrapText="1"/>
    </xf>
    <xf numFmtId="0" fontId="4" fillId="8" borderId="21" xfId="0" applyFont="1" applyFill="1" applyBorder="1" applyAlignment="1" applyProtection="1">
      <alignment horizontal="center" vertical="center" textRotation="90" wrapText="1"/>
    </xf>
    <xf numFmtId="0" fontId="4" fillId="9" borderId="21" xfId="0" applyFont="1" applyFill="1" applyBorder="1" applyAlignment="1" applyProtection="1">
      <alignment horizontal="center" vertical="center" textRotation="90" wrapText="1"/>
    </xf>
    <xf numFmtId="0" fontId="4" fillId="10" borderId="21" xfId="0" applyFont="1" applyFill="1" applyBorder="1" applyAlignment="1" applyProtection="1">
      <alignment horizontal="center" vertical="center" textRotation="90" wrapText="1"/>
    </xf>
    <xf numFmtId="0" fontId="4" fillId="11" borderId="21" xfId="0" applyFont="1" applyFill="1" applyBorder="1" applyAlignment="1" applyProtection="1">
      <alignment horizontal="center" vertical="center" textRotation="90" wrapText="1"/>
    </xf>
    <xf numFmtId="0" fontId="4" fillId="12" borderId="21" xfId="0" applyFont="1" applyFill="1" applyBorder="1" applyAlignment="1" applyProtection="1">
      <alignment horizontal="center" vertical="center" textRotation="90" wrapText="1"/>
    </xf>
    <xf numFmtId="0" fontId="4" fillId="13" borderId="21" xfId="0" applyFont="1" applyFill="1" applyBorder="1" applyAlignment="1" applyProtection="1">
      <alignment horizontal="center" vertical="center" textRotation="90" wrapText="1"/>
    </xf>
    <xf numFmtId="0" fontId="4" fillId="14" borderId="21" xfId="0" applyFont="1" applyFill="1" applyBorder="1" applyAlignment="1" applyProtection="1">
      <alignment horizontal="center" vertical="center" textRotation="90" wrapText="1"/>
    </xf>
    <xf numFmtId="0" fontId="4" fillId="22" borderId="21" xfId="0" applyFont="1" applyFill="1" applyBorder="1" applyAlignment="1" applyProtection="1">
      <alignment horizontal="center" vertical="center" textRotation="90" wrapText="1"/>
    </xf>
    <xf numFmtId="0" fontId="4" fillId="23" borderId="21" xfId="0" applyFont="1" applyFill="1" applyBorder="1" applyAlignment="1" applyProtection="1">
      <alignment horizontal="center" vertical="center" textRotation="90" wrapText="1"/>
    </xf>
    <xf numFmtId="0" fontId="1" fillId="15" borderId="22" xfId="0" applyFont="1" applyFill="1" applyBorder="1" applyAlignment="1" applyProtection="1">
      <alignment horizontal="center" vertical="center" wrapText="1"/>
    </xf>
    <xf numFmtId="0" fontId="1" fillId="15" borderId="25" xfId="0" applyFont="1" applyFill="1" applyBorder="1" applyAlignment="1" applyProtection="1">
      <alignment horizontal="center" vertical="center" wrapText="1"/>
    </xf>
    <xf numFmtId="0" fontId="4" fillId="22" borderId="3" xfId="0" applyFont="1" applyFill="1" applyBorder="1" applyAlignment="1" applyProtection="1">
      <alignment horizontal="center" vertical="center" wrapText="1"/>
    </xf>
    <xf numFmtId="0" fontId="4" fillId="23" borderId="3" xfId="0" applyFont="1" applyFill="1" applyBorder="1" applyAlignment="1" applyProtection="1">
      <alignment horizontal="center" vertical="center" wrapText="1"/>
    </xf>
    <xf numFmtId="0" fontId="7" fillId="16" borderId="11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center" vertical="top" wrapText="1"/>
    </xf>
    <xf numFmtId="0" fontId="7" fillId="16" borderId="10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right" wrapText="1"/>
    </xf>
    <xf numFmtId="0" fontId="7" fillId="16" borderId="10" xfId="2" applyBorder="1" applyAlignment="1" applyProtection="1">
      <alignment horizontal="right" vertical="center" wrapText="1"/>
    </xf>
    <xf numFmtId="0" fontId="20" fillId="16" borderId="10" xfId="2" applyFont="1" applyBorder="1" applyAlignment="1" applyProtection="1">
      <alignment horizontal="left" vertical="center" wrapText="1"/>
    </xf>
    <xf numFmtId="4" fontId="13" fillId="0" borderId="0" xfId="0" applyNumberFormat="1" applyFont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horizontal="left" vertical="center"/>
    </xf>
    <xf numFmtId="0" fontId="4" fillId="22" borderId="3" xfId="0" applyFont="1" applyFill="1" applyBorder="1" applyAlignment="1" applyProtection="1">
      <alignment horizontal="center" vertical="center" textRotation="90" wrapText="1"/>
    </xf>
    <xf numFmtId="0" fontId="4" fillId="23" borderId="3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0" fontId="0" fillId="0" borderId="1" xfId="0" applyFont="1" applyFill="1" applyBorder="1" applyAlignment="1" applyProtection="1">
      <alignment wrapText="1"/>
    </xf>
    <xf numFmtId="0" fontId="4" fillId="22" borderId="1" xfId="0" applyFont="1" applyFill="1" applyBorder="1" applyAlignment="1" applyProtection="1">
      <alignment horizontal="center" vertical="center" textRotation="90" wrapText="1"/>
    </xf>
    <xf numFmtId="0" fontId="4" fillId="23" borderId="1" xfId="0" applyFont="1" applyFill="1" applyBorder="1" applyAlignment="1" applyProtection="1">
      <alignment horizontal="center" vertical="center" textRotation="90" wrapText="1"/>
    </xf>
    <xf numFmtId="0" fontId="3" fillId="18" borderId="9" xfId="0" applyFont="1" applyFill="1" applyBorder="1" applyAlignment="1" applyProtection="1">
      <alignment horizontal="left" vertical="center" wrapText="1"/>
    </xf>
    <xf numFmtId="0" fontId="9" fillId="18" borderId="8" xfId="3" applyFill="1" applyBorder="1" applyAlignment="1" applyProtection="1">
      <alignment horizontal="center" vertical="top" wrapText="1" shrinkToFit="1"/>
    </xf>
    <xf numFmtId="0" fontId="9" fillId="18" borderId="8" xfId="3" applyFill="1" applyBorder="1" applyAlignment="1" applyProtection="1">
      <alignment wrapText="1" shrinkToFit="1"/>
    </xf>
    <xf numFmtId="0" fontId="9" fillId="18" borderId="8" xfId="3" applyFill="1" applyBorder="1" applyAlignment="1" applyProtection="1">
      <alignment horizontal="right" vertical="center" wrapText="1" shrinkToFit="1"/>
    </xf>
    <xf numFmtId="0" fontId="19" fillId="18" borderId="8" xfId="3" applyFont="1" applyFill="1" applyBorder="1" applyAlignment="1" applyProtection="1">
      <alignment horizontal="left" vertical="center" wrapText="1" shrinkToFit="1"/>
    </xf>
    <xf numFmtId="0" fontId="9" fillId="18" borderId="12" xfId="3" applyFill="1" applyBorder="1" applyAlignment="1" applyProtection="1">
      <alignment wrapText="1" shrinkToFit="1"/>
    </xf>
    <xf numFmtId="0" fontId="24" fillId="0" borderId="1" xfId="0" applyFont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wrapText="1"/>
    </xf>
    <xf numFmtId="0" fontId="3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1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7" fillId="16" borderId="13" xfId="2" applyBorder="1" applyAlignment="1" applyProtection="1">
      <alignment horizontal="right" vertical="center" wrapText="1"/>
    </xf>
    <xf numFmtId="0" fontId="7" fillId="16" borderId="15" xfId="2" applyBorder="1" applyAlignment="1" applyProtection="1">
      <alignment horizontal="right" vertical="center" wrapText="1"/>
    </xf>
    <xf numFmtId="0" fontId="7" fillId="16" borderId="14" xfId="2" applyBorder="1" applyAlignment="1" applyProtection="1">
      <alignment horizontal="right" vertical="center" wrapText="1"/>
    </xf>
    <xf numFmtId="0" fontId="7" fillId="16" borderId="16" xfId="2" applyBorder="1" applyAlignment="1" applyProtection="1">
      <alignment horizontal="right" vertical="center" wrapText="1"/>
    </xf>
    <xf numFmtId="0" fontId="7" fillId="16" borderId="17" xfId="2" applyBorder="1" applyAlignment="1" applyProtection="1">
      <alignment horizontal="right" vertical="center" wrapText="1"/>
    </xf>
  </cellXfs>
  <cellStyles count="6">
    <cellStyle name="Excel Built-in Normal" xfId="1"/>
    <cellStyle name="Hypertextový odkaz" xfId="4" builtinId="8"/>
    <cellStyle name="nadpis kategorie" xfId="3"/>
    <cellStyle name="Normální" xfId="0" builtinId="0"/>
    <cellStyle name="Normální 2" xfId="5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80" zoomScaleNormal="80" workbookViewId="0">
      <pane ySplit="7" topLeftCell="A8" activePane="bottomLeft" state="frozen"/>
      <selection pane="bottomLeft" activeCell="F13" sqref="F13"/>
    </sheetView>
  </sheetViews>
  <sheetFormatPr defaultColWidth="8.88671875" defaultRowHeight="14.4" x14ac:dyDescent="0.3"/>
  <cols>
    <col min="1" max="1" width="12.5546875" style="48" bestFit="1" customWidth="1"/>
    <col min="2" max="2" width="3.33203125" style="49" bestFit="1" customWidth="1"/>
    <col min="3" max="3" width="68.33203125" style="48" customWidth="1"/>
    <col min="4" max="4" width="35.6640625" style="52" customWidth="1"/>
    <col min="5" max="6" width="11.6640625" style="50" customWidth="1"/>
    <col min="7" max="7" width="30.6640625" style="51" customWidth="1"/>
    <col min="8" max="8" width="12.33203125" style="52" hidden="1" customWidth="1"/>
    <col min="9" max="21" width="8.88671875" style="52" hidden="1" customWidth="1"/>
    <col min="22" max="24" width="15.6640625" style="52" customWidth="1"/>
    <col min="25" max="25" width="13.33203125" style="52" customWidth="1"/>
    <col min="26" max="26" width="9.88671875" style="52" bestFit="1" customWidth="1"/>
    <col min="27" max="27" width="8.88671875" style="52"/>
    <col min="28" max="28" width="12.44140625" style="52" bestFit="1" customWidth="1"/>
    <col min="29" max="16384" width="8.88671875" style="52"/>
  </cols>
  <sheetData>
    <row r="1" spans="1:24" ht="25.8" x14ac:dyDescent="0.5">
      <c r="A1" s="106" t="s">
        <v>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4" ht="20.399999999999999" customHeight="1" x14ac:dyDescent="0.3"/>
    <row r="3" spans="1:24" ht="30" customHeight="1" x14ac:dyDescent="0.3">
      <c r="A3" s="107" t="s">
        <v>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8"/>
    </row>
    <row r="4" spans="1:24" ht="30" customHeight="1" x14ac:dyDescent="0.3">
      <c r="A4" s="109" t="s">
        <v>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0"/>
    </row>
    <row r="5" spans="1:24" x14ac:dyDescent="0.3">
      <c r="A5" s="111" t="s">
        <v>19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0"/>
      <c r="W5" s="110"/>
      <c r="X5" s="110"/>
    </row>
    <row r="6" spans="1:24" ht="15" thickBot="1" x14ac:dyDescent="0.35">
      <c r="A6" s="112" t="s">
        <v>20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0"/>
      <c r="W6" s="110"/>
      <c r="X6" s="110"/>
    </row>
    <row r="7" spans="1:24" ht="97.2" customHeight="1" thickBot="1" x14ac:dyDescent="0.35">
      <c r="A7" s="53" t="s">
        <v>65</v>
      </c>
      <c r="B7" s="54" t="s">
        <v>70</v>
      </c>
      <c r="C7" s="53" t="s">
        <v>71</v>
      </c>
      <c r="D7" s="55" t="s">
        <v>1</v>
      </c>
      <c r="E7" s="53" t="s">
        <v>72</v>
      </c>
      <c r="F7" s="55" t="s">
        <v>73</v>
      </c>
      <c r="G7" s="56" t="s">
        <v>2</v>
      </c>
      <c r="H7" s="57" t="s">
        <v>3</v>
      </c>
      <c r="I7" s="58" t="s">
        <v>4</v>
      </c>
      <c r="J7" s="59" t="s">
        <v>5</v>
      </c>
      <c r="K7" s="60" t="s">
        <v>6</v>
      </c>
      <c r="L7" s="61" t="s">
        <v>7</v>
      </c>
      <c r="M7" s="62" t="s">
        <v>8</v>
      </c>
      <c r="N7" s="63" t="s">
        <v>9</v>
      </c>
      <c r="O7" s="64" t="s">
        <v>10</v>
      </c>
      <c r="P7" s="65" t="s">
        <v>11</v>
      </c>
      <c r="Q7" s="66" t="s">
        <v>12</v>
      </c>
      <c r="R7" s="67" t="s">
        <v>13</v>
      </c>
      <c r="S7" s="68" t="s">
        <v>14</v>
      </c>
      <c r="T7" s="69" t="s">
        <v>26</v>
      </c>
      <c r="U7" s="70" t="s">
        <v>37</v>
      </c>
      <c r="V7" s="71" t="s">
        <v>67</v>
      </c>
      <c r="W7" s="53" t="s">
        <v>68</v>
      </c>
      <c r="X7" s="72" t="s">
        <v>69</v>
      </c>
    </row>
    <row r="8" spans="1:24" ht="18.600000000000001" thickBot="1" x14ac:dyDescent="0.4">
      <c r="A8" s="39" t="s">
        <v>49</v>
      </c>
      <c r="B8" s="40"/>
      <c r="C8" s="38" t="s">
        <v>36</v>
      </c>
      <c r="D8" s="41"/>
      <c r="E8" s="42"/>
      <c r="F8" s="42"/>
      <c r="G8" s="4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4"/>
      <c r="X8" s="44"/>
    </row>
    <row r="9" spans="1:24" ht="30" customHeight="1" x14ac:dyDescent="0.3">
      <c r="A9" s="23"/>
      <c r="B9" s="32">
        <v>1</v>
      </c>
      <c r="C9" s="45" t="s">
        <v>27</v>
      </c>
      <c r="D9" s="17"/>
      <c r="E9" s="22" t="s">
        <v>15</v>
      </c>
      <c r="F9" s="28" t="s">
        <v>24</v>
      </c>
      <c r="G9" s="29"/>
      <c r="H9" s="4">
        <v>0</v>
      </c>
      <c r="I9" s="5">
        <v>0</v>
      </c>
      <c r="J9" s="6"/>
      <c r="K9" s="7"/>
      <c r="L9" s="8"/>
      <c r="M9" s="9"/>
      <c r="N9" s="10"/>
      <c r="O9" s="11"/>
      <c r="P9" s="12"/>
      <c r="Q9" s="13">
        <v>5</v>
      </c>
      <c r="R9" s="14"/>
      <c r="S9" s="15"/>
      <c r="T9" s="73">
        <v>5</v>
      </c>
      <c r="U9" s="74"/>
      <c r="V9" s="36">
        <f>SUM(H9:T9)</f>
        <v>10</v>
      </c>
      <c r="W9" s="16"/>
      <c r="X9" s="104">
        <f>V9*W9</f>
        <v>0</v>
      </c>
    </row>
    <row r="10" spans="1:24" ht="30" customHeight="1" x14ac:dyDescent="0.3">
      <c r="A10" s="23"/>
      <c r="B10" s="32">
        <v>2</v>
      </c>
      <c r="C10" s="45" t="s">
        <v>28</v>
      </c>
      <c r="D10" s="3"/>
      <c r="E10" s="22" t="s">
        <v>15</v>
      </c>
      <c r="F10" s="28" t="s">
        <v>24</v>
      </c>
      <c r="G10" s="29"/>
      <c r="H10" s="4">
        <v>0</v>
      </c>
      <c r="I10" s="5">
        <v>0</v>
      </c>
      <c r="J10" s="6"/>
      <c r="K10" s="7"/>
      <c r="L10" s="8"/>
      <c r="M10" s="9"/>
      <c r="N10" s="10"/>
      <c r="O10" s="11"/>
      <c r="P10" s="12"/>
      <c r="Q10" s="13">
        <v>5</v>
      </c>
      <c r="R10" s="14"/>
      <c r="S10" s="15"/>
      <c r="T10" s="73">
        <v>5</v>
      </c>
      <c r="U10" s="74"/>
      <c r="V10" s="36">
        <f t="shared" ref="V10:V22" si="0">SUM(H10:T10)</f>
        <v>10</v>
      </c>
      <c r="W10" s="16"/>
      <c r="X10" s="104">
        <f>V10*W10</f>
        <v>0</v>
      </c>
    </row>
    <row r="11" spans="1:24" ht="15" thickBot="1" x14ac:dyDescent="0.35">
      <c r="A11" s="75" t="s">
        <v>49</v>
      </c>
      <c r="B11" s="76"/>
      <c r="C11" s="77"/>
      <c r="D11" s="78"/>
      <c r="E11" s="79"/>
      <c r="F11" s="79"/>
      <c r="G11" s="80"/>
      <c r="H11" s="78">
        <f t="shared" ref="H11:P11" si="1">SUMPRODUCT(H9:H10,$W$9:$W$10)</f>
        <v>0</v>
      </c>
      <c r="I11" s="78">
        <f t="shared" si="1"/>
        <v>0</v>
      </c>
      <c r="J11" s="78">
        <f t="shared" si="1"/>
        <v>0</v>
      </c>
      <c r="K11" s="78">
        <f t="shared" si="1"/>
        <v>0</v>
      </c>
      <c r="L11" s="78">
        <f t="shared" si="1"/>
        <v>0</v>
      </c>
      <c r="M11" s="78">
        <f t="shared" si="1"/>
        <v>0</v>
      </c>
      <c r="N11" s="78">
        <f t="shared" si="1"/>
        <v>0</v>
      </c>
      <c r="O11" s="78">
        <f t="shared" si="1"/>
        <v>0</v>
      </c>
      <c r="P11" s="78">
        <f t="shared" si="1"/>
        <v>0</v>
      </c>
      <c r="Q11" s="78">
        <f>SUMPRODUCT(Q9:Q10,$W$9:$W$10)</f>
        <v>0</v>
      </c>
      <c r="R11" s="78">
        <f t="shared" ref="R11:T11" si="2">SUMPRODUCT(R9:R10,$W$9:$W$10)</f>
        <v>0</v>
      </c>
      <c r="S11" s="78">
        <f t="shared" si="2"/>
        <v>0</v>
      </c>
      <c r="T11" s="78">
        <f t="shared" si="2"/>
        <v>0</v>
      </c>
      <c r="U11" s="78"/>
      <c r="V11" s="113" t="s">
        <v>49</v>
      </c>
      <c r="W11" s="114"/>
      <c r="X11" s="81">
        <f>SUM(X9:X10)</f>
        <v>0</v>
      </c>
    </row>
    <row r="12" spans="1:24" ht="18.600000000000001" thickBot="1" x14ac:dyDescent="0.4">
      <c r="A12" s="34" t="s">
        <v>50</v>
      </c>
      <c r="B12" s="24"/>
      <c r="C12" s="37" t="s">
        <v>57</v>
      </c>
      <c r="D12" s="1"/>
      <c r="E12" s="26"/>
      <c r="F12" s="26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</row>
    <row r="13" spans="1:24" s="87" customFormat="1" ht="60" customHeight="1" x14ac:dyDescent="0.3">
      <c r="A13" s="23"/>
      <c r="B13" s="32">
        <v>1</v>
      </c>
      <c r="C13" s="82" t="s">
        <v>29</v>
      </c>
      <c r="D13" s="83" t="s">
        <v>30</v>
      </c>
      <c r="E13" s="28" t="s">
        <v>15</v>
      </c>
      <c r="F13" s="28" t="s">
        <v>24</v>
      </c>
      <c r="G13" s="84"/>
      <c r="H13" s="4">
        <v>8</v>
      </c>
      <c r="I13" s="5"/>
      <c r="J13" s="6"/>
      <c r="K13" s="7">
        <v>3</v>
      </c>
      <c r="L13" s="8"/>
      <c r="M13" s="9">
        <v>2</v>
      </c>
      <c r="N13" s="10">
        <v>3</v>
      </c>
      <c r="O13" s="11">
        <v>15</v>
      </c>
      <c r="P13" s="12"/>
      <c r="Q13" s="13">
        <v>10</v>
      </c>
      <c r="R13" s="14"/>
      <c r="S13" s="15"/>
      <c r="T13" s="85"/>
      <c r="U13" s="86"/>
      <c r="V13" s="36">
        <f t="shared" si="0"/>
        <v>41</v>
      </c>
      <c r="W13" s="16"/>
      <c r="X13" s="104">
        <f>V13*W13</f>
        <v>0</v>
      </c>
    </row>
    <row r="14" spans="1:24" ht="15" thickBot="1" x14ac:dyDescent="0.35">
      <c r="A14" s="75" t="s">
        <v>50</v>
      </c>
      <c r="B14" s="76"/>
      <c r="C14" s="77"/>
      <c r="D14" s="78"/>
      <c r="E14" s="79"/>
      <c r="F14" s="79"/>
      <c r="G14" s="80"/>
      <c r="H14" s="78">
        <f t="shared" ref="H14:P14" si="3">H13*$W$13</f>
        <v>0</v>
      </c>
      <c r="I14" s="78">
        <f t="shared" si="3"/>
        <v>0</v>
      </c>
      <c r="J14" s="78">
        <f t="shared" si="3"/>
        <v>0</v>
      </c>
      <c r="K14" s="78">
        <f t="shared" si="3"/>
        <v>0</v>
      </c>
      <c r="L14" s="78">
        <f t="shared" si="3"/>
        <v>0</v>
      </c>
      <c r="M14" s="78">
        <f t="shared" si="3"/>
        <v>0</v>
      </c>
      <c r="N14" s="78">
        <f t="shared" si="3"/>
        <v>0</v>
      </c>
      <c r="O14" s="78">
        <f t="shared" si="3"/>
        <v>0</v>
      </c>
      <c r="P14" s="78">
        <f t="shared" si="3"/>
        <v>0</v>
      </c>
      <c r="Q14" s="78">
        <f>Q13*$W$13</f>
        <v>0</v>
      </c>
      <c r="R14" s="78">
        <f t="shared" ref="R14:T14" si="4">R13*$W$13</f>
        <v>0</v>
      </c>
      <c r="S14" s="78">
        <f t="shared" si="4"/>
        <v>0</v>
      </c>
      <c r="T14" s="78">
        <f t="shared" si="4"/>
        <v>0</v>
      </c>
      <c r="U14" s="78"/>
      <c r="V14" s="113" t="s">
        <v>50</v>
      </c>
      <c r="W14" s="114"/>
      <c r="X14" s="81">
        <f>SUM(X13)</f>
        <v>0</v>
      </c>
    </row>
    <row r="15" spans="1:24" ht="18.600000000000001" thickBot="1" x14ac:dyDescent="0.4">
      <c r="A15" s="34" t="s">
        <v>21</v>
      </c>
      <c r="B15" s="24"/>
      <c r="C15" s="37" t="s">
        <v>58</v>
      </c>
      <c r="D15" s="1"/>
      <c r="E15" s="26"/>
      <c r="F15" s="26"/>
      <c r="G15" s="3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</row>
    <row r="16" spans="1:24" s="87" customFormat="1" ht="60" customHeight="1" x14ac:dyDescent="0.3">
      <c r="A16" s="23"/>
      <c r="B16" s="32">
        <v>1</v>
      </c>
      <c r="C16" s="82" t="s">
        <v>31</v>
      </c>
      <c r="D16" s="83"/>
      <c r="E16" s="28" t="s">
        <v>15</v>
      </c>
      <c r="F16" s="28" t="s">
        <v>24</v>
      </c>
      <c r="G16" s="84"/>
      <c r="H16" s="4">
        <v>8</v>
      </c>
      <c r="I16" s="5"/>
      <c r="J16" s="6"/>
      <c r="K16" s="7">
        <v>5</v>
      </c>
      <c r="L16" s="8"/>
      <c r="M16" s="9">
        <v>10</v>
      </c>
      <c r="N16" s="10">
        <v>3</v>
      </c>
      <c r="O16" s="11">
        <v>15</v>
      </c>
      <c r="P16" s="12"/>
      <c r="Q16" s="13">
        <v>60</v>
      </c>
      <c r="R16" s="14"/>
      <c r="S16" s="15"/>
      <c r="T16" s="73">
        <v>15</v>
      </c>
      <c r="U16" s="74"/>
      <c r="V16" s="36">
        <f t="shared" si="0"/>
        <v>116</v>
      </c>
      <c r="W16" s="16"/>
      <c r="X16" s="104">
        <f t="shared" ref="X16:X22" si="5">V16*W16</f>
        <v>0</v>
      </c>
    </row>
    <row r="17" spans="1:24" ht="15" thickBot="1" x14ac:dyDescent="0.35">
      <c r="A17" s="75" t="s">
        <v>21</v>
      </c>
      <c r="B17" s="76"/>
      <c r="C17" s="77"/>
      <c r="D17" s="78"/>
      <c r="E17" s="79"/>
      <c r="F17" s="79"/>
      <c r="G17" s="80"/>
      <c r="H17" s="78">
        <f t="shared" ref="H17:P17" si="6">H16*$W$16</f>
        <v>0</v>
      </c>
      <c r="I17" s="78">
        <f t="shared" si="6"/>
        <v>0</v>
      </c>
      <c r="J17" s="78">
        <f t="shared" si="6"/>
        <v>0</v>
      </c>
      <c r="K17" s="78">
        <f t="shared" si="6"/>
        <v>0</v>
      </c>
      <c r="L17" s="78">
        <f t="shared" si="6"/>
        <v>0</v>
      </c>
      <c r="M17" s="78">
        <f t="shared" si="6"/>
        <v>0</v>
      </c>
      <c r="N17" s="78">
        <f t="shared" si="6"/>
        <v>0</v>
      </c>
      <c r="O17" s="78">
        <f t="shared" si="6"/>
        <v>0</v>
      </c>
      <c r="P17" s="78">
        <f t="shared" si="6"/>
        <v>0</v>
      </c>
      <c r="Q17" s="78">
        <f>Q16*$W$16</f>
        <v>0</v>
      </c>
      <c r="R17" s="78">
        <f t="shared" ref="R17:T17" si="7">R16*$W$16</f>
        <v>0</v>
      </c>
      <c r="S17" s="78">
        <f t="shared" si="7"/>
        <v>0</v>
      </c>
      <c r="T17" s="78">
        <f t="shared" si="7"/>
        <v>0</v>
      </c>
      <c r="U17" s="78"/>
      <c r="V17" s="113" t="s">
        <v>21</v>
      </c>
      <c r="W17" s="114"/>
      <c r="X17" s="81">
        <f>SUM(X16)</f>
        <v>0</v>
      </c>
    </row>
    <row r="18" spans="1:24" ht="18.600000000000001" thickBot="1" x14ac:dyDescent="0.4">
      <c r="A18" s="34" t="s">
        <v>22</v>
      </c>
      <c r="B18" s="24"/>
      <c r="C18" s="37" t="s">
        <v>59</v>
      </c>
      <c r="D18" s="1"/>
      <c r="E18" s="26"/>
      <c r="F18" s="26"/>
      <c r="G18" s="3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</row>
    <row r="19" spans="1:24" s="87" customFormat="1" ht="60" customHeight="1" x14ac:dyDescent="0.3">
      <c r="A19" s="23"/>
      <c r="B19" s="32">
        <v>1</v>
      </c>
      <c r="C19" s="82" t="s">
        <v>32</v>
      </c>
      <c r="D19" s="88"/>
      <c r="E19" s="28" t="s">
        <v>15</v>
      </c>
      <c r="F19" s="28" t="s">
        <v>24</v>
      </c>
      <c r="G19" s="84"/>
      <c r="H19" s="4">
        <v>8</v>
      </c>
      <c r="I19" s="5">
        <v>0</v>
      </c>
      <c r="J19" s="6">
        <v>0</v>
      </c>
      <c r="K19" s="7">
        <v>2</v>
      </c>
      <c r="L19" s="8">
        <v>0</v>
      </c>
      <c r="M19" s="9">
        <v>10</v>
      </c>
      <c r="N19" s="10">
        <v>3</v>
      </c>
      <c r="O19" s="11">
        <v>15</v>
      </c>
      <c r="P19" s="12">
        <v>0</v>
      </c>
      <c r="Q19" s="13">
        <v>60</v>
      </c>
      <c r="R19" s="14">
        <v>0</v>
      </c>
      <c r="S19" s="15">
        <v>0</v>
      </c>
      <c r="T19" s="73">
        <v>20</v>
      </c>
      <c r="U19" s="74"/>
      <c r="V19" s="36">
        <f t="shared" si="0"/>
        <v>118</v>
      </c>
      <c r="W19" s="16"/>
      <c r="X19" s="104">
        <f t="shared" si="5"/>
        <v>0</v>
      </c>
    </row>
    <row r="20" spans="1:24" ht="15" thickBot="1" x14ac:dyDescent="0.35">
      <c r="A20" s="75" t="s">
        <v>22</v>
      </c>
      <c r="B20" s="76"/>
      <c r="C20" s="77"/>
      <c r="D20" s="78"/>
      <c r="E20" s="79"/>
      <c r="F20" s="79"/>
      <c r="G20" s="80"/>
      <c r="H20" s="78" t="e">
        <f t="shared" ref="H20:P20" si="8">SUMPRODUCT(H19,$W$19)</f>
        <v>#VALUE!</v>
      </c>
      <c r="I20" s="78" t="e">
        <f t="shared" si="8"/>
        <v>#VALUE!</v>
      </c>
      <c r="J20" s="78" t="e">
        <f t="shared" si="8"/>
        <v>#VALUE!</v>
      </c>
      <c r="K20" s="78" t="e">
        <f t="shared" si="8"/>
        <v>#VALUE!</v>
      </c>
      <c r="L20" s="78" t="e">
        <f t="shared" si="8"/>
        <v>#VALUE!</v>
      </c>
      <c r="M20" s="78" t="e">
        <f t="shared" si="8"/>
        <v>#VALUE!</v>
      </c>
      <c r="N20" s="78" t="e">
        <f t="shared" si="8"/>
        <v>#VALUE!</v>
      </c>
      <c r="O20" s="78" t="e">
        <f t="shared" si="8"/>
        <v>#VALUE!</v>
      </c>
      <c r="P20" s="78" t="e">
        <f t="shared" si="8"/>
        <v>#VALUE!</v>
      </c>
      <c r="Q20" s="78" t="e">
        <f>SUMPRODUCT(Q19,$W$19)</f>
        <v>#VALUE!</v>
      </c>
      <c r="R20" s="78" t="e">
        <f t="shared" ref="R20:T20" si="9">SUMPRODUCT(R19,$W$19)</f>
        <v>#VALUE!</v>
      </c>
      <c r="S20" s="78" t="e">
        <f t="shared" si="9"/>
        <v>#VALUE!</v>
      </c>
      <c r="T20" s="78" t="e">
        <f t="shared" si="9"/>
        <v>#VALUE!</v>
      </c>
      <c r="U20" s="78"/>
      <c r="V20" s="113" t="s">
        <v>22</v>
      </c>
      <c r="W20" s="114"/>
      <c r="X20" s="81">
        <f>SUM(X19)</f>
        <v>0</v>
      </c>
    </row>
    <row r="21" spans="1:24" ht="18.600000000000001" thickBot="1" x14ac:dyDescent="0.4">
      <c r="A21" s="35" t="s">
        <v>23</v>
      </c>
      <c r="B21" s="24"/>
      <c r="C21" s="37" t="s">
        <v>60</v>
      </c>
      <c r="D21" s="1"/>
      <c r="E21" s="26"/>
      <c r="F21" s="26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</row>
    <row r="22" spans="1:24" s="87" customFormat="1" ht="60" customHeight="1" x14ac:dyDescent="0.3">
      <c r="A22" s="23"/>
      <c r="B22" s="32">
        <v>1</v>
      </c>
      <c r="C22" s="82" t="s">
        <v>33</v>
      </c>
      <c r="D22" s="88"/>
      <c r="E22" s="28" t="s">
        <v>15</v>
      </c>
      <c r="F22" s="28" t="s">
        <v>24</v>
      </c>
      <c r="G22" s="84"/>
      <c r="H22" s="4">
        <v>0</v>
      </c>
      <c r="I22" s="5">
        <v>0</v>
      </c>
      <c r="J22" s="6">
        <v>0</v>
      </c>
      <c r="K22" s="7">
        <v>0</v>
      </c>
      <c r="L22" s="8">
        <v>0</v>
      </c>
      <c r="M22" s="9">
        <v>4</v>
      </c>
      <c r="N22" s="10">
        <v>3</v>
      </c>
      <c r="O22" s="11">
        <v>0</v>
      </c>
      <c r="P22" s="12">
        <v>0</v>
      </c>
      <c r="Q22" s="13">
        <v>40</v>
      </c>
      <c r="R22" s="14">
        <v>0</v>
      </c>
      <c r="S22" s="15">
        <v>0</v>
      </c>
      <c r="T22" s="73">
        <v>10</v>
      </c>
      <c r="U22" s="74"/>
      <c r="V22" s="36">
        <f t="shared" si="0"/>
        <v>57</v>
      </c>
      <c r="W22" s="16"/>
      <c r="X22" s="104">
        <f t="shared" si="5"/>
        <v>0</v>
      </c>
    </row>
    <row r="23" spans="1:24" ht="15" thickBot="1" x14ac:dyDescent="0.35">
      <c r="A23" s="75" t="s">
        <v>23</v>
      </c>
      <c r="B23" s="76"/>
      <c r="C23" s="77"/>
      <c r="D23" s="78"/>
      <c r="E23" s="79"/>
      <c r="F23" s="79"/>
      <c r="G23" s="80"/>
      <c r="H23" s="78" t="e">
        <f t="shared" ref="H23:P23" si="10">SUMPRODUCT(H22,$W$22)</f>
        <v>#VALUE!</v>
      </c>
      <c r="I23" s="78" t="e">
        <f t="shared" si="10"/>
        <v>#VALUE!</v>
      </c>
      <c r="J23" s="78" t="e">
        <f t="shared" si="10"/>
        <v>#VALUE!</v>
      </c>
      <c r="K23" s="78" t="e">
        <f t="shared" si="10"/>
        <v>#VALUE!</v>
      </c>
      <c r="L23" s="78" t="e">
        <f t="shared" si="10"/>
        <v>#VALUE!</v>
      </c>
      <c r="M23" s="78" t="e">
        <f t="shared" si="10"/>
        <v>#VALUE!</v>
      </c>
      <c r="N23" s="78" t="e">
        <f t="shared" si="10"/>
        <v>#VALUE!</v>
      </c>
      <c r="O23" s="78" t="e">
        <f t="shared" si="10"/>
        <v>#VALUE!</v>
      </c>
      <c r="P23" s="78" t="e">
        <f t="shared" si="10"/>
        <v>#VALUE!</v>
      </c>
      <c r="Q23" s="78" t="e">
        <f>SUMPRODUCT(Q22,$W$22)</f>
        <v>#VALUE!</v>
      </c>
      <c r="R23" s="78" t="e">
        <f t="shared" ref="R23:T23" si="11">SUMPRODUCT(R22,$W$22)</f>
        <v>#VALUE!</v>
      </c>
      <c r="S23" s="78" t="e">
        <f t="shared" si="11"/>
        <v>#VALUE!</v>
      </c>
      <c r="T23" s="78" t="e">
        <f t="shared" si="11"/>
        <v>#VALUE!</v>
      </c>
      <c r="U23" s="78"/>
      <c r="V23" s="113" t="s">
        <v>23</v>
      </c>
      <c r="W23" s="114"/>
      <c r="X23" s="81">
        <f>SUM(X22)</f>
        <v>0</v>
      </c>
    </row>
    <row r="24" spans="1:24" ht="18.600000000000001" thickBot="1" x14ac:dyDescent="0.4">
      <c r="A24" s="35" t="s">
        <v>61</v>
      </c>
      <c r="B24" s="24"/>
      <c r="C24" s="37" t="s">
        <v>34</v>
      </c>
      <c r="D24" s="1"/>
      <c r="E24" s="26"/>
      <c r="F24" s="26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</row>
    <row r="25" spans="1:24" ht="70.2" customHeight="1" x14ac:dyDescent="0.3">
      <c r="A25" s="23"/>
      <c r="B25" s="32">
        <v>1</v>
      </c>
      <c r="C25" s="45" t="s">
        <v>74</v>
      </c>
      <c r="D25" s="19"/>
      <c r="E25" s="22" t="s">
        <v>0</v>
      </c>
      <c r="F25" s="22">
        <v>1</v>
      </c>
      <c r="G25" s="29"/>
      <c r="H25" s="4"/>
      <c r="I25" s="5"/>
      <c r="J25" s="6"/>
      <c r="K25" s="7"/>
      <c r="L25" s="8"/>
      <c r="M25" s="9"/>
      <c r="N25" s="10"/>
      <c r="O25" s="11"/>
      <c r="P25" s="12"/>
      <c r="Q25" s="13">
        <v>1000</v>
      </c>
      <c r="R25" s="14"/>
      <c r="S25" s="15"/>
      <c r="T25" s="89"/>
      <c r="U25" s="90"/>
      <c r="V25" s="47">
        <f>SUM(H25:S25)</f>
        <v>1000</v>
      </c>
      <c r="W25" s="16"/>
      <c r="X25" s="105">
        <f>V25*W25</f>
        <v>0</v>
      </c>
    </row>
    <row r="26" spans="1:24" ht="70.2" customHeight="1" x14ac:dyDescent="0.3">
      <c r="A26" s="23"/>
      <c r="B26" s="32">
        <v>2</v>
      </c>
      <c r="C26" s="46" t="s">
        <v>75</v>
      </c>
      <c r="D26" s="19"/>
      <c r="E26" s="22" t="s">
        <v>0</v>
      </c>
      <c r="F26" s="22">
        <v>1</v>
      </c>
      <c r="G26" s="29"/>
      <c r="H26" s="4"/>
      <c r="I26" s="5"/>
      <c r="J26" s="6"/>
      <c r="K26" s="7"/>
      <c r="L26" s="8"/>
      <c r="M26" s="9"/>
      <c r="N26" s="10"/>
      <c r="O26" s="11"/>
      <c r="P26" s="12"/>
      <c r="Q26" s="13">
        <v>1000</v>
      </c>
      <c r="R26" s="14"/>
      <c r="S26" s="15"/>
      <c r="T26" s="89"/>
      <c r="U26" s="90"/>
      <c r="V26" s="47">
        <f>SUM(H26:S26)</f>
        <v>1000</v>
      </c>
      <c r="W26" s="16"/>
      <c r="X26" s="105">
        <f>V26*W26</f>
        <v>0</v>
      </c>
    </row>
    <row r="27" spans="1:24" ht="15" thickBot="1" x14ac:dyDescent="0.35">
      <c r="A27" s="75" t="s">
        <v>61</v>
      </c>
      <c r="B27" s="76"/>
      <c r="C27" s="77"/>
      <c r="D27" s="78"/>
      <c r="E27" s="79"/>
      <c r="F27" s="79"/>
      <c r="G27" s="80"/>
      <c r="H27" s="78">
        <f t="shared" ref="H27:T27" si="12">SUMPRODUCT(H25:H26,$W$25:$W$26)</f>
        <v>0</v>
      </c>
      <c r="I27" s="78">
        <f t="shared" si="12"/>
        <v>0</v>
      </c>
      <c r="J27" s="78">
        <f t="shared" si="12"/>
        <v>0</v>
      </c>
      <c r="K27" s="78">
        <f t="shared" si="12"/>
        <v>0</v>
      </c>
      <c r="L27" s="78">
        <f t="shared" si="12"/>
        <v>0</v>
      </c>
      <c r="M27" s="78">
        <f t="shared" si="12"/>
        <v>0</v>
      </c>
      <c r="N27" s="78">
        <f t="shared" si="12"/>
        <v>0</v>
      </c>
      <c r="O27" s="78">
        <f t="shared" si="12"/>
        <v>0</v>
      </c>
      <c r="P27" s="78">
        <f t="shared" si="12"/>
        <v>0</v>
      </c>
      <c r="Q27" s="78">
        <f t="shared" si="12"/>
        <v>0</v>
      </c>
      <c r="R27" s="78">
        <f t="shared" si="12"/>
        <v>0</v>
      </c>
      <c r="S27" s="78">
        <f t="shared" si="12"/>
        <v>0</v>
      </c>
      <c r="T27" s="78">
        <f t="shared" si="12"/>
        <v>0</v>
      </c>
      <c r="U27" s="78"/>
      <c r="V27" s="116" t="s">
        <v>61</v>
      </c>
      <c r="W27" s="117"/>
      <c r="X27" s="81">
        <f>SUM(X25:X26)</f>
        <v>0</v>
      </c>
    </row>
    <row r="28" spans="1:24" ht="18.600000000000001" thickBot="1" x14ac:dyDescent="0.4">
      <c r="A28" s="35" t="s">
        <v>62</v>
      </c>
      <c r="B28" s="25"/>
      <c r="C28" s="38" t="s">
        <v>35</v>
      </c>
      <c r="D28" s="20"/>
      <c r="E28" s="27"/>
      <c r="F28" s="27"/>
      <c r="G28" s="3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34.950000000000003" customHeight="1" x14ac:dyDescent="0.3">
      <c r="A29" s="23"/>
      <c r="B29" s="32">
        <v>1</v>
      </c>
      <c r="C29" s="45" t="s">
        <v>38</v>
      </c>
      <c r="D29" s="3"/>
      <c r="E29" s="22" t="s">
        <v>15</v>
      </c>
      <c r="F29" s="22" t="s">
        <v>24</v>
      </c>
      <c r="G29" s="29"/>
      <c r="H29" s="4">
        <v>0</v>
      </c>
      <c r="I29" s="5">
        <v>0</v>
      </c>
      <c r="J29" s="6">
        <v>0</v>
      </c>
      <c r="K29" s="7">
        <v>0</v>
      </c>
      <c r="L29" s="8">
        <v>0</v>
      </c>
      <c r="M29" s="9">
        <v>0</v>
      </c>
      <c r="N29" s="10">
        <v>0</v>
      </c>
      <c r="O29" s="11">
        <v>0</v>
      </c>
      <c r="P29" s="12">
        <v>0</v>
      </c>
      <c r="Q29" s="13">
        <v>40</v>
      </c>
      <c r="R29" s="14">
        <v>0</v>
      </c>
      <c r="S29" s="15">
        <v>0</v>
      </c>
      <c r="T29" s="89">
        <v>0</v>
      </c>
      <c r="U29" s="90"/>
      <c r="V29" s="36">
        <f>SUM(H29:S29)</f>
        <v>40</v>
      </c>
      <c r="W29" s="16"/>
      <c r="X29" s="105">
        <f>V29*W29</f>
        <v>0</v>
      </c>
    </row>
    <row r="30" spans="1:24" ht="15" thickBot="1" x14ac:dyDescent="0.35">
      <c r="A30" s="75" t="s">
        <v>62</v>
      </c>
      <c r="B30" s="76"/>
      <c r="C30" s="77"/>
      <c r="D30" s="78"/>
      <c r="E30" s="79"/>
      <c r="F30" s="79"/>
      <c r="G30" s="80"/>
      <c r="H30" s="78" t="e">
        <f t="shared" ref="H30:T30" si="13">SUMPRODUCT(H29,$W$29)</f>
        <v>#VALUE!</v>
      </c>
      <c r="I30" s="78" t="e">
        <f t="shared" si="13"/>
        <v>#VALUE!</v>
      </c>
      <c r="J30" s="78" t="e">
        <f t="shared" si="13"/>
        <v>#VALUE!</v>
      </c>
      <c r="K30" s="78" t="e">
        <f t="shared" si="13"/>
        <v>#VALUE!</v>
      </c>
      <c r="L30" s="78" t="e">
        <f t="shared" si="13"/>
        <v>#VALUE!</v>
      </c>
      <c r="M30" s="78" t="e">
        <f t="shared" si="13"/>
        <v>#VALUE!</v>
      </c>
      <c r="N30" s="78" t="e">
        <f t="shared" si="13"/>
        <v>#VALUE!</v>
      </c>
      <c r="O30" s="78" t="e">
        <f t="shared" si="13"/>
        <v>#VALUE!</v>
      </c>
      <c r="P30" s="78" t="e">
        <f t="shared" si="13"/>
        <v>#VALUE!</v>
      </c>
      <c r="Q30" s="78" t="e">
        <f t="shared" si="13"/>
        <v>#VALUE!</v>
      </c>
      <c r="R30" s="78" t="e">
        <f t="shared" si="13"/>
        <v>#VALUE!</v>
      </c>
      <c r="S30" s="78" t="e">
        <f t="shared" si="13"/>
        <v>#VALUE!</v>
      </c>
      <c r="T30" s="78" t="e">
        <f t="shared" si="13"/>
        <v>#VALUE!</v>
      </c>
      <c r="U30" s="78"/>
      <c r="V30" s="113" t="s">
        <v>62</v>
      </c>
      <c r="W30" s="114"/>
      <c r="X30" s="81">
        <f>SUM(X29)</f>
        <v>0</v>
      </c>
    </row>
    <row r="31" spans="1:24" ht="18" x14ac:dyDescent="0.35">
      <c r="A31" s="91" t="s">
        <v>63</v>
      </c>
      <c r="B31" s="92"/>
      <c r="C31" s="37" t="s">
        <v>51</v>
      </c>
      <c r="D31" s="93"/>
      <c r="E31" s="94"/>
      <c r="F31" s="94"/>
      <c r="G31" s="95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6"/>
      <c r="X31" s="96"/>
    </row>
    <row r="32" spans="1:24" ht="34.950000000000003" customHeight="1" x14ac:dyDescent="0.3">
      <c r="A32" s="23"/>
      <c r="B32" s="33">
        <v>1</v>
      </c>
      <c r="C32" s="97" t="s">
        <v>39</v>
      </c>
      <c r="D32" s="19"/>
      <c r="E32" s="22" t="s">
        <v>15</v>
      </c>
      <c r="F32" s="28" t="s">
        <v>24</v>
      </c>
      <c r="G32" s="29"/>
      <c r="H32" s="4"/>
      <c r="I32" s="5"/>
      <c r="J32" s="6"/>
      <c r="K32" s="7">
        <v>2</v>
      </c>
      <c r="L32" s="8"/>
      <c r="M32" s="9"/>
      <c r="N32" s="10"/>
      <c r="O32" s="11"/>
      <c r="P32" s="12"/>
      <c r="Q32" s="13"/>
      <c r="R32" s="14"/>
      <c r="S32" s="15"/>
      <c r="T32" s="18"/>
      <c r="V32" s="36">
        <f t="shared" ref="V32:V42" si="14">SUM(H32:T32)</f>
        <v>2</v>
      </c>
      <c r="W32" s="16"/>
      <c r="X32" s="104">
        <f t="shared" ref="X32:X41" si="15">V32*W32</f>
        <v>0</v>
      </c>
    </row>
    <row r="33" spans="1:24" ht="34.950000000000003" customHeight="1" x14ac:dyDescent="0.3">
      <c r="A33" s="23"/>
      <c r="B33" s="32">
        <v>2</v>
      </c>
      <c r="C33" s="97" t="s">
        <v>77</v>
      </c>
      <c r="D33" s="21" t="s">
        <v>30</v>
      </c>
      <c r="E33" s="22" t="s">
        <v>15</v>
      </c>
      <c r="F33" s="28" t="s">
        <v>44</v>
      </c>
      <c r="G33" s="29" t="s">
        <v>52</v>
      </c>
      <c r="H33" s="4"/>
      <c r="I33" s="5"/>
      <c r="J33" s="6"/>
      <c r="K33" s="7">
        <v>2</v>
      </c>
      <c r="L33" s="8"/>
      <c r="M33" s="9"/>
      <c r="N33" s="10"/>
      <c r="O33" s="11"/>
      <c r="P33" s="12"/>
      <c r="Q33" s="13"/>
      <c r="R33" s="14"/>
      <c r="S33" s="15"/>
      <c r="T33" s="18"/>
      <c r="V33" s="36">
        <f t="shared" si="14"/>
        <v>2</v>
      </c>
      <c r="W33" s="16"/>
      <c r="X33" s="104">
        <f t="shared" si="15"/>
        <v>0</v>
      </c>
    </row>
    <row r="34" spans="1:24" ht="34.950000000000003" customHeight="1" x14ac:dyDescent="0.3">
      <c r="A34" s="23"/>
      <c r="B34" s="33">
        <v>3</v>
      </c>
      <c r="C34" s="97" t="s">
        <v>53</v>
      </c>
      <c r="D34" s="21" t="s">
        <v>30</v>
      </c>
      <c r="E34" s="22" t="s">
        <v>15</v>
      </c>
      <c r="F34" s="28" t="s">
        <v>44</v>
      </c>
      <c r="G34" s="29" t="s">
        <v>52</v>
      </c>
      <c r="H34" s="4"/>
      <c r="I34" s="5"/>
      <c r="J34" s="6"/>
      <c r="K34" s="7">
        <v>2</v>
      </c>
      <c r="L34" s="8"/>
      <c r="M34" s="9"/>
      <c r="N34" s="10"/>
      <c r="O34" s="11"/>
      <c r="P34" s="12"/>
      <c r="Q34" s="13"/>
      <c r="R34" s="14"/>
      <c r="S34" s="15"/>
      <c r="T34" s="18"/>
      <c r="V34" s="36">
        <f t="shared" si="14"/>
        <v>2</v>
      </c>
      <c r="W34" s="16"/>
      <c r="X34" s="104">
        <f t="shared" si="15"/>
        <v>0</v>
      </c>
    </row>
    <row r="35" spans="1:24" ht="34.950000000000003" customHeight="1" x14ac:dyDescent="0.3">
      <c r="A35" s="23"/>
      <c r="B35" s="32">
        <v>4</v>
      </c>
      <c r="C35" s="97" t="s">
        <v>54</v>
      </c>
      <c r="D35" s="19"/>
      <c r="E35" s="22" t="s">
        <v>15</v>
      </c>
      <c r="F35" s="28" t="s">
        <v>44</v>
      </c>
      <c r="G35" s="29" t="s">
        <v>45</v>
      </c>
      <c r="H35" s="4"/>
      <c r="I35" s="5"/>
      <c r="J35" s="6"/>
      <c r="K35" s="7">
        <v>2</v>
      </c>
      <c r="L35" s="8"/>
      <c r="M35" s="9"/>
      <c r="N35" s="10"/>
      <c r="O35" s="11"/>
      <c r="P35" s="12"/>
      <c r="Q35" s="13"/>
      <c r="R35" s="14"/>
      <c r="S35" s="15"/>
      <c r="T35" s="18"/>
      <c r="V35" s="36">
        <f t="shared" si="14"/>
        <v>2</v>
      </c>
      <c r="W35" s="16"/>
      <c r="X35" s="104">
        <f t="shared" si="15"/>
        <v>0</v>
      </c>
    </row>
    <row r="36" spans="1:24" ht="34.950000000000003" customHeight="1" x14ac:dyDescent="0.3">
      <c r="A36" s="23"/>
      <c r="B36" s="33">
        <v>5</v>
      </c>
      <c r="C36" s="97" t="s">
        <v>55</v>
      </c>
      <c r="D36" s="19"/>
      <c r="E36" s="22" t="s">
        <v>15</v>
      </c>
      <c r="F36" s="28" t="s">
        <v>46</v>
      </c>
      <c r="G36" s="29" t="s">
        <v>45</v>
      </c>
      <c r="H36" s="4"/>
      <c r="I36" s="5"/>
      <c r="J36" s="6"/>
      <c r="K36" s="7">
        <v>4</v>
      </c>
      <c r="L36" s="8"/>
      <c r="M36" s="9"/>
      <c r="N36" s="10"/>
      <c r="O36" s="11"/>
      <c r="P36" s="12"/>
      <c r="Q36" s="13"/>
      <c r="R36" s="14"/>
      <c r="S36" s="15"/>
      <c r="T36" s="18"/>
      <c r="V36" s="36">
        <f t="shared" si="14"/>
        <v>4</v>
      </c>
      <c r="W36" s="16"/>
      <c r="X36" s="104">
        <f t="shared" si="15"/>
        <v>0</v>
      </c>
    </row>
    <row r="37" spans="1:24" ht="34.950000000000003" customHeight="1" x14ac:dyDescent="0.3">
      <c r="A37" s="23"/>
      <c r="B37" s="32">
        <v>6</v>
      </c>
      <c r="C37" s="97" t="s">
        <v>56</v>
      </c>
      <c r="D37" s="19"/>
      <c r="E37" s="22" t="s">
        <v>15</v>
      </c>
      <c r="F37" s="28" t="s">
        <v>46</v>
      </c>
      <c r="G37" s="29" t="s">
        <v>45</v>
      </c>
      <c r="H37" s="4"/>
      <c r="I37" s="5"/>
      <c r="J37" s="6"/>
      <c r="K37" s="7">
        <v>4</v>
      </c>
      <c r="L37" s="8"/>
      <c r="M37" s="9"/>
      <c r="N37" s="10"/>
      <c r="O37" s="11"/>
      <c r="P37" s="12"/>
      <c r="Q37" s="13"/>
      <c r="R37" s="14"/>
      <c r="S37" s="15"/>
      <c r="T37" s="18"/>
      <c r="V37" s="36">
        <f t="shared" si="14"/>
        <v>4</v>
      </c>
      <c r="W37" s="16"/>
      <c r="X37" s="104">
        <f t="shared" si="15"/>
        <v>0</v>
      </c>
    </row>
    <row r="38" spans="1:24" ht="34.950000000000003" customHeight="1" x14ac:dyDescent="0.3">
      <c r="A38" s="23"/>
      <c r="B38" s="33">
        <v>7</v>
      </c>
      <c r="C38" s="45" t="s">
        <v>76</v>
      </c>
      <c r="D38" s="21"/>
      <c r="E38" s="22" t="s">
        <v>0</v>
      </c>
      <c r="F38" s="28">
        <v>1</v>
      </c>
      <c r="G38" s="29"/>
      <c r="H38" s="4"/>
      <c r="I38" s="5"/>
      <c r="J38" s="6"/>
      <c r="K38" s="7">
        <v>10</v>
      </c>
      <c r="L38" s="8"/>
      <c r="M38" s="9"/>
      <c r="N38" s="10"/>
      <c r="O38" s="11"/>
      <c r="P38" s="12"/>
      <c r="Q38" s="13"/>
      <c r="R38" s="14"/>
      <c r="S38" s="15"/>
      <c r="T38" s="18"/>
      <c r="V38" s="36">
        <f t="shared" si="14"/>
        <v>10</v>
      </c>
      <c r="W38" s="16"/>
      <c r="X38" s="104">
        <f t="shared" si="15"/>
        <v>0</v>
      </c>
    </row>
    <row r="39" spans="1:24" ht="34.950000000000003" customHeight="1" x14ac:dyDescent="0.3">
      <c r="A39" s="23"/>
      <c r="B39" s="33">
        <v>8</v>
      </c>
      <c r="C39" s="45" t="s">
        <v>40</v>
      </c>
      <c r="D39" s="21"/>
      <c r="E39" s="22" t="s">
        <v>15</v>
      </c>
      <c r="F39" s="28" t="s">
        <v>25</v>
      </c>
      <c r="G39" s="29" t="s">
        <v>47</v>
      </c>
      <c r="H39" s="4"/>
      <c r="I39" s="5"/>
      <c r="J39" s="6"/>
      <c r="K39" s="7">
        <v>1</v>
      </c>
      <c r="L39" s="8"/>
      <c r="M39" s="9"/>
      <c r="N39" s="10"/>
      <c r="O39" s="11"/>
      <c r="P39" s="12"/>
      <c r="Q39" s="13"/>
      <c r="R39" s="14"/>
      <c r="S39" s="15"/>
      <c r="T39" s="18"/>
      <c r="V39" s="36">
        <f t="shared" si="14"/>
        <v>1</v>
      </c>
      <c r="W39" s="16"/>
      <c r="X39" s="104">
        <f t="shared" si="15"/>
        <v>0</v>
      </c>
    </row>
    <row r="40" spans="1:24" ht="34.950000000000003" customHeight="1" x14ac:dyDescent="0.3">
      <c r="A40" s="23"/>
      <c r="B40" s="33">
        <v>9</v>
      </c>
      <c r="C40" s="45" t="s">
        <v>41</v>
      </c>
      <c r="D40" s="21"/>
      <c r="E40" s="22" t="s">
        <v>15</v>
      </c>
      <c r="F40" s="28" t="s">
        <v>66</v>
      </c>
      <c r="G40" s="29" t="s">
        <v>48</v>
      </c>
      <c r="H40" s="4"/>
      <c r="I40" s="5"/>
      <c r="J40" s="6"/>
      <c r="K40" s="7">
        <v>1</v>
      </c>
      <c r="L40" s="8"/>
      <c r="M40" s="9"/>
      <c r="N40" s="10"/>
      <c r="O40" s="11"/>
      <c r="P40" s="12"/>
      <c r="Q40" s="13"/>
      <c r="R40" s="14"/>
      <c r="S40" s="15"/>
      <c r="T40" s="18"/>
      <c r="V40" s="36">
        <f t="shared" si="14"/>
        <v>1</v>
      </c>
      <c r="W40" s="16"/>
      <c r="X40" s="104">
        <f t="shared" si="15"/>
        <v>0</v>
      </c>
    </row>
    <row r="41" spans="1:24" ht="34.950000000000003" customHeight="1" x14ac:dyDescent="0.3">
      <c r="A41" s="23"/>
      <c r="B41" s="33">
        <v>10</v>
      </c>
      <c r="C41" s="45" t="s">
        <v>42</v>
      </c>
      <c r="D41" s="21"/>
      <c r="E41" s="22" t="s">
        <v>15</v>
      </c>
      <c r="F41" s="28" t="s">
        <v>66</v>
      </c>
      <c r="G41" s="29" t="s">
        <v>48</v>
      </c>
      <c r="H41" s="4"/>
      <c r="I41" s="5"/>
      <c r="J41" s="6"/>
      <c r="K41" s="7">
        <v>2</v>
      </c>
      <c r="L41" s="8"/>
      <c r="M41" s="9"/>
      <c r="N41" s="10"/>
      <c r="O41" s="11"/>
      <c r="P41" s="12"/>
      <c r="Q41" s="13"/>
      <c r="R41" s="14"/>
      <c r="S41" s="15"/>
      <c r="T41" s="18"/>
      <c r="V41" s="36">
        <f t="shared" si="14"/>
        <v>2</v>
      </c>
      <c r="W41" s="16"/>
      <c r="X41" s="104">
        <f t="shared" si="15"/>
        <v>0</v>
      </c>
    </row>
    <row r="42" spans="1:24" ht="34.950000000000003" customHeight="1" x14ac:dyDescent="0.3">
      <c r="A42" s="23"/>
      <c r="B42" s="33">
        <v>11</v>
      </c>
      <c r="C42" s="45" t="s">
        <v>43</v>
      </c>
      <c r="D42" s="21"/>
      <c r="E42" s="22" t="s">
        <v>15</v>
      </c>
      <c r="F42" s="28" t="s">
        <v>66</v>
      </c>
      <c r="G42" s="29" t="s">
        <v>48</v>
      </c>
      <c r="H42" s="4"/>
      <c r="I42" s="5"/>
      <c r="J42" s="6"/>
      <c r="K42" s="7">
        <v>2</v>
      </c>
      <c r="L42" s="8"/>
      <c r="M42" s="9"/>
      <c r="N42" s="10"/>
      <c r="O42" s="11"/>
      <c r="P42" s="12"/>
      <c r="Q42" s="13"/>
      <c r="R42" s="14"/>
      <c r="S42" s="15"/>
      <c r="T42" s="18"/>
      <c r="V42" s="36">
        <f t="shared" si="14"/>
        <v>2</v>
      </c>
      <c r="W42" s="16"/>
      <c r="X42" s="104">
        <f>V42*W42</f>
        <v>0</v>
      </c>
    </row>
    <row r="43" spans="1:24" ht="15" thickBot="1" x14ac:dyDescent="0.35">
      <c r="A43" s="75" t="s">
        <v>64</v>
      </c>
      <c r="B43" s="76"/>
      <c r="C43" s="77"/>
      <c r="D43" s="78"/>
      <c r="E43" s="79"/>
      <c r="F43" s="79"/>
      <c r="G43" s="80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113" t="s">
        <v>63</v>
      </c>
      <c r="W43" s="115"/>
      <c r="X43" s="81">
        <f>SUM(X32:X42)</f>
        <v>0</v>
      </c>
    </row>
    <row r="44" spans="1:24" ht="18" x14ac:dyDescent="0.35">
      <c r="A44" s="98"/>
      <c r="B44" s="99"/>
      <c r="C44" s="98"/>
      <c r="D44" s="100"/>
      <c r="E44" s="101"/>
      <c r="F44" s="101"/>
      <c r="G44" s="102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3"/>
    </row>
  </sheetData>
  <sheetProtection algorithmName="SHA-512" hashValue="b4q8imfwexnBs6xYvsoq/bgSqGkP6EOrmvekQx+U3OonzCGBGuYi9ZzJmqw9MQ1TuxEiLdf6Iu8vBuD6uiU56g==" saltValue="64gXWE3amExDe/WGArEx2A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S7:U7 G7" name="Racek"/>
    <protectedRange algorithmName="SHA-512" hashValue="9GDNgf2GjTCkd2ETd8RKO3gd0YaVDKEKD+s1ej6pumy+fYgziSMqHZei81qXRYySw9UrfsrkLCOIs6tNgyaFsA==" saltValue="BHHNBs+F7ykH5oaVN7pF3A==" spinCount="100000" sqref="R7 G7" name="mAREŠ"/>
    <protectedRange algorithmName="SHA-512" hashValue="YpHdwhb7kUY4xP+Jdh/9k3hfWBpHWwpINw5gprGEdGJFiNJCIsrVaS0egt7YNN2Rt3BL9m5AapEH+jRb/oY5zQ==" saltValue="HicYtryzwO1uF8In8jPQuA==" spinCount="100000" sqref="Q7 G7" name="Klein"/>
    <protectedRange algorithmName="SHA-512" hashValue="ELBePT7j6PmyJgcPHhwY+jO9TM0cB8EAVF/LQhkFHFgIZRt1ETJn46C8hf9Gzui9ssDT/LimEwEaPFBUfIRXjg==" saltValue="w/gByqOJd4kXpeClDDp07A==" spinCount="100000" sqref="P7 G7" name="Tonar"/>
    <protectedRange algorithmName="SHA-512" hashValue="ccv2hrHO+xEy1wHL0QNW0++C4zCw6xcV6qi7+AFBAviAZPq+ULVkbOxv+RMZAIDePODWaJu64Mw9arrgRly7WQ==" saltValue="dM9EmkG0inn5TKRkY0SmzA==" spinCount="100000" sqref="O7 G7" name="Vištejnová"/>
    <protectedRange algorithmName="SHA-512" hashValue="zsmFCsdwULok271kVm21BC0CIet3F1CgoUFN7CW57ED2RYeBTQwgCs+ZNVVtPgUkKeUIJ5tsQp4tQFXHcf7+CQ==" saltValue="Z6+MJ6PpeESoXCTrJYXs3Q==" spinCount="100000" sqref="L7 G7" name="Ježek"/>
    <protectedRange algorithmName="SHA-512" hashValue="U3jqbuXDTrCOp9Fhd79546jCvDpJalRBs9f2+6oqeakN8H1lJEJQ66Dn+i1HRwsAcT5vCB5CH8Fl5XMEob4BBw==" saltValue="aTDjbBRem2jSnmDpTPjVXQ==" spinCount="100000" sqref="K7 G7" name="Štengl"/>
    <protectedRange algorithmName="SHA-512" hashValue="oIrjZ/GO5pKzbv7XQgnFlZLYWMJJzRQXDebBmzWa3Yr/FGShyOdxKVJOK6lwQLpYoxTgR4yaUB4CTkFqLwA63Q==" saltValue="oK+06jBIeR5CZIPPzwYJcQ==" spinCount="100000" sqref="I7 G7" name="Hrabák"/>
    <protectedRange algorithmName="SHA-512" hashValue="g5scxB9KOWCM6V0um8bO8hpAtd7NGRxHOLJ5S6G7Nq3o3UbMxNHoolpX1NhjkEajU91NMvfI4Y0K+Jag+Sgu4Q==" saltValue="afofTOZZZST2mAWJu3EzSw==" spinCount="100000" sqref="G7:H7" name="Matějovič"/>
    <protectedRange algorithmName="SHA-512" hashValue="lVoTc5nZyzEYcSaTeGjMa8GIfjHxczVnKiYJwARaEhdFL0NmfEC5oG1AwWFuMriQD/8i4AximtIZJnHVzg1khw==" saltValue="0u1redgYF7o60krPn2ByoA==" spinCount="100000" sqref="A1:XFD7 A44:XFD1048576" name="Administrátor"/>
    <protectedRange algorithmName="SHA-512" hashValue="lta5o1JJk7EyMWHcVhU+93Z5n0Hdxkns9cslkYhsBDN+UZnXD+2GZ4pYbpOGd6wNBYHnc79MtoId+cbo3SCL6g==" saltValue="+h+IP9lwSorAqv5vJq4taQ==" spinCount="100000" sqref="N7 G7" name="Kuncová"/>
    <protectedRange algorithmName="SHA-512" hashValue="Ev4t+GCXNGRINYsp1BaFQP4dnM+r21wNCV+lYhl1L9fe3ZQpzBHferzimgMSx8dXNEFrRAGLpFpJGKtOsXB7qQ==" saltValue="fI8pV6BsTItSq2YL+9ij/g==" spinCount="100000" sqref="M7 G7" name="Cendelín"/>
    <protectedRange algorithmName="SHA-512" hashValue="v4/G+NoHFBLCC3iohpYCeLROVnMrG6Fi/eR5kO9DBhg6Q3RjUn5BkiK0mF/IDM9ZHu2l+aev5vFROCbyzYqPog==" saltValue="t1LlxSPt8/rjt6hBJ45rLQ==" spinCount="100000" sqref="G27 G20 G30 G23 G11 G14 G17" name="Racek_4"/>
    <protectedRange algorithmName="SHA-512" hashValue="arPlZBTYMwFEVXDrwUIUHeXpRHHNX1V9on9A91/2bCAVTFy4I62QfQi78UNhWZ7oNu+MBojZjUIfrITrMfwOSg==" saltValue="cFYgWxlBGutZhPz1osKG6Q==" spinCount="100000" sqref="G27 G20 G30 G23 G11 G14 G17" name="Mareš_4"/>
    <protectedRange algorithmName="SHA-512" hashValue="ixdTYQ7XqRYgX4TntetHFmNZDma8ZrBCWfAlJLk7z89m+5j4CHqA1BgHZBGnq3fCilSsEG8REVhE45yuSQhBbA==" saltValue="YoaRDfJEXPQoPreA8nRakg==" spinCount="100000" sqref="G27 G20 G30 G23 G11 G14 G17" name="Klein_4"/>
    <protectedRange algorithmName="SHA-512" hashValue="MmwNl7yfQmBJ4skDo0uHnwYK2LR8WaZAkbLC8PFBIYYcHD+RTAtGOYbK/TEMjcOh2pN5P136y+hEeOJGs+J5HA==" saltValue="vCqeDmPZjTKDf77BagYCOA==" spinCount="100000" sqref="G27 G20 G30 G23 G11 G14 G17" name="Tonar_4"/>
    <protectedRange algorithmName="SHA-512" hashValue="5L+nClUNRXiqmd6zhFd2RtwYrCw+YDm7JtHXubUZvkuRp1FPepJQkn0VbNpunOPCZllf60uKWEhvNiirQdZvJQ==" saltValue="lbdJVAFcXss8INEvZPzSxg==" spinCount="100000" sqref="G27 G20 G30 G23 G11 G14 G17" name="Vištejnová_4"/>
    <protectedRange algorithmName="SHA-512" hashValue="CPG4mrCs0MCeO4p1/Gp5lxZsPV3GNt+i7UiMg0Sxhvezo3uR95aw3lD4WPoimzr00HjCL3Ibx6N0cYHlKbtb+w==" saltValue="CIa/9w99nX1/KgzMmuVWzA==" spinCount="100000" sqref="G27 G20 G30 G23 G11 G14 G17" name="Kuncová_4"/>
    <protectedRange password="D0B0" sqref="G27 G20 G30 G23 G11 G14 G17" name="Cendelín_4"/>
    <protectedRange algorithmName="SHA-512" hashValue="3k5HR/aB7ZckheysjiexGf+gKkZa97ulYePnXRUyyS4/1144qsbBp5XdxKdNZ0yt4LcRSqXA72euVlk7I+0Xow==" saltValue="iKqMx6H557OjpG/TK611OQ==" spinCount="100000" sqref="G27 G20 G30 G23 G11 G14 G17" name="Ježek_4"/>
    <protectedRange password="D1B0" sqref="G27 G20 G30 G23 G11 G14 G17" name="Štengl_4"/>
    <protectedRange algorithmName="SHA-512" hashValue="Ig+QzYFBihry9TzE5ymdU4+XVXLhIhllbWqinqssAFVIehhLinXqJE08yat8vqjiWRqY/QHaI2kGWDUthyWOtQ==" saltValue="o9YYQRc4xAjgH4UwBPxobw==" spinCount="100000" sqref="G27 G20 G30 G23 G11 G14 G17" name="Reischig_2"/>
    <protectedRange algorithmName="SHA-512" hashValue="2jtULp20Seu9kTGuQ5NanVDmujgA2gcpH5ylAEZAxSuv1UQgd+0/Hk+ojvVFGS5DnlaDZeg2acQ181Z2oZGqSA==" saltValue="mRFGXK7RFVIrrvskllOZdQ==" spinCount="100000" sqref="G27 G20 G30 G23 G11 G14 G17" name="Hrabák_4"/>
    <protectedRange algorithmName="SHA-512" hashValue="Br+YIbFGht9lSB98WcH2TAl+KMMjZNgB+6eqJKZ8BwoSKCCcaGVJZmA9CO8xdrQWjCtU0VR7wlpNbRiPdQEchQ==" saltValue="2sy7ehG1r+0JwNv8ExDfSg==" spinCount="100000" sqref="A30:XFD30 A27:XFD27 A11:XFD11 A14:XFD14 A17:XFD17 A20:XFD20 A23:XFD23" name="administrátor_4"/>
    <protectedRange algorithmName="SHA-512" hashValue="D/n7/qoMoa+WvRU5+TdxxfwPpY0QZkPfko0Zhfau/73A++S1cLHt/eIEkh/TjrUzwypGjxah2L9w8juH7J0kyA==" saltValue="8r5xDasFhCrRn/cA2UUpwg==" spinCount="100000" sqref="G27:U27 G30:U30 G11:U11 G14:U14 G17:U17 G20:U20 G23:U23" name="Matějovič_4"/>
    <protectedRange algorithmName="SHA-512" hashValue="v4/G+NoHFBLCC3iohpYCeLROVnMrG6Fi/eR5kO9DBhg6Q3RjUn5BkiK0mF/IDM9ZHu2l+aev5vFROCbyzYqPog==" saltValue="t1LlxSPt8/rjt6hBJ45rLQ==" spinCount="100000" sqref="G24 S9:U10 S16:U16 S13:U13 S19:U19 S22:U22 G8:G10 G12:G13 G15:G16 G18:G19 G21:G22" name="Racek_6"/>
    <protectedRange algorithmName="SHA-512" hashValue="arPlZBTYMwFEVXDrwUIUHeXpRHHNX1V9on9A91/2bCAVTFy4I62QfQi78UNhWZ7oNu+MBojZjUIfrITrMfwOSg==" saltValue="cFYgWxlBGutZhPz1osKG6Q==" spinCount="100000" sqref="G24 R9:R10 R16 R13 R19 R22 G8:G10 G12:G13 G15:G16 G18:G19 G21:G22" name="Mareš_6"/>
    <protectedRange algorithmName="SHA-512" hashValue="ixdTYQ7XqRYgX4TntetHFmNZDma8ZrBCWfAlJLk7z89m+5j4CHqA1BgHZBGnq3fCilSsEG8REVhE45yuSQhBbA==" saltValue="YoaRDfJEXPQoPreA8nRakg==" spinCount="100000" sqref="G24 Q9:Q10 Q16 Q13 Q19 Q22 G8:G10 G12:G13 G15:G16 G18:G19 G21:G22" name="Klein_6"/>
    <protectedRange algorithmName="SHA-512" hashValue="MmwNl7yfQmBJ4skDo0uHnwYK2LR8WaZAkbLC8PFBIYYcHD+RTAtGOYbK/TEMjcOh2pN5P136y+hEeOJGs+J5HA==" saltValue="vCqeDmPZjTKDf77BagYCOA==" spinCount="100000" sqref="G24 P9:P10 P16 P13 P19 P22 G8:G10 G12:G13 G15:G16 G18:G19 G21:G22" name="Tonar_6"/>
    <protectedRange algorithmName="SHA-512" hashValue="5L+nClUNRXiqmd6zhFd2RtwYrCw+YDm7JtHXubUZvkuRp1FPepJQkn0VbNpunOPCZllf60uKWEhvNiirQdZvJQ==" saltValue="lbdJVAFcXss8INEvZPzSxg==" spinCount="100000" sqref="G24 O9:O10 O16 O13 O19 O22 G8:G10 G12:G13 G15:G16 G18:G19 G21:G22" name="Vištejnová_6"/>
    <protectedRange algorithmName="SHA-512" hashValue="CPG4mrCs0MCeO4p1/Gp5lxZsPV3GNt+i7UiMg0Sxhvezo3uR95aw3lD4WPoimzr00HjCL3Ibx6N0cYHlKbtb+w==" saltValue="CIa/9w99nX1/KgzMmuVWzA==" spinCount="100000" sqref="G24 N9:N10 N16 N13 N19 N22 G8:G10 G12:G13 G15:G16 G18:G19 G21:G22" name="Kuncová_6"/>
    <protectedRange password="D0B0" sqref="G24 M9:M10 M16 M13 M19 M22 G8:G10 G12:G13 G15:G16 G18:G19 G21:G22" name="Cendelín_6"/>
    <protectedRange algorithmName="SHA-512" hashValue="3k5HR/aB7ZckheysjiexGf+gKkZa97ulYePnXRUyyS4/1144qsbBp5XdxKdNZ0yt4LcRSqXA72euVlk7I+0Xow==" saltValue="iKqMx6H557OjpG/TK611OQ==" spinCount="100000" sqref="G24 L9:L10 L16 L13 L19 L22 G8:G10 G12:G13 G15:G16 G18:G19 G21:G22" name="Ježek_6"/>
    <protectedRange password="D1B0" sqref="G24 K9:K10 K16 K13 K19 K22 G8:G10 G12:G13 G15:G16 G18:G19 G21:G22" name="Štengl_6"/>
    <protectedRange algorithmName="SHA-512" hashValue="Ig+QzYFBihry9TzE5ymdU4+XVXLhIhllbWqinqssAFVIehhLinXqJE08yat8vqjiWRqY/QHaI2kGWDUthyWOtQ==" saltValue="o9YYQRc4xAjgH4UwBPxobw==" spinCount="100000" sqref="G24 J9:J10 J16 J13 J19 J22 G8:G10 G12:G13 G15:G16 G18:G19 G21:G22" name="Reischig_4"/>
    <protectedRange algorithmName="SHA-512" hashValue="2jtULp20Seu9kTGuQ5NanVDmujgA2gcpH5ylAEZAxSuv1UQgd+0/Hk+ojvVFGS5DnlaDZeg2acQ181Z2oZGqSA==" saltValue="mRFGXK7RFVIrrvskllOZdQ==" spinCount="100000" sqref="G24 I9:I10 I16 I13 I19 I22 G8:G10 G12:G13 G15:G16 G18:G19 G21:G22" name="Hrabák_6"/>
    <protectedRange algorithmName="SHA-512" hashValue="Br+YIbFGht9lSB98WcH2TAl+KMMjZNgB+6eqJKZ8BwoSKCCcaGVJZmA9CO8xdrQWjCtU0VR7wlpNbRiPdQEchQ==" saltValue="2sy7ehG1r+0JwNv8ExDfSg==" spinCount="100000" sqref="V9:Y10 V8:X8 Z24:XFD24 A24:X24 A8:U10 A12:X12 A15:X15 A13:Y13 A18:X18 Z8:XFD10 A21:X21 Z12:XFD13 Z15:XFD16 Z18:XFD19 Z21:XFD22 A16:Y16 A19:Y19 A22:Y22" name="administrátor_6"/>
    <protectedRange algorithmName="SHA-512" hashValue="D/n7/qoMoa+WvRU5+TdxxfwPpY0QZkPfko0Zhfau/73A++S1cLHt/eIEkh/TjrUzwypGjxah2L9w8juH7J0kyA==" saltValue="8r5xDasFhCrRn/cA2UUpwg==" spinCount="100000" sqref="G8 G24 G9:H10 G15 G12 G16:H16 G13:H13 G19:H19 G18 G22:H22 G21" name="Matějovič_6"/>
    <protectedRange algorithmName="SHA-512" hashValue="v4/G+NoHFBLCC3iohpYCeLROVnMrG6Fi/eR5kO9DBhg6Q3RjUn5BkiK0mF/IDM9ZHu2l+aev5vFROCbyzYqPog==" saltValue="t1LlxSPt8/rjt6hBJ45rLQ==" spinCount="100000" sqref="S25:U26 G25:G26" name="Racek_7"/>
    <protectedRange algorithmName="SHA-512" hashValue="arPlZBTYMwFEVXDrwUIUHeXpRHHNX1V9on9A91/2bCAVTFy4I62QfQi78UNhWZ7oNu+MBojZjUIfrITrMfwOSg==" saltValue="cFYgWxlBGutZhPz1osKG6Q==" spinCount="100000" sqref="R25:R26 G25:G26" name="Mareš_7"/>
    <protectedRange algorithmName="SHA-512" hashValue="ixdTYQ7XqRYgX4TntetHFmNZDma8ZrBCWfAlJLk7z89m+5j4CHqA1BgHZBGnq3fCilSsEG8REVhE45yuSQhBbA==" saltValue="YoaRDfJEXPQoPreA8nRakg==" spinCount="100000" sqref="Q25:Q26 G25:G26" name="Klein_7"/>
    <protectedRange algorithmName="SHA-512" hashValue="MmwNl7yfQmBJ4skDo0uHnwYK2LR8WaZAkbLC8PFBIYYcHD+RTAtGOYbK/TEMjcOh2pN5P136y+hEeOJGs+J5HA==" saltValue="vCqeDmPZjTKDf77BagYCOA==" spinCount="100000" sqref="P25:P26 G25:G26" name="Tonar_7"/>
    <protectedRange algorithmName="SHA-512" hashValue="5L+nClUNRXiqmd6zhFd2RtwYrCw+YDm7JtHXubUZvkuRp1FPepJQkn0VbNpunOPCZllf60uKWEhvNiirQdZvJQ==" saltValue="lbdJVAFcXss8INEvZPzSxg==" spinCount="100000" sqref="O25:O26 G25:G26" name="Vištejnová_7"/>
    <protectedRange algorithmName="SHA-512" hashValue="CPG4mrCs0MCeO4p1/Gp5lxZsPV3GNt+i7UiMg0Sxhvezo3uR95aw3lD4WPoimzr00HjCL3Ibx6N0cYHlKbtb+w==" saltValue="CIa/9w99nX1/KgzMmuVWzA==" spinCount="100000" sqref="N25:N26 G25:G26" name="Kuncová_7"/>
    <protectedRange password="D0B0" sqref="M25:M26 G25:G26" name="Cendelín_7"/>
    <protectedRange algorithmName="SHA-512" hashValue="3k5HR/aB7ZckheysjiexGf+gKkZa97ulYePnXRUyyS4/1144qsbBp5XdxKdNZ0yt4LcRSqXA72euVlk7I+0Xow==" saltValue="iKqMx6H557OjpG/TK611OQ==" spinCount="100000" sqref="L25:L26 G25:G26" name="Ježek_7"/>
    <protectedRange password="D1B0" sqref="K25:K26 G25:G26" name="Štengl_7"/>
    <protectedRange algorithmName="SHA-512" hashValue="Ig+QzYFBihry9TzE5ymdU4+XVXLhIhllbWqinqssAFVIehhLinXqJE08yat8vqjiWRqY/QHaI2kGWDUthyWOtQ==" saltValue="o9YYQRc4xAjgH4UwBPxobw==" spinCount="100000" sqref="J25:J26 G25:G26" name="Reischig_5"/>
    <protectedRange algorithmName="SHA-512" hashValue="2jtULp20Seu9kTGuQ5NanVDmujgA2gcpH5ylAEZAxSuv1UQgd+0/Hk+ojvVFGS5DnlaDZeg2acQ181Z2oZGqSA==" saltValue="mRFGXK7RFVIrrvskllOZdQ==" spinCount="100000" sqref="I25:I26 G25:G26" name="Hrabák_7"/>
    <protectedRange algorithmName="SHA-512" hashValue="Br+YIbFGht9lSB98WcH2TAl+KMMjZNgB+6eqJKZ8BwoSKCCcaGVJZmA9CO8xdrQWjCtU0VR7wlpNbRiPdQEchQ==" saltValue="2sy7ehG1r+0JwNv8ExDfSg==" spinCount="100000" sqref="A25:XFD26" name="administrátor_7"/>
    <protectedRange algorithmName="SHA-512" hashValue="D/n7/qoMoa+WvRU5+TdxxfwPpY0QZkPfko0Zhfau/73A++S1cLHt/eIEkh/TjrUzwypGjxah2L9w8juH7J0kyA==" saltValue="8r5xDasFhCrRn/cA2UUpwg==" spinCount="100000" sqref="G25:H26" name="Matějovič_7"/>
    <protectedRange algorithmName="SHA-512" hashValue="v4/G+NoHFBLCC3iohpYCeLROVnMrG6Fi/eR5kO9DBhg6Q3RjUn5BkiK0mF/IDM9ZHu2l+aev5vFROCbyzYqPog==" saltValue="t1LlxSPt8/rjt6hBJ45rLQ==" spinCount="100000" sqref="G28:G29 S29:U29" name="Racek_8"/>
    <protectedRange algorithmName="SHA-512" hashValue="arPlZBTYMwFEVXDrwUIUHeXpRHHNX1V9on9A91/2bCAVTFy4I62QfQi78UNhWZ7oNu+MBojZjUIfrITrMfwOSg==" saltValue="cFYgWxlBGutZhPz1osKG6Q==" spinCount="100000" sqref="G28:G29 R29" name="Mareš_8"/>
    <protectedRange algorithmName="SHA-512" hashValue="ixdTYQ7XqRYgX4TntetHFmNZDma8ZrBCWfAlJLk7z89m+5j4CHqA1BgHZBGnq3fCilSsEG8REVhE45yuSQhBbA==" saltValue="YoaRDfJEXPQoPreA8nRakg==" spinCount="100000" sqref="G28:G29 Q29" name="Klein_8"/>
    <protectedRange algorithmName="SHA-512" hashValue="MmwNl7yfQmBJ4skDo0uHnwYK2LR8WaZAkbLC8PFBIYYcHD+RTAtGOYbK/TEMjcOh2pN5P136y+hEeOJGs+J5HA==" saltValue="vCqeDmPZjTKDf77BagYCOA==" spinCount="100000" sqref="G28:G29 P29" name="Tonar_8"/>
    <protectedRange algorithmName="SHA-512" hashValue="5L+nClUNRXiqmd6zhFd2RtwYrCw+YDm7JtHXubUZvkuRp1FPepJQkn0VbNpunOPCZllf60uKWEhvNiirQdZvJQ==" saltValue="lbdJVAFcXss8INEvZPzSxg==" spinCount="100000" sqref="G28:G29 O29" name="Vištejnová_8"/>
    <protectedRange algorithmName="SHA-512" hashValue="CPG4mrCs0MCeO4p1/Gp5lxZsPV3GNt+i7UiMg0Sxhvezo3uR95aw3lD4WPoimzr00HjCL3Ibx6N0cYHlKbtb+w==" saltValue="CIa/9w99nX1/KgzMmuVWzA==" spinCount="100000" sqref="G28:G29 N29" name="Kuncová_8"/>
    <protectedRange password="D0B0" sqref="G28:G29 M29" name="Cendelín_8"/>
    <protectedRange algorithmName="SHA-512" hashValue="3k5HR/aB7ZckheysjiexGf+gKkZa97ulYePnXRUyyS4/1144qsbBp5XdxKdNZ0yt4LcRSqXA72euVlk7I+0Xow==" saltValue="iKqMx6H557OjpG/TK611OQ==" spinCount="100000" sqref="G28:G29 L29" name="Ježek_8"/>
    <protectedRange password="D1B0" sqref="G28:G29 K29" name="Štengl_8"/>
    <protectedRange algorithmName="SHA-512" hashValue="Ig+QzYFBihry9TzE5ymdU4+XVXLhIhllbWqinqssAFVIehhLinXqJE08yat8vqjiWRqY/QHaI2kGWDUthyWOtQ==" saltValue="o9YYQRc4xAjgH4UwBPxobw==" spinCount="100000" sqref="G28:G29 J29" name="Reischig_6"/>
    <protectedRange algorithmName="SHA-512" hashValue="2jtULp20Seu9kTGuQ5NanVDmujgA2gcpH5ylAEZAxSuv1UQgd+0/Hk+ojvVFGS5DnlaDZeg2acQ181Z2oZGqSA==" saltValue="mRFGXK7RFVIrrvskllOZdQ==" spinCount="100000" sqref="G28:G29 I29" name="Hrabák_8"/>
    <protectedRange algorithmName="SHA-512" hashValue="Br+YIbFGht9lSB98WcH2TAl+KMMjZNgB+6eqJKZ8BwoSKCCcaGVJZmA9CO8xdrQWjCtU0VR7wlpNbRiPdQEchQ==" saltValue="2sy7ehG1r+0JwNv8ExDfSg==" spinCount="100000" sqref="A28:XFD29" name="administrátor_8"/>
    <protectedRange algorithmName="SHA-512" hashValue="D/n7/qoMoa+WvRU5+TdxxfwPpY0QZkPfko0Zhfau/73A++S1cLHt/eIEkh/TjrUzwypGjxah2L9w8juH7J0kyA==" saltValue="8r5xDasFhCrRn/cA2UUpwg==" spinCount="100000" sqref="G29:H29 G28:V28" name="Matějovič_8"/>
    <protectedRange algorithmName="SHA-512" hashValue="ktEDYLms3CgO/F/N6GpTFIBtt5B7SbwGmMuZBvmLTk8xp6uQCjwOLtuoR4DA+PuZB2daXWHon34t9YOPATEskg==" saltValue="PAgCxaKLvh1ssuZb8TRlqQ==" spinCount="100000" sqref="G31 S31:T31" name="Racek_2"/>
    <protectedRange algorithmName="SHA-512" hashValue="9GDNgf2GjTCkd2ETd8RKO3gd0YaVDKEKD+s1ej6pumy+fYgziSMqHZei81qXRYySw9UrfsrkLCOIs6tNgyaFsA==" saltValue="BHHNBs+F7ykH5oaVN7pF3A==" spinCount="100000" sqref="G31 R31" name="mAREŠ_2"/>
    <protectedRange algorithmName="SHA-512" hashValue="YpHdwhb7kUY4xP+Jdh/9k3hfWBpHWwpINw5gprGEdGJFiNJCIsrVaS0egt7YNN2Rt3BL9m5AapEH+jRb/oY5zQ==" saltValue="HicYtryzwO1uF8In8jPQuA==" spinCount="100000" sqref="G31 Q31" name="Klein_2"/>
    <protectedRange algorithmName="SHA-512" hashValue="ELBePT7j6PmyJgcPHhwY+jO9TM0cB8EAVF/LQhkFHFgIZRt1ETJn46C8hf9Gzui9ssDT/LimEwEaPFBUfIRXjg==" saltValue="w/gByqOJd4kXpeClDDp07A==" spinCount="100000" sqref="G31 P31" name="Tonar_2"/>
    <protectedRange algorithmName="SHA-512" hashValue="ccv2hrHO+xEy1wHL0QNW0++C4zCw6xcV6qi7+AFBAviAZPq+ULVkbOxv+RMZAIDePODWaJu64Mw9arrgRly7WQ==" saltValue="dM9EmkG0inn5TKRkY0SmzA==" spinCount="100000" sqref="G31 O31" name="Vištejnová_2"/>
    <protectedRange algorithmName="SHA-512" hashValue="zsmFCsdwULok271kVm21BC0CIet3F1CgoUFN7CW57ED2RYeBTQwgCs+ZNVVtPgUkKeUIJ5tsQp4tQFXHcf7+CQ==" saltValue="Z6+MJ6PpeESoXCTrJYXs3Q==" spinCount="100000" sqref="G31 L31" name="Ježek_2"/>
    <protectedRange algorithmName="SHA-512" hashValue="U3jqbuXDTrCOp9Fhd79546jCvDpJalRBs9f2+6oqeakN8H1lJEJQ66Dn+i1HRwsAcT5vCB5CH8Fl5XMEob4BBw==" saltValue="aTDjbBRem2jSnmDpTPjVXQ==" spinCount="100000" sqref="G31 K31" name="Štengl_2"/>
    <protectedRange algorithmName="SHA-512" hashValue="oIrjZ/GO5pKzbv7XQgnFlZLYWMJJzRQXDebBmzWa3Yr/FGShyOdxKVJOK6lwQLpYoxTgR4yaUB4CTkFqLwA63Q==" saltValue="oK+06jBIeR5CZIPPzwYJcQ==" spinCount="100000" sqref="G31 I31" name="Hrabák_2"/>
    <protectedRange algorithmName="SHA-512" hashValue="g5scxB9KOWCM6V0um8bO8hpAtd7NGRxHOLJ5S6G7Nq3o3UbMxNHoolpX1NhjkEajU91NMvfI4Y0K+Jag+Sgu4Q==" saltValue="afofTOZZZST2mAWJu3EzSw==" spinCount="100000" sqref="G31:H31" name="Matějovič_2"/>
    <protectedRange algorithmName="SHA-512" hashValue="lVoTc5nZyzEYcSaTeGjMa8GIfjHxczVnKiYJwARaEhdFL0NmfEC5oG1AwWFuMriQD/8i4AximtIZJnHVzg1khw==" saltValue="0u1redgYF7o60krPn2ByoA==" spinCount="100000" sqref="Y32:XFD41 A31:XFD31" name="Administrátor_11"/>
    <protectedRange algorithmName="SHA-512" hashValue="lta5o1JJk7EyMWHcVhU+93Z5n0Hdxkns9cslkYhsBDN+UZnXD+2GZ4pYbpOGd6wNBYHnc79MtoId+cbo3SCL6g==" saltValue="+h+IP9lwSorAqv5vJq4taQ==" spinCount="100000" sqref="G31 N31" name="Kuncová_2"/>
    <protectedRange algorithmName="SHA-512" hashValue="Ev4t+GCXNGRINYsp1BaFQP4dnM+r21wNCV+lYhl1L9fe3ZQpzBHferzimgMSx8dXNEFrRAGLpFpJGKtOsXB7qQ==" saltValue="fI8pV6BsTItSq2YL+9ij/g==" spinCount="100000" sqref="G31 M31" name="Cendelín_2"/>
    <protectedRange algorithmName="SHA-512" hashValue="Br+YIbFGht9lSB98WcH2TAl+KMMjZNgB+6eqJKZ8BwoSKCCcaGVJZmA9CO8xdrQWjCtU0VR7wlpNbRiPdQEchQ==" saltValue="2sy7ehG1r+0JwNv8ExDfSg==" spinCount="100000" sqref="A43:B43 Y42:XFD43" name="administrátor_4_1"/>
    <protectedRange algorithmName="SHA-512" hashValue="lVoTc5nZyzEYcSaTeGjMa8GIfjHxczVnKiYJwARaEhdFL0NmfEC5oG1AwWFuMriQD/8i4AximtIZJnHVzg1khw==" saltValue="0u1redgYF7o60krPn2ByoA==" spinCount="100000" sqref="A32:B42" name="Administrátor_11_1"/>
    <protectedRange algorithmName="SHA-512" hashValue="lVoTc5nZyzEYcSaTeGjMa8GIfjHxczVnKiYJwARaEhdFL0NmfEC5oG1AwWFuMriQD/8i4AximtIZJnHVzg1khw==" saltValue="0u1redgYF7o60krPn2ByoA==" spinCount="100000" sqref="X32:X43" name="Administrátor_1"/>
    <protectedRange algorithmName="SHA-512" hashValue="v4/G+NoHFBLCC3iohpYCeLROVnMrG6Fi/eR5kO9DBhg6Q3RjUn5BkiK0mF/IDM9ZHu2l+aev5vFROCbyzYqPog==" saltValue="t1LlxSPt8/rjt6hBJ45rLQ==" spinCount="100000" sqref="G35:G43 S32:T43" name="Racek_8_3_1"/>
    <protectedRange algorithmName="SHA-512" hashValue="arPlZBTYMwFEVXDrwUIUHeXpRHHNX1V9on9A91/2bCAVTFy4I62QfQi78UNhWZ7oNu+MBojZjUIfrITrMfwOSg==" saltValue="cFYgWxlBGutZhPz1osKG6Q==" spinCount="100000" sqref="G35:G43 R32:R43" name="Mareš_8_3_1"/>
    <protectedRange algorithmName="SHA-512" hashValue="ixdTYQ7XqRYgX4TntetHFmNZDma8ZrBCWfAlJLk7z89m+5j4CHqA1BgHZBGnq3fCilSsEG8REVhE45yuSQhBbA==" saltValue="YoaRDfJEXPQoPreA8nRakg==" spinCount="100000" sqref="G35:G43 Q32:Q43" name="Klein_8_3_1"/>
    <protectedRange algorithmName="SHA-512" hashValue="MmwNl7yfQmBJ4skDo0uHnwYK2LR8WaZAkbLC8PFBIYYcHD+RTAtGOYbK/TEMjcOh2pN5P136y+hEeOJGs+J5HA==" saltValue="vCqeDmPZjTKDf77BagYCOA==" spinCount="100000" sqref="G35:G43 P32:P43" name="Tonar_8_3_1"/>
    <protectedRange algorithmName="SHA-512" hashValue="5L+nClUNRXiqmd6zhFd2RtwYrCw+YDm7JtHXubUZvkuRp1FPepJQkn0VbNpunOPCZllf60uKWEhvNiirQdZvJQ==" saltValue="lbdJVAFcXss8INEvZPzSxg==" spinCount="100000" sqref="G35:G43 O32:O43" name="Vištejnová_8_3_1"/>
    <protectedRange algorithmName="SHA-512" hashValue="CPG4mrCs0MCeO4p1/Gp5lxZsPV3GNt+i7UiMg0Sxhvezo3uR95aw3lD4WPoimzr00HjCL3Ibx6N0cYHlKbtb+w==" saltValue="CIa/9w99nX1/KgzMmuVWzA==" spinCount="100000" sqref="G35:G43 N32:N43" name="Kuncová_8_3_1"/>
    <protectedRange password="D0B0" sqref="G35:G43 M32:M43" name="Cendelín_8_3_1"/>
    <protectedRange algorithmName="SHA-512" hashValue="3k5HR/aB7ZckheysjiexGf+gKkZa97ulYePnXRUyyS4/1144qsbBp5XdxKdNZ0yt4LcRSqXA72euVlk7I+0Xow==" saltValue="iKqMx6H557OjpG/TK611OQ==" spinCount="100000" sqref="G35:G43 L32:L43" name="Ježek_8_3_1"/>
    <protectedRange password="D1B0" sqref="G35:G43 K32:K43" name="Štengl_8_3_1"/>
    <protectedRange algorithmName="SHA-512" hashValue="Ig+QzYFBihry9TzE5ymdU4+XVXLhIhllbWqinqssAFVIehhLinXqJE08yat8vqjiWRqY/QHaI2kGWDUthyWOtQ==" saltValue="o9YYQRc4xAjgH4UwBPxobw==" spinCount="100000" sqref="G35:G43 J32:J43" name="Reischig_6_3_1"/>
    <protectedRange algorithmName="SHA-512" hashValue="2jtULp20Seu9kTGuQ5NanVDmujgA2gcpH5ylAEZAxSuv1UQgd+0/Hk+ojvVFGS5DnlaDZeg2acQ181Z2oZGqSA==" saltValue="mRFGXK7RFVIrrvskllOZdQ==" spinCount="100000" sqref="G35:G43 I32:I43" name="Hrabák_8_3_1"/>
    <protectedRange algorithmName="SHA-512" hashValue="Br+YIbFGht9lSB98WcH2TAl+KMMjZNgB+6eqJKZ8BwoSKCCcaGVJZmA9CO8xdrQWjCtU0VR7wlpNbRiPdQEchQ==" saltValue="2sy7ehG1r+0JwNv8ExDfSg==" spinCount="100000" sqref="D32:F34 V32:W39 H32:T34 D35:T37 C38:T43 V40:V43" name="administrátor_8_3"/>
    <protectedRange algorithmName="SHA-512" hashValue="D/n7/qoMoa+WvRU5+TdxxfwPpY0QZkPfko0Zhfau/73A++S1cLHt/eIEkh/TjrUzwypGjxah2L9w8juH7J0kyA==" saltValue="8r5xDasFhCrRn/cA2UUpwg==" spinCount="100000" sqref="G35:H43 H32:H34" name="Matějovič_8_3_1"/>
    <protectedRange algorithmName="SHA-512" hashValue="Br+YIbFGht9lSB98WcH2TAl+KMMjZNgB+6eqJKZ8BwoSKCCcaGVJZmA9CO8xdrQWjCtU0VR7wlpNbRiPdQEchQ==" saltValue="2sy7ehG1r+0JwNv8ExDfSg==" spinCount="100000" sqref="C32:C37" name="administrátor_8_3_1_1"/>
    <protectedRange algorithmName="SHA-512" hashValue="ktEDYLms3CgO/F/N6GpTFIBtt5B7SbwGmMuZBvmLTk8xp6uQCjwOLtuoR4DA+PuZB2daXWHon34t9YOPATEskg==" saltValue="PAgCxaKLvh1ssuZb8TRlqQ==" spinCount="100000" sqref="G33:G34" name="Racek_11_1"/>
    <protectedRange algorithmName="SHA-512" hashValue="9GDNgf2GjTCkd2ETd8RKO3gd0YaVDKEKD+s1ej6pumy+fYgziSMqHZei81qXRYySw9UrfsrkLCOIs6tNgyaFsA==" saltValue="BHHNBs+F7ykH5oaVN7pF3A==" spinCount="100000" sqref="G33:G34" name="mAREŠ_11_1"/>
    <protectedRange algorithmName="SHA-512" hashValue="YpHdwhb7kUY4xP+Jdh/9k3hfWBpHWwpINw5gprGEdGJFiNJCIsrVaS0egt7YNN2Rt3BL9m5AapEH+jRb/oY5zQ==" saltValue="HicYtryzwO1uF8In8jPQuA==" spinCount="100000" sqref="G33:G34" name="Klein_11_1"/>
    <protectedRange algorithmName="SHA-512" hashValue="ELBePT7j6PmyJgcPHhwY+jO9TM0cB8EAVF/LQhkFHFgIZRt1ETJn46C8hf9Gzui9ssDT/LimEwEaPFBUfIRXjg==" saltValue="w/gByqOJd4kXpeClDDp07A==" spinCount="100000" sqref="G33:G34" name="Tonar_11_1"/>
    <protectedRange algorithmName="SHA-512" hashValue="ccv2hrHO+xEy1wHL0QNW0++C4zCw6xcV6qi7+AFBAviAZPq+ULVkbOxv+RMZAIDePODWaJu64Mw9arrgRly7WQ==" saltValue="dM9EmkG0inn5TKRkY0SmzA==" spinCount="100000" sqref="G33:G34" name="Vištejnová_11_1"/>
    <protectedRange algorithmName="SHA-512" hashValue="zsmFCsdwULok271kVm21BC0CIet3F1CgoUFN7CW57ED2RYeBTQwgCs+ZNVVtPgUkKeUIJ5tsQp4tQFXHcf7+CQ==" saltValue="Z6+MJ6PpeESoXCTrJYXs3Q==" spinCount="100000" sqref="G33:G34" name="Ježek_11_1"/>
    <protectedRange algorithmName="SHA-512" hashValue="U3jqbuXDTrCOp9Fhd79546jCvDpJalRBs9f2+6oqeakN8H1lJEJQ66Dn+i1HRwsAcT5vCB5CH8Fl5XMEob4BBw==" saltValue="aTDjbBRem2jSnmDpTPjVXQ==" spinCount="100000" sqref="G33:G34" name="Štengl_11_1"/>
    <protectedRange algorithmName="SHA-512" hashValue="oIrjZ/GO5pKzbv7XQgnFlZLYWMJJzRQXDebBmzWa3Yr/FGShyOdxKVJOK6lwQLpYoxTgR4yaUB4CTkFqLwA63Q==" saltValue="oK+06jBIeR5CZIPPzwYJcQ==" spinCount="100000" sqref="G33:G34" name="Hrabák_11_1"/>
    <protectedRange algorithmName="SHA-512" hashValue="g5scxB9KOWCM6V0um8bO8hpAtd7NGRxHOLJ5S6G7Nq3o3UbMxNHoolpX1NhjkEajU91NMvfI4Y0K+Jag+Sgu4Q==" saltValue="afofTOZZZST2mAWJu3EzSw==" spinCount="100000" sqref="G33:G34" name="Matějovič_11_1"/>
    <protectedRange algorithmName="SHA-512" hashValue="lVoTc5nZyzEYcSaTeGjMa8GIfjHxczVnKiYJwARaEhdFL0NmfEC5oG1AwWFuMriQD/8i4AximtIZJnHVzg1khw==" saltValue="0u1redgYF7o60krPn2ByoA==" spinCount="100000" sqref="G33:G34" name="Administrátor_12_1"/>
    <protectedRange algorithmName="SHA-512" hashValue="lta5o1JJk7EyMWHcVhU+93Z5n0Hdxkns9cslkYhsBDN+UZnXD+2GZ4pYbpOGd6wNBYHnc79MtoId+cbo3SCL6g==" saltValue="+h+IP9lwSorAqv5vJq4taQ==" spinCount="100000" sqref="G33:G34" name="Kuncová_11_1"/>
    <protectedRange algorithmName="SHA-512" hashValue="Ev4t+GCXNGRINYsp1BaFQP4dnM+r21wNCV+lYhl1L9fe3ZQpzBHferzimgMSx8dXNEFrRAGLpFpJGKtOsXB7qQ==" saltValue="fI8pV6BsTItSq2YL+9ij/g==" spinCount="100000" sqref="G33:G34" name="Cendelín_11_1"/>
    <protectedRange algorithmName="SHA-512" hashValue="v4/G+NoHFBLCC3iohpYCeLROVnMrG6Fi/eR5kO9DBhg6Q3RjUn5BkiK0mF/IDM9ZHu2l+aev5vFROCbyzYqPog==" saltValue="t1LlxSPt8/rjt6hBJ45rLQ==" spinCount="100000" sqref="G32" name="Racek_8_3_1_1"/>
    <protectedRange algorithmName="SHA-512" hashValue="arPlZBTYMwFEVXDrwUIUHeXpRHHNX1V9on9A91/2bCAVTFy4I62QfQi78UNhWZ7oNu+MBojZjUIfrITrMfwOSg==" saltValue="cFYgWxlBGutZhPz1osKG6Q==" spinCount="100000" sqref="G32" name="Mareš_8_3_1_1"/>
    <protectedRange algorithmName="SHA-512" hashValue="ixdTYQ7XqRYgX4TntetHFmNZDma8ZrBCWfAlJLk7z89m+5j4CHqA1BgHZBGnq3fCilSsEG8REVhE45yuSQhBbA==" saltValue="YoaRDfJEXPQoPreA8nRakg==" spinCount="100000" sqref="G32" name="Klein_8_3_1_1"/>
    <protectedRange algorithmName="SHA-512" hashValue="MmwNl7yfQmBJ4skDo0uHnwYK2LR8WaZAkbLC8PFBIYYcHD+RTAtGOYbK/TEMjcOh2pN5P136y+hEeOJGs+J5HA==" saltValue="vCqeDmPZjTKDf77BagYCOA==" spinCount="100000" sqref="G32" name="Tonar_8_3_1_1"/>
    <protectedRange algorithmName="SHA-512" hashValue="5L+nClUNRXiqmd6zhFd2RtwYrCw+YDm7JtHXubUZvkuRp1FPepJQkn0VbNpunOPCZllf60uKWEhvNiirQdZvJQ==" saltValue="lbdJVAFcXss8INEvZPzSxg==" spinCount="100000" sqref="G32" name="Vištejnová_8_3_1_1"/>
    <protectedRange algorithmName="SHA-512" hashValue="CPG4mrCs0MCeO4p1/Gp5lxZsPV3GNt+i7UiMg0Sxhvezo3uR95aw3lD4WPoimzr00HjCL3Ibx6N0cYHlKbtb+w==" saltValue="CIa/9w99nX1/KgzMmuVWzA==" spinCount="100000" sqref="G32" name="Kuncová_8_3_1_1"/>
    <protectedRange password="D0B0" sqref="G32" name="Cendelín_8_3_1_1"/>
    <protectedRange algorithmName="SHA-512" hashValue="3k5HR/aB7ZckheysjiexGf+gKkZa97ulYePnXRUyyS4/1144qsbBp5XdxKdNZ0yt4LcRSqXA72euVlk7I+0Xow==" saltValue="iKqMx6H557OjpG/TK611OQ==" spinCount="100000" sqref="G32" name="Ježek_8_3_1_1"/>
    <protectedRange password="D1B0" sqref="G32" name="Štengl_8_3_1_1"/>
    <protectedRange algorithmName="SHA-512" hashValue="Ig+QzYFBihry9TzE5ymdU4+XVXLhIhllbWqinqssAFVIehhLinXqJE08yat8vqjiWRqY/QHaI2kGWDUthyWOtQ==" saltValue="o9YYQRc4xAjgH4UwBPxobw==" spinCount="100000" sqref="G32" name="Reischig_6_3_1_1"/>
    <protectedRange algorithmName="SHA-512" hashValue="2jtULp20Seu9kTGuQ5NanVDmujgA2gcpH5ylAEZAxSuv1UQgd+0/Hk+ojvVFGS5DnlaDZeg2acQ181Z2oZGqSA==" saltValue="mRFGXK7RFVIrrvskllOZdQ==" spinCount="100000" sqref="G32" name="Hrabák_8_3_1_1"/>
    <protectedRange algorithmName="SHA-512" hashValue="Br+YIbFGht9lSB98WcH2TAl+KMMjZNgB+6eqJKZ8BwoSKCCcaGVJZmA9CO8xdrQWjCtU0VR7wlpNbRiPdQEchQ==" saltValue="2sy7ehG1r+0JwNv8ExDfSg==" spinCount="100000" sqref="G32" name="administrátor_8_3_2"/>
    <protectedRange algorithmName="SHA-512" hashValue="D/n7/qoMoa+WvRU5+TdxxfwPpY0QZkPfko0Zhfau/73A++S1cLHt/eIEkh/TjrUzwypGjxah2L9w8juH7J0kyA==" saltValue="8r5xDasFhCrRn/cA2UUpwg==" spinCount="100000" sqref="G32" name="Matějovič_8_3_1_1"/>
    <protectedRange algorithmName="SHA-512" hashValue="Br+YIbFGht9lSB98WcH2TAl+KMMjZNgB+6eqJKZ8BwoSKCCcaGVJZmA9CO8xdrQWjCtU0VR7wlpNbRiPdQEchQ==" saltValue="2sy7ehG1r+0JwNv8ExDfSg==" spinCount="100000" sqref="W40:W42" name="administrátor_8_3_3"/>
  </protectedRanges>
  <dataConsolidate/>
  <customSheetViews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1"/>
      <autoFilter ref="A7:V17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3">
    <mergeCell ref="V17:W17"/>
    <mergeCell ref="V14:W14"/>
    <mergeCell ref="V11:W11"/>
    <mergeCell ref="V43:W43"/>
    <mergeCell ref="V30:W30"/>
    <mergeCell ref="V27:W27"/>
    <mergeCell ref="V23:W23"/>
    <mergeCell ref="V20:W20"/>
    <mergeCell ref="A1:W1"/>
    <mergeCell ref="A3:X3"/>
    <mergeCell ref="A4:X4"/>
    <mergeCell ref="A5:X5"/>
    <mergeCell ref="A6:X6"/>
  </mergeCells>
  <phoneticPr fontId="15" type="noConversion"/>
  <pageMargins left="0.7" right="0.7" top="0.78740157499999996" bottom="0.78740157499999996" header="0.3" footer="0.3"/>
  <pageSetup paperSize="9" orientation="portrait" r:id="rId3"/>
  <ignoredErrors>
    <ignoredError sqref="V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2021-03-02T08:58:38Z</dcterms:modified>
</cp:coreProperties>
</file>