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4-2021\A) výzva\"/>
    </mc:Choice>
  </mc:AlternateContent>
  <bookViews>
    <workbookView xWindow="0" yWindow="0" windowWidth="28800" windowHeight="12435"/>
  </bookViews>
  <sheets>
    <sheet name="Příloha č. 1" sheetId="1" r:id="rId1"/>
  </sheets>
  <definedNames>
    <definedName name="_xlnm._FilterDatabase" localSheetId="0" hidden="1">'Příloha č. 1'!$A$7:$X$25</definedName>
    <definedName name="Z_11DEAB5E_F25B_4F71_8FED_B5792377960C_.wvu.FilterData" localSheetId="0" hidden="1">'Příloha č. 1'!$A$7:$X$7</definedName>
    <definedName name="Z_A3685CB1_0A29_484E_BB3B_C5DAB6B68B70_.wvu.FilterData" localSheetId="0" hidden="1">'Příloha č. 1'!$A$7:$X$7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V14" i="1"/>
  <c r="X14" i="1" s="1"/>
  <c r="K24" i="1"/>
  <c r="U21" i="1" l="1"/>
  <c r="K11" i="1"/>
  <c r="I11" i="1" l="1"/>
  <c r="J11" i="1"/>
  <c r="L11" i="1"/>
  <c r="M11" i="1"/>
  <c r="N11" i="1"/>
  <c r="O11" i="1"/>
  <c r="P11" i="1"/>
  <c r="Q11" i="1"/>
  <c r="R11" i="1"/>
  <c r="S11" i="1"/>
  <c r="T11" i="1"/>
  <c r="U11" i="1"/>
  <c r="V18" i="1" l="1"/>
  <c r="X18" i="1" s="1"/>
  <c r="V19" i="1"/>
  <c r="X19" i="1" s="1"/>
  <c r="V20" i="1"/>
  <c r="X20" i="1" s="1"/>
  <c r="V17" i="1"/>
  <c r="X17" i="1" s="1"/>
  <c r="X21" i="1" l="1"/>
  <c r="H11" i="1"/>
  <c r="V9" i="1"/>
  <c r="X9" i="1" s="1"/>
  <c r="V23" i="1" l="1"/>
  <c r="X23" i="1" s="1"/>
  <c r="X24" i="1" s="1"/>
  <c r="V13" i="1"/>
  <c r="V10" i="1"/>
  <c r="X10" i="1" s="1"/>
  <c r="X11" i="1"/>
  <c r="X13" i="1" l="1"/>
  <c r="X15" i="1" l="1"/>
  <c r="P21" i="1"/>
  <c r="P15" i="1"/>
  <c r="N21" i="1"/>
  <c r="N15" i="1"/>
  <c r="I24" i="1"/>
  <c r="O24" i="1"/>
  <c r="R15" i="1"/>
  <c r="R21" i="1"/>
  <c r="U15" i="1"/>
  <c r="L15" i="1"/>
  <c r="L21" i="1"/>
  <c r="S15" i="1"/>
  <c r="S21" i="1"/>
  <c r="I15" i="1"/>
  <c r="I21" i="1"/>
  <c r="R24" i="1"/>
  <c r="M24" i="1"/>
  <c r="H15" i="1"/>
  <c r="H21" i="1"/>
  <c r="J21" i="1"/>
  <c r="J15" i="1"/>
  <c r="M21" i="1"/>
  <c r="M15" i="1"/>
  <c r="Q15" i="1"/>
  <c r="Q21" i="1"/>
  <c r="S24" i="1"/>
  <c r="N24" i="1"/>
  <c r="O15" i="1"/>
  <c r="O21" i="1"/>
  <c r="T21" i="1"/>
  <c r="T15" i="1"/>
  <c r="U24" i="1"/>
  <c r="T24" i="1"/>
  <c r="Q24" i="1"/>
  <c r="P24" i="1"/>
  <c r="J24" i="1"/>
  <c r="L24" i="1"/>
  <c r="H24" i="1"/>
</calcChain>
</file>

<file path=xl/sharedStrings.xml><?xml version="1.0" encoding="utf-8"?>
<sst xmlns="http://schemas.openxmlformats.org/spreadsheetml/2006/main" count="67" uniqueCount="53">
  <si>
    <t>ks</t>
  </si>
  <si>
    <t>Registrační číslo CAS/kód dodavatele/hypertextový odkaz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</si>
  <si>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</si>
  <si>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</si>
  <si>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</si>
  <si>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</si>
  <si>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</si>
  <si>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</si>
  <si>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</si>
  <si>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</si>
  <si>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</si>
  <si>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</si>
  <si>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</si>
  <si>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</si>
  <si>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</si>
  <si>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bal</t>
  </si>
  <si>
    <t>Specifikace zboží</t>
  </si>
  <si>
    <t>l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</si>
  <si>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</si>
  <si>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</si>
  <si>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</si>
  <si>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</si>
  <si>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Laboratorní spotřební materiál I.</t>
  </si>
  <si>
    <t>část 01</t>
  </si>
  <si>
    <t>část 02</t>
  </si>
  <si>
    <t>část 03</t>
  </si>
  <si>
    <t>100 ks</t>
  </si>
  <si>
    <t>Ebiofyzika</t>
  </si>
  <si>
    <t>Laboratorní spotřební materiál II.</t>
  </si>
  <si>
    <t>DMEM High Glucose w/o L-Glutamine w/o Sodium Pyruvate</t>
  </si>
  <si>
    <t>Plastová serologická pipeta 10 ml, samostatně balená, sterilní, biologický filtr</t>
  </si>
  <si>
    <t>200 ks</t>
  </si>
  <si>
    <t>Prostředek na ochranu vodní lázně. Nekorodující, účinnost po dobu několika týdnů.</t>
  </si>
  <si>
    <t>kompatibilní s Biosera (LM-D1108)</t>
  </si>
  <si>
    <t>Chaperon</t>
  </si>
  <si>
    <t>960 ks</t>
  </si>
  <si>
    <t>Reservoár pro náběr reagencie multikanálovou pipetou, objem zásobníku 25 mL, PS, Sterilní balení jednotlivých kusů</t>
  </si>
  <si>
    <t>Špičky s filtrem 10ul - špičky dlouhé 40mm s nesmáčivým povrchem (neulpívání kapaliny ve/na špičce), bez žádného vnitřního potahu, který by mohl reagovat se vzorkem, čistý polypropylen. Filtr vyrobený z čistého polyetylénu s vysokou hustotou, bez přídavku aditiv, hydrofobní vlastnosti, neabsorbuje vzorek. Špičky jsou kompatibilní s pipetami Eppendorf Research a research Plus 10, dodávají se v čistotě - bez Rnáz, Dnáz, DNA a pyrogenů; graduované 0,1 µl a 10 µl.</t>
  </si>
  <si>
    <t>Špičky s filtrem 10ul - špičky 34mm s nesmáčivým povrchem (neulpívání kapaliny ve/na špičce), bez žádného vnitřního potahu, který by mohl reagovat se vzorkem, čistý polypropylen. Filtr vyrobený z čistého polyetylénu s vysokou hustotou, bez přídavku aditiv, hydrofobní vlastnosti, neabsorbuje vzorek. Špičky jsou kompatibilní s pipetami Eppendorf Research a research Plus 10, dodávají se v čistotě - bez Rnáz, Dnáz, DNA a pyrogenů; graduované 0,1 µl a 10 µl.</t>
  </si>
  <si>
    <t>Špičky s filtrem 1000ul - špičky s nesmáčivým povrchem (neulpívání kapaliny ve/na špičce), bez žádného vnitřního potahu, který by mohl reagovat se vzorkem, čistý polypropylen. Filtr vyrobený z čistého polyetylénu s vysokou hustotou, bez přídavku aditiv, hydrofobní vlastnosti, neabsorbuje vzorek. Špičky jsou kompatibilní s pipetami Eppendorf Research a Research Plus 1000, dodávají se v čistotě - bez Rnáz, Dnáz, DNA a pyrogenů; graduované 50 µl a 1000 µl.</t>
  </si>
  <si>
    <t>Chemikálie</t>
  </si>
  <si>
    <t>část 04</t>
  </si>
  <si>
    <t>Miska kultivační, 6 jamek, materiál PS, sterilní, balené po 1 ks, ploché dno, určené pro kultivaci adherentních buněk (TC-treated)</t>
  </si>
  <si>
    <t>Špičky s filtrem 200ul - špičky s nesmáčivým povrchem (neulpívání kapaliny ve/na špičce), bez žádného vnitřního potahu, který by mohl reagovat se vzorkem, čistý polypropylen. Filtr vyrobený z čistého polyetylénu s vysokou hustotou, bez přídavku aditiv, hydrofobní vlastnosti, neabsorbuje vzorek. Špičky jsou kompatibilní s pipetami Eppendorf Research a research Plus 200, dodávají se v čistotě - bez Rnáz, Dnáz, DNA a pyrogenů; graduované 2,0 a 200 µl.</t>
  </si>
  <si>
    <t>Laboratorní spotřební materiál III.</t>
  </si>
  <si>
    <t>Název části</t>
  </si>
  <si>
    <t>Položka</t>
  </si>
  <si>
    <t>Celkem počet jednotek</t>
  </si>
  <si>
    <t>Jednotková cena za balení 
v Kč bez DPH</t>
  </si>
  <si>
    <t>Celková cena 
v Kč bez DPH</t>
  </si>
  <si>
    <r>
      <t xml:space="preserve">Název položky </t>
    </r>
    <r>
      <rPr>
        <i/>
        <sz val="14"/>
        <rFont val="Calibri"/>
        <family val="2"/>
        <charset val="238"/>
        <scheme val="minor"/>
      </rPr>
      <t>(specifikace - druh, materiál, barva, určení apod.)</t>
    </r>
  </si>
  <si>
    <r>
      <t xml:space="preserve">Jednotka
</t>
    </r>
    <r>
      <rPr>
        <i/>
        <sz val="14"/>
        <rFont val="Calibri"/>
        <family val="2"/>
        <charset val="238"/>
        <scheme val="minor"/>
      </rPr>
      <t>(kg, l, ks apod.)</t>
    </r>
  </si>
  <si>
    <r>
      <t xml:space="preserve">Balení
</t>
    </r>
    <r>
      <rPr>
        <i/>
        <sz val="14"/>
        <rFont val="Calibri"/>
        <family val="2"/>
        <charset val="238"/>
        <scheme val="minor"/>
      </rPr>
      <t>(= počet jednotek 
v balení)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</si>
</sst>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9" tint="-0.24994659260841701"/>
      <name val="Calibri"/>
      <family val="2"/>
      <charset val="238"/>
      <scheme val="minor"/>
    </font>
    <font>
      <b/>
      <sz val="10"/>
      <color rgb="FFFA7D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6" fillId="0" borderId="0" applyBorder="0" applyProtection="0"/>
    <xf numFmtId="0" fontId="7" fillId="16" borderId="2" applyNumberFormat="0" applyAlignment="0" applyProtection="0"/>
    <xf numFmtId="0" fontId="9" fillId="16" borderId="2">
      <alignment shrinkToFit="1"/>
    </xf>
    <xf numFmtId="0" fontId="13" fillId="0" borderId="0" applyNumberFormat="0" applyFill="0" applyBorder="0" applyAlignment="0" applyProtection="0"/>
    <xf numFmtId="0" fontId="20" fillId="0" borderId="0"/>
  </cellStyleXfs>
  <cellXfs count="88">
    <xf numFmtId="0" fontId="0" fillId="0" borderId="0" xfId="0"/>
    <xf numFmtId="0" fontId="5" fillId="0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1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13" borderId="1" xfId="0" applyFont="1" applyFill="1" applyBorder="1" applyAlignment="1" applyProtection="1">
      <alignment wrapText="1"/>
    </xf>
    <xf numFmtId="0" fontId="2" fillId="14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</xf>
    <xf numFmtId="0" fontId="2" fillId="22" borderId="1" xfId="0" applyFont="1" applyFill="1" applyBorder="1" applyAlignment="1" applyProtection="1">
      <alignment horizontal="center" wrapText="1"/>
    </xf>
    <xf numFmtId="0" fontId="13" fillId="0" borderId="1" xfId="4" applyFill="1" applyBorder="1" applyAlignment="1" applyProtection="1">
      <alignment wrapText="1"/>
    </xf>
    <xf numFmtId="0" fontId="2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2" fillId="23" borderId="1" xfId="0" applyFont="1" applyFill="1" applyBorder="1" applyAlignment="1" applyProtection="1">
      <alignment horizont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18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18" borderId="1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0" fontId="3" fillId="19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3" fillId="2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1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1" fillId="15" borderId="15" xfId="0" applyFont="1" applyFill="1" applyBorder="1" applyAlignment="1" applyProtection="1">
      <alignment horizontal="center" vertical="center" wrapText="1"/>
    </xf>
    <xf numFmtId="0" fontId="4" fillId="15" borderId="10" xfId="0" applyFont="1" applyFill="1" applyBorder="1" applyAlignment="1" applyProtection="1">
      <alignment horizontal="center" vertical="center" textRotation="255" wrapText="1"/>
    </xf>
    <xf numFmtId="0" fontId="1" fillId="15" borderId="16" xfId="0" applyFont="1" applyFill="1" applyBorder="1" applyAlignment="1" applyProtection="1">
      <alignment horizontal="center" vertical="center" wrapText="1"/>
    </xf>
    <xf numFmtId="0" fontId="1" fillId="15" borderId="10" xfId="0" applyFont="1" applyFill="1" applyBorder="1" applyAlignment="1" applyProtection="1">
      <alignment horizontal="center" vertical="center" wrapText="1"/>
    </xf>
    <xf numFmtId="0" fontId="1" fillId="17" borderId="17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textRotation="90" wrapText="1"/>
    </xf>
    <xf numFmtId="0" fontId="4" fillId="4" borderId="13" xfId="0" applyFont="1" applyFill="1" applyBorder="1" applyAlignment="1" applyProtection="1">
      <alignment horizontal="center" vertical="center" textRotation="90" wrapText="1"/>
    </xf>
    <xf numFmtId="0" fontId="4" fillId="5" borderId="13" xfId="0" applyFont="1" applyFill="1" applyBorder="1" applyAlignment="1" applyProtection="1">
      <alignment horizontal="center" vertical="center" textRotation="90" wrapText="1"/>
    </xf>
    <xf numFmtId="0" fontId="4" fillId="6" borderId="13" xfId="0" applyFont="1" applyFill="1" applyBorder="1" applyAlignment="1" applyProtection="1">
      <alignment horizontal="center" vertical="center" textRotation="90" wrapText="1"/>
    </xf>
    <xf numFmtId="0" fontId="4" fillId="7" borderId="13" xfId="0" applyFont="1" applyFill="1" applyBorder="1" applyAlignment="1" applyProtection="1">
      <alignment horizontal="center" vertical="center" textRotation="90" wrapText="1"/>
    </xf>
    <xf numFmtId="0" fontId="4" fillId="8" borderId="13" xfId="0" applyFont="1" applyFill="1" applyBorder="1" applyAlignment="1" applyProtection="1">
      <alignment horizontal="center" vertical="center" textRotation="90" wrapText="1"/>
    </xf>
    <xf numFmtId="0" fontId="4" fillId="9" borderId="13" xfId="0" applyFont="1" applyFill="1" applyBorder="1" applyAlignment="1" applyProtection="1">
      <alignment horizontal="center" vertical="center" textRotation="90" wrapText="1"/>
    </xf>
    <xf numFmtId="0" fontId="4" fillId="10" borderId="13" xfId="0" applyFont="1" applyFill="1" applyBorder="1" applyAlignment="1" applyProtection="1">
      <alignment horizontal="center" vertical="center" textRotation="90" wrapText="1"/>
    </xf>
    <xf numFmtId="0" fontId="4" fillId="11" borderId="13" xfId="0" applyFont="1" applyFill="1" applyBorder="1" applyAlignment="1" applyProtection="1">
      <alignment horizontal="center" vertical="center" textRotation="90" wrapText="1"/>
    </xf>
    <xf numFmtId="0" fontId="4" fillId="12" borderId="13" xfId="0" applyFont="1" applyFill="1" applyBorder="1" applyAlignment="1" applyProtection="1">
      <alignment horizontal="center" vertical="center" textRotation="90" wrapText="1"/>
    </xf>
    <xf numFmtId="0" fontId="4" fillId="13" borderId="13" xfId="0" applyFont="1" applyFill="1" applyBorder="1" applyAlignment="1" applyProtection="1">
      <alignment horizontal="center" vertical="center" textRotation="90" wrapText="1"/>
    </xf>
    <xf numFmtId="0" fontId="4" fillId="14" borderId="13" xfId="0" applyFont="1" applyFill="1" applyBorder="1" applyAlignment="1" applyProtection="1">
      <alignment horizontal="center" vertical="center" textRotation="90" wrapText="1"/>
    </xf>
    <xf numFmtId="0" fontId="4" fillId="22" borderId="13" xfId="0" applyFont="1" applyFill="1" applyBorder="1" applyAlignment="1" applyProtection="1">
      <alignment horizontal="center" vertical="center" textRotation="90" wrapText="1"/>
    </xf>
    <xf numFmtId="0" fontId="4" fillId="23" borderId="14" xfId="0" applyFont="1" applyFill="1" applyBorder="1" applyAlignment="1" applyProtection="1">
      <alignment horizontal="center" vertical="center" textRotation="90" wrapText="1"/>
    </xf>
    <xf numFmtId="0" fontId="9" fillId="18" borderId="6" xfId="3" applyFill="1" applyBorder="1" applyAlignment="1" applyProtection="1">
      <alignment horizontal="center" vertical="top" wrapText="1" shrinkToFit="1"/>
    </xf>
    <xf numFmtId="0" fontId="1" fillId="18" borderId="0" xfId="3" applyFont="1" applyFill="1" applyBorder="1" applyAlignment="1" applyProtection="1">
      <alignment vertical="center" wrapText="1" shrinkToFit="1"/>
    </xf>
    <xf numFmtId="0" fontId="9" fillId="18" borderId="6" xfId="3" applyFill="1" applyBorder="1" applyAlignment="1" applyProtection="1">
      <alignment wrapText="1" shrinkToFit="1"/>
    </xf>
    <xf numFmtId="0" fontId="9" fillId="18" borderId="6" xfId="3" applyFill="1" applyBorder="1" applyAlignment="1" applyProtection="1">
      <alignment horizontal="right" vertical="center" wrapText="1" shrinkToFit="1"/>
    </xf>
    <xf numFmtId="0" fontId="17" fillId="18" borderId="6" xfId="3" applyFont="1" applyFill="1" applyBorder="1" applyAlignment="1" applyProtection="1">
      <alignment horizontal="left" vertical="center" wrapText="1" shrinkToFit="1"/>
    </xf>
    <xf numFmtId="0" fontId="9" fillId="18" borderId="12" xfId="3" applyFill="1" applyBorder="1" applyAlignment="1" applyProtection="1">
      <alignment wrapText="1" shrinkToFit="1"/>
    </xf>
    <xf numFmtId="0" fontId="0" fillId="0" borderId="0" xfId="0" applyProtection="1"/>
    <xf numFmtId="0" fontId="7" fillId="16" borderId="7" xfId="2" applyBorder="1" applyAlignment="1" applyProtection="1">
      <alignment horizontal="right" vertical="top"/>
    </xf>
    <xf numFmtId="0" fontId="7" fillId="16" borderId="6" xfId="2" applyBorder="1" applyAlignment="1" applyProtection="1">
      <alignment horizontal="center" vertical="top" wrapText="1"/>
    </xf>
    <xf numFmtId="0" fontId="7" fillId="16" borderId="6" xfId="2" applyBorder="1" applyAlignment="1" applyProtection="1">
      <alignment horizontal="right" vertical="top" wrapText="1"/>
    </xf>
    <xf numFmtId="0" fontId="7" fillId="16" borderId="6" xfId="2" applyBorder="1" applyAlignment="1" applyProtection="1">
      <alignment horizontal="right" wrapText="1"/>
    </xf>
    <xf numFmtId="0" fontId="7" fillId="16" borderId="6" xfId="2" applyBorder="1" applyAlignment="1" applyProtection="1">
      <alignment horizontal="right" vertical="center" wrapText="1"/>
    </xf>
    <xf numFmtId="0" fontId="18" fillId="16" borderId="6" xfId="2" applyFont="1" applyBorder="1" applyAlignment="1" applyProtection="1">
      <alignment horizontal="left" vertical="center" wrapText="1"/>
    </xf>
    <xf numFmtId="0" fontId="7" fillId="16" borderId="8" xfId="2" applyBorder="1" applyAlignment="1" applyProtection="1">
      <alignment horizontal="right" vertical="center" wrapText="1"/>
    </xf>
    <xf numFmtId="0" fontId="7" fillId="16" borderId="9" xfId="2" applyBorder="1" applyAlignment="1" applyProtection="1">
      <alignment horizontal="right" vertical="center" wrapText="1"/>
    </xf>
    <xf numFmtId="4" fontId="12" fillId="0" borderId="0" xfId="0" applyNumberFormat="1" applyFont="1" applyAlignment="1" applyProtection="1">
      <alignment vertical="center" wrapText="1"/>
    </xf>
    <xf numFmtId="0" fontId="9" fillId="18" borderId="3" xfId="3" applyFill="1" applyBorder="1" applyAlignment="1" applyProtection="1">
      <alignment horizontal="center" vertical="top" wrapText="1" shrinkToFit="1"/>
    </xf>
    <xf numFmtId="0" fontId="1" fillId="18" borderId="5" xfId="3" applyFont="1" applyFill="1" applyBorder="1" applyAlignment="1" applyProtection="1">
      <alignment vertical="center" wrapText="1" shrinkToFit="1"/>
    </xf>
    <xf numFmtId="0" fontId="9" fillId="18" borderId="3" xfId="3" applyFill="1" applyBorder="1" applyAlignment="1" applyProtection="1">
      <alignment wrapText="1" shrinkToFit="1"/>
    </xf>
    <xf numFmtId="0" fontId="9" fillId="18" borderId="3" xfId="3" applyFill="1" applyBorder="1" applyAlignment="1" applyProtection="1">
      <alignment horizontal="right" vertical="center" wrapText="1" shrinkToFit="1"/>
    </xf>
    <xf numFmtId="0" fontId="17" fillId="18" borderId="3" xfId="3" applyFont="1" applyFill="1" applyBorder="1" applyAlignment="1" applyProtection="1">
      <alignment horizontal="left" vertical="center" wrapText="1" shrinkToFit="1"/>
    </xf>
    <xf numFmtId="0" fontId="9" fillId="18" borderId="4" xfId="3" applyFill="1" applyBorder="1" applyAlignment="1" applyProtection="1">
      <alignment wrapText="1" shrinkToFit="1"/>
    </xf>
    <xf numFmtId="0" fontId="11" fillId="0" borderId="0" xfId="0" applyFont="1" applyFill="1" applyAlignment="1" applyProtection="1">
      <alignment vertical="top" wrapText="1"/>
    </xf>
    <xf numFmtId="0" fontId="11" fillId="0" borderId="0" xfId="0" applyFont="1" applyFill="1" applyAlignment="1" applyProtection="1">
      <alignment horizontal="center" vertical="top" wrapText="1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wrapText="1"/>
    </xf>
  </cellXfs>
  <cellStyles count="6">
    <cellStyle name="Excel Built-in Normal" xfId="1"/>
    <cellStyle name="Hypertextový odkaz" xfId="4" builtinId="8"/>
    <cellStyle name="nadpis kategorie" xfId="3"/>
    <cellStyle name="Normální" xfId="0" builtinId="0"/>
    <cellStyle name="Normální 2" xfId="5"/>
    <cellStyle name="Výpočet" xfId="2" builtinId="2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="80" zoomScaleNormal="80" workbookViewId="0">
      <pane ySplit="7" topLeftCell="A8" activePane="bottomLeft" state="frozen"/>
      <selection pane="bottomLeft" activeCell="AB8" sqref="AB8"/>
    </sheetView>
  </sheetViews>
  <sheetFormatPr defaultColWidth="8.85546875" defaultRowHeight="15" x14ac:dyDescent="0.25"/>
  <cols>
    <col min="1" max="1" width="10.7109375" style="31" customWidth="1"/>
    <col min="2" max="2" width="5.7109375" style="32" customWidth="1"/>
    <col min="3" max="3" width="73.28515625" style="31" customWidth="1"/>
    <col min="4" max="4" width="40.7109375" style="15" customWidth="1"/>
    <col min="5" max="6" width="12.7109375" style="33" customWidth="1"/>
    <col min="7" max="7" width="29.42578125" style="34" bestFit="1" customWidth="1"/>
    <col min="8" max="8" width="12.28515625" style="15" hidden="1" customWidth="1"/>
    <col min="9" max="21" width="8.85546875" style="15" hidden="1" customWidth="1"/>
    <col min="22" max="22" width="16.7109375" style="15" customWidth="1"/>
    <col min="23" max="24" width="18.7109375" style="15" customWidth="1"/>
    <col min="25" max="25" width="23.5703125" style="15" customWidth="1"/>
    <col min="26" max="26" width="9.85546875" style="15" bestFit="1" customWidth="1"/>
    <col min="27" max="27" width="8.85546875" style="15"/>
    <col min="28" max="28" width="12.42578125" style="15" bestFit="1" customWidth="1"/>
    <col min="29" max="16384" width="8.85546875" style="15"/>
  </cols>
  <sheetData>
    <row r="1" spans="1:24" ht="26.25" x14ac:dyDescent="0.4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4" ht="20.45" customHeight="1" x14ac:dyDescent="0.25"/>
    <row r="3" spans="1:24" ht="30" customHeight="1" x14ac:dyDescent="0.2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1:24" ht="30" customHeight="1" x14ac:dyDescent="0.25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8"/>
    </row>
    <row r="5" spans="1:24" x14ac:dyDescent="0.25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</row>
    <row r="6" spans="1:24" ht="15.75" thickBot="1" x14ac:dyDescent="0.3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8"/>
      <c r="W6" s="38"/>
      <c r="X6" s="38"/>
    </row>
    <row r="7" spans="1:24" ht="123" customHeight="1" thickBot="1" x14ac:dyDescent="0.3">
      <c r="A7" s="41" t="s">
        <v>45</v>
      </c>
      <c r="B7" s="42" t="s">
        <v>46</v>
      </c>
      <c r="C7" s="43" t="s">
        <v>50</v>
      </c>
      <c r="D7" s="44" t="s">
        <v>1</v>
      </c>
      <c r="E7" s="43" t="s">
        <v>51</v>
      </c>
      <c r="F7" s="44" t="s">
        <v>52</v>
      </c>
      <c r="G7" s="45" t="s">
        <v>2</v>
      </c>
      <c r="H7" s="46" t="s">
        <v>3</v>
      </c>
      <c r="I7" s="47" t="s">
        <v>4</v>
      </c>
      <c r="J7" s="48" t="s">
        <v>5</v>
      </c>
      <c r="K7" s="49" t="s">
        <v>6</v>
      </c>
      <c r="L7" s="50" t="s">
        <v>7</v>
      </c>
      <c r="M7" s="51" t="s">
        <v>8</v>
      </c>
      <c r="N7" s="52" t="s">
        <v>9</v>
      </c>
      <c r="O7" s="53" t="s">
        <v>10</v>
      </c>
      <c r="P7" s="54" t="s">
        <v>11</v>
      </c>
      <c r="Q7" s="55" t="s">
        <v>12</v>
      </c>
      <c r="R7" s="56" t="s">
        <v>13</v>
      </c>
      <c r="S7" s="57" t="s">
        <v>14</v>
      </c>
      <c r="T7" s="58" t="s">
        <v>27</v>
      </c>
      <c r="U7" s="59" t="s">
        <v>34</v>
      </c>
      <c r="V7" s="44" t="s">
        <v>47</v>
      </c>
      <c r="W7" s="43" t="s">
        <v>48</v>
      </c>
      <c r="X7" s="44" t="s">
        <v>49</v>
      </c>
    </row>
    <row r="8" spans="1:24" ht="19.5" thickBot="1" x14ac:dyDescent="0.35">
      <c r="A8" s="26" t="s">
        <v>23</v>
      </c>
      <c r="B8" s="60"/>
      <c r="C8" s="61" t="s">
        <v>40</v>
      </c>
      <c r="D8" s="62"/>
      <c r="E8" s="63"/>
      <c r="F8" s="63"/>
      <c r="G8" s="64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5"/>
      <c r="X8" s="65"/>
    </row>
    <row r="9" spans="1:24" s="66" customFormat="1" ht="30" customHeight="1" x14ac:dyDescent="0.25">
      <c r="A9" s="19"/>
      <c r="B9" s="25">
        <v>1</v>
      </c>
      <c r="C9" s="28" t="s">
        <v>29</v>
      </c>
      <c r="D9" s="1"/>
      <c r="E9" s="18" t="s">
        <v>0</v>
      </c>
      <c r="F9" s="18">
        <v>1</v>
      </c>
      <c r="G9" s="21" t="s">
        <v>33</v>
      </c>
      <c r="H9" s="2"/>
      <c r="I9" s="3"/>
      <c r="J9" s="4"/>
      <c r="K9" s="5">
        <v>10</v>
      </c>
      <c r="L9" s="6"/>
      <c r="M9" s="7"/>
      <c r="N9" s="8"/>
      <c r="O9" s="9"/>
      <c r="P9" s="10"/>
      <c r="Q9" s="11"/>
      <c r="R9" s="12"/>
      <c r="S9" s="13"/>
      <c r="T9" s="16"/>
      <c r="U9" s="22"/>
      <c r="V9" s="27">
        <f t="shared" ref="V9" si="0">SUM(H9:T9)</f>
        <v>10</v>
      </c>
      <c r="W9" s="14"/>
      <c r="X9" s="23">
        <f t="shared" ref="X9" si="1">V9*W9</f>
        <v>0</v>
      </c>
    </row>
    <row r="10" spans="1:24" s="66" customFormat="1" ht="30" customHeight="1" x14ac:dyDescent="0.25">
      <c r="A10" s="19"/>
      <c r="B10" s="25">
        <v>2</v>
      </c>
      <c r="C10" s="28" t="s">
        <v>32</v>
      </c>
      <c r="D10" s="1"/>
      <c r="E10" s="18" t="s">
        <v>17</v>
      </c>
      <c r="F10" s="18">
        <v>5</v>
      </c>
      <c r="G10" s="21"/>
      <c r="H10" s="2"/>
      <c r="I10" s="3"/>
      <c r="J10" s="4"/>
      <c r="K10" s="5">
        <v>1</v>
      </c>
      <c r="L10" s="6"/>
      <c r="M10" s="7"/>
      <c r="N10" s="8"/>
      <c r="O10" s="9"/>
      <c r="P10" s="10"/>
      <c r="Q10" s="11"/>
      <c r="R10" s="12"/>
      <c r="S10" s="13"/>
      <c r="T10" s="16"/>
      <c r="U10" s="22"/>
      <c r="V10" s="27">
        <f t="shared" ref="V10" si="2">SUM(H10:T10)</f>
        <v>1</v>
      </c>
      <c r="W10" s="14"/>
      <c r="X10" s="23">
        <f t="shared" ref="X10" si="3">V10*W10</f>
        <v>0</v>
      </c>
    </row>
    <row r="11" spans="1:24" ht="19.899999999999999" customHeight="1" thickBot="1" x14ac:dyDescent="0.3">
      <c r="A11" s="67"/>
      <c r="B11" s="68"/>
      <c r="C11" s="69"/>
      <c r="D11" s="70"/>
      <c r="E11" s="71"/>
      <c r="F11" s="71"/>
      <c r="G11" s="72"/>
      <c r="H11" s="70" t="e">
        <f>SUMPRODUCT(H9:H10,$W$13:$W$23)</f>
        <v>#VALUE!</v>
      </c>
      <c r="I11" s="70">
        <f t="shared" ref="I11:U11" si="4">SUMPRODUCT(I9:I10,$W$9:$W$10)</f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0">
        <f t="shared" si="4"/>
        <v>0</v>
      </c>
      <c r="O11" s="70">
        <f t="shared" si="4"/>
        <v>0</v>
      </c>
      <c r="P11" s="70">
        <f t="shared" si="4"/>
        <v>0</v>
      </c>
      <c r="Q11" s="70">
        <f t="shared" si="4"/>
        <v>0</v>
      </c>
      <c r="R11" s="70">
        <f t="shared" si="4"/>
        <v>0</v>
      </c>
      <c r="S11" s="70">
        <f t="shared" si="4"/>
        <v>0</v>
      </c>
      <c r="T11" s="70">
        <f t="shared" si="4"/>
        <v>0</v>
      </c>
      <c r="U11" s="70">
        <f t="shared" si="4"/>
        <v>0</v>
      </c>
      <c r="V11" s="73" t="s">
        <v>23</v>
      </c>
      <c r="W11" s="74"/>
      <c r="X11" s="75">
        <f>SUM(X9:X10)</f>
        <v>0</v>
      </c>
    </row>
    <row r="12" spans="1:24" ht="19.5" thickBot="1" x14ac:dyDescent="0.35">
      <c r="A12" s="24" t="s">
        <v>24</v>
      </c>
      <c r="B12" s="76"/>
      <c r="C12" s="77" t="s">
        <v>22</v>
      </c>
      <c r="D12" s="78"/>
      <c r="E12" s="79"/>
      <c r="F12" s="79"/>
      <c r="G12" s="80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81"/>
      <c r="X12" s="81"/>
    </row>
    <row r="13" spans="1:24" ht="30" customHeight="1" x14ac:dyDescent="0.25">
      <c r="A13" s="19"/>
      <c r="B13" s="25">
        <v>1</v>
      </c>
      <c r="C13" s="29" t="s">
        <v>30</v>
      </c>
      <c r="D13" s="17"/>
      <c r="E13" s="18" t="s">
        <v>15</v>
      </c>
      <c r="F13" s="20" t="s">
        <v>31</v>
      </c>
      <c r="G13" s="21"/>
      <c r="H13" s="2"/>
      <c r="I13" s="3"/>
      <c r="J13" s="4"/>
      <c r="K13" s="5">
        <v>2</v>
      </c>
      <c r="L13" s="6"/>
      <c r="M13" s="7"/>
      <c r="N13" s="8"/>
      <c r="O13" s="9"/>
      <c r="P13" s="10"/>
      <c r="Q13" s="11"/>
      <c r="R13" s="12"/>
      <c r="S13" s="13"/>
      <c r="T13" s="16"/>
      <c r="U13" s="22"/>
      <c r="V13" s="27">
        <f>SUM(H13:T13)</f>
        <v>2</v>
      </c>
      <c r="W13" s="14"/>
      <c r="X13" s="23">
        <f>V13*W13</f>
        <v>0</v>
      </c>
    </row>
    <row r="14" spans="1:24" ht="36" customHeight="1" x14ac:dyDescent="0.25">
      <c r="A14" s="19"/>
      <c r="B14" s="25">
        <v>2</v>
      </c>
      <c r="C14" s="29" t="s">
        <v>42</v>
      </c>
      <c r="D14" s="17"/>
      <c r="E14" s="18" t="s">
        <v>15</v>
      </c>
      <c r="F14" s="20" t="s">
        <v>26</v>
      </c>
      <c r="G14" s="21"/>
      <c r="H14" s="2"/>
      <c r="I14" s="3"/>
      <c r="J14" s="4"/>
      <c r="K14" s="5">
        <v>2</v>
      </c>
      <c r="L14" s="6"/>
      <c r="M14" s="7"/>
      <c r="N14" s="8"/>
      <c r="O14" s="9"/>
      <c r="P14" s="10"/>
      <c r="Q14" s="11"/>
      <c r="R14" s="12"/>
      <c r="S14" s="13"/>
      <c r="T14" s="16"/>
      <c r="U14" s="22"/>
      <c r="V14" s="27">
        <f>SUM(H14:T14)</f>
        <v>2</v>
      </c>
      <c r="W14" s="14"/>
      <c r="X14" s="23">
        <f>V14*W14</f>
        <v>0</v>
      </c>
    </row>
    <row r="15" spans="1:24" ht="19.899999999999999" customHeight="1" thickBot="1" x14ac:dyDescent="0.3">
      <c r="A15" s="67"/>
      <c r="B15" s="68"/>
      <c r="C15" s="69"/>
      <c r="D15" s="70"/>
      <c r="E15" s="71"/>
      <c r="F15" s="71"/>
      <c r="G15" s="72"/>
      <c r="H15" s="70">
        <f ca="1">SUMPRODUCT(H13:H23,$W$13:$W$23)</f>
        <v>0</v>
      </c>
      <c r="I15" s="70">
        <f ca="1">SUMPRODUCT(I12:I23,$W$9:$W$10)</f>
        <v>0</v>
      </c>
      <c r="J15" s="70">
        <f ca="1">SUMPRODUCT(J12:J23,$W$9:$W$10)</f>
        <v>0</v>
      </c>
      <c r="K15" s="70">
        <f>SUMPRODUCT(K13:K14,W13:W14)</f>
        <v>0</v>
      </c>
      <c r="L15" s="70">
        <f t="shared" ref="L15:U15" ca="1" si="5">SUMPRODUCT(L12:L23,$W$9:$W$10)</f>
        <v>0</v>
      </c>
      <c r="M15" s="70">
        <f t="shared" ca="1" si="5"/>
        <v>0</v>
      </c>
      <c r="N15" s="70">
        <f t="shared" ca="1" si="5"/>
        <v>0</v>
      </c>
      <c r="O15" s="70">
        <f t="shared" ca="1" si="5"/>
        <v>0</v>
      </c>
      <c r="P15" s="70">
        <f t="shared" ca="1" si="5"/>
        <v>0</v>
      </c>
      <c r="Q15" s="70">
        <f t="shared" ca="1" si="5"/>
        <v>0</v>
      </c>
      <c r="R15" s="70">
        <f t="shared" ca="1" si="5"/>
        <v>0</v>
      </c>
      <c r="S15" s="70">
        <f t="shared" ca="1" si="5"/>
        <v>0</v>
      </c>
      <c r="T15" s="70">
        <f t="shared" ca="1" si="5"/>
        <v>0</v>
      </c>
      <c r="U15" s="70">
        <f t="shared" ca="1" si="5"/>
        <v>0</v>
      </c>
      <c r="V15" s="73" t="s">
        <v>24</v>
      </c>
      <c r="W15" s="74"/>
      <c r="X15" s="75">
        <f>SUM(X13:X14)</f>
        <v>0</v>
      </c>
    </row>
    <row r="16" spans="1:24" ht="19.5" thickBot="1" x14ac:dyDescent="0.35">
      <c r="A16" s="24" t="s">
        <v>25</v>
      </c>
      <c r="B16" s="76"/>
      <c r="C16" s="77" t="s">
        <v>28</v>
      </c>
      <c r="D16" s="78"/>
      <c r="E16" s="79"/>
      <c r="F16" s="79"/>
      <c r="G16" s="80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81"/>
      <c r="X16" s="81"/>
    </row>
    <row r="17" spans="1:24" ht="110.1" customHeight="1" x14ac:dyDescent="0.25">
      <c r="A17" s="19"/>
      <c r="B17" s="25">
        <v>1</v>
      </c>
      <c r="C17" s="28" t="s">
        <v>37</v>
      </c>
      <c r="D17" s="17"/>
      <c r="E17" s="18" t="s">
        <v>15</v>
      </c>
      <c r="F17" s="20" t="s">
        <v>35</v>
      </c>
      <c r="G17" s="21"/>
      <c r="H17" s="2"/>
      <c r="I17" s="3"/>
      <c r="J17" s="4"/>
      <c r="K17" s="5"/>
      <c r="L17" s="6"/>
      <c r="M17" s="7"/>
      <c r="N17" s="8"/>
      <c r="O17" s="9"/>
      <c r="P17" s="10"/>
      <c r="Q17" s="11"/>
      <c r="R17" s="12"/>
      <c r="S17" s="13"/>
      <c r="T17" s="16"/>
      <c r="U17" s="22">
        <v>2</v>
      </c>
      <c r="V17" s="27">
        <f>SUM(H17:U17)</f>
        <v>2</v>
      </c>
      <c r="W17" s="14"/>
      <c r="X17" s="23">
        <f t="shared" ref="X17:X20" si="6">V17*W17</f>
        <v>0</v>
      </c>
    </row>
    <row r="18" spans="1:24" ht="110.1" customHeight="1" x14ac:dyDescent="0.25">
      <c r="A18" s="19"/>
      <c r="B18" s="25">
        <v>2</v>
      </c>
      <c r="C18" s="28" t="s">
        <v>38</v>
      </c>
      <c r="D18" s="17"/>
      <c r="E18" s="18" t="s">
        <v>15</v>
      </c>
      <c r="F18" s="20" t="s">
        <v>35</v>
      </c>
      <c r="G18" s="21"/>
      <c r="H18" s="2"/>
      <c r="I18" s="3"/>
      <c r="J18" s="4"/>
      <c r="K18" s="5"/>
      <c r="L18" s="6"/>
      <c r="M18" s="7"/>
      <c r="N18" s="8"/>
      <c r="O18" s="9"/>
      <c r="P18" s="10"/>
      <c r="Q18" s="11"/>
      <c r="R18" s="12"/>
      <c r="S18" s="13"/>
      <c r="T18" s="16"/>
      <c r="U18" s="22">
        <v>2</v>
      </c>
      <c r="V18" s="27">
        <f t="shared" ref="V18:V20" si="7">SUM(H18:U18)</f>
        <v>2</v>
      </c>
      <c r="W18" s="14"/>
      <c r="X18" s="23">
        <f t="shared" si="6"/>
        <v>0</v>
      </c>
    </row>
    <row r="19" spans="1:24" ht="110.1" customHeight="1" x14ac:dyDescent="0.25">
      <c r="A19" s="19"/>
      <c r="B19" s="25">
        <v>3</v>
      </c>
      <c r="C19" s="28" t="s">
        <v>39</v>
      </c>
      <c r="D19" s="17"/>
      <c r="E19" s="18" t="s">
        <v>15</v>
      </c>
      <c r="F19" s="20" t="s">
        <v>35</v>
      </c>
      <c r="G19" s="21"/>
      <c r="H19" s="2"/>
      <c r="I19" s="3"/>
      <c r="J19" s="4"/>
      <c r="K19" s="5">
        <v>0</v>
      </c>
      <c r="L19" s="6"/>
      <c r="M19" s="7"/>
      <c r="N19" s="8"/>
      <c r="O19" s="9"/>
      <c r="P19" s="10"/>
      <c r="Q19" s="11"/>
      <c r="R19" s="12"/>
      <c r="S19" s="13"/>
      <c r="T19" s="16"/>
      <c r="U19" s="22">
        <v>2</v>
      </c>
      <c r="V19" s="27">
        <f t="shared" si="7"/>
        <v>2</v>
      </c>
      <c r="W19" s="14"/>
      <c r="X19" s="23">
        <f t="shared" si="6"/>
        <v>0</v>
      </c>
    </row>
    <row r="20" spans="1:24" ht="110.1" customHeight="1" x14ac:dyDescent="0.25">
      <c r="A20" s="19"/>
      <c r="B20" s="25">
        <v>4</v>
      </c>
      <c r="C20" s="28" t="s">
        <v>43</v>
      </c>
      <c r="D20" s="17"/>
      <c r="E20" s="18" t="s">
        <v>15</v>
      </c>
      <c r="F20" s="20" t="s">
        <v>35</v>
      </c>
      <c r="G20" s="21"/>
      <c r="H20" s="2"/>
      <c r="I20" s="3"/>
      <c r="J20" s="4"/>
      <c r="K20" s="5">
        <v>0</v>
      </c>
      <c r="L20" s="6"/>
      <c r="M20" s="7"/>
      <c r="N20" s="8"/>
      <c r="O20" s="9"/>
      <c r="P20" s="10"/>
      <c r="Q20" s="11"/>
      <c r="R20" s="12"/>
      <c r="S20" s="13"/>
      <c r="T20" s="16"/>
      <c r="U20" s="22">
        <v>2</v>
      </c>
      <c r="V20" s="27">
        <f t="shared" si="7"/>
        <v>2</v>
      </c>
      <c r="W20" s="14"/>
      <c r="X20" s="23">
        <f t="shared" si="6"/>
        <v>0</v>
      </c>
    </row>
    <row r="21" spans="1:24" ht="19.899999999999999" customHeight="1" thickBot="1" x14ac:dyDescent="0.3">
      <c r="A21" s="67"/>
      <c r="B21" s="68"/>
      <c r="C21" s="69"/>
      <c r="D21" s="70"/>
      <c r="E21" s="71"/>
      <c r="F21" s="71"/>
      <c r="G21" s="72"/>
      <c r="H21" s="70">
        <f ca="1">SUMPRODUCT(H13:H23,$W$13:$W$23)</f>
        <v>0</v>
      </c>
      <c r="I21" s="70">
        <f ca="1">SUMPRODUCT(I13:I20,$W$13:$W$20)</f>
        <v>0</v>
      </c>
      <c r="J21" s="70">
        <f ca="1">SUMPRODUCT(J13:J20,$W$13:$W$20)</f>
        <v>0</v>
      </c>
      <c r="K21" s="70"/>
      <c r="L21" s="70">
        <f t="shared" ref="L21:T21" ca="1" si="8">SUMPRODUCT(L13:L20,$W$13:$W$20)</f>
        <v>0</v>
      </c>
      <c r="M21" s="70">
        <f t="shared" ca="1" si="8"/>
        <v>0</v>
      </c>
      <c r="N21" s="70">
        <f t="shared" ca="1" si="8"/>
        <v>0</v>
      </c>
      <c r="O21" s="70">
        <f t="shared" ca="1" si="8"/>
        <v>0</v>
      </c>
      <c r="P21" s="70">
        <f t="shared" ca="1" si="8"/>
        <v>0</v>
      </c>
      <c r="Q21" s="70">
        <f t="shared" ca="1" si="8"/>
        <v>0</v>
      </c>
      <c r="R21" s="70">
        <f t="shared" ca="1" si="8"/>
        <v>0</v>
      </c>
      <c r="S21" s="70">
        <f t="shared" ca="1" si="8"/>
        <v>0</v>
      </c>
      <c r="T21" s="70">
        <f t="shared" ca="1" si="8"/>
        <v>0</v>
      </c>
      <c r="U21" s="70">
        <f>SUMPRODUCT(U17:U20,$W$17:$W$20)</f>
        <v>0</v>
      </c>
      <c r="V21" s="73" t="s">
        <v>25</v>
      </c>
      <c r="W21" s="74"/>
      <c r="X21" s="75">
        <f>SUM(X17:X20)</f>
        <v>0</v>
      </c>
    </row>
    <row r="22" spans="1:24" ht="19.5" thickBot="1" x14ac:dyDescent="0.35">
      <c r="A22" s="24" t="s">
        <v>41</v>
      </c>
      <c r="B22" s="76"/>
      <c r="C22" s="77" t="s">
        <v>44</v>
      </c>
      <c r="D22" s="78"/>
      <c r="E22" s="79"/>
      <c r="F22" s="79"/>
      <c r="G22" s="80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81"/>
      <c r="X22" s="81"/>
    </row>
    <row r="23" spans="1:24" ht="34.9" customHeight="1" x14ac:dyDescent="0.25">
      <c r="A23" s="19"/>
      <c r="B23" s="25">
        <v>1</v>
      </c>
      <c r="C23" s="28" t="s">
        <v>36</v>
      </c>
      <c r="D23" s="17"/>
      <c r="E23" s="18" t="s">
        <v>15</v>
      </c>
      <c r="F23" s="20" t="s">
        <v>26</v>
      </c>
      <c r="G23" s="21"/>
      <c r="H23" s="2"/>
      <c r="I23" s="3"/>
      <c r="J23" s="4"/>
      <c r="K23" s="5">
        <v>2</v>
      </c>
      <c r="L23" s="6"/>
      <c r="M23" s="7"/>
      <c r="N23" s="8"/>
      <c r="O23" s="9"/>
      <c r="P23" s="10"/>
      <c r="Q23" s="11"/>
      <c r="R23" s="12"/>
      <c r="S23" s="13"/>
      <c r="T23" s="16"/>
      <c r="U23" s="22"/>
      <c r="V23" s="27">
        <f>SUM(H23:T23)</f>
        <v>2</v>
      </c>
      <c r="W23" s="14"/>
      <c r="X23" s="23">
        <f>V23*W23</f>
        <v>0</v>
      </c>
    </row>
    <row r="24" spans="1:24" ht="19.899999999999999" customHeight="1" thickBot="1" x14ac:dyDescent="0.3">
      <c r="A24" s="67"/>
      <c r="B24" s="68"/>
      <c r="C24" s="69"/>
      <c r="D24" s="70"/>
      <c r="E24" s="71"/>
      <c r="F24" s="71"/>
      <c r="G24" s="72"/>
      <c r="H24" s="70">
        <f ca="1">SUMPRODUCT(H23:H32,$W$13:$W$23)</f>
        <v>0</v>
      </c>
      <c r="I24" s="70">
        <f ca="1">SUMPRODUCT(I22:I32,$W$9:$W$10)</f>
        <v>0</v>
      </c>
      <c r="J24" s="70">
        <f ca="1">SUMPRODUCT(J22:J32,$W$9:$W$10)</f>
        <v>0</v>
      </c>
      <c r="K24" s="70" t="e">
        <f>SUMPRODUCT(K23,W23)</f>
        <v>#VALUE!</v>
      </c>
      <c r="L24" s="70">
        <f t="shared" ref="L24:U24" ca="1" si="9">SUMPRODUCT(L22:L32,$W$9:$W$10)</f>
        <v>0</v>
      </c>
      <c r="M24" s="70">
        <f t="shared" ca="1" si="9"/>
        <v>0</v>
      </c>
      <c r="N24" s="70">
        <f t="shared" ca="1" si="9"/>
        <v>0</v>
      </c>
      <c r="O24" s="70">
        <f t="shared" ca="1" si="9"/>
        <v>0</v>
      </c>
      <c r="P24" s="70">
        <f t="shared" ca="1" si="9"/>
        <v>0</v>
      </c>
      <c r="Q24" s="70">
        <f t="shared" ca="1" si="9"/>
        <v>0</v>
      </c>
      <c r="R24" s="70">
        <f t="shared" ca="1" si="9"/>
        <v>0</v>
      </c>
      <c r="S24" s="70">
        <f t="shared" ca="1" si="9"/>
        <v>0</v>
      </c>
      <c r="T24" s="70">
        <f t="shared" ca="1" si="9"/>
        <v>0</v>
      </c>
      <c r="U24" s="70">
        <f t="shared" ca="1" si="9"/>
        <v>0</v>
      </c>
      <c r="V24" s="73" t="s">
        <v>41</v>
      </c>
      <c r="W24" s="74"/>
      <c r="X24" s="75">
        <f>SUM(X23)</f>
        <v>0</v>
      </c>
    </row>
    <row r="25" spans="1:24" ht="18.75" x14ac:dyDescent="0.3">
      <c r="A25" s="82"/>
      <c r="B25" s="83"/>
      <c r="C25" s="82"/>
      <c r="D25" s="84"/>
      <c r="E25" s="85"/>
      <c r="F25" s="85"/>
      <c r="G25" s="86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7"/>
    </row>
  </sheetData>
  <sheetProtection algorithmName="SHA-512" hashValue="LMITyoiU3224pE2exzKT/rpavl2/oKYLPySXqq8blR7I0JhkDyGASvpVDmtfcHeaaOq7lymxEqBkRHawEHfP5A==" saltValue="38dr4lhSuG2MZPbfN304jw==" spinCount="100000" sheet="1" insertColumns="0" insertRows="0" autoFilter="0"/>
  <protectedRanges>
    <protectedRange algorithmName="SHA-512" hashValue="ktEDYLms3CgO/F/N6GpTFIBtt5B7SbwGmMuZBvmLTk8xp6uQCjwOLtuoR4DA+PuZB2daXWHon34t9YOPATEskg==" saltValue="PAgCxaKLvh1ssuZb8TRlqQ==" spinCount="100000" sqref="S7:U7 G7" name="Racek"/>
    <protectedRange algorithmName="SHA-512" hashValue="9GDNgf2GjTCkd2ETd8RKO3gd0YaVDKEKD+s1ej6pumy+fYgziSMqHZei81qXRYySw9UrfsrkLCOIs6tNgyaFsA==" saltValue="BHHNBs+F7ykH5oaVN7pF3A==" spinCount="100000" sqref="R7 G7" name="mAREŠ"/>
    <protectedRange algorithmName="SHA-512" hashValue="YpHdwhb7kUY4xP+Jdh/9k3hfWBpHWwpINw5gprGEdGJFiNJCIsrVaS0egt7YNN2Rt3BL9m5AapEH+jRb/oY5zQ==" saltValue="HicYtryzwO1uF8In8jPQuA==" spinCount="100000" sqref="Q7 G7" name="Klein"/>
    <protectedRange algorithmName="SHA-512" hashValue="ELBePT7j6PmyJgcPHhwY+jO9TM0cB8EAVF/LQhkFHFgIZRt1ETJn46C8hf9Gzui9ssDT/LimEwEaPFBUfIRXjg==" saltValue="w/gByqOJd4kXpeClDDp07A==" spinCount="100000" sqref="P7 G7" name="Tonar"/>
    <protectedRange algorithmName="SHA-512" hashValue="ccv2hrHO+xEy1wHL0QNW0++C4zCw6xcV6qi7+AFBAviAZPq+ULVkbOxv+RMZAIDePODWaJu64Mw9arrgRly7WQ==" saltValue="dM9EmkG0inn5TKRkY0SmzA==" spinCount="100000" sqref="O7 G7" name="Vištejnová"/>
    <protectedRange algorithmName="SHA-512" hashValue="zsmFCsdwULok271kVm21BC0CIet3F1CgoUFN7CW57ED2RYeBTQwgCs+ZNVVtPgUkKeUIJ5tsQp4tQFXHcf7+CQ==" saltValue="Z6+MJ6PpeESoXCTrJYXs3Q==" spinCount="100000" sqref="L7 G7" name="Ježek"/>
    <protectedRange algorithmName="SHA-512" hashValue="U3jqbuXDTrCOp9Fhd79546jCvDpJalRBs9f2+6oqeakN8H1lJEJQ66Dn+i1HRwsAcT5vCB5CH8Fl5XMEob4BBw==" saltValue="aTDjbBRem2jSnmDpTPjVXQ==" spinCount="100000" sqref="K7 G7" name="Štengl"/>
    <protectedRange algorithmName="SHA-512" hashValue="oIrjZ/GO5pKzbv7XQgnFlZLYWMJJzRQXDebBmzWa3Yr/FGShyOdxKVJOK6lwQLpYoxTgR4yaUB4CTkFqLwA63Q==" saltValue="oK+06jBIeR5CZIPPzwYJcQ==" spinCount="100000" sqref="I7 G7" name="Hrabák"/>
    <protectedRange algorithmName="SHA-512" hashValue="g5scxB9KOWCM6V0um8bO8hpAtd7NGRxHOLJ5S6G7Nq3o3UbMxNHoolpX1NhjkEajU91NMvfI4Y0K+Jag+Sgu4Q==" saltValue="afofTOZZZST2mAWJu3EzSw==" spinCount="100000" sqref="G7:H7" name="Matějovič"/>
    <protectedRange algorithmName="SHA-512" hashValue="lVoTc5nZyzEYcSaTeGjMa8GIfjHxczVnKiYJwARaEhdFL0NmfEC5oG1AwWFuMriQD/8i4AximtIZJnHVzg1khw==" saltValue="0u1redgYF7o60krPn2ByoA==" spinCount="100000" sqref="A1:XFD7 A25:XFD1048576" name="Administrátor"/>
    <protectedRange algorithmName="SHA-512" hashValue="lta5o1JJk7EyMWHcVhU+93Z5n0Hdxkns9cslkYhsBDN+UZnXD+2GZ4pYbpOGd6wNBYHnc79MtoId+cbo3SCL6g==" saltValue="+h+IP9lwSorAqv5vJq4taQ==" spinCount="100000" sqref="N7 G7" name="Kuncová"/>
    <protectedRange algorithmName="SHA-512" hashValue="Ev4t+GCXNGRINYsp1BaFQP4dnM+r21wNCV+lYhl1L9fe3ZQpzBHferzimgMSx8dXNEFrRAGLpFpJGKtOsXB7qQ==" saltValue="fI8pV6BsTItSq2YL+9ij/g==" spinCount="100000" sqref="M7 G7" name="Cendelín"/>
    <protectedRange algorithmName="SHA-512" hashValue="Br+YIbFGht9lSB98WcH2TAl+KMMjZNgB+6eqJKZ8BwoSKCCcaGVJZmA9CO8xdrQWjCtU0VR7wlpNbRiPdQEchQ==" saltValue="2sy7ehG1r+0JwNv8ExDfSg==" spinCount="100000" sqref="Y16:XFD16 Y12:XFD12 Y8:XFD8 Y22:XFD22" name="administrátor_3"/>
    <protectedRange algorithmName="SHA-512" hashValue="ktEDYLms3CgO/F/N6GpTFIBtt5B7SbwGmMuZBvmLTk8xp6uQCjwOLtuoR4DA+PuZB2daXWHon34t9YOPATEskg==" saltValue="PAgCxaKLvh1ssuZb8TRlqQ==" spinCount="100000" sqref="S8 G8 S12 G12 S16 G16 G22 S22" name="Racek_3"/>
    <protectedRange algorithmName="SHA-512" hashValue="9GDNgf2GjTCkd2ETd8RKO3gd0YaVDKEKD+s1ej6pumy+fYgziSMqHZei81qXRYySw9UrfsrkLCOIs6tNgyaFsA==" saltValue="BHHNBs+F7ykH5oaVN7pF3A==" spinCount="100000" sqref="R8 G8 R12 G12 R16 G16 G22 R22" name="mAREŠ_3"/>
    <protectedRange algorithmName="SHA-512" hashValue="YpHdwhb7kUY4xP+Jdh/9k3hfWBpHWwpINw5gprGEdGJFiNJCIsrVaS0egt7YNN2Rt3BL9m5AapEH+jRb/oY5zQ==" saltValue="HicYtryzwO1uF8In8jPQuA==" spinCount="100000" sqref="Q8 G8 Q12 G12 Q16 G16 G22 Q22" name="Klein_3"/>
    <protectedRange algorithmName="SHA-512" hashValue="ELBePT7j6PmyJgcPHhwY+jO9TM0cB8EAVF/LQhkFHFgIZRt1ETJn46C8hf9Gzui9ssDT/LimEwEaPFBUfIRXjg==" saltValue="w/gByqOJd4kXpeClDDp07A==" spinCount="100000" sqref="P8 G8 P12 G12 P16 G16 G22 P22" name="Tonar_3"/>
    <protectedRange algorithmName="SHA-512" hashValue="ccv2hrHO+xEy1wHL0QNW0++C4zCw6xcV6qi7+AFBAviAZPq+ULVkbOxv+RMZAIDePODWaJu64Mw9arrgRly7WQ==" saltValue="dM9EmkG0inn5TKRkY0SmzA==" spinCount="100000" sqref="O8 G8 O12 G12 O16 G16 G22 O22" name="Vištejnová_3"/>
    <protectedRange algorithmName="SHA-512" hashValue="zsmFCsdwULok271kVm21BC0CIet3F1CgoUFN7CW57ED2RYeBTQwgCs+ZNVVtPgUkKeUIJ5tsQp4tQFXHcf7+CQ==" saltValue="Z6+MJ6PpeESoXCTrJYXs3Q==" spinCount="100000" sqref="L8 G8 L12 G12 L16 G16 G22 L22" name="Ježek_3"/>
    <protectedRange algorithmName="SHA-512" hashValue="U3jqbuXDTrCOp9Fhd79546jCvDpJalRBs9f2+6oqeakN8H1lJEJQ66Dn+i1HRwsAcT5vCB5CH8Fl5XMEob4BBw==" saltValue="aTDjbBRem2jSnmDpTPjVXQ==" spinCount="100000" sqref="K8 G8 K12 G12 K16 G16 G22 K22" name="Štengl_3"/>
    <protectedRange algorithmName="SHA-512" hashValue="oIrjZ/GO5pKzbv7XQgnFlZLYWMJJzRQXDebBmzWa3Yr/FGShyOdxKVJOK6lwQLpYoxTgR4yaUB4CTkFqLwA63Q==" saltValue="oK+06jBIeR5CZIPPzwYJcQ==" spinCount="100000" sqref="I8 G8 I12 G12 I16 G16 G22 I22" name="Hrabák_3"/>
    <protectedRange algorithmName="SHA-512" hashValue="g5scxB9KOWCM6V0um8bO8hpAtd7NGRxHOLJ5S6G7Nq3o3UbMxNHoolpX1NhjkEajU91NMvfI4Y0K+Jag+Sgu4Q==" saltValue="afofTOZZZST2mAWJu3EzSw==" spinCount="100000" sqref="G8:H8 G12:H12 G16:H16 G22:H22" name="Matějovič_3"/>
    <protectedRange algorithmName="SHA-512" hashValue="lVoTc5nZyzEYcSaTeGjMa8GIfjHxczVnKiYJwARaEhdFL0NmfEC5oG1AwWFuMriQD/8i4AximtIZJnHVzg1khw==" saltValue="0u1redgYF7o60krPn2ByoA==" spinCount="100000" sqref="A16:X16 A12:X12 A8:X8 A22:X22" name="Administrátor_2"/>
    <protectedRange algorithmName="SHA-512" hashValue="lta5o1JJk7EyMWHcVhU+93Z5n0Hdxkns9cslkYhsBDN+UZnXD+2GZ4pYbpOGd6wNBYHnc79MtoId+cbo3SCL6g==" saltValue="+h+IP9lwSorAqv5vJq4taQ==" spinCount="100000" sqref="N8 G8 N12 G12 N16 G16 G22 N22" name="Kuncová_3"/>
    <protectedRange algorithmName="SHA-512" hashValue="Ev4t+GCXNGRINYsp1BaFQP4dnM+r21wNCV+lYhl1L9fe3ZQpzBHferzimgMSx8dXNEFrRAGLpFpJGKtOsXB7qQ==" saltValue="fI8pV6BsTItSq2YL+9ij/g==" spinCount="100000" sqref="M8 G8 M12 G12 M16 G16 G22 M22" name="Cendelín_3"/>
    <protectedRange algorithmName="SHA-512" hashValue="v4/G+NoHFBLCC3iohpYCeLROVnMrG6Fi/eR5kO9DBhg6Q3RjUn5BkiK0mF/IDM9ZHu2l+aev5vFROCbyzYqPog==" saltValue="t1LlxSPt8/rjt6hBJ45rLQ==" spinCount="100000" sqref="G11 G15 G21 G24" name="Racek_4"/>
    <protectedRange algorithmName="SHA-512" hashValue="arPlZBTYMwFEVXDrwUIUHeXpRHHNX1V9on9A91/2bCAVTFy4I62QfQi78UNhWZ7oNu+MBojZjUIfrITrMfwOSg==" saltValue="cFYgWxlBGutZhPz1osKG6Q==" spinCount="100000" sqref="G11 G15 G21 G24" name="Mareš_4"/>
    <protectedRange algorithmName="SHA-512" hashValue="ixdTYQ7XqRYgX4TntetHFmNZDma8ZrBCWfAlJLk7z89m+5j4CHqA1BgHZBGnq3fCilSsEG8REVhE45yuSQhBbA==" saltValue="YoaRDfJEXPQoPreA8nRakg==" spinCount="100000" sqref="G11 G15 G21 G24" name="Klein_4"/>
    <protectedRange algorithmName="SHA-512" hashValue="MmwNl7yfQmBJ4skDo0uHnwYK2LR8WaZAkbLC8PFBIYYcHD+RTAtGOYbK/TEMjcOh2pN5P136y+hEeOJGs+J5HA==" saltValue="vCqeDmPZjTKDf77BagYCOA==" spinCount="100000" sqref="G11 G15 G21 G24" name="Tonar_4"/>
    <protectedRange algorithmName="SHA-512" hashValue="5L+nClUNRXiqmd6zhFd2RtwYrCw+YDm7JtHXubUZvkuRp1FPepJQkn0VbNpunOPCZllf60uKWEhvNiirQdZvJQ==" saltValue="lbdJVAFcXss8INEvZPzSxg==" spinCount="100000" sqref="G11 G15 G21 G24" name="Vištejnová_4"/>
    <protectedRange algorithmName="SHA-512" hashValue="CPG4mrCs0MCeO4p1/Gp5lxZsPV3GNt+i7UiMg0Sxhvezo3uR95aw3lD4WPoimzr00HjCL3Ibx6N0cYHlKbtb+w==" saltValue="CIa/9w99nX1/KgzMmuVWzA==" spinCount="100000" sqref="G11 G15 G21 G24" name="Kuncová_4"/>
    <protectedRange password="D0B0" sqref="G11 G15 G21 G24" name="Cendelín_4"/>
    <protectedRange algorithmName="SHA-512" hashValue="3k5HR/aB7ZckheysjiexGf+gKkZa97ulYePnXRUyyS4/1144qsbBp5XdxKdNZ0yt4LcRSqXA72euVlk7I+0Xow==" saltValue="iKqMx6H557OjpG/TK611OQ==" spinCount="100000" sqref="G11 G15 G21 G24" name="Ježek_4"/>
    <protectedRange password="D1B0" sqref="G11 G15 G21 G24" name="Štengl_4"/>
    <protectedRange algorithmName="SHA-512" hashValue="Ig+QzYFBihry9TzE5ymdU4+XVXLhIhllbWqinqssAFVIehhLinXqJE08yat8vqjiWRqY/QHaI2kGWDUthyWOtQ==" saltValue="o9YYQRc4xAjgH4UwBPxobw==" spinCount="100000" sqref="G11 G15 G21 G24" name="Reischig_2"/>
    <protectedRange algorithmName="SHA-512" hashValue="2jtULp20Seu9kTGuQ5NanVDmujgA2gcpH5ylAEZAxSuv1UQgd+0/Hk+ojvVFGS5DnlaDZeg2acQ181Z2oZGqSA==" saltValue="mRFGXK7RFVIrrvskllOZdQ==" spinCount="100000" sqref="G11 G15 G21 G24" name="Hrabák_4"/>
    <protectedRange algorithmName="SHA-512" hashValue="Br+YIbFGht9lSB98WcH2TAl+KMMjZNgB+6eqJKZ8BwoSKCCcaGVJZmA9CO8xdrQWjCtU0VR7wlpNbRiPdQEchQ==" saltValue="2sy7ehG1r+0JwNv8ExDfSg==" spinCount="100000" sqref="A21:XFD21 A15:XFD15 A11:XFD11 A24:XFD24" name="administrátor_4"/>
    <protectedRange algorithmName="SHA-512" hashValue="D/n7/qoMoa+WvRU5+TdxxfwPpY0QZkPfko0Zhfau/73A++S1cLHt/eIEkh/TjrUzwypGjxah2L9w8juH7J0kyA==" saltValue="8r5xDasFhCrRn/cA2UUpwg==" spinCount="100000" sqref="G15:U15 G11:U11 G21:U21 G24:U24" name="Matějovič_4"/>
    <protectedRange algorithmName="SHA-512" hashValue="Br+YIbFGht9lSB98WcH2TAl+KMMjZNgB+6eqJKZ8BwoSKCCcaGVJZmA9CO8xdrQWjCtU0VR7wlpNbRiPdQEchQ==" saltValue="2sy7ehG1r+0JwNv8ExDfSg==" spinCount="100000" sqref="X17:XFD20 X23:XFD23 A17:B20 A23:B23 X13:XFD14 A13:B14" name="administrátor_8"/>
    <protectedRange algorithmName="SHA-512" hashValue="Br+YIbFGht9lSB98WcH2TAl+KMMjZNgB+6eqJKZ8BwoSKCCcaGVJZmA9CO8xdrQWjCtU0VR7wlpNbRiPdQEchQ==" saltValue="2sy7ehG1r+0JwNv8ExDfSg==" spinCount="100000" sqref="A9:B10 X9:XFD10" name="administrátor_1"/>
    <protectedRange algorithmName="SHA-512" hashValue="ktEDYLms3CgO/F/N6GpTFIBtt5B7SbwGmMuZBvmLTk8xp6uQCjwOLtuoR4DA+PuZB2daXWHon34t9YOPATEskg==" saltValue="PAgCxaKLvh1ssuZb8TRlqQ==" spinCount="100000" sqref="G9:G10 S9:U10" name="Racek_12"/>
    <protectedRange algorithmName="SHA-512" hashValue="9GDNgf2GjTCkd2ETd8RKO3gd0YaVDKEKD+s1ej6pumy+fYgziSMqHZei81qXRYySw9UrfsrkLCOIs6tNgyaFsA==" saltValue="BHHNBs+F7ykH5oaVN7pF3A==" spinCount="100000" sqref="G9:G10 R9:R10" name="mAREŠ_12"/>
    <protectedRange algorithmName="SHA-512" hashValue="YpHdwhb7kUY4xP+Jdh/9k3hfWBpHWwpINw5gprGEdGJFiNJCIsrVaS0egt7YNN2Rt3BL9m5AapEH+jRb/oY5zQ==" saltValue="HicYtryzwO1uF8In8jPQuA==" spinCount="100000" sqref="G9:G10 Q9:Q10" name="Klein_12"/>
    <protectedRange algorithmName="SHA-512" hashValue="ELBePT7j6PmyJgcPHhwY+jO9TM0cB8EAVF/LQhkFHFgIZRt1ETJn46C8hf9Gzui9ssDT/LimEwEaPFBUfIRXjg==" saltValue="w/gByqOJd4kXpeClDDp07A==" spinCount="100000" sqref="G9:G10 P9:P10" name="Tonar_12"/>
    <protectedRange algorithmName="SHA-512" hashValue="ccv2hrHO+xEy1wHL0QNW0++C4zCw6xcV6qi7+AFBAviAZPq+ULVkbOxv+RMZAIDePODWaJu64Mw9arrgRly7WQ==" saltValue="dM9EmkG0inn5TKRkY0SmzA==" spinCount="100000" sqref="G9:G10 O9:O10" name="Vištejnová_12"/>
    <protectedRange algorithmName="SHA-512" hashValue="zsmFCsdwULok271kVm21BC0CIet3F1CgoUFN7CW57ED2RYeBTQwgCs+ZNVVtPgUkKeUIJ5tsQp4tQFXHcf7+CQ==" saltValue="Z6+MJ6PpeESoXCTrJYXs3Q==" spinCount="100000" sqref="G9:G10 L9:L10" name="Ježek_12"/>
    <protectedRange algorithmName="SHA-512" hashValue="U3jqbuXDTrCOp9Fhd79546jCvDpJalRBs9f2+6oqeakN8H1lJEJQ66Dn+i1HRwsAcT5vCB5CH8Fl5XMEob4BBw==" saltValue="aTDjbBRem2jSnmDpTPjVXQ==" spinCount="100000" sqref="G9:G10 K9:K10" name="Štengl_12"/>
    <protectedRange algorithmName="SHA-512" hashValue="oIrjZ/GO5pKzbv7XQgnFlZLYWMJJzRQXDebBmzWa3Yr/FGShyOdxKVJOK6lwQLpYoxTgR4yaUB4CTkFqLwA63Q==" saltValue="oK+06jBIeR5CZIPPzwYJcQ==" spinCount="100000" sqref="G9:G10 I9:I10" name="Hrabák_12"/>
    <protectedRange algorithmName="SHA-512" hashValue="g5scxB9KOWCM6V0um8bO8hpAtd7NGRxHOLJ5S6G7Nq3o3UbMxNHoolpX1NhjkEajU91NMvfI4Y0K+Jag+Sgu4Q==" saltValue="afofTOZZZST2mAWJu3EzSw==" spinCount="100000" sqref="G9:H10" name="Matějovič_12"/>
    <protectedRange algorithmName="SHA-512" hashValue="lVoTc5nZyzEYcSaTeGjMa8GIfjHxczVnKiYJwARaEhdFL0NmfEC5oG1AwWFuMriQD/8i4AximtIZJnHVzg1khw==" saltValue="0u1redgYF7o60krPn2ByoA==" spinCount="100000" sqref="C9:W10" name="Administrátor_13"/>
    <protectedRange algorithmName="SHA-512" hashValue="lta5o1JJk7EyMWHcVhU+93Z5n0Hdxkns9cslkYhsBDN+UZnXD+2GZ4pYbpOGd6wNBYHnc79MtoId+cbo3SCL6g==" saltValue="+h+IP9lwSorAqv5vJq4taQ==" spinCount="100000" sqref="N9:N10 G9:G10" name="Kuncová_12"/>
    <protectedRange algorithmName="SHA-512" hashValue="Ev4t+GCXNGRINYsp1BaFQP4dnM+r21wNCV+lYhl1L9fe3ZQpzBHferzimgMSx8dXNEFrRAGLpFpJGKtOsXB7qQ==" saltValue="fI8pV6BsTItSq2YL+9ij/g==" spinCount="100000" sqref="G9:G10 M9:M10" name="Cendelín_12"/>
    <protectedRange algorithmName="SHA-512" hashValue="v4/G+NoHFBLCC3iohpYCeLROVnMrG6Fi/eR5kO9DBhg6Q3RjUn5BkiK0mF/IDM9ZHu2l+aev5vFROCbyzYqPog==" saltValue="t1LlxSPt8/rjt6hBJ45rLQ==" spinCount="100000" sqref="G23 S23:U23 S17:U20 G17:G20 S13:U14 G13:G14" name="Racek_8_1"/>
    <protectedRange algorithmName="SHA-512" hashValue="arPlZBTYMwFEVXDrwUIUHeXpRHHNX1V9on9A91/2bCAVTFy4I62QfQi78UNhWZ7oNu+MBojZjUIfrITrMfwOSg==" saltValue="cFYgWxlBGutZhPz1osKG6Q==" spinCount="100000" sqref="R23 G23 G17:G20 R17:R20 R13:R14 G13:G14" name="Mareš_8_1"/>
    <protectedRange algorithmName="SHA-512" hashValue="ixdTYQ7XqRYgX4TntetHFmNZDma8ZrBCWfAlJLk7z89m+5j4CHqA1BgHZBGnq3fCilSsEG8REVhE45yuSQhBbA==" saltValue="YoaRDfJEXPQoPreA8nRakg==" spinCount="100000" sqref="Q23 G23 G17:G20 Q17:Q20 Q13:Q14 G13:G14" name="Klein_8_1"/>
    <protectedRange algorithmName="SHA-512" hashValue="MmwNl7yfQmBJ4skDo0uHnwYK2LR8WaZAkbLC8PFBIYYcHD+RTAtGOYbK/TEMjcOh2pN5P136y+hEeOJGs+J5HA==" saltValue="vCqeDmPZjTKDf77BagYCOA==" spinCount="100000" sqref="P23 G23 G17:G20 P17:P20 P13:P14 G13:G14" name="Tonar_8_1"/>
    <protectedRange algorithmName="SHA-512" hashValue="5L+nClUNRXiqmd6zhFd2RtwYrCw+YDm7JtHXubUZvkuRp1FPepJQkn0VbNpunOPCZllf60uKWEhvNiirQdZvJQ==" saltValue="lbdJVAFcXss8INEvZPzSxg==" spinCount="100000" sqref="G23 O23 O17:O20 G17:G20 O13:O14 G13:G14" name="Vištejnová_8_1"/>
    <protectedRange algorithmName="SHA-512" hashValue="CPG4mrCs0MCeO4p1/Gp5lxZsPV3GNt+i7UiMg0Sxhvezo3uR95aw3lD4WPoimzr00HjCL3Ibx6N0cYHlKbtb+w==" saltValue="CIa/9w99nX1/KgzMmuVWzA==" spinCount="100000" sqref="G23 N23 N17:N20 G17:G20 N13:N14 G13:G14" name="Kuncová_8_1"/>
    <protectedRange password="D0B0" sqref="G23 M23 M17:M20 G17:G20 M13:M14 G13:G14" name="Cendelín_8_1"/>
    <protectedRange algorithmName="SHA-512" hashValue="3k5HR/aB7ZckheysjiexGf+gKkZa97ulYePnXRUyyS4/1144qsbBp5XdxKdNZ0yt4LcRSqXA72euVlk7I+0Xow==" saltValue="iKqMx6H557OjpG/TK611OQ==" spinCount="100000" sqref="L23 G23 G17:G20 L17:L20 L13:L14 G13:G14" name="Ježek_8_1"/>
    <protectedRange password="D1B0" sqref="K23 G23 G17:G20 K17:K20 G13:G14 K13:K14" name="Štengl_8_1"/>
    <protectedRange algorithmName="SHA-512" hashValue="Ig+QzYFBihry9TzE5ymdU4+XVXLhIhllbWqinqssAFVIehhLinXqJE08yat8vqjiWRqY/QHaI2kGWDUthyWOtQ==" saltValue="o9YYQRc4xAjgH4UwBPxobw==" spinCount="100000" sqref="J23 G23 G17:G20 J17:J20 G13:G14 J13:J14" name="Reischig_6_1"/>
    <protectedRange algorithmName="SHA-512" hashValue="2jtULp20Seu9kTGuQ5NanVDmujgA2gcpH5ylAEZAxSuv1UQgd+0/Hk+ojvVFGS5DnlaDZeg2acQ181Z2oZGqSA==" saltValue="mRFGXK7RFVIrrvskllOZdQ==" spinCount="100000" sqref="I23 G23 G17:G20 I17:I20 G13:G14 I13:I14" name="Hrabák_8_1"/>
    <protectedRange algorithmName="SHA-512" hashValue="Br+YIbFGht9lSB98WcH2TAl+KMMjZNgB+6eqJKZ8BwoSKCCcaGVJZmA9CO8xdrQWjCtU0VR7wlpNbRiPdQEchQ==" saltValue="2sy7ehG1r+0JwNv8ExDfSg==" spinCount="100000" sqref="C23:W23 C17:W20 C13:W14" name="administrátor_8_1"/>
    <protectedRange algorithmName="SHA-512" hashValue="D/n7/qoMoa+WvRU5+TdxxfwPpY0QZkPfko0Zhfau/73A++S1cLHt/eIEkh/TjrUzwypGjxah2L9w8juH7J0kyA==" saltValue="8r5xDasFhCrRn/cA2UUpwg==" spinCount="100000" sqref="G23:H23 G17:H20 G13:H14" name="Matějovič_8_1"/>
  </protectedRanges>
  <dataConsolidate/>
  <customSheetViews>
    <customSheetView guid="{A3685CB1-0A29-484E-BB3B-C5DAB6B68B70}" scale="70" showAutoFilter="1" topLeftCell="A52">
      <selection activeCell="C86" sqref="C86"/>
      <pageMargins left="0.7" right="0.7" top="0.78740157499999996" bottom="0.78740157499999996" header="0.3" footer="0.3"/>
      <pageSetup paperSize="9" orientation="portrait" r:id="rId1"/>
      <autoFilter ref="A7:V17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9">
    <mergeCell ref="V11:W11"/>
    <mergeCell ref="V15:W15"/>
    <mergeCell ref="V24:W24"/>
    <mergeCell ref="V21:W21"/>
    <mergeCell ref="A1:W1"/>
    <mergeCell ref="A3:X3"/>
    <mergeCell ref="A4:X4"/>
    <mergeCell ref="A5:X5"/>
    <mergeCell ref="A6:X6"/>
  </mergeCells>
  <phoneticPr fontId="14" type="noConversion"/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2021-03-08T12:48:56Z</dcterms:modified>
</cp:coreProperties>
</file>