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09-2021\A) výzva\"/>
    </mc:Choice>
  </mc:AlternateContent>
  <bookViews>
    <workbookView xWindow="0" yWindow="0" windowWidth="23040" windowHeight="9192"/>
  </bookViews>
  <sheets>
    <sheet name="Příloha č. 1" sheetId="6" r:id="rId1"/>
  </sheets>
  <definedNames>
    <definedName name="_xlnm._FilterDatabase" localSheetId="0" hidden="1">'Příloha č. 1'!$A$6:$V$63</definedName>
    <definedName name="Z_1CF6B05F_10A3_4386_8D6E_81432D891744_.wvu.FilterData" localSheetId="0" hidden="1">'Příloha č. 1'!$C$6:$V$23</definedName>
    <definedName name="Z_2D81563A_4870_4F9E_A20D_91F8D6DED5CF_.wvu.FilterData" localSheetId="0" hidden="1">'Příloha č. 1'!$C$6:$V$23</definedName>
    <definedName name="Z_3E806115_5C0B_4826_8B76_E3777083E918_.wvu.FilterData" localSheetId="0" hidden="1">'Příloha č. 1'!$C$6:$V$63</definedName>
    <definedName name="Z_3EBFDD63_A563_4B47_94E0_F889BFF0DB1A_.wvu.FilterData" localSheetId="0" hidden="1">'Příloha č. 1'!$C$6:$V$23</definedName>
    <definedName name="Z_48234645_D3F1_4A11_9245_5C3C3DDFB053_.wvu.FilterData" localSheetId="0" hidden="1">'Příloha č. 1'!$C$6:$V$23</definedName>
    <definedName name="Z_4DC7D9D5_94BC_4E53_BBF6_6C132E89C05D_.wvu.FilterData" localSheetId="0" hidden="1">'Příloha č. 1'!$C$6:$V$23</definedName>
    <definedName name="Z_67EDF97A_0C73_4191_8139_DF95F8DD46A1_.wvu.FilterData" localSheetId="0" hidden="1">'Příloha č. 1'!$C$6:$V$23</definedName>
    <definedName name="Z_6DBB7E8C_366B_48C6_B4CD_80C3D3319040_.wvu.FilterData" localSheetId="0" hidden="1">'Příloha č. 1'!$C$6:$V$23</definedName>
    <definedName name="Z_6FA6A732_A9F3_4773_AA84_89371307AB34_.wvu.FilterData" localSheetId="0" hidden="1">'Příloha č. 1'!$C$6:$V$23</definedName>
    <definedName name="Z_7271ACC2_E099_4C6B_8277_4379658A7448_.wvu.FilterData" localSheetId="0" hidden="1">'Příloha č. 1'!$C$6:$V$23</definedName>
    <definedName name="Z_8D99552F_207B_4B49_A86B_1537F9D54E34_.wvu.FilterData" localSheetId="0" hidden="1">'Příloha č. 1'!$C$6:$V$63</definedName>
    <definedName name="Z_984A3E51_498D_4DCA_9A8F_AFE14911D98E_.wvu.FilterData" localSheetId="0" hidden="1">'Příloha č. 1'!$C$6:$V$23</definedName>
    <definedName name="Z_9AC53284_F72B_4B23_81C0_171CB7A2CF4A_.wvu.FilterData" localSheetId="0" hidden="1">'Příloha č. 1'!$C$6:$V$23</definedName>
    <definedName name="Z_D0322FAA_9F64_4801_B4AD_EBDE3B0A4682_.wvu.FilterData" localSheetId="0" hidden="1">'Příloha č. 1'!$C$6:$V$6</definedName>
    <definedName name="Z_DD603D95_B45B_4F10_87A3_E9FCF7ABCE24_.wvu.FilterData" localSheetId="0" hidden="1">'Příloha č. 1'!$C$6:$V$23</definedName>
  </definedNames>
  <calcPr calcId="162913"/>
  <customWorkbookViews>
    <customWorkbookView name="FIND Vištejnová" guid="{9AC53284-F72B-4B23-81C0-171CB7A2CF4A}" maximized="1" windowWidth="0" windowHeight="0" activeSheetId="0"/>
    <customWorkbookView name="FIND Racek" guid="{67EDF97A-0C73-4191-8139-DF95F8DD46A1}" maximized="1" windowWidth="0" windowHeight="0" activeSheetId="0"/>
    <customWorkbookView name="FIND Tonar" guid="{4DC7D9D5-94BC-4E53-BBF6-6C132E89C05D}" maximized="1" windowWidth="0" windowHeight="0" activeSheetId="0"/>
    <customWorkbookView name="FIND Mareš" guid="{48234645-D3F1-4A11-9245-5C3C3DDFB053}" maximized="1" windowWidth="0" windowHeight="0" activeSheetId="0"/>
    <customWorkbookView name="Filtr 1" guid="{3E806115-5C0B-4826-8B76-E3777083E918}" maximized="1" windowWidth="0" windowHeight="0" activeSheetId="0"/>
    <customWorkbookView name="Chaperon Hemminki" guid="{984A3E51-498D-4DCA-9A8F-AFE14911D98E}" maximized="1" windowWidth="0" windowHeight="0" activeSheetId="0"/>
    <customWorkbookView name="FIND Štengl" guid="{2D81563A-4870-4F9E-A20D-91F8D6DED5CF}" maximized="1" windowWidth="0" windowHeight="0" activeSheetId="0"/>
    <customWorkbookView name="FIND Matějovič" guid="{1CF6B05F-10A3-4386-8D6E-81432D891744}" maximized="1" windowWidth="0" windowHeight="0" activeSheetId="0"/>
    <customWorkbookView name="FIND Klein" guid="{DD603D95-B45B-4F10-87A3-E9FCF7ABCE24}" maximized="1" windowWidth="0" windowHeight="0" activeSheetId="0"/>
    <customWorkbookView name="FIND Reischig" guid="{7271ACC2-E099-4C6B-8277-4379658A7448}" maximized="1" windowWidth="0" windowHeight="0" activeSheetId="0"/>
    <customWorkbookView name="Škudrnová Eva – osobní zobrazení" guid="{D0322FAA-9F64-4801-B4AD-EBDE3B0A4682}" maximized="1" windowWidth="0" windowHeight="0" activeSheetId="0"/>
    <customWorkbookView name="AMTMI Liška" guid="{8D99552F-207B-4B49-A86B-1537F9D54E34}" maximized="1" windowWidth="0" windowHeight="0" activeSheetId="0"/>
    <customWorkbookView name="FIND Cendelín" guid="{6DBB7E8C-366B-48C6-B4CD-80C3D3319040}" maximized="1" windowWidth="0" windowHeight="0" activeSheetId="0"/>
    <customWorkbookView name="FIND Kuncová" guid="{6FA6A732-A9F3-4773-AA84-89371307AB34}" maximized="1" windowWidth="0" windowHeight="0" activeSheetId="0"/>
    <customWorkbookView name="FIND Hrabák" guid="{3EBFDD63-A563-4B47-94E0-F889BFF0DB1A}" maximized="1" windowWidth="0" windowHeight="0" activeSheetId="0"/>
  </customWorkbookViews>
</workbook>
</file>

<file path=xl/calcChain.xml><?xml version="1.0" encoding="utf-8"?>
<calcChain xmlns="http://schemas.openxmlformats.org/spreadsheetml/2006/main">
  <c r="V36" i="6" l="1"/>
  <c r="F71" i="6" l="1"/>
  <c r="T70" i="6"/>
  <c r="V70" i="6" s="1"/>
  <c r="V71" i="6" s="1"/>
  <c r="F68" i="6" l="1"/>
  <c r="G68" i="6"/>
  <c r="G71" i="6" s="1"/>
  <c r="H68" i="6"/>
  <c r="H71" i="6" s="1"/>
  <c r="I68" i="6"/>
  <c r="I71" i="6" s="1"/>
  <c r="J68" i="6"/>
  <c r="J71" i="6" s="1"/>
  <c r="K68" i="6"/>
  <c r="K71" i="6" s="1"/>
  <c r="L68" i="6"/>
  <c r="L71" i="6" s="1"/>
  <c r="M68" i="6"/>
  <c r="M71" i="6" s="1"/>
  <c r="N68" i="6"/>
  <c r="N71" i="6" s="1"/>
  <c r="O68" i="6"/>
  <c r="O71" i="6" s="1"/>
  <c r="P68" i="6"/>
  <c r="P71" i="6" s="1"/>
  <c r="Q68" i="6"/>
  <c r="Q71" i="6" s="1"/>
  <c r="R68" i="6"/>
  <c r="R71" i="6" s="1"/>
  <c r="S68" i="6"/>
  <c r="S71" i="6" s="1"/>
  <c r="T67" i="6"/>
  <c r="V67" i="6" s="1"/>
  <c r="T66" i="6"/>
  <c r="V66" i="6" s="1"/>
  <c r="T65" i="6"/>
  <c r="V65" i="6" s="1"/>
  <c r="V68" i="6" l="1"/>
  <c r="G63" i="6" l="1"/>
  <c r="H63" i="6"/>
  <c r="I63" i="6"/>
  <c r="J63" i="6"/>
  <c r="K63" i="6"/>
  <c r="L63" i="6"/>
  <c r="M63" i="6"/>
  <c r="N63" i="6"/>
  <c r="O63" i="6"/>
  <c r="P63" i="6"/>
  <c r="Q63" i="6"/>
  <c r="R63" i="6"/>
  <c r="S63" i="6"/>
  <c r="F63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F4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F39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F36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F31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F19" i="6"/>
  <c r="O12" i="6"/>
  <c r="P12" i="6"/>
  <c r="S12" i="6"/>
  <c r="T8" i="6" l="1"/>
  <c r="V8" i="6" s="1"/>
  <c r="T62" i="6"/>
  <c r="V62" i="6" s="1"/>
  <c r="T61" i="6"/>
  <c r="V61" i="6" s="1"/>
  <c r="T60" i="6"/>
  <c r="V60" i="6" s="1"/>
  <c r="T59" i="6"/>
  <c r="V59" i="6" s="1"/>
  <c r="T58" i="6"/>
  <c r="V58" i="6" s="1"/>
  <c r="T57" i="6"/>
  <c r="V57" i="6" s="1"/>
  <c r="T56" i="6"/>
  <c r="V56" i="6" s="1"/>
  <c r="T55" i="6"/>
  <c r="V55" i="6" s="1"/>
  <c r="T54" i="6"/>
  <c r="V54" i="6" s="1"/>
  <c r="T53" i="6"/>
  <c r="V53" i="6" s="1"/>
  <c r="T52" i="6"/>
  <c r="V52" i="6" s="1"/>
  <c r="T51" i="6"/>
  <c r="V51" i="6" s="1"/>
  <c r="T48" i="6"/>
  <c r="V48" i="6" s="1"/>
  <c r="T47" i="6"/>
  <c r="V47" i="6" s="1"/>
  <c r="T46" i="6"/>
  <c r="V46" i="6" s="1"/>
  <c r="T45" i="6"/>
  <c r="V45" i="6" s="1"/>
  <c r="T44" i="6"/>
  <c r="V44" i="6" s="1"/>
  <c r="T43" i="6"/>
  <c r="V43" i="6" s="1"/>
  <c r="T42" i="6"/>
  <c r="V42" i="6" s="1"/>
  <c r="T41" i="6"/>
  <c r="V41" i="6" s="1"/>
  <c r="T38" i="6"/>
  <c r="V38" i="6" s="1"/>
  <c r="V39" i="6" s="1"/>
  <c r="T35" i="6"/>
  <c r="V35" i="6" s="1"/>
  <c r="T34" i="6"/>
  <c r="V34" i="6" s="1"/>
  <c r="T33" i="6"/>
  <c r="V33" i="6" s="1"/>
  <c r="T30" i="6"/>
  <c r="V30" i="6" s="1"/>
  <c r="T29" i="6"/>
  <c r="V29" i="6" s="1"/>
  <c r="T28" i="6"/>
  <c r="V28" i="6" s="1"/>
  <c r="T27" i="6"/>
  <c r="V27" i="6" s="1"/>
  <c r="T26" i="6"/>
  <c r="V26" i="6" s="1"/>
  <c r="T25" i="6"/>
  <c r="V25" i="6" s="1"/>
  <c r="T24" i="6"/>
  <c r="V24" i="6" s="1"/>
  <c r="T23" i="6"/>
  <c r="V23" i="6" s="1"/>
  <c r="T22" i="6"/>
  <c r="V22" i="6" s="1"/>
  <c r="T21" i="6"/>
  <c r="V21" i="6" s="1"/>
  <c r="T18" i="6"/>
  <c r="V18" i="6" s="1"/>
  <c r="T17" i="6"/>
  <c r="V17" i="6" s="1"/>
  <c r="T16" i="6"/>
  <c r="V16" i="6" s="1"/>
  <c r="T15" i="6"/>
  <c r="V15" i="6" s="1"/>
  <c r="T14" i="6"/>
  <c r="V14" i="6" s="1"/>
  <c r="T11" i="6"/>
  <c r="V11" i="6" s="1"/>
  <c r="T10" i="6"/>
  <c r="V10" i="6" s="1"/>
  <c r="T9" i="6"/>
  <c r="V9" i="6" s="1"/>
  <c r="V31" i="6" l="1"/>
  <c r="V12" i="6"/>
  <c r="V63" i="6"/>
  <c r="V19" i="6"/>
  <c r="V49" i="6"/>
  <c r="F12" i="6"/>
  <c r="M12" i="6"/>
  <c r="I12" i="6"/>
  <c r="R12" i="6"/>
  <c r="L12" i="6"/>
  <c r="H12" i="6"/>
  <c r="Q12" i="6"/>
  <c r="K12" i="6"/>
  <c r="G12" i="6"/>
  <c r="N12" i="6"/>
  <c r="J12" i="6"/>
</calcChain>
</file>

<file path=xl/sharedStrings.xml><?xml version="1.0" encoding="utf-8"?>
<sst xmlns="http://schemas.openxmlformats.org/spreadsheetml/2006/main" count="154" uniqueCount="118">
  <si>
    <t>FIND Matějovič</t>
  </si>
  <si>
    <t>FIND Hrabák</t>
  </si>
  <si>
    <t>FIND Reischig</t>
  </si>
  <si>
    <t>FIND Štengl</t>
  </si>
  <si>
    <t>FIND Ježek</t>
  </si>
  <si>
    <t>FIND Cendelín</t>
  </si>
  <si>
    <t>FIND Kuncová</t>
  </si>
  <si>
    <t>FIND Vištejnová</t>
  </si>
  <si>
    <t>FIND Tonar</t>
  </si>
  <si>
    <t>FIND Klein</t>
  </si>
  <si>
    <t>FIND Mareš</t>
  </si>
  <si>
    <t>FIND Racek</t>
  </si>
  <si>
    <t>AMTMI Liška</t>
  </si>
  <si>
    <t>Chaperon Hemminki</t>
  </si>
  <si>
    <t>Celkem jednotek</t>
  </si>
  <si>
    <t>ks</t>
  </si>
  <si>
    <t>bal 100 ks</t>
  </si>
  <si>
    <t>bal 50 ks</t>
  </si>
  <si>
    <t>bal 125 stripů</t>
  </si>
  <si>
    <t>bal 1000 ks</t>
  </si>
  <si>
    <t>bal 5 ks</t>
  </si>
  <si>
    <t>bal</t>
  </si>
  <si>
    <t>bal 200 ks</t>
  </si>
  <si>
    <t>1 ks</t>
  </si>
  <si>
    <t>bal 500 ks</t>
  </si>
  <si>
    <t>1000 ks</t>
  </si>
  <si>
    <t>Vata buničitá v přířezech 20 × 30 cm, 1 kg v balení</t>
  </si>
  <si>
    <t>1 kg</t>
  </si>
  <si>
    <t>Vata buničitá v přířezech 40 × 60 cm, 4 kg v balení</t>
  </si>
  <si>
    <t>4 kg</t>
  </si>
  <si>
    <t>Stojánek pro 0,2 ml PCR mikrozkumavky, velikost alespoň 8 × 12 zkumavek, Materiál PP, čiré víčko. Alfanumerická identifikace pozice zkumavky ve stojánku. Tvarovaní boků umožňuje spojování stojánků vedle sebe. Stojánky s víčkem lze bezpečně stavět na sebe – nehrozí sklouznutí. Průhledné víčko umožňuje kontrolu obsahu stojánku. 96 otvorů (8 × 12) pro jednotlivé 0,2 ml PCR mikrozkumavky, stripy či destičky.</t>
  </si>
  <si>
    <t>bal 2 × 500 ks</t>
  </si>
  <si>
    <t>Tampon stáčený z gázy 9x9 cm</t>
  </si>
  <si>
    <t>Papír filtrační pro kvalitativní analýzu, MN 618, průměr 90 mm</t>
  </si>
  <si>
    <t>Filtry stříkačkové 4 mm polypropylen OD, 0,2 µm PVDF membrána</t>
  </si>
  <si>
    <t>Kryogenní polypropylenové zkumavky s vnitřním šroubovacím uzávěrem pro biologické bankovnictví a buněčné kultury, sterilní, objem 1,8 ml, délka 49 mm, s povrchem pro psaní</t>
  </si>
  <si>
    <t>Položka</t>
  </si>
  <si>
    <t>část 01</t>
  </si>
  <si>
    <t>část 02</t>
  </si>
  <si>
    <t>část 06</t>
  </si>
  <si>
    <t>část 07</t>
  </si>
  <si>
    <t>část 04</t>
  </si>
  <si>
    <t>část 03</t>
  </si>
  <si>
    <t>část 05</t>
  </si>
  <si>
    <t>Nα-Benzoyl-L-arginin ethylester, Hydrochlorid</t>
  </si>
  <si>
    <t>bal 5 g</t>
  </si>
  <si>
    <t>Reserpin, čistota ≥99.0% (HPLC)</t>
  </si>
  <si>
    <t>bal 1 g</t>
  </si>
  <si>
    <t>dodržet výrobce a kód</t>
  </si>
  <si>
    <t>Trypsin lyofilizovaný pro proteomiku, Promega, V5117</t>
  </si>
  <si>
    <t>0,5 l</t>
  </si>
  <si>
    <t>Olej do olejové vývěvy pro hmotnostní spektrometru TripleTOF 5600 AB Sciex</t>
  </si>
  <si>
    <t>Olej do olejové vývěvy pro hmotnostní spektrometr AmazonSL</t>
  </si>
  <si>
    <t>bal 6 ks</t>
  </si>
  <si>
    <t>Operační dvouvrstvé roušky 100x120 cm jedna vrstva z netkané savé textilie, druhá z nepropustné PE folie</t>
  </si>
  <si>
    <t>15 ml</t>
  </si>
  <si>
    <t>Elektronická pipeta, jednokanálová, s nastavitelným objemem 1 µl - 50 ml, kompatiilní s nástavci Multiplette EC Combitips advanced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</si>
  <si>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</si>
  <si>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</si>
  <si>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t>Chemikálie</t>
  </si>
  <si>
    <t>Laboratorní příslušenství I.</t>
  </si>
  <si>
    <t>Spotřební materiál ostatní I.</t>
  </si>
  <si>
    <t>Spotřební laboratorní materiál plast I.</t>
  </si>
  <si>
    <t>Spotřební laboratorní materiál ostatní II.</t>
  </si>
  <si>
    <t>Spotřební laboratorní materiál plast II.</t>
  </si>
  <si>
    <t>Plnitelná, kombinovaná pH elektroda pro laboratorní použití s BNC konektorem, 0-100°C, pH: 0-13, kompatibilita s pH metrem Hanna instruments HI5222</t>
  </si>
  <si>
    <t>20' kazeta 12 mm ULT pásky bílá s černým tiskem, kompatibilita se štítkovačem MTC Bio typ L9010</t>
  </si>
  <si>
    <t>Roztok pro kalibraci LC-MS obsahující 1uM CsI a 100nM  iPD1</t>
  </si>
  <si>
    <t>Pipeta jednokanálová, 0,5–5 ml</t>
  </si>
  <si>
    <t>Špičky pro nanospray kompatibilní s ABSciex NanoSpray III,  360/20 um OD/ID, 20 pk</t>
  </si>
  <si>
    <t>V souladu s poznámkou ve sloupci "D"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</si>
  <si>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HPLC viálky, mikrovialky PP transp. šroubovací ND9, 0,3 ml (32x11,6mm), širokohrdlé</t>
  </si>
  <si>
    <t>Náplast bílé hedvábí 1,25 cm x 5 m</t>
  </si>
  <si>
    <t>Nástavec k pipetě kompatibilní s Multipette E3, Combitips advanced, 1,0 ml</t>
  </si>
  <si>
    <t>Nástavec k pipetě kompatibilní s Multipette E3, Combitips advanced, 10 ml</t>
  </si>
  <si>
    <t>Nástavec k pipetě kompatibilní s Multipette E3, Combitips advanced, 50 ml</t>
  </si>
  <si>
    <t>1,5 ml mikrozkumavky z polypropylenu (varianta virgin), který zaručuje vysokou odolnost proti chemikáliím, mechanické námaze a extrémním teplotám. Mikrozkumavky o vysoké stabilitě během centrifugace až při 30 000 x g, precizní těsnění víčka se zámkem zabraňujícím náhodnému otevření během manipulace. Certifikace čistoty PCR clean. Autoklávovatelné.</t>
  </si>
  <si>
    <t>Hemostatické krytí rozměr 5x8 cm</t>
  </si>
  <si>
    <t>dodržet výroce a kód</t>
  </si>
  <si>
    <t>Magnetické částice (kuličky), průměr 0.70-1.10 μm, hydrofilní povrch, modifikované karboxylovou skupinou. Suspenze 50 mg/mL, 15 ml balení, Cytiva, GE65152105050250</t>
  </si>
  <si>
    <t>Spotřební laboratorní materiál ostatní III.</t>
  </si>
  <si>
    <t>část 08</t>
  </si>
  <si>
    <t>BIL-T Gen.3 600 cobas c701,702, 600 tests, Roche, 5795419</t>
  </si>
  <si>
    <t>ASTPM, 740Tests, cobas c701, 740 tests, Roche, 5531446</t>
  </si>
  <si>
    <t>ALTPM, 780Tests, cobas c 701, 780 tests, Roche, 5531462</t>
  </si>
  <si>
    <t>Chemikálie I.</t>
  </si>
  <si>
    <t>část 09</t>
  </si>
  <si>
    <t>Coulter DxH Dilutent, Coulter, 628017</t>
  </si>
  <si>
    <t>Chemikálie II.</t>
  </si>
  <si>
    <t>Část</t>
  </si>
  <si>
    <t>Poznámka</t>
  </si>
  <si>
    <t>Jednotka</t>
  </si>
  <si>
    <t>Jednotková cena v Kč bez DPH</t>
  </si>
  <si>
    <r>
      <t xml:space="preserve">Dodavatel vyplní </t>
    </r>
    <r>
      <rPr>
        <b/>
        <sz val="11"/>
        <rFont val="Calibri"/>
        <family val="2"/>
        <charset val="238"/>
        <scheme val="minor"/>
      </rPr>
      <t>žlutě podbarvené buňky v tabulce níže, a to pouze pro část, do které podává nabídku.</t>
    </r>
  </si>
  <si>
    <t>Část 01</t>
  </si>
  <si>
    <t>Část 02</t>
  </si>
  <si>
    <t>Celková cena     v Kč bez DPH</t>
  </si>
  <si>
    <t>Popis 
(specifikace – druh, materiál, určení, kompatibilta apod.)</t>
  </si>
  <si>
    <t>pH metr stolní s elektrodou: rozsah pH: 0-14; rozlišení: 0,01; přesnost: +/- 0,01; grafický display s podsvětlením; rozlišení teploty: 1°C; přesnost teploty: +/- 0.5°C; možnost ukládání dat a jejich export na PC; kalibrace pH: 1-5 bodů.</t>
  </si>
  <si>
    <t>Qubit Assay Tubes; 500 µl; tenkostěnné; pro Qubit Fluorometer; 500 tubes</t>
  </si>
  <si>
    <t xml:space="preserve">Injekční jehla sterilní, 0,80 × 40 mm, koncovka luer </t>
  </si>
  <si>
    <t>1,5 ml centrifugační mikrozkumavky low adhese plast, upravený vnitřní povrch pro nižší adhezi vzorku</t>
  </si>
  <si>
    <t>0,2 ml mikrozkumavky pro PCR bez Rnáz, Dnáz, objem 0,2ml, ve stripech po 8 kusech, s vypouklými víčky</t>
  </si>
  <si>
    <t xml:space="preserve">Umělohmotná injekční stříkačka sterilní 2 ml, koncovka luer, sterilní, jednotlivě balené </t>
  </si>
  <si>
    <t xml:space="preserve"> viz Příloha č. 2 výzvy_stojan</t>
  </si>
  <si>
    <t>Váha jednoduchá s LCD displejem, max. kapacita: 1 g – 1000 g</t>
  </si>
  <si>
    <t>Váha jednoduchá s LCD displejem, max. kapacita: 0,1 g – 510 g</t>
  </si>
  <si>
    <t xml:space="preserve">1,5 ml konické mikrozkumavky z polypropylenu, který zaručuje vysokou odolnost proti chemikáliím, mechanické námaze a extrémním teplotám. Certifikace čistoty PCR clean. Jantarová barva pro ochranu vzorků před světlem. Stabilita při centrifugaci až do 30 000 x g a precizní těsnění víčka. Autoklávovatelné. </t>
  </si>
  <si>
    <t>2,0 ml mikrozkumavky z polypropylenu (varianta virgin), který zaručuje vysokou odolnost proti chemikáliím, mechanické námaze a extrémním teplotám. Vysoká stabilita během centrifugace až při 30 000 x g, precizní těsnění víčka se zámkem zabraňujícím náhodnému otevření během manipulace. Certifikace čistoty PCR clean. Autoklávovatelné.</t>
  </si>
  <si>
    <t>0,2 ml mikrozkumavky pro PCR bez RNáz, DNáz a endotoxinů, rovné víčko, dokonale hladký povrch, 4000x g, tenkostěné</t>
  </si>
  <si>
    <t>Víčka k HPLC viálkám, uzávěr PP transp. pro šr. vialky ND9, pink, otvor 6 mm, silikon bílý/PTFE červený</t>
  </si>
  <si>
    <t>Vážící misky (váženky) plastové, objem 5 ml</t>
  </si>
  <si>
    <t>Papírové krabičky 2″ s mřížkou na 9 x 9 ks kryozkumavek o objemu až 2 ml, , materiál papíru musí vydržet dlouhodobé skladování v -80°C a musí být popisovatelný lihovou fixou, rozměr krabičky nesmí přesáhnout 133 × 133 × 5 mm</t>
  </si>
  <si>
    <t>bal = 10 l</t>
  </si>
  <si>
    <t>Vata buničitá - tampony, 40 x 50 mm</t>
  </si>
  <si>
    <t>bal 100 μg</t>
  </si>
  <si>
    <t>Stojan nerezový s úchytem pro skříňový hlubokomrazící box (vnitřní rozměr boxu: šířka 86 cm, výška 30 cm, hloubka 58 cm), do boxu chceme umístit 6 stojanů vedle sebe, ve stojanu požadujeme 4x5 přihrádek (horizont. x  vertik.), velikost papírových krabiček, které mají být umístěny v přihrádce (čtvercové dno 133 mm x 133 mm, výška 50 mm), z výše uvedeného vyplývá rozměr stojanu cca 13,5 cm šířka x 56 cm hloubka x 27 cm výška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</si>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</sst>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&quot;ExSIM (MAtějovič)&quot;_-* #,##0.00\ [$Kč-405]_-;\-* #,##0.00\ [$Kč-405]_-;_-* &quot;-&quot;??\ [$Kč-405]_-;_-@"/>
    <numFmt numFmtId="165" formatCode="&quot;AbRE (Hrabák)&quot;_-* #,##0.00\ [$Kč-405]_-;\-* #,##0.00\ [$Kč-405]_-;_-* &quot;-&quot;??\ [$Kč-405]_-;_-@"/>
    <numFmt numFmtId="166" formatCode="&quot;VITL (Reischig)&quot;_-* #,##0.00\ [$Kč-405]_-;\-* #,##0.00\ [$Kč-405]_-;_-* &quot;-&quot;??\ [$Kč-405]_-;_-@"/>
    <numFmt numFmtId="167" formatCode="&quot;KvS S/I (Štengl)&quot;_-* #,##0.00\ [$Kč-405]_-;\-* #,##0.00\ [$Kč-405]_-;_-* &quot;-&quot;??\ [$Kč-405]_-;_-@"/>
    <numFmt numFmtId="168" formatCode="&quot;CNS S/I (Ježek)&quot;_-* #,##0.00\ [$Kč-405]_-;\-* #,##0.00\ [$Kč-405]_-;_-* &quot;-&quot;??\ [$Kč-405]_-;_-@"/>
    <numFmt numFmtId="169" formatCode="&quot;CNS S/I (Cendelín)&quot;_-* #,##0.00\ [$Kč-405]_-;\-* #,##0.00\ [$Kč-405]_-;_-* &quot;-&quot;??\ [$Kč-405]_-;_-@"/>
    <numFmt numFmtId="170" formatCode="&quot;M S/I (Kuncová)&quot;_-* #,##0.00\ [$Kč-405]_-;\-* #,##0.00\ [$Kč-405]_-;_-* &quot;-&quot;??\ [$Kč-405]_-;_-@"/>
    <numFmt numFmtId="171" formatCode="&quot;BR S/I (Vištejnová)&quot;_-* #,##0.00\ [$Kč-405]_-;\-* #,##0.00\ [$Kč-405]_-;_-* &quot;-&quot;??\ [$Kč-405]_-;_-@"/>
    <numFmt numFmtId="172" formatCode="&quot;KH (Tonar)&quot;_-* #,##0.00\ [$Kč-405]_-;\-* #,##0.00\ [$Kč-405]_-;_-* &quot;-&quot;??\ [$Kč-405]_-;_-@"/>
    <numFmt numFmtId="173" formatCode="&quot;ChZ (Klein)&quot;_-* #,##0.00\ [$Kč-405]_-;\-* #,##0.00\ [$Kč-405]_-;_-* &quot;-&quot;??\ [$Kč-405]_-;_-@"/>
    <numFmt numFmtId="174" formatCode="&quot;PtL (Mareš)&quot;_-* #,##0.00\ [$Kč-405]_-;\-* #,##0.00\ [$Kč-405]_-;_-* &quot;-&quot;??\ [$Kč-405]_-;_-@"/>
    <numFmt numFmtId="175" formatCode="&quot;BchL (Racek)&quot;_-* #,##0.00\ [$Kč-405]_-;\-* #,##0.00\ [$Kč-405]_-;_-* &quot;-&quot;??\ [$Kč-405]_-;_-@"/>
    <numFmt numFmtId="176" formatCode="&quot;Chaperon&quot;_-* #,##0.00\ [$Kč-405]_-;\-* #,##0.00\ [$Kč-405]_-;_-* &quot;-&quot;??\ [$Kč-405]_-;_-@"/>
    <numFmt numFmtId="177" formatCode="&quot;AMTMI (Liška)&quot;_-* #,##0.00\ [$Kč-405]_-;\-* #,##0.00\ [$Kč-405]_-;_-* &quot;-&quot;??\ [$Kč-405]_-;_-@"/>
    <numFmt numFmtId="178" formatCode="#,##0.00_ ;\-#,##0.00\ "/>
  </numFmts>
  <fonts count="19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9" tint="-0.2499465926084170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6FA8DC"/>
        <bgColor rgb="FF6FA8DC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0E0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31" borderId="1" applyNumberFormat="0" applyAlignment="0" applyProtection="0"/>
    <xf numFmtId="0" fontId="5" fillId="0" borderId="0"/>
    <xf numFmtId="0" fontId="14" fillId="31" borderId="1">
      <alignment shrinkToFit="1"/>
    </xf>
  </cellStyleXfs>
  <cellXfs count="137">
    <xf numFmtId="0" fontId="0" fillId="0" borderId="0" xfId="0" applyFont="1" applyAlignment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wrapText="1" shrinkToFit="1"/>
    </xf>
    <xf numFmtId="0" fontId="0" fillId="0" borderId="0" xfId="0" applyAlignment="1" applyProtection="1">
      <alignment horizontal="right" vertical="center" wrapText="1"/>
    </xf>
    <xf numFmtId="4" fontId="15" fillId="0" borderId="2" xfId="0" applyNumberFormat="1" applyFont="1" applyBorder="1" applyAlignment="1" applyProtection="1">
      <alignment vertical="center" wrapText="1"/>
    </xf>
    <xf numFmtId="0" fontId="14" fillId="34" borderId="4" xfId="4" applyFont="1" applyFill="1" applyBorder="1" applyAlignment="1" applyProtection="1">
      <alignment wrapText="1" shrinkToFit="1"/>
    </xf>
    <xf numFmtId="0" fontId="7" fillId="31" borderId="2" xfId="2" applyFont="1" applyBorder="1" applyAlignment="1" applyProtection="1">
      <alignment horizontal="right" vertical="top" wrapText="1"/>
    </xf>
    <xf numFmtId="0" fontId="7" fillId="31" borderId="2" xfId="2" applyFont="1" applyBorder="1" applyAlignment="1" applyProtection="1">
      <alignment horizontal="center" vertical="top" wrapText="1"/>
    </xf>
    <xf numFmtId="0" fontId="7" fillId="31" borderId="2" xfId="2" applyFont="1" applyBorder="1" applyAlignment="1" applyProtection="1">
      <alignment horizontal="right" wrapText="1"/>
    </xf>
    <xf numFmtId="0" fontId="7" fillId="31" borderId="2" xfId="2" applyFont="1" applyBorder="1" applyAlignment="1" applyProtection="1">
      <alignment horizontal="right" vertical="center" wrapText="1"/>
    </xf>
    <xf numFmtId="0" fontId="14" fillId="34" borderId="2" xfId="4" applyFont="1" applyFill="1" applyBorder="1" applyAlignment="1" applyProtection="1">
      <alignment wrapText="1" shrinkToFit="1"/>
    </xf>
    <xf numFmtId="43" fontId="7" fillId="31" borderId="2" xfId="2" applyNumberFormat="1" applyFont="1" applyBorder="1" applyAlignment="1" applyProtection="1">
      <alignment horizontal="right" wrapText="1"/>
    </xf>
    <xf numFmtId="0" fontId="12" fillId="34" borderId="2" xfId="4" applyFont="1" applyFill="1" applyBorder="1" applyAlignment="1" applyProtection="1">
      <alignment vertical="center" wrapText="1"/>
    </xf>
    <xf numFmtId="0" fontId="12" fillId="34" borderId="4" xfId="4" applyFont="1" applyFill="1" applyBorder="1" applyAlignment="1" applyProtection="1">
      <alignment horizontal="center" vertical="center" wrapText="1" shrinkToFit="1"/>
    </xf>
    <xf numFmtId="0" fontId="12" fillId="34" borderId="4" xfId="4" applyFont="1" applyFill="1" applyBorder="1" applyAlignment="1" applyProtection="1">
      <alignment vertical="center" wrapText="1"/>
    </xf>
    <xf numFmtId="0" fontId="12" fillId="34" borderId="2" xfId="4" applyFont="1" applyFill="1" applyBorder="1" applyAlignment="1" applyProtection="1">
      <alignment horizontal="center" vertical="center" wrapText="1" shrinkToFit="1"/>
    </xf>
    <xf numFmtId="0" fontId="18" fillId="34" borderId="2" xfId="4" applyFont="1" applyFill="1" applyBorder="1" applyAlignment="1" applyProtection="1">
      <alignment horizontal="center" vertical="top" wrapText="1" shrinkToFit="1"/>
    </xf>
    <xf numFmtId="0" fontId="12" fillId="34" borderId="2" xfId="4" applyFont="1" applyFill="1" applyBorder="1" applyAlignment="1" applyProtection="1">
      <alignment horizontal="left" vertical="center" wrapText="1"/>
    </xf>
    <xf numFmtId="0" fontId="12" fillId="34" borderId="2" xfId="4" applyFont="1" applyFill="1" applyBorder="1" applyAlignment="1" applyProtection="1">
      <alignment horizontal="center" vertical="top" wrapText="1" shrinkToFit="1"/>
    </xf>
    <xf numFmtId="0" fontId="12" fillId="30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wrapText="1"/>
    </xf>
    <xf numFmtId="0" fontId="12" fillId="33" borderId="0" xfId="0" applyFont="1" applyFill="1" applyAlignment="1" applyProtection="1">
      <alignment horizontal="left" vertical="center" wrapText="1" shrinkToFit="1"/>
    </xf>
    <xf numFmtId="0" fontId="12" fillId="32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/>
    <xf numFmtId="43" fontId="5" fillId="0" borderId="0" xfId="1" applyFont="1" applyAlignment="1" applyProtection="1"/>
    <xf numFmtId="0" fontId="8" fillId="36" borderId="5" xfId="0" applyFont="1" applyFill="1" applyBorder="1" applyAlignment="1" applyProtection="1">
      <alignment horizontal="center" vertical="center"/>
    </xf>
    <xf numFmtId="0" fontId="17" fillId="36" borderId="3" xfId="0" applyFont="1" applyFill="1" applyBorder="1" applyAlignment="1" applyProtection="1">
      <alignment horizontal="center" vertical="center" textRotation="255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164" fontId="8" fillId="4" borderId="6" xfId="0" applyNumberFormat="1" applyFont="1" applyFill="1" applyBorder="1" applyAlignment="1" applyProtection="1">
      <alignment horizontal="center" vertical="center" wrapText="1"/>
    </xf>
    <xf numFmtId="165" fontId="8" fillId="5" borderId="6" xfId="0" applyNumberFormat="1" applyFont="1" applyFill="1" applyBorder="1" applyAlignment="1" applyProtection="1">
      <alignment horizontal="center" vertical="center" wrapText="1"/>
    </xf>
    <xf numFmtId="166" fontId="8" fillId="6" borderId="6" xfId="0" applyNumberFormat="1" applyFont="1" applyFill="1" applyBorder="1" applyAlignment="1" applyProtection="1">
      <alignment horizontal="center" vertical="center" wrapText="1"/>
    </xf>
    <xf numFmtId="167" fontId="8" fillId="7" borderId="6" xfId="0" applyNumberFormat="1" applyFont="1" applyFill="1" applyBorder="1" applyAlignment="1" applyProtection="1">
      <alignment horizontal="center" vertical="center" wrapText="1"/>
    </xf>
    <xf numFmtId="168" fontId="8" fillId="2" borderId="6" xfId="0" applyNumberFormat="1" applyFont="1" applyFill="1" applyBorder="1" applyAlignment="1" applyProtection="1">
      <alignment horizontal="center" vertical="center" wrapText="1"/>
    </xf>
    <xf numFmtId="169" fontId="8" fillId="8" borderId="6" xfId="0" applyNumberFormat="1" applyFont="1" applyFill="1" applyBorder="1" applyAlignment="1" applyProtection="1">
      <alignment horizontal="center" vertical="center" wrapText="1"/>
    </xf>
    <xf numFmtId="170" fontId="8" fillId="5" borderId="6" xfId="0" applyNumberFormat="1" applyFont="1" applyFill="1" applyBorder="1" applyAlignment="1" applyProtection="1">
      <alignment horizontal="center" vertical="center" wrapText="1"/>
    </xf>
    <xf numFmtId="171" fontId="8" fillId="9" borderId="6" xfId="0" applyNumberFormat="1" applyFont="1" applyFill="1" applyBorder="1" applyAlignment="1" applyProtection="1">
      <alignment horizontal="center" vertical="center" wrapText="1"/>
    </xf>
    <xf numFmtId="172" fontId="8" fillId="10" borderId="6" xfId="0" applyNumberFormat="1" applyFont="1" applyFill="1" applyBorder="1" applyAlignment="1" applyProtection="1">
      <alignment horizontal="center" vertical="center" wrapText="1"/>
    </xf>
    <xf numFmtId="173" fontId="8" fillId="11" borderId="6" xfId="0" applyNumberFormat="1" applyFont="1" applyFill="1" applyBorder="1" applyAlignment="1" applyProtection="1">
      <alignment horizontal="center" vertical="center" wrapText="1"/>
    </xf>
    <xf numFmtId="174" fontId="8" fillId="12" borderId="6" xfId="0" applyNumberFormat="1" applyFont="1" applyFill="1" applyBorder="1" applyAlignment="1" applyProtection="1">
      <alignment horizontal="center" vertical="center" wrapText="1"/>
    </xf>
    <xf numFmtId="175" fontId="8" fillId="13" borderId="6" xfId="0" applyNumberFormat="1" applyFont="1" applyFill="1" applyBorder="1" applyAlignment="1" applyProtection="1">
      <alignment horizontal="center" vertical="center" wrapText="1"/>
    </xf>
    <xf numFmtId="176" fontId="8" fillId="14" borderId="6" xfId="0" applyNumberFormat="1" applyFont="1" applyFill="1" applyBorder="1" applyAlignment="1" applyProtection="1">
      <alignment horizontal="center" vertical="center" wrapText="1"/>
    </xf>
    <xf numFmtId="177" fontId="8" fillId="15" borderId="6" xfId="0" applyNumberFormat="1" applyFont="1" applyFill="1" applyBorder="1" applyAlignment="1" applyProtection="1">
      <alignment horizontal="center" vertical="center" wrapText="1"/>
    </xf>
    <xf numFmtId="43" fontId="8" fillId="2" borderId="6" xfId="1" applyFont="1" applyFill="1" applyBorder="1" applyAlignment="1" applyProtection="1">
      <alignment horizontal="center" vertical="center" wrapText="1"/>
    </xf>
    <xf numFmtId="43" fontId="8" fillId="2" borderId="3" xfId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2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8" borderId="2" xfId="0" applyFont="1" applyFill="1" applyBorder="1" applyAlignment="1" applyProtection="1">
      <alignment horizontal="center" vertical="center" wrapText="1"/>
    </xf>
    <xf numFmtId="0" fontId="4" fillId="9" borderId="2" xfId="0" applyFont="1" applyFill="1" applyBorder="1" applyAlignment="1" applyProtection="1">
      <alignment horizontal="center" vertical="center" wrapText="1"/>
    </xf>
    <xf numFmtId="0" fontId="4" fillId="10" borderId="2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2" borderId="2" xfId="0" applyFont="1" applyFill="1" applyBorder="1" applyAlignment="1" applyProtection="1">
      <alignment horizontal="center" vertical="center" wrapText="1"/>
    </xf>
    <xf numFmtId="0" fontId="4" fillId="13" borderId="2" xfId="0" applyFont="1" applyFill="1" applyBorder="1" applyAlignment="1" applyProtection="1">
      <alignment horizontal="center" vertical="center" wrapText="1"/>
    </xf>
    <xf numFmtId="0" fontId="4" fillId="14" borderId="2" xfId="0" applyFont="1" applyFill="1" applyBorder="1" applyAlignment="1" applyProtection="1">
      <alignment horizontal="center" vertical="center" wrapText="1"/>
    </xf>
    <xf numFmtId="0" fontId="4" fillId="15" borderId="2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178" fontId="4" fillId="0" borderId="2" xfId="1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wrapText="1"/>
    </xf>
    <xf numFmtId="0" fontId="9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4" fillId="17" borderId="2" xfId="0" applyFont="1" applyFill="1" applyBorder="1" applyAlignment="1" applyProtection="1">
      <alignment vertical="center" wrapText="1"/>
    </xf>
    <xf numFmtId="0" fontId="4" fillId="18" borderId="2" xfId="0" applyFont="1" applyFill="1" applyBorder="1" applyAlignment="1" applyProtection="1">
      <alignment vertical="center" wrapText="1"/>
    </xf>
    <xf numFmtId="0" fontId="4" fillId="19" borderId="2" xfId="0" applyFont="1" applyFill="1" applyBorder="1" applyAlignment="1" applyProtection="1">
      <alignment vertical="center" wrapText="1"/>
    </xf>
    <xf numFmtId="0" fontId="4" fillId="20" borderId="2" xfId="0" applyFont="1" applyFill="1" applyBorder="1" applyAlignment="1" applyProtection="1">
      <alignment vertical="center" wrapText="1"/>
    </xf>
    <xf numFmtId="0" fontId="4" fillId="21" borderId="2" xfId="0" applyFont="1" applyFill="1" applyBorder="1" applyAlignment="1" applyProtection="1">
      <alignment vertical="center" wrapText="1"/>
    </xf>
    <xf numFmtId="0" fontId="4" fillId="22" borderId="2" xfId="0" applyFont="1" applyFill="1" applyBorder="1" applyAlignment="1" applyProtection="1">
      <alignment vertical="center" wrapText="1"/>
    </xf>
    <xf numFmtId="0" fontId="4" fillId="23" borderId="2" xfId="0" applyFont="1" applyFill="1" applyBorder="1" applyAlignment="1" applyProtection="1">
      <alignment vertical="center" wrapText="1"/>
    </xf>
    <xf numFmtId="0" fontId="4" fillId="24" borderId="2" xfId="0" applyFont="1" applyFill="1" applyBorder="1" applyAlignment="1" applyProtection="1">
      <alignment vertical="center" wrapText="1"/>
    </xf>
    <xf numFmtId="0" fontId="4" fillId="25" borderId="2" xfId="0" applyFont="1" applyFill="1" applyBorder="1" applyAlignment="1" applyProtection="1">
      <alignment vertical="center" wrapText="1"/>
    </xf>
    <xf numFmtId="0" fontId="4" fillId="26" borderId="2" xfId="0" applyFont="1" applyFill="1" applyBorder="1" applyAlignment="1" applyProtection="1">
      <alignment horizontal="center" vertical="center" wrapText="1"/>
    </xf>
    <xf numFmtId="0" fontId="4" fillId="27" borderId="2" xfId="0" applyFont="1" applyFill="1" applyBorder="1" applyAlignment="1" applyProtection="1">
      <alignment vertical="center" wrapText="1"/>
    </xf>
    <xf numFmtId="0" fontId="4" fillId="28" borderId="2" xfId="0" applyFont="1" applyFill="1" applyBorder="1" applyAlignment="1" applyProtection="1">
      <alignment vertical="center" wrapText="1"/>
    </xf>
    <xf numFmtId="0" fontId="4" fillId="29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top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16" borderId="2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vertical="top" wrapText="1"/>
    </xf>
    <xf numFmtId="0" fontId="4" fillId="14" borderId="2" xfId="0" applyFont="1" applyFill="1" applyBorder="1" applyAlignment="1" applyProtection="1">
      <alignment horizontal="center" vertical="center" wrapText="1" shrinkToFit="1"/>
    </xf>
    <xf numFmtId="3" fontId="4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2" fillId="16" borderId="2" xfId="0" applyFont="1" applyFill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178" fontId="4" fillId="0" borderId="2" xfId="1" applyNumberFormat="1" applyFont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</xf>
    <xf numFmtId="0" fontId="4" fillId="5" borderId="2" xfId="0" applyFont="1" applyFill="1" applyBorder="1" applyAlignment="1" applyProtection="1">
      <alignment horizontal="center" vertical="top" wrapText="1"/>
    </xf>
    <xf numFmtId="0" fontId="4" fillId="6" borderId="2" xfId="0" applyFont="1" applyFill="1" applyBorder="1" applyAlignment="1" applyProtection="1">
      <alignment horizontal="center" vertical="top" wrapText="1"/>
    </xf>
    <xf numFmtId="0" fontId="4" fillId="7" borderId="2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8" borderId="2" xfId="0" applyFont="1" applyFill="1" applyBorder="1" applyAlignment="1" applyProtection="1">
      <alignment horizontal="center" vertical="top" wrapText="1"/>
    </xf>
    <xf numFmtId="0" fontId="4" fillId="9" borderId="2" xfId="0" applyFont="1" applyFill="1" applyBorder="1" applyAlignment="1" applyProtection="1">
      <alignment horizontal="center" vertical="top" wrapText="1"/>
    </xf>
    <xf numFmtId="0" fontId="4" fillId="10" borderId="2" xfId="0" applyFont="1" applyFill="1" applyBorder="1" applyAlignment="1" applyProtection="1">
      <alignment horizontal="center" vertical="top" wrapText="1"/>
    </xf>
    <xf numFmtId="0" fontId="4" fillId="11" borderId="2" xfId="0" applyFont="1" applyFill="1" applyBorder="1" applyAlignment="1" applyProtection="1">
      <alignment horizontal="center" vertical="top" wrapText="1"/>
    </xf>
    <xf numFmtId="0" fontId="4" fillId="12" borderId="2" xfId="0" applyFont="1" applyFill="1" applyBorder="1" applyAlignment="1" applyProtection="1">
      <alignment horizontal="center" vertical="top" wrapText="1"/>
    </xf>
    <xf numFmtId="0" fontId="4" fillId="13" borderId="2" xfId="0" applyFont="1" applyFill="1" applyBorder="1" applyAlignment="1" applyProtection="1">
      <alignment horizontal="center" vertical="top" wrapText="1"/>
    </xf>
    <xf numFmtId="0" fontId="4" fillId="14" borderId="2" xfId="0" applyFont="1" applyFill="1" applyBorder="1" applyAlignment="1" applyProtection="1">
      <alignment horizontal="center" vertical="top" wrapText="1"/>
    </xf>
    <xf numFmtId="0" fontId="4" fillId="15" borderId="2" xfId="0" applyFont="1" applyFill="1" applyBorder="1" applyAlignment="1" applyProtection="1">
      <alignment horizontal="center" vertical="top" wrapText="1"/>
    </xf>
    <xf numFmtId="0" fontId="10" fillId="0" borderId="2" xfId="0" applyFont="1" applyFill="1" applyBorder="1" applyAlignment="1" applyProtection="1">
      <alignment vertical="center" wrapText="1"/>
    </xf>
    <xf numFmtId="0" fontId="9" fillId="16" borderId="2" xfId="0" applyFont="1" applyFill="1" applyBorder="1" applyAlignment="1" applyProtection="1">
      <alignment horizontal="left" wrapText="1"/>
    </xf>
    <xf numFmtId="0" fontId="2" fillId="0" borderId="2" xfId="0" applyFont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vertical="center" wrapText="1"/>
    </xf>
    <xf numFmtId="0" fontId="4" fillId="6" borderId="2" xfId="0" applyFont="1" applyFill="1" applyBorder="1" applyAlignment="1" applyProtection="1">
      <alignment vertical="center" wrapText="1"/>
    </xf>
    <xf numFmtId="0" fontId="4" fillId="7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9" borderId="2" xfId="0" applyFont="1" applyFill="1" applyBorder="1" applyAlignment="1" applyProtection="1">
      <alignment vertical="center" wrapText="1"/>
    </xf>
    <xf numFmtId="0" fontId="4" fillId="10" borderId="2" xfId="0" applyFont="1" applyFill="1" applyBorder="1" applyAlignment="1" applyProtection="1">
      <alignment vertical="center" wrapText="1"/>
    </xf>
    <xf numFmtId="0" fontId="4" fillId="11" borderId="2" xfId="0" applyFont="1" applyFill="1" applyBorder="1" applyAlignment="1" applyProtection="1">
      <alignment vertical="center" wrapText="1"/>
    </xf>
    <xf numFmtId="0" fontId="4" fillId="12" borderId="2" xfId="0" applyFont="1" applyFill="1" applyBorder="1" applyAlignment="1" applyProtection="1">
      <alignment vertical="center" wrapText="1"/>
    </xf>
    <xf numFmtId="0" fontId="4" fillId="14" borderId="2" xfId="0" applyFont="1" applyFill="1" applyBorder="1" applyAlignment="1" applyProtection="1">
      <alignment horizontal="left" vertical="center" wrapText="1" shrinkToFit="1"/>
    </xf>
    <xf numFmtId="0" fontId="4" fillId="15" borderId="2" xfId="0" applyFont="1" applyFill="1" applyBorder="1" applyAlignment="1" applyProtection="1">
      <alignment vertical="center" wrapText="1"/>
    </xf>
    <xf numFmtId="0" fontId="4" fillId="8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/>
    <xf numFmtId="0" fontId="4" fillId="0" borderId="2" xfId="0" applyFont="1" applyBorder="1" applyAlignment="1" applyProtection="1">
      <alignment horizontal="center" vertical="center"/>
    </xf>
    <xf numFmtId="0" fontId="10" fillId="35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43" fontId="4" fillId="30" borderId="2" xfId="1" applyFont="1" applyFill="1" applyBorder="1" applyAlignment="1" applyProtection="1">
      <alignment horizontal="right" vertical="center" wrapText="1"/>
      <protection locked="0"/>
    </xf>
    <xf numFmtId="43" fontId="4" fillId="3" borderId="2" xfId="1" applyFont="1" applyFill="1" applyBorder="1" applyAlignment="1" applyProtection="1">
      <alignment horizontal="right" vertical="center" wrapText="1"/>
      <protection locked="0"/>
    </xf>
    <xf numFmtId="43" fontId="4" fillId="30" borderId="2" xfId="1" applyFont="1" applyFill="1" applyBorder="1" applyAlignment="1" applyProtection="1">
      <alignment vertical="center" wrapText="1"/>
      <protection locked="0"/>
    </xf>
  </cellXfs>
  <cellStyles count="5">
    <cellStyle name="Čárka" xfId="1" builtinId="3"/>
    <cellStyle name="nadpis kategorie" xfId="4"/>
    <cellStyle name="Normální" xfId="0" builtinId="0"/>
    <cellStyle name="Normální 2" xfId="3"/>
    <cellStyle name="Výpočet" xfId="2" builtinId="22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abSelected="1" zoomScaleNormal="100" workbookViewId="0">
      <pane xSplit="3" ySplit="6" topLeftCell="D7" activePane="bottomRight" state="frozen"/>
      <selection pane="topRight" activeCell="C1" sqref="C1"/>
      <selection pane="bottomLeft" activeCell="A3" sqref="A3"/>
      <selection pane="bottomRight" activeCell="X62" sqref="X62"/>
    </sheetView>
  </sheetViews>
  <sheetFormatPr defaultColWidth="12.59765625" defaultRowHeight="15" customHeight="1" x14ac:dyDescent="0.3"/>
  <cols>
    <col min="1" max="1" width="12.59765625" style="24"/>
    <col min="2" max="2" width="6.3984375" style="24" customWidth="1"/>
    <col min="3" max="3" width="56.8984375" style="24" customWidth="1"/>
    <col min="4" max="4" width="25.69921875" style="24" customWidth="1"/>
    <col min="5" max="5" width="10.69921875" style="24" customWidth="1"/>
    <col min="6" max="19" width="10.59765625" style="24" hidden="1" customWidth="1"/>
    <col min="20" max="20" width="10.69921875" style="24" customWidth="1"/>
    <col min="21" max="22" width="12.69921875" style="25" customWidth="1"/>
    <col min="23" max="16384" width="12.59765625" style="24"/>
  </cols>
  <sheetData>
    <row r="1" spans="1:24" ht="30" customHeight="1" x14ac:dyDescent="0.5">
      <c r="A1" s="21" t="s">
        <v>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4" ht="15" customHeight="1" x14ac:dyDescent="0.3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4" ht="28.2" customHeight="1" x14ac:dyDescent="0.3">
      <c r="A3" s="22" t="s">
        <v>70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4" ht="15" customHeight="1" x14ac:dyDescent="0.3">
      <c r="A4" s="23" t="s">
        <v>58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4" ht="15" customHeight="1" thickBot="1" x14ac:dyDescent="0.35">
      <c r="A5" s="20" t="s">
        <v>93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4" s="46" customFormat="1" ht="103.8" customHeight="1" thickBot="1" x14ac:dyDescent="0.35">
      <c r="A6" s="26" t="s">
        <v>89</v>
      </c>
      <c r="B6" s="27" t="s">
        <v>36</v>
      </c>
      <c r="C6" s="28" t="s">
        <v>97</v>
      </c>
      <c r="D6" s="29" t="s">
        <v>90</v>
      </c>
      <c r="E6" s="28" t="s">
        <v>91</v>
      </c>
      <c r="F6" s="30" t="s">
        <v>0</v>
      </c>
      <c r="G6" s="31" t="s">
        <v>1</v>
      </c>
      <c r="H6" s="32" t="s">
        <v>2</v>
      </c>
      <c r="I6" s="33" t="s">
        <v>3</v>
      </c>
      <c r="J6" s="34" t="s">
        <v>4</v>
      </c>
      <c r="K6" s="35" t="s">
        <v>5</v>
      </c>
      <c r="L6" s="36" t="s">
        <v>6</v>
      </c>
      <c r="M6" s="37" t="s">
        <v>7</v>
      </c>
      <c r="N6" s="38" t="s">
        <v>8</v>
      </c>
      <c r="O6" s="39" t="s">
        <v>9</v>
      </c>
      <c r="P6" s="40" t="s">
        <v>10</v>
      </c>
      <c r="Q6" s="41" t="s">
        <v>11</v>
      </c>
      <c r="R6" s="42" t="s">
        <v>12</v>
      </c>
      <c r="S6" s="43" t="s">
        <v>13</v>
      </c>
      <c r="T6" s="29" t="s">
        <v>14</v>
      </c>
      <c r="U6" s="44" t="s">
        <v>92</v>
      </c>
      <c r="V6" s="45" t="s">
        <v>96</v>
      </c>
    </row>
    <row r="7" spans="1:24" s="3" customFormat="1" ht="18" x14ac:dyDescent="0.35">
      <c r="A7" s="14" t="s">
        <v>94</v>
      </c>
      <c r="B7" s="14"/>
      <c r="C7" s="15" t="s">
        <v>59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4" s="66" customFormat="1" ht="45" customHeight="1" x14ac:dyDescent="0.3">
      <c r="A8" s="47"/>
      <c r="B8" s="48">
        <v>1</v>
      </c>
      <c r="C8" s="49" t="s">
        <v>79</v>
      </c>
      <c r="D8" s="50" t="s">
        <v>78</v>
      </c>
      <c r="E8" s="48" t="s">
        <v>55</v>
      </c>
      <c r="F8" s="51"/>
      <c r="G8" s="52"/>
      <c r="H8" s="53"/>
      <c r="I8" s="54"/>
      <c r="J8" s="55"/>
      <c r="K8" s="56"/>
      <c r="L8" s="52"/>
      <c r="M8" s="57"/>
      <c r="N8" s="58"/>
      <c r="O8" s="59"/>
      <c r="P8" s="60">
        <v>1</v>
      </c>
      <c r="Q8" s="61"/>
      <c r="R8" s="62"/>
      <c r="S8" s="63"/>
      <c r="T8" s="64">
        <f t="shared" ref="T8" si="0">SUM(F8:S8)</f>
        <v>1</v>
      </c>
      <c r="U8" s="134"/>
      <c r="V8" s="65">
        <f t="shared" ref="V8" si="1">T8*U8</f>
        <v>0</v>
      </c>
    </row>
    <row r="9" spans="1:24" s="66" customFormat="1" ht="19.95" customHeight="1" x14ac:dyDescent="0.3">
      <c r="A9" s="47"/>
      <c r="B9" s="48">
        <v>2</v>
      </c>
      <c r="C9" s="67" t="s">
        <v>44</v>
      </c>
      <c r="D9" s="68"/>
      <c r="E9" s="69" t="s">
        <v>45</v>
      </c>
      <c r="F9" s="70"/>
      <c r="G9" s="71"/>
      <c r="H9" s="72"/>
      <c r="I9" s="73"/>
      <c r="J9" s="74"/>
      <c r="K9" s="75"/>
      <c r="L9" s="71"/>
      <c r="M9" s="76"/>
      <c r="N9" s="77"/>
      <c r="O9" s="78"/>
      <c r="P9" s="79">
        <v>1</v>
      </c>
      <c r="Q9" s="80"/>
      <c r="R9" s="81"/>
      <c r="S9" s="82"/>
      <c r="T9" s="48">
        <f>SUM(F9:S9)</f>
        <v>1</v>
      </c>
      <c r="U9" s="134"/>
      <c r="V9" s="65">
        <f>T9*U9</f>
        <v>0</v>
      </c>
    </row>
    <row r="10" spans="1:24" s="66" customFormat="1" ht="19.95" customHeight="1" x14ac:dyDescent="0.3">
      <c r="A10" s="47"/>
      <c r="B10" s="48">
        <v>3</v>
      </c>
      <c r="C10" s="67" t="s">
        <v>46</v>
      </c>
      <c r="D10" s="68"/>
      <c r="E10" s="69" t="s">
        <v>47</v>
      </c>
      <c r="F10" s="70"/>
      <c r="G10" s="71"/>
      <c r="H10" s="72"/>
      <c r="I10" s="73"/>
      <c r="J10" s="74"/>
      <c r="K10" s="75"/>
      <c r="L10" s="71"/>
      <c r="M10" s="76"/>
      <c r="N10" s="77"/>
      <c r="O10" s="78"/>
      <c r="P10" s="79">
        <v>1</v>
      </c>
      <c r="Q10" s="80"/>
      <c r="R10" s="81"/>
      <c r="S10" s="82"/>
      <c r="T10" s="48">
        <f>SUM(F10:S10)</f>
        <v>1</v>
      </c>
      <c r="U10" s="134"/>
      <c r="V10" s="65">
        <f>T10*U10</f>
        <v>0</v>
      </c>
    </row>
    <row r="11" spans="1:24" s="66" customFormat="1" ht="19.95" customHeight="1" x14ac:dyDescent="0.3">
      <c r="A11" s="47"/>
      <c r="B11" s="48">
        <v>4</v>
      </c>
      <c r="C11" s="67" t="s">
        <v>49</v>
      </c>
      <c r="D11" s="68" t="s">
        <v>48</v>
      </c>
      <c r="E11" s="69" t="s">
        <v>115</v>
      </c>
      <c r="F11" s="70"/>
      <c r="G11" s="71"/>
      <c r="H11" s="72"/>
      <c r="I11" s="73"/>
      <c r="J11" s="74"/>
      <c r="K11" s="75"/>
      <c r="L11" s="71"/>
      <c r="M11" s="76"/>
      <c r="N11" s="77"/>
      <c r="O11" s="78"/>
      <c r="P11" s="79">
        <v>2</v>
      </c>
      <c r="Q11" s="80"/>
      <c r="R11" s="81"/>
      <c r="S11" s="82"/>
      <c r="T11" s="48">
        <f>SUM(F11:S11)</f>
        <v>2</v>
      </c>
      <c r="U11" s="134"/>
      <c r="V11" s="65">
        <f>T11*U11</f>
        <v>0</v>
      </c>
    </row>
    <row r="12" spans="1:24" s="1" customFormat="1" ht="14.4" x14ac:dyDescent="0.3">
      <c r="A12" s="7"/>
      <c r="B12" s="8"/>
      <c r="C12" s="9"/>
      <c r="D12" s="10"/>
      <c r="E12" s="10"/>
      <c r="F12" s="9">
        <f t="shared" ref="F12:N12" si="2">SUMPRODUCT(G10:G11,$V$9:$V$10)</f>
        <v>0</v>
      </c>
      <c r="G12" s="9">
        <f t="shared" si="2"/>
        <v>0</v>
      </c>
      <c r="H12" s="9">
        <f t="shared" si="2"/>
        <v>0</v>
      </c>
      <c r="I12" s="9">
        <f t="shared" si="2"/>
        <v>0</v>
      </c>
      <c r="J12" s="9">
        <f t="shared" si="2"/>
        <v>0</v>
      </c>
      <c r="K12" s="9">
        <f t="shared" si="2"/>
        <v>0</v>
      </c>
      <c r="L12" s="9">
        <f t="shared" si="2"/>
        <v>0</v>
      </c>
      <c r="M12" s="9">
        <f t="shared" si="2"/>
        <v>0</v>
      </c>
      <c r="N12" s="9">
        <f t="shared" si="2"/>
        <v>0</v>
      </c>
      <c r="O12" s="9">
        <f>SUMPRODUCT(O8:O11,$U$8:$U$11)</f>
        <v>0</v>
      </c>
      <c r="P12" s="9">
        <f>SUMPRODUCT(P8:P11,$U$8:$U$11)</f>
        <v>0</v>
      </c>
      <c r="Q12" s="9">
        <f>SUMPRODUCT(R10:R11,$V$9:$V$10)</f>
        <v>0</v>
      </c>
      <c r="R12" s="9">
        <f>SUMPRODUCT(S10:S11,$V$9:$V$10)</f>
        <v>0</v>
      </c>
      <c r="S12" s="9">
        <f>SUMPRODUCT(S8:S11,$U$8:$U$11)</f>
        <v>0</v>
      </c>
      <c r="T12" s="10" t="s">
        <v>37</v>
      </c>
      <c r="U12" s="10"/>
      <c r="V12" s="5">
        <f>SUM(V8:V11)</f>
        <v>0</v>
      </c>
      <c r="X12" s="4"/>
    </row>
    <row r="13" spans="1:24" s="3" customFormat="1" ht="18" x14ac:dyDescent="0.35">
      <c r="A13" s="16" t="s">
        <v>95</v>
      </c>
      <c r="B13" s="16"/>
      <c r="C13" s="13" t="s">
        <v>60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4" s="66" customFormat="1" ht="19.95" customHeight="1" x14ac:dyDescent="0.3">
      <c r="A14" s="83"/>
      <c r="B14" s="48">
        <v>1</v>
      </c>
      <c r="C14" s="84" t="s">
        <v>106</v>
      </c>
      <c r="D14" s="85"/>
      <c r="E14" s="48" t="s">
        <v>15</v>
      </c>
      <c r="F14" s="51"/>
      <c r="G14" s="52"/>
      <c r="H14" s="53"/>
      <c r="I14" s="54"/>
      <c r="J14" s="55"/>
      <c r="K14" s="56"/>
      <c r="L14" s="52"/>
      <c r="M14" s="57"/>
      <c r="N14" s="58">
        <v>1</v>
      </c>
      <c r="O14" s="59"/>
      <c r="P14" s="60"/>
      <c r="Q14" s="61"/>
      <c r="R14" s="62"/>
      <c r="S14" s="63"/>
      <c r="T14" s="48">
        <f>SUM(F14:S14)</f>
        <v>1</v>
      </c>
      <c r="U14" s="134"/>
      <c r="V14" s="65">
        <f>T14*U14</f>
        <v>0</v>
      </c>
    </row>
    <row r="15" spans="1:24" s="66" customFormat="1" ht="60" customHeight="1" x14ac:dyDescent="0.3">
      <c r="A15" s="83"/>
      <c r="B15" s="48">
        <v>2</v>
      </c>
      <c r="C15" s="86" t="s">
        <v>98</v>
      </c>
      <c r="D15" s="85"/>
      <c r="E15" s="48" t="s">
        <v>15</v>
      </c>
      <c r="F15" s="51"/>
      <c r="G15" s="52"/>
      <c r="H15" s="53"/>
      <c r="I15" s="54"/>
      <c r="J15" s="55"/>
      <c r="K15" s="56"/>
      <c r="L15" s="52"/>
      <c r="M15" s="57"/>
      <c r="N15" s="58"/>
      <c r="O15" s="59"/>
      <c r="P15" s="60">
        <v>1</v>
      </c>
      <c r="Q15" s="61"/>
      <c r="R15" s="62"/>
      <c r="S15" s="63"/>
      <c r="T15" s="48">
        <f>SUM(F15:S15)</f>
        <v>1</v>
      </c>
      <c r="U15" s="134"/>
      <c r="V15" s="65">
        <f>T15*U15</f>
        <v>0</v>
      </c>
    </row>
    <row r="16" spans="1:24" s="66" customFormat="1" ht="60" customHeight="1" x14ac:dyDescent="0.3">
      <c r="A16" s="47"/>
      <c r="B16" s="48">
        <v>3</v>
      </c>
      <c r="C16" s="87" t="s">
        <v>65</v>
      </c>
      <c r="D16" s="85"/>
      <c r="E16" s="48" t="s">
        <v>15</v>
      </c>
      <c r="F16" s="51"/>
      <c r="G16" s="52"/>
      <c r="H16" s="53"/>
      <c r="I16" s="54">
        <v>1</v>
      </c>
      <c r="J16" s="55"/>
      <c r="K16" s="56"/>
      <c r="L16" s="52"/>
      <c r="M16" s="57"/>
      <c r="N16" s="58"/>
      <c r="O16" s="59"/>
      <c r="P16" s="60">
        <v>1</v>
      </c>
      <c r="Q16" s="61"/>
      <c r="R16" s="62"/>
      <c r="S16" s="63"/>
      <c r="T16" s="48">
        <f>SUM(F16:S16)</f>
        <v>2</v>
      </c>
      <c r="U16" s="134"/>
      <c r="V16" s="65">
        <f>T16*U16</f>
        <v>0</v>
      </c>
    </row>
    <row r="17" spans="1:24" s="66" customFormat="1" ht="19.95" customHeight="1" x14ac:dyDescent="0.3">
      <c r="A17" s="47"/>
      <c r="B17" s="48">
        <v>4</v>
      </c>
      <c r="C17" s="84" t="s">
        <v>105</v>
      </c>
      <c r="D17" s="85"/>
      <c r="E17" s="48" t="s">
        <v>15</v>
      </c>
      <c r="F17" s="51"/>
      <c r="G17" s="52"/>
      <c r="H17" s="53"/>
      <c r="I17" s="54"/>
      <c r="J17" s="55"/>
      <c r="K17" s="56"/>
      <c r="L17" s="52"/>
      <c r="M17" s="57"/>
      <c r="N17" s="58">
        <v>1</v>
      </c>
      <c r="O17" s="59"/>
      <c r="P17" s="60"/>
      <c r="Q17" s="61"/>
      <c r="R17" s="62"/>
      <c r="S17" s="63"/>
      <c r="T17" s="48">
        <f>SUM(F17:S17)</f>
        <v>1</v>
      </c>
      <c r="U17" s="134"/>
      <c r="V17" s="65">
        <f>T17*U17</f>
        <v>0</v>
      </c>
    </row>
    <row r="18" spans="1:24" s="66" customFormat="1" ht="100.05" customHeight="1" x14ac:dyDescent="0.3">
      <c r="A18" s="47"/>
      <c r="B18" s="48">
        <v>5</v>
      </c>
      <c r="C18" s="84" t="s">
        <v>116</v>
      </c>
      <c r="D18" s="88" t="s">
        <v>104</v>
      </c>
      <c r="E18" s="48" t="s">
        <v>15</v>
      </c>
      <c r="F18" s="51"/>
      <c r="G18" s="52"/>
      <c r="H18" s="53"/>
      <c r="I18" s="54"/>
      <c r="J18" s="55"/>
      <c r="K18" s="56"/>
      <c r="L18" s="52"/>
      <c r="M18" s="57">
        <v>5</v>
      </c>
      <c r="N18" s="58"/>
      <c r="O18" s="59"/>
      <c r="P18" s="60"/>
      <c r="Q18" s="61"/>
      <c r="R18" s="62"/>
      <c r="S18" s="63"/>
      <c r="T18" s="48">
        <f>SUM(F18:S18)</f>
        <v>5</v>
      </c>
      <c r="U18" s="134"/>
      <c r="V18" s="65">
        <f>T18*U18</f>
        <v>0</v>
      </c>
    </row>
    <row r="19" spans="1:24" s="1" customFormat="1" ht="14.4" x14ac:dyDescent="0.3">
      <c r="A19" s="7"/>
      <c r="B19" s="8"/>
      <c r="C19" s="9"/>
      <c r="D19" s="10"/>
      <c r="E19" s="10"/>
      <c r="F19" s="9">
        <f t="shared" ref="F19:S19" si="3">SUMPRODUCT(F14:F18,$U$14:$U$18)</f>
        <v>0</v>
      </c>
      <c r="G19" s="9">
        <f t="shared" si="3"/>
        <v>0</v>
      </c>
      <c r="H19" s="9">
        <f t="shared" si="3"/>
        <v>0</v>
      </c>
      <c r="I19" s="9">
        <f t="shared" si="3"/>
        <v>0</v>
      </c>
      <c r="J19" s="9">
        <f t="shared" si="3"/>
        <v>0</v>
      </c>
      <c r="K19" s="9">
        <f t="shared" si="3"/>
        <v>0</v>
      </c>
      <c r="L19" s="9">
        <f t="shared" si="3"/>
        <v>0</v>
      </c>
      <c r="M19" s="9">
        <f t="shared" si="3"/>
        <v>0</v>
      </c>
      <c r="N19" s="9">
        <f t="shared" si="3"/>
        <v>0</v>
      </c>
      <c r="O19" s="9">
        <f t="shared" si="3"/>
        <v>0</v>
      </c>
      <c r="P19" s="9">
        <f t="shared" si="3"/>
        <v>0</v>
      </c>
      <c r="Q19" s="9">
        <f t="shared" si="3"/>
        <v>0</v>
      </c>
      <c r="R19" s="9">
        <f t="shared" si="3"/>
        <v>0</v>
      </c>
      <c r="S19" s="9">
        <f t="shared" si="3"/>
        <v>0</v>
      </c>
      <c r="T19" s="10" t="s">
        <v>38</v>
      </c>
      <c r="U19" s="10"/>
      <c r="V19" s="5">
        <f>SUM(V14:V18)</f>
        <v>0</v>
      </c>
      <c r="X19" s="4"/>
    </row>
    <row r="20" spans="1:24" s="3" customFormat="1" ht="18" x14ac:dyDescent="0.35">
      <c r="A20" s="16" t="s">
        <v>42</v>
      </c>
      <c r="B20" s="16"/>
      <c r="C20" s="13" t="s">
        <v>61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4" s="66" customFormat="1" ht="19.95" customHeight="1" x14ac:dyDescent="0.3">
      <c r="A21" s="47"/>
      <c r="B21" s="48">
        <v>1</v>
      </c>
      <c r="C21" s="87" t="s">
        <v>72</v>
      </c>
      <c r="D21" s="85"/>
      <c r="E21" s="48" t="s">
        <v>15</v>
      </c>
      <c r="F21" s="51"/>
      <c r="G21" s="52"/>
      <c r="H21" s="53"/>
      <c r="I21" s="54">
        <v>10</v>
      </c>
      <c r="J21" s="55"/>
      <c r="K21" s="56"/>
      <c r="L21" s="52"/>
      <c r="M21" s="57"/>
      <c r="N21" s="58"/>
      <c r="O21" s="59"/>
      <c r="P21" s="60"/>
      <c r="Q21" s="61"/>
      <c r="R21" s="62"/>
      <c r="S21" s="63"/>
      <c r="T21" s="48">
        <f t="shared" ref="T21:T30" si="4">SUM(F21:S21)</f>
        <v>10</v>
      </c>
      <c r="U21" s="134"/>
      <c r="V21" s="65">
        <f t="shared" ref="V21:V30" si="5">T21*U21</f>
        <v>0</v>
      </c>
    </row>
    <row r="22" spans="1:24" s="66" customFormat="1" ht="19.95" customHeight="1" x14ac:dyDescent="0.3">
      <c r="A22" s="47"/>
      <c r="B22" s="48">
        <v>2</v>
      </c>
      <c r="C22" s="87" t="s">
        <v>32</v>
      </c>
      <c r="D22" s="85"/>
      <c r="E22" s="48" t="s">
        <v>22</v>
      </c>
      <c r="F22" s="51"/>
      <c r="G22" s="52"/>
      <c r="H22" s="53"/>
      <c r="I22" s="54">
        <v>1</v>
      </c>
      <c r="J22" s="55"/>
      <c r="K22" s="56"/>
      <c r="L22" s="52"/>
      <c r="M22" s="57"/>
      <c r="N22" s="58"/>
      <c r="O22" s="59"/>
      <c r="P22" s="60"/>
      <c r="Q22" s="61"/>
      <c r="R22" s="62"/>
      <c r="S22" s="63"/>
      <c r="T22" s="48">
        <f t="shared" si="4"/>
        <v>1</v>
      </c>
      <c r="U22" s="134"/>
      <c r="V22" s="65">
        <f t="shared" si="5"/>
        <v>0</v>
      </c>
    </row>
    <row r="23" spans="1:24" s="66" customFormat="1" ht="30" customHeight="1" x14ac:dyDescent="0.3">
      <c r="A23" s="47"/>
      <c r="B23" s="48">
        <v>3</v>
      </c>
      <c r="C23" s="67" t="s">
        <v>66</v>
      </c>
      <c r="D23" s="89"/>
      <c r="E23" s="69" t="s">
        <v>23</v>
      </c>
      <c r="F23" s="51"/>
      <c r="G23" s="52"/>
      <c r="H23" s="53"/>
      <c r="I23" s="54"/>
      <c r="J23" s="55"/>
      <c r="K23" s="56"/>
      <c r="L23" s="52"/>
      <c r="M23" s="57">
        <v>10</v>
      </c>
      <c r="N23" s="58"/>
      <c r="O23" s="59"/>
      <c r="P23" s="60"/>
      <c r="Q23" s="61"/>
      <c r="R23" s="90"/>
      <c r="S23" s="63"/>
      <c r="T23" s="48">
        <f t="shared" si="4"/>
        <v>10</v>
      </c>
      <c r="U23" s="135"/>
      <c r="V23" s="65">
        <f t="shared" si="5"/>
        <v>0</v>
      </c>
    </row>
    <row r="24" spans="1:24" s="66" customFormat="1" ht="19.95" customHeight="1" x14ac:dyDescent="0.3">
      <c r="A24" s="47"/>
      <c r="B24" s="48">
        <v>4</v>
      </c>
      <c r="C24" s="86" t="s">
        <v>77</v>
      </c>
      <c r="D24" s="91"/>
      <c r="E24" s="92" t="s">
        <v>53</v>
      </c>
      <c r="F24" s="51"/>
      <c r="G24" s="52"/>
      <c r="H24" s="53"/>
      <c r="I24" s="54">
        <v>10</v>
      </c>
      <c r="J24" s="55"/>
      <c r="K24" s="56"/>
      <c r="L24" s="52"/>
      <c r="M24" s="57"/>
      <c r="N24" s="58"/>
      <c r="O24" s="59"/>
      <c r="P24" s="60"/>
      <c r="Q24" s="61"/>
      <c r="R24" s="90"/>
      <c r="S24" s="63"/>
      <c r="T24" s="48">
        <f t="shared" si="4"/>
        <v>10</v>
      </c>
      <c r="U24" s="134"/>
      <c r="V24" s="65">
        <f t="shared" si="5"/>
        <v>0</v>
      </c>
    </row>
    <row r="25" spans="1:24" s="66" customFormat="1" ht="30" customHeight="1" x14ac:dyDescent="0.3">
      <c r="A25" s="47"/>
      <c r="B25" s="48">
        <v>5</v>
      </c>
      <c r="C25" s="86" t="s">
        <v>54</v>
      </c>
      <c r="D25" s="91"/>
      <c r="E25" s="92" t="s">
        <v>17</v>
      </c>
      <c r="F25" s="51"/>
      <c r="G25" s="52"/>
      <c r="H25" s="53"/>
      <c r="I25" s="54">
        <v>2</v>
      </c>
      <c r="J25" s="55"/>
      <c r="K25" s="56"/>
      <c r="L25" s="52"/>
      <c r="M25" s="57"/>
      <c r="N25" s="58"/>
      <c r="O25" s="59"/>
      <c r="P25" s="60"/>
      <c r="Q25" s="61"/>
      <c r="R25" s="90"/>
      <c r="S25" s="63"/>
      <c r="T25" s="48">
        <f t="shared" si="4"/>
        <v>2</v>
      </c>
      <c r="U25" s="134"/>
      <c r="V25" s="65">
        <f t="shared" si="5"/>
        <v>0</v>
      </c>
    </row>
    <row r="26" spans="1:24" s="66" customFormat="1" ht="19.95" customHeight="1" x14ac:dyDescent="0.3">
      <c r="A26" s="47"/>
      <c r="B26" s="48">
        <v>6</v>
      </c>
      <c r="C26" s="87" t="s">
        <v>33</v>
      </c>
      <c r="D26" s="85"/>
      <c r="E26" s="48" t="s">
        <v>16</v>
      </c>
      <c r="F26" s="51"/>
      <c r="G26" s="52"/>
      <c r="H26" s="53"/>
      <c r="I26" s="54">
        <v>5</v>
      </c>
      <c r="J26" s="55"/>
      <c r="K26" s="56"/>
      <c r="L26" s="52"/>
      <c r="M26" s="57"/>
      <c r="N26" s="58"/>
      <c r="O26" s="59"/>
      <c r="P26" s="60"/>
      <c r="Q26" s="61"/>
      <c r="R26" s="62"/>
      <c r="S26" s="63"/>
      <c r="T26" s="48">
        <f t="shared" si="4"/>
        <v>5</v>
      </c>
      <c r="U26" s="134"/>
      <c r="V26" s="65">
        <f t="shared" si="5"/>
        <v>0</v>
      </c>
    </row>
    <row r="27" spans="1:24" s="66" customFormat="1" ht="60" customHeight="1" x14ac:dyDescent="0.3">
      <c r="A27" s="47"/>
      <c r="B27" s="48">
        <v>7</v>
      </c>
      <c r="C27" s="93" t="s">
        <v>112</v>
      </c>
      <c r="D27" s="89"/>
      <c r="E27" s="69" t="s">
        <v>20</v>
      </c>
      <c r="F27" s="51"/>
      <c r="G27" s="52"/>
      <c r="H27" s="53"/>
      <c r="I27" s="54"/>
      <c r="J27" s="55"/>
      <c r="K27" s="56"/>
      <c r="L27" s="52">
        <v>20</v>
      </c>
      <c r="M27" s="57"/>
      <c r="N27" s="58"/>
      <c r="O27" s="59"/>
      <c r="P27" s="60"/>
      <c r="Q27" s="61"/>
      <c r="R27" s="90"/>
      <c r="S27" s="63"/>
      <c r="T27" s="48">
        <f t="shared" si="4"/>
        <v>20</v>
      </c>
      <c r="U27" s="135"/>
      <c r="V27" s="65">
        <f t="shared" si="5"/>
        <v>0</v>
      </c>
    </row>
    <row r="28" spans="1:24" s="66" customFormat="1" ht="19.95" customHeight="1" x14ac:dyDescent="0.3">
      <c r="A28" s="47"/>
      <c r="B28" s="48">
        <v>8</v>
      </c>
      <c r="C28" s="94" t="s">
        <v>114</v>
      </c>
      <c r="D28" s="85"/>
      <c r="E28" s="48" t="s">
        <v>31</v>
      </c>
      <c r="F28" s="51"/>
      <c r="G28" s="52"/>
      <c r="H28" s="53"/>
      <c r="I28" s="54">
        <v>2</v>
      </c>
      <c r="J28" s="55"/>
      <c r="K28" s="56"/>
      <c r="L28" s="52"/>
      <c r="M28" s="57"/>
      <c r="N28" s="58"/>
      <c r="O28" s="59"/>
      <c r="P28" s="60"/>
      <c r="Q28" s="61"/>
      <c r="R28" s="62"/>
      <c r="S28" s="63"/>
      <c r="T28" s="48">
        <f t="shared" si="4"/>
        <v>2</v>
      </c>
      <c r="U28" s="134"/>
      <c r="V28" s="65">
        <f t="shared" si="5"/>
        <v>0</v>
      </c>
    </row>
    <row r="29" spans="1:24" s="66" customFormat="1" ht="19.95" customHeight="1" x14ac:dyDescent="0.3">
      <c r="A29" s="47"/>
      <c r="B29" s="48">
        <v>9</v>
      </c>
      <c r="C29" s="95" t="s">
        <v>26</v>
      </c>
      <c r="D29" s="85"/>
      <c r="E29" s="48" t="s">
        <v>27</v>
      </c>
      <c r="F29" s="51"/>
      <c r="G29" s="52"/>
      <c r="H29" s="53"/>
      <c r="I29" s="54"/>
      <c r="J29" s="55"/>
      <c r="K29" s="56">
        <v>6</v>
      </c>
      <c r="L29" s="52">
        <v>4</v>
      </c>
      <c r="M29" s="57"/>
      <c r="N29" s="58"/>
      <c r="O29" s="59"/>
      <c r="P29" s="60"/>
      <c r="Q29" s="61"/>
      <c r="R29" s="90"/>
      <c r="S29" s="63"/>
      <c r="T29" s="48">
        <f t="shared" si="4"/>
        <v>10</v>
      </c>
      <c r="U29" s="135"/>
      <c r="V29" s="65">
        <f t="shared" si="5"/>
        <v>0</v>
      </c>
    </row>
    <row r="30" spans="1:24" s="66" customFormat="1" ht="19.95" customHeight="1" x14ac:dyDescent="0.3">
      <c r="A30" s="47"/>
      <c r="B30" s="48">
        <v>10</v>
      </c>
      <c r="C30" s="95" t="s">
        <v>28</v>
      </c>
      <c r="D30" s="85"/>
      <c r="E30" s="48" t="s">
        <v>29</v>
      </c>
      <c r="F30" s="51"/>
      <c r="G30" s="52"/>
      <c r="H30" s="53"/>
      <c r="I30" s="54"/>
      <c r="J30" s="55"/>
      <c r="K30" s="56">
        <v>4</v>
      </c>
      <c r="L30" s="52"/>
      <c r="M30" s="57"/>
      <c r="N30" s="58"/>
      <c r="O30" s="59"/>
      <c r="P30" s="60"/>
      <c r="Q30" s="61"/>
      <c r="R30" s="90"/>
      <c r="S30" s="63"/>
      <c r="T30" s="48">
        <f t="shared" si="4"/>
        <v>4</v>
      </c>
      <c r="U30" s="135"/>
      <c r="V30" s="65">
        <f t="shared" si="5"/>
        <v>0</v>
      </c>
    </row>
    <row r="31" spans="1:24" s="1" customFormat="1" ht="14.4" x14ac:dyDescent="0.3">
      <c r="A31" s="7"/>
      <c r="B31" s="8"/>
      <c r="C31" s="9"/>
      <c r="D31" s="10"/>
      <c r="E31" s="10"/>
      <c r="F31" s="9">
        <f>SUMPRODUCT(F21:F30,$U$21:$U$30)</f>
        <v>0</v>
      </c>
      <c r="G31" s="9">
        <f t="shared" ref="G31:S31" si="6">SUMPRODUCT(G21:G30,$U$21:$U$30)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  <c r="M31" s="9">
        <f t="shared" si="6"/>
        <v>0</v>
      </c>
      <c r="N31" s="9">
        <f t="shared" si="6"/>
        <v>0</v>
      </c>
      <c r="O31" s="9">
        <f t="shared" si="6"/>
        <v>0</v>
      </c>
      <c r="P31" s="9">
        <f t="shared" si="6"/>
        <v>0</v>
      </c>
      <c r="Q31" s="9">
        <f t="shared" si="6"/>
        <v>0</v>
      </c>
      <c r="R31" s="9">
        <f t="shared" si="6"/>
        <v>0</v>
      </c>
      <c r="S31" s="9">
        <f t="shared" si="6"/>
        <v>0</v>
      </c>
      <c r="T31" s="10" t="s">
        <v>42</v>
      </c>
      <c r="U31" s="10"/>
      <c r="V31" s="5">
        <f>SUM(V21:V30)</f>
        <v>0</v>
      </c>
      <c r="X31" s="4"/>
    </row>
    <row r="32" spans="1:24" s="3" customFormat="1" ht="18" x14ac:dyDescent="0.35">
      <c r="A32" s="16" t="s">
        <v>41</v>
      </c>
      <c r="B32" s="16"/>
      <c r="C32" s="13" t="s">
        <v>63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4" s="66" customFormat="1" ht="19.95" customHeight="1" x14ac:dyDescent="0.3">
      <c r="A33" s="47"/>
      <c r="B33" s="48">
        <v>1</v>
      </c>
      <c r="C33" s="49" t="s">
        <v>51</v>
      </c>
      <c r="D33" s="85"/>
      <c r="E33" s="48" t="s">
        <v>50</v>
      </c>
      <c r="F33" s="51"/>
      <c r="G33" s="52"/>
      <c r="H33" s="53"/>
      <c r="I33" s="54"/>
      <c r="J33" s="55"/>
      <c r="K33" s="56"/>
      <c r="L33" s="52"/>
      <c r="M33" s="57"/>
      <c r="N33" s="58"/>
      <c r="O33" s="59"/>
      <c r="P33" s="60">
        <v>6</v>
      </c>
      <c r="Q33" s="61"/>
      <c r="R33" s="62"/>
      <c r="S33" s="63"/>
      <c r="T33" s="48">
        <f>SUM(F33:S33)</f>
        <v>6</v>
      </c>
      <c r="U33" s="136"/>
      <c r="V33" s="96">
        <f>T33*U33</f>
        <v>0</v>
      </c>
    </row>
    <row r="34" spans="1:24" s="66" customFormat="1" ht="30" customHeight="1" x14ac:dyDescent="0.3">
      <c r="A34" s="47"/>
      <c r="B34" s="48">
        <v>2</v>
      </c>
      <c r="C34" s="87" t="s">
        <v>69</v>
      </c>
      <c r="D34" s="85"/>
      <c r="E34" s="48" t="s">
        <v>15</v>
      </c>
      <c r="F34" s="51"/>
      <c r="G34" s="52"/>
      <c r="H34" s="53"/>
      <c r="I34" s="54"/>
      <c r="J34" s="55"/>
      <c r="K34" s="56"/>
      <c r="L34" s="52"/>
      <c r="M34" s="57"/>
      <c r="N34" s="58"/>
      <c r="O34" s="59"/>
      <c r="P34" s="60">
        <v>3</v>
      </c>
      <c r="Q34" s="61"/>
      <c r="R34" s="62"/>
      <c r="S34" s="63"/>
      <c r="T34" s="48">
        <f>SUM(F34:S34)</f>
        <v>3</v>
      </c>
      <c r="U34" s="136"/>
      <c r="V34" s="96">
        <f>T34*U34</f>
        <v>0</v>
      </c>
    </row>
    <row r="35" spans="1:24" s="66" customFormat="1" ht="19.95" customHeight="1" x14ac:dyDescent="0.3">
      <c r="A35" s="47"/>
      <c r="B35" s="48">
        <v>3</v>
      </c>
      <c r="C35" s="87" t="s">
        <v>67</v>
      </c>
      <c r="D35" s="85"/>
      <c r="E35" s="48" t="s">
        <v>15</v>
      </c>
      <c r="F35" s="51"/>
      <c r="G35" s="52"/>
      <c r="H35" s="53"/>
      <c r="I35" s="54"/>
      <c r="J35" s="55"/>
      <c r="K35" s="56"/>
      <c r="L35" s="52"/>
      <c r="M35" s="57"/>
      <c r="N35" s="58"/>
      <c r="O35" s="59"/>
      <c r="P35" s="60">
        <v>1</v>
      </c>
      <c r="Q35" s="61"/>
      <c r="R35" s="62"/>
      <c r="S35" s="63"/>
      <c r="T35" s="48">
        <f>SUM(F35:S35)</f>
        <v>1</v>
      </c>
      <c r="U35" s="136"/>
      <c r="V35" s="96">
        <f>T35*U35</f>
        <v>0</v>
      </c>
    </row>
    <row r="36" spans="1:24" s="1" customFormat="1" ht="14.4" x14ac:dyDescent="0.3">
      <c r="A36" s="7"/>
      <c r="B36" s="8"/>
      <c r="C36" s="9"/>
      <c r="D36" s="10"/>
      <c r="E36" s="10"/>
      <c r="F36" s="10">
        <f>SUMPRODUCT(F33:F35,$U$33:$U$35)</f>
        <v>0</v>
      </c>
      <c r="G36" s="10">
        <f t="shared" ref="G36:S36" si="7">SUMPRODUCT(G33:G35,$U$33:$U$35)</f>
        <v>0</v>
      </c>
      <c r="H36" s="10">
        <f t="shared" si="7"/>
        <v>0</v>
      </c>
      <c r="I36" s="10">
        <f t="shared" si="7"/>
        <v>0</v>
      </c>
      <c r="J36" s="10">
        <f t="shared" si="7"/>
        <v>0</v>
      </c>
      <c r="K36" s="10">
        <f t="shared" si="7"/>
        <v>0</v>
      </c>
      <c r="L36" s="10">
        <f t="shared" si="7"/>
        <v>0</v>
      </c>
      <c r="M36" s="10">
        <f t="shared" si="7"/>
        <v>0</v>
      </c>
      <c r="N36" s="10">
        <f t="shared" si="7"/>
        <v>0</v>
      </c>
      <c r="O36" s="10">
        <f t="shared" si="7"/>
        <v>0</v>
      </c>
      <c r="P36" s="10">
        <f t="shared" si="7"/>
        <v>0</v>
      </c>
      <c r="Q36" s="10">
        <f t="shared" si="7"/>
        <v>0</v>
      </c>
      <c r="R36" s="10">
        <f t="shared" si="7"/>
        <v>0</v>
      </c>
      <c r="S36" s="10">
        <f t="shared" si="7"/>
        <v>0</v>
      </c>
      <c r="T36" s="10" t="s">
        <v>41</v>
      </c>
      <c r="U36" s="10"/>
      <c r="V36" s="5">
        <f>SUM(V33:V35)</f>
        <v>0</v>
      </c>
      <c r="X36" s="4"/>
    </row>
    <row r="37" spans="1:24" s="3" customFormat="1" ht="18" x14ac:dyDescent="0.35">
      <c r="A37" s="16" t="s">
        <v>43</v>
      </c>
      <c r="B37" s="16"/>
      <c r="C37" s="13" t="s">
        <v>80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4" s="66" customFormat="1" ht="19.95" customHeight="1" x14ac:dyDescent="0.3">
      <c r="A38" s="47"/>
      <c r="B38" s="48">
        <v>1</v>
      </c>
      <c r="C38" s="49" t="s">
        <v>52</v>
      </c>
      <c r="D38" s="85"/>
      <c r="E38" s="97" t="s">
        <v>117</v>
      </c>
      <c r="F38" s="98"/>
      <c r="G38" s="99"/>
      <c r="H38" s="100"/>
      <c r="I38" s="101"/>
      <c r="J38" s="102"/>
      <c r="K38" s="103"/>
      <c r="L38" s="99"/>
      <c r="M38" s="104"/>
      <c r="N38" s="105"/>
      <c r="O38" s="106"/>
      <c r="P38" s="107"/>
      <c r="Q38" s="108">
        <v>2</v>
      </c>
      <c r="R38" s="109"/>
      <c r="S38" s="110"/>
      <c r="T38" s="48">
        <f>SUM(F38:S38)</f>
        <v>2</v>
      </c>
      <c r="U38" s="136"/>
      <c r="V38" s="96">
        <f>T38*U38</f>
        <v>0</v>
      </c>
    </row>
    <row r="39" spans="1:24" s="1" customFormat="1" ht="14.4" x14ac:dyDescent="0.3">
      <c r="A39" s="7"/>
      <c r="B39" s="8"/>
      <c r="C39" s="9"/>
      <c r="D39" s="10"/>
      <c r="E39" s="10"/>
      <c r="F39" s="12">
        <f>F38*$U$38</f>
        <v>0</v>
      </c>
      <c r="G39" s="12">
        <f t="shared" ref="G39:S39" si="8">G38*$U$38</f>
        <v>0</v>
      </c>
      <c r="H39" s="12">
        <f t="shared" si="8"/>
        <v>0</v>
      </c>
      <c r="I39" s="12">
        <f t="shared" si="8"/>
        <v>0</v>
      </c>
      <c r="J39" s="12">
        <f t="shared" si="8"/>
        <v>0</v>
      </c>
      <c r="K39" s="12">
        <f t="shared" si="8"/>
        <v>0</v>
      </c>
      <c r="L39" s="12">
        <f t="shared" si="8"/>
        <v>0</v>
      </c>
      <c r="M39" s="12">
        <f t="shared" si="8"/>
        <v>0</v>
      </c>
      <c r="N39" s="12">
        <f t="shared" si="8"/>
        <v>0</v>
      </c>
      <c r="O39" s="12">
        <f t="shared" si="8"/>
        <v>0</v>
      </c>
      <c r="P39" s="12">
        <f t="shared" si="8"/>
        <v>0</v>
      </c>
      <c r="Q39" s="12">
        <f t="shared" si="8"/>
        <v>0</v>
      </c>
      <c r="R39" s="12">
        <f t="shared" si="8"/>
        <v>0</v>
      </c>
      <c r="S39" s="12">
        <f t="shared" si="8"/>
        <v>0</v>
      </c>
      <c r="T39" s="10" t="s">
        <v>43</v>
      </c>
      <c r="U39" s="10"/>
      <c r="V39" s="5">
        <f>SUM(V38)</f>
        <v>0</v>
      </c>
      <c r="X39" s="4"/>
    </row>
    <row r="40" spans="1:24" s="3" customFormat="1" ht="18" x14ac:dyDescent="0.35">
      <c r="A40" s="16" t="s">
        <v>39</v>
      </c>
      <c r="B40" s="16"/>
      <c r="C40" s="13" t="s">
        <v>62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4" s="66" customFormat="1" ht="79.95" customHeight="1" x14ac:dyDescent="0.3">
      <c r="A41" s="83"/>
      <c r="B41" s="48">
        <v>1</v>
      </c>
      <c r="C41" s="111" t="s">
        <v>107</v>
      </c>
      <c r="D41" s="89"/>
      <c r="E41" s="69" t="s">
        <v>25</v>
      </c>
      <c r="F41" s="51"/>
      <c r="G41" s="52"/>
      <c r="H41" s="53"/>
      <c r="I41" s="54"/>
      <c r="J41" s="55"/>
      <c r="K41" s="56"/>
      <c r="L41" s="52">
        <v>1</v>
      </c>
      <c r="M41" s="57"/>
      <c r="N41" s="58"/>
      <c r="O41" s="59"/>
      <c r="P41" s="60"/>
      <c r="Q41" s="61"/>
      <c r="R41" s="90"/>
      <c r="S41" s="63"/>
      <c r="T41" s="48">
        <f t="shared" ref="T41:T48" si="9">SUM(F41:S41)</f>
        <v>1</v>
      </c>
      <c r="U41" s="135"/>
      <c r="V41" s="65">
        <f t="shared" ref="V41:V48" si="10">T41*U41</f>
        <v>0</v>
      </c>
    </row>
    <row r="42" spans="1:24" s="66" customFormat="1" ht="79.95" customHeight="1" x14ac:dyDescent="0.3">
      <c r="A42" s="83"/>
      <c r="B42" s="48">
        <v>2</v>
      </c>
      <c r="C42" s="111" t="s">
        <v>76</v>
      </c>
      <c r="D42" s="89"/>
      <c r="E42" s="69" t="s">
        <v>19</v>
      </c>
      <c r="F42" s="51"/>
      <c r="G42" s="52"/>
      <c r="H42" s="53"/>
      <c r="I42" s="54"/>
      <c r="J42" s="55"/>
      <c r="K42" s="56"/>
      <c r="L42" s="52">
        <v>4</v>
      </c>
      <c r="M42" s="57"/>
      <c r="N42" s="58"/>
      <c r="O42" s="59"/>
      <c r="P42" s="60"/>
      <c r="Q42" s="61"/>
      <c r="R42" s="90"/>
      <c r="S42" s="63"/>
      <c r="T42" s="48">
        <f t="shared" si="9"/>
        <v>4</v>
      </c>
      <c r="U42" s="135"/>
      <c r="V42" s="65">
        <f t="shared" si="10"/>
        <v>0</v>
      </c>
    </row>
    <row r="43" spans="1:24" s="66" customFormat="1" ht="79.95" customHeight="1" x14ac:dyDescent="0.3">
      <c r="A43" s="83"/>
      <c r="B43" s="48">
        <v>3</v>
      </c>
      <c r="C43" s="111" t="s">
        <v>108</v>
      </c>
      <c r="D43" s="89"/>
      <c r="E43" s="69" t="s">
        <v>25</v>
      </c>
      <c r="F43" s="51"/>
      <c r="G43" s="52"/>
      <c r="H43" s="53"/>
      <c r="I43" s="54"/>
      <c r="J43" s="55"/>
      <c r="K43" s="56"/>
      <c r="L43" s="52">
        <v>2</v>
      </c>
      <c r="M43" s="57"/>
      <c r="N43" s="58"/>
      <c r="O43" s="59"/>
      <c r="P43" s="60"/>
      <c r="Q43" s="61"/>
      <c r="R43" s="90"/>
      <c r="S43" s="63"/>
      <c r="T43" s="48">
        <f t="shared" si="9"/>
        <v>2</v>
      </c>
      <c r="U43" s="135"/>
      <c r="V43" s="65">
        <f t="shared" si="10"/>
        <v>0</v>
      </c>
    </row>
    <row r="44" spans="1:24" s="66" customFormat="1" ht="30" customHeight="1" x14ac:dyDescent="0.3">
      <c r="A44" s="83"/>
      <c r="B44" s="48">
        <v>4</v>
      </c>
      <c r="C44" s="111" t="s">
        <v>56</v>
      </c>
      <c r="D44" s="85"/>
      <c r="E44" s="48" t="s">
        <v>15</v>
      </c>
      <c r="F44" s="51"/>
      <c r="G44" s="52"/>
      <c r="H44" s="53"/>
      <c r="I44" s="54"/>
      <c r="J44" s="55"/>
      <c r="K44" s="56"/>
      <c r="L44" s="52"/>
      <c r="M44" s="57"/>
      <c r="N44" s="58"/>
      <c r="O44" s="59"/>
      <c r="P44" s="60"/>
      <c r="Q44" s="61">
        <v>1</v>
      </c>
      <c r="R44" s="62"/>
      <c r="S44" s="63"/>
      <c r="T44" s="48">
        <f t="shared" si="9"/>
        <v>1</v>
      </c>
      <c r="U44" s="134"/>
      <c r="V44" s="65">
        <f t="shared" si="10"/>
        <v>0</v>
      </c>
    </row>
    <row r="45" spans="1:24" s="66" customFormat="1" ht="19.95" customHeight="1" x14ac:dyDescent="0.3">
      <c r="A45" s="83"/>
      <c r="B45" s="48">
        <v>5</v>
      </c>
      <c r="C45" s="87" t="s">
        <v>73</v>
      </c>
      <c r="D45" s="112"/>
      <c r="E45" s="48" t="s">
        <v>16</v>
      </c>
      <c r="F45" s="51"/>
      <c r="G45" s="52"/>
      <c r="H45" s="53"/>
      <c r="I45" s="54"/>
      <c r="J45" s="55"/>
      <c r="K45" s="56"/>
      <c r="L45" s="52"/>
      <c r="M45" s="57"/>
      <c r="N45" s="58"/>
      <c r="O45" s="59"/>
      <c r="P45" s="60">
        <v>2</v>
      </c>
      <c r="Q45" s="61">
        <v>1</v>
      </c>
      <c r="R45" s="62"/>
      <c r="S45" s="63"/>
      <c r="T45" s="48">
        <f t="shared" si="9"/>
        <v>3</v>
      </c>
      <c r="U45" s="134"/>
      <c r="V45" s="65">
        <f t="shared" si="10"/>
        <v>0</v>
      </c>
    </row>
    <row r="46" spans="1:24" s="66" customFormat="1" ht="19.95" customHeight="1" x14ac:dyDescent="0.3">
      <c r="A46" s="83"/>
      <c r="B46" s="48">
        <v>6</v>
      </c>
      <c r="C46" s="87" t="s">
        <v>74</v>
      </c>
      <c r="D46" s="112"/>
      <c r="E46" s="48" t="s">
        <v>16</v>
      </c>
      <c r="F46" s="51"/>
      <c r="G46" s="52"/>
      <c r="H46" s="53"/>
      <c r="I46" s="54"/>
      <c r="J46" s="55"/>
      <c r="K46" s="56"/>
      <c r="L46" s="52"/>
      <c r="M46" s="57"/>
      <c r="N46" s="58"/>
      <c r="O46" s="59"/>
      <c r="P46" s="60"/>
      <c r="Q46" s="61">
        <v>1</v>
      </c>
      <c r="R46" s="62"/>
      <c r="S46" s="63"/>
      <c r="T46" s="48">
        <f t="shared" si="9"/>
        <v>1</v>
      </c>
      <c r="U46" s="134"/>
      <c r="V46" s="65">
        <f t="shared" si="10"/>
        <v>0</v>
      </c>
    </row>
    <row r="47" spans="1:24" s="66" customFormat="1" ht="19.95" customHeight="1" x14ac:dyDescent="0.3">
      <c r="A47" s="83"/>
      <c r="B47" s="48">
        <v>7</v>
      </c>
      <c r="C47" s="87" t="s">
        <v>75</v>
      </c>
      <c r="D47" s="112"/>
      <c r="E47" s="48" t="s">
        <v>16</v>
      </c>
      <c r="F47" s="51"/>
      <c r="G47" s="52"/>
      <c r="H47" s="53"/>
      <c r="I47" s="54"/>
      <c r="J47" s="55"/>
      <c r="K47" s="56"/>
      <c r="L47" s="52"/>
      <c r="M47" s="57"/>
      <c r="N47" s="58"/>
      <c r="O47" s="59"/>
      <c r="P47" s="60"/>
      <c r="Q47" s="61">
        <v>1</v>
      </c>
      <c r="R47" s="62"/>
      <c r="S47" s="63"/>
      <c r="T47" s="48">
        <f t="shared" si="9"/>
        <v>1</v>
      </c>
      <c r="U47" s="134"/>
      <c r="V47" s="65">
        <f t="shared" si="10"/>
        <v>0</v>
      </c>
    </row>
    <row r="48" spans="1:24" s="66" customFormat="1" ht="19.95" customHeight="1" x14ac:dyDescent="0.3">
      <c r="A48" s="83"/>
      <c r="B48" s="48">
        <v>8</v>
      </c>
      <c r="C48" s="49" t="s">
        <v>68</v>
      </c>
      <c r="D48" s="85"/>
      <c r="E48" s="48" t="s">
        <v>15</v>
      </c>
      <c r="F48" s="51"/>
      <c r="G48" s="52"/>
      <c r="H48" s="53"/>
      <c r="I48" s="54"/>
      <c r="J48" s="55"/>
      <c r="K48" s="56"/>
      <c r="L48" s="52"/>
      <c r="M48" s="57"/>
      <c r="N48" s="58"/>
      <c r="O48" s="59"/>
      <c r="P48" s="60"/>
      <c r="Q48" s="61">
        <v>1</v>
      </c>
      <c r="R48" s="62"/>
      <c r="S48" s="63"/>
      <c r="T48" s="48">
        <f t="shared" si="9"/>
        <v>1</v>
      </c>
      <c r="U48" s="134"/>
      <c r="V48" s="65">
        <f t="shared" si="10"/>
        <v>0</v>
      </c>
    </row>
    <row r="49" spans="1:24" s="1" customFormat="1" ht="14.4" x14ac:dyDescent="0.3">
      <c r="A49" s="7"/>
      <c r="B49" s="8"/>
      <c r="C49" s="9"/>
      <c r="D49" s="10"/>
      <c r="E49" s="10"/>
      <c r="F49" s="9">
        <f>SUMPRODUCT(F41:F48,$U$41:$U$48)</f>
        <v>0</v>
      </c>
      <c r="G49" s="9">
        <f t="shared" ref="G49:S49" si="11">SUMPRODUCT(G41:G48,$U$41:$U$48)</f>
        <v>0</v>
      </c>
      <c r="H49" s="9">
        <f t="shared" si="11"/>
        <v>0</v>
      </c>
      <c r="I49" s="9">
        <f t="shared" si="11"/>
        <v>0</v>
      </c>
      <c r="J49" s="9">
        <f t="shared" si="11"/>
        <v>0</v>
      </c>
      <c r="K49" s="9">
        <f t="shared" si="11"/>
        <v>0</v>
      </c>
      <c r="L49" s="9">
        <f t="shared" si="11"/>
        <v>0</v>
      </c>
      <c r="M49" s="9">
        <f t="shared" si="11"/>
        <v>0</v>
      </c>
      <c r="N49" s="9">
        <f t="shared" si="11"/>
        <v>0</v>
      </c>
      <c r="O49" s="9">
        <f t="shared" si="11"/>
        <v>0</v>
      </c>
      <c r="P49" s="9">
        <f t="shared" si="11"/>
        <v>0</v>
      </c>
      <c r="Q49" s="9">
        <f t="shared" si="11"/>
        <v>0</v>
      </c>
      <c r="R49" s="9">
        <f t="shared" si="11"/>
        <v>0</v>
      </c>
      <c r="S49" s="9">
        <f t="shared" si="11"/>
        <v>0</v>
      </c>
      <c r="T49" s="10" t="s">
        <v>39</v>
      </c>
      <c r="U49" s="10"/>
      <c r="V49" s="5">
        <f>SUM(V41:V48)</f>
        <v>0</v>
      </c>
      <c r="X49" s="4"/>
    </row>
    <row r="50" spans="1:24" s="3" customFormat="1" ht="18" x14ac:dyDescent="0.35">
      <c r="A50" s="16" t="s">
        <v>40</v>
      </c>
      <c r="B50" s="17"/>
      <c r="C50" s="18" t="s">
        <v>64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4" s="66" customFormat="1" ht="30" customHeight="1" x14ac:dyDescent="0.3">
      <c r="A51" s="83"/>
      <c r="B51" s="48">
        <v>1</v>
      </c>
      <c r="C51" s="113" t="s">
        <v>109</v>
      </c>
      <c r="D51" s="85"/>
      <c r="E51" s="48" t="s">
        <v>19</v>
      </c>
      <c r="F51" s="114"/>
      <c r="G51" s="115"/>
      <c r="H51" s="116"/>
      <c r="I51" s="117"/>
      <c r="J51" s="118"/>
      <c r="K51" s="56">
        <v>1</v>
      </c>
      <c r="L51" s="115"/>
      <c r="M51" s="119"/>
      <c r="N51" s="120"/>
      <c r="O51" s="121"/>
      <c r="P51" s="122"/>
      <c r="Q51" s="61"/>
      <c r="R51" s="123"/>
      <c r="S51" s="124"/>
      <c r="T51" s="48">
        <f t="shared" ref="T51:T62" si="12">SUM(F51:S51)</f>
        <v>1</v>
      </c>
      <c r="U51" s="134"/>
      <c r="V51" s="65">
        <f t="shared" ref="V51:V62" si="13">T51*U51</f>
        <v>0</v>
      </c>
    </row>
    <row r="52" spans="1:24" s="66" customFormat="1" ht="30" customHeight="1" x14ac:dyDescent="0.3">
      <c r="A52" s="83"/>
      <c r="B52" s="48">
        <v>2</v>
      </c>
      <c r="C52" s="68" t="s">
        <v>102</v>
      </c>
      <c r="D52" s="85"/>
      <c r="E52" s="48" t="s">
        <v>18</v>
      </c>
      <c r="F52" s="114"/>
      <c r="G52" s="115"/>
      <c r="H52" s="116"/>
      <c r="I52" s="117"/>
      <c r="J52" s="118"/>
      <c r="K52" s="56"/>
      <c r="L52" s="115"/>
      <c r="M52" s="119">
        <v>4</v>
      </c>
      <c r="N52" s="120"/>
      <c r="O52" s="121"/>
      <c r="P52" s="122"/>
      <c r="Q52" s="61"/>
      <c r="R52" s="123"/>
      <c r="S52" s="124"/>
      <c r="T52" s="48">
        <f t="shared" si="12"/>
        <v>4</v>
      </c>
      <c r="U52" s="134"/>
      <c r="V52" s="65">
        <f t="shared" si="13"/>
        <v>0</v>
      </c>
    </row>
    <row r="53" spans="1:24" s="66" customFormat="1" ht="30" customHeight="1" x14ac:dyDescent="0.3">
      <c r="A53" s="83"/>
      <c r="B53" s="48">
        <v>3</v>
      </c>
      <c r="C53" s="68" t="s">
        <v>101</v>
      </c>
      <c r="D53" s="85"/>
      <c r="E53" s="48" t="s">
        <v>19</v>
      </c>
      <c r="F53" s="114"/>
      <c r="G53" s="115"/>
      <c r="H53" s="116"/>
      <c r="I53" s="117"/>
      <c r="J53" s="118"/>
      <c r="K53" s="56">
        <v>1</v>
      </c>
      <c r="L53" s="115"/>
      <c r="M53" s="119"/>
      <c r="N53" s="120"/>
      <c r="O53" s="121"/>
      <c r="P53" s="122"/>
      <c r="Q53" s="61"/>
      <c r="R53" s="123"/>
      <c r="S53" s="124"/>
      <c r="T53" s="48">
        <f t="shared" si="12"/>
        <v>1</v>
      </c>
      <c r="U53" s="134"/>
      <c r="V53" s="65">
        <f t="shared" si="13"/>
        <v>0</v>
      </c>
    </row>
    <row r="54" spans="1:24" s="66" customFormat="1" ht="19.95" customHeight="1" x14ac:dyDescent="0.3">
      <c r="A54" s="83"/>
      <c r="B54" s="48">
        <v>4</v>
      </c>
      <c r="C54" s="87" t="s">
        <v>34</v>
      </c>
      <c r="D54" s="85"/>
      <c r="E54" s="48" t="s">
        <v>16</v>
      </c>
      <c r="F54" s="51"/>
      <c r="G54" s="52"/>
      <c r="H54" s="53"/>
      <c r="I54" s="54"/>
      <c r="J54" s="55"/>
      <c r="K54" s="56"/>
      <c r="L54" s="52"/>
      <c r="M54" s="57"/>
      <c r="N54" s="58"/>
      <c r="O54" s="59"/>
      <c r="P54" s="60">
        <v>4</v>
      </c>
      <c r="Q54" s="61"/>
      <c r="R54" s="62"/>
      <c r="S54" s="63"/>
      <c r="T54" s="48">
        <f t="shared" si="12"/>
        <v>4</v>
      </c>
      <c r="U54" s="134"/>
      <c r="V54" s="65">
        <f t="shared" si="13"/>
        <v>0</v>
      </c>
    </row>
    <row r="55" spans="1:24" s="66" customFormat="1" ht="28.8" x14ac:dyDescent="0.3">
      <c r="A55" s="83"/>
      <c r="B55" s="48">
        <v>5</v>
      </c>
      <c r="C55" s="87" t="s">
        <v>71</v>
      </c>
      <c r="D55" s="85"/>
      <c r="E55" s="48" t="s">
        <v>16</v>
      </c>
      <c r="F55" s="51"/>
      <c r="G55" s="52"/>
      <c r="H55" s="53"/>
      <c r="I55" s="54"/>
      <c r="J55" s="55"/>
      <c r="K55" s="56"/>
      <c r="L55" s="52"/>
      <c r="M55" s="57"/>
      <c r="N55" s="58"/>
      <c r="O55" s="59"/>
      <c r="P55" s="60">
        <v>10</v>
      </c>
      <c r="Q55" s="61"/>
      <c r="R55" s="62"/>
      <c r="S55" s="63"/>
      <c r="T55" s="48">
        <f t="shared" si="12"/>
        <v>10</v>
      </c>
      <c r="U55" s="134"/>
      <c r="V55" s="65">
        <f t="shared" si="13"/>
        <v>0</v>
      </c>
    </row>
    <row r="56" spans="1:24" s="66" customFormat="1" ht="19.95" customHeight="1" x14ac:dyDescent="0.3">
      <c r="A56" s="83"/>
      <c r="B56" s="48">
        <v>6</v>
      </c>
      <c r="C56" s="68" t="s">
        <v>100</v>
      </c>
      <c r="D56" s="85"/>
      <c r="E56" s="48" t="s">
        <v>16</v>
      </c>
      <c r="F56" s="114"/>
      <c r="G56" s="115"/>
      <c r="H56" s="116"/>
      <c r="I56" s="54">
        <v>3</v>
      </c>
      <c r="J56" s="118"/>
      <c r="K56" s="125"/>
      <c r="L56" s="115"/>
      <c r="M56" s="119"/>
      <c r="N56" s="120"/>
      <c r="O56" s="121"/>
      <c r="P56" s="122"/>
      <c r="Q56" s="61">
        <v>10</v>
      </c>
      <c r="R56" s="123"/>
      <c r="S56" s="124"/>
      <c r="T56" s="48">
        <f t="shared" si="12"/>
        <v>13</v>
      </c>
      <c r="U56" s="134"/>
      <c r="V56" s="65">
        <f t="shared" si="13"/>
        <v>0</v>
      </c>
    </row>
    <row r="57" spans="1:24" s="66" customFormat="1" ht="49.95" customHeight="1" x14ac:dyDescent="0.3">
      <c r="A57" s="83"/>
      <c r="B57" s="48">
        <v>7</v>
      </c>
      <c r="C57" s="87" t="s">
        <v>35</v>
      </c>
      <c r="D57" s="126"/>
      <c r="E57" s="48" t="s">
        <v>21</v>
      </c>
      <c r="F57" s="51"/>
      <c r="G57" s="52"/>
      <c r="H57" s="53"/>
      <c r="I57" s="54"/>
      <c r="J57" s="55"/>
      <c r="K57" s="56"/>
      <c r="L57" s="52"/>
      <c r="M57" s="57">
        <v>1</v>
      </c>
      <c r="N57" s="58"/>
      <c r="O57" s="59"/>
      <c r="P57" s="60"/>
      <c r="Q57" s="61"/>
      <c r="R57" s="62"/>
      <c r="S57" s="63"/>
      <c r="T57" s="48">
        <f t="shared" si="12"/>
        <v>1</v>
      </c>
      <c r="U57" s="134"/>
      <c r="V57" s="65">
        <f t="shared" si="13"/>
        <v>0</v>
      </c>
    </row>
    <row r="58" spans="1:24" s="66" customFormat="1" ht="19.95" customHeight="1" x14ac:dyDescent="0.3">
      <c r="A58" s="83"/>
      <c r="B58" s="48">
        <v>8</v>
      </c>
      <c r="C58" s="127" t="s">
        <v>99</v>
      </c>
      <c r="D58" s="85"/>
      <c r="E58" s="48" t="s">
        <v>24</v>
      </c>
      <c r="F58" s="51"/>
      <c r="G58" s="52"/>
      <c r="H58" s="53"/>
      <c r="I58" s="54"/>
      <c r="J58" s="55"/>
      <c r="K58" s="56">
        <v>2</v>
      </c>
      <c r="L58" s="52"/>
      <c r="M58" s="57"/>
      <c r="N58" s="58"/>
      <c r="O58" s="59"/>
      <c r="P58" s="60"/>
      <c r="Q58" s="61"/>
      <c r="R58" s="62"/>
      <c r="S58" s="63"/>
      <c r="T58" s="48">
        <f t="shared" si="12"/>
        <v>2</v>
      </c>
      <c r="U58" s="134"/>
      <c r="V58" s="65">
        <f t="shared" si="13"/>
        <v>0</v>
      </c>
    </row>
    <row r="59" spans="1:24" s="66" customFormat="1" ht="100.05" customHeight="1" x14ac:dyDescent="0.3">
      <c r="A59" s="83"/>
      <c r="B59" s="48">
        <v>9</v>
      </c>
      <c r="C59" s="68" t="s">
        <v>30</v>
      </c>
      <c r="D59" s="85"/>
      <c r="E59" s="48" t="s">
        <v>15</v>
      </c>
      <c r="F59" s="51"/>
      <c r="G59" s="52"/>
      <c r="H59" s="53"/>
      <c r="I59" s="54"/>
      <c r="J59" s="55"/>
      <c r="K59" s="56">
        <v>2</v>
      </c>
      <c r="L59" s="52"/>
      <c r="M59" s="57">
        <v>10</v>
      </c>
      <c r="N59" s="58"/>
      <c r="O59" s="59"/>
      <c r="P59" s="60"/>
      <c r="Q59" s="61"/>
      <c r="R59" s="90"/>
      <c r="S59" s="63"/>
      <c r="T59" s="48">
        <f t="shared" si="12"/>
        <v>12</v>
      </c>
      <c r="U59" s="135"/>
      <c r="V59" s="65">
        <f t="shared" si="13"/>
        <v>0</v>
      </c>
    </row>
    <row r="60" spans="1:24" s="66" customFormat="1" ht="28.8" x14ac:dyDescent="0.3">
      <c r="A60" s="83"/>
      <c r="B60" s="48">
        <v>10</v>
      </c>
      <c r="C60" s="68" t="s">
        <v>103</v>
      </c>
      <c r="D60" s="85"/>
      <c r="E60" s="48" t="s">
        <v>16</v>
      </c>
      <c r="F60" s="114"/>
      <c r="G60" s="115"/>
      <c r="H60" s="116"/>
      <c r="I60" s="54">
        <v>2</v>
      </c>
      <c r="J60" s="118"/>
      <c r="K60" s="125"/>
      <c r="L60" s="115"/>
      <c r="M60" s="119"/>
      <c r="N60" s="120"/>
      <c r="O60" s="121"/>
      <c r="P60" s="122"/>
      <c r="Q60" s="61">
        <v>10</v>
      </c>
      <c r="R60" s="123"/>
      <c r="S60" s="124"/>
      <c r="T60" s="48">
        <f t="shared" si="12"/>
        <v>12</v>
      </c>
      <c r="U60" s="134"/>
      <c r="V60" s="65">
        <f t="shared" si="13"/>
        <v>0</v>
      </c>
    </row>
    <row r="61" spans="1:24" s="66" customFormat="1" ht="19.95" customHeight="1" x14ac:dyDescent="0.3">
      <c r="A61" s="83"/>
      <c r="B61" s="48">
        <v>11</v>
      </c>
      <c r="C61" s="94" t="s">
        <v>111</v>
      </c>
      <c r="D61" s="126"/>
      <c r="E61" s="48" t="s">
        <v>24</v>
      </c>
      <c r="F61" s="51"/>
      <c r="G61" s="52"/>
      <c r="H61" s="53"/>
      <c r="I61" s="54"/>
      <c r="J61" s="55"/>
      <c r="K61" s="56"/>
      <c r="L61" s="52"/>
      <c r="M61" s="57"/>
      <c r="N61" s="58"/>
      <c r="O61" s="59"/>
      <c r="P61" s="60">
        <v>2</v>
      </c>
      <c r="Q61" s="61"/>
      <c r="R61" s="62"/>
      <c r="S61" s="63"/>
      <c r="T61" s="48">
        <f t="shared" si="12"/>
        <v>2</v>
      </c>
      <c r="U61" s="134"/>
      <c r="V61" s="65">
        <f t="shared" si="13"/>
        <v>0</v>
      </c>
    </row>
    <row r="62" spans="1:24" s="66" customFormat="1" ht="30" customHeight="1" x14ac:dyDescent="0.3">
      <c r="A62" s="83"/>
      <c r="B62" s="48">
        <v>12</v>
      </c>
      <c r="C62" s="94" t="s">
        <v>110</v>
      </c>
      <c r="D62" s="85"/>
      <c r="E62" s="48" t="s">
        <v>16</v>
      </c>
      <c r="F62" s="51"/>
      <c r="G62" s="52"/>
      <c r="H62" s="53"/>
      <c r="I62" s="54"/>
      <c r="J62" s="55"/>
      <c r="K62" s="56"/>
      <c r="L62" s="52"/>
      <c r="M62" s="57"/>
      <c r="N62" s="58"/>
      <c r="O62" s="59"/>
      <c r="P62" s="60">
        <v>10</v>
      </c>
      <c r="Q62" s="61"/>
      <c r="R62" s="62"/>
      <c r="S62" s="63"/>
      <c r="T62" s="48">
        <f t="shared" si="12"/>
        <v>10</v>
      </c>
      <c r="U62" s="134"/>
      <c r="V62" s="65">
        <f t="shared" si="13"/>
        <v>0</v>
      </c>
    </row>
    <row r="63" spans="1:24" s="1" customFormat="1" ht="14.4" x14ac:dyDescent="0.3">
      <c r="A63" s="7"/>
      <c r="B63" s="8"/>
      <c r="C63" s="9"/>
      <c r="D63" s="10"/>
      <c r="E63" s="10"/>
      <c r="F63" s="9">
        <f>SUMPRODUCT(F51:F62,$U$51:$U$62)</f>
        <v>0</v>
      </c>
      <c r="G63" s="9">
        <f t="shared" ref="G63:S63" si="14">SUMPRODUCT(G51:G62,$U$51:$U$62)</f>
        <v>0</v>
      </c>
      <c r="H63" s="9">
        <f t="shared" si="14"/>
        <v>0</v>
      </c>
      <c r="I63" s="9">
        <f t="shared" si="14"/>
        <v>0</v>
      </c>
      <c r="J63" s="9">
        <f t="shared" si="14"/>
        <v>0</v>
      </c>
      <c r="K63" s="9">
        <f t="shared" si="14"/>
        <v>0</v>
      </c>
      <c r="L63" s="9">
        <f t="shared" si="14"/>
        <v>0</v>
      </c>
      <c r="M63" s="9">
        <f t="shared" si="14"/>
        <v>0</v>
      </c>
      <c r="N63" s="9">
        <f t="shared" si="14"/>
        <v>0</v>
      </c>
      <c r="O63" s="9">
        <f t="shared" si="14"/>
        <v>0</v>
      </c>
      <c r="P63" s="9">
        <f t="shared" si="14"/>
        <v>0</v>
      </c>
      <c r="Q63" s="9">
        <f t="shared" si="14"/>
        <v>0</v>
      </c>
      <c r="R63" s="9">
        <f t="shared" si="14"/>
        <v>0</v>
      </c>
      <c r="S63" s="9">
        <f t="shared" si="14"/>
        <v>0</v>
      </c>
      <c r="T63" s="10" t="s">
        <v>40</v>
      </c>
      <c r="U63" s="10"/>
      <c r="V63" s="5">
        <f>SUM(V51:V62)</f>
        <v>0</v>
      </c>
      <c r="X63" s="4"/>
    </row>
    <row r="64" spans="1:24" s="3" customFormat="1" ht="18" x14ac:dyDescent="0.35">
      <c r="A64" s="19" t="s">
        <v>81</v>
      </c>
      <c r="B64" s="17"/>
      <c r="C64" s="18" t="s">
        <v>85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19.95" customHeight="1" x14ac:dyDescent="0.3">
      <c r="A65" s="128"/>
      <c r="B65" s="129">
        <v>1</v>
      </c>
      <c r="C65" s="130" t="s">
        <v>82</v>
      </c>
      <c r="D65" s="131" t="s">
        <v>48</v>
      </c>
      <c r="E65" s="129" t="s">
        <v>15</v>
      </c>
      <c r="F65" s="51">
        <v>15</v>
      </c>
      <c r="G65" s="52"/>
      <c r="H65" s="53"/>
      <c r="I65" s="54"/>
      <c r="J65" s="55"/>
      <c r="K65" s="56"/>
      <c r="L65" s="52"/>
      <c r="M65" s="57"/>
      <c r="N65" s="58"/>
      <c r="O65" s="59"/>
      <c r="P65" s="60"/>
      <c r="Q65" s="61"/>
      <c r="R65" s="90"/>
      <c r="S65" s="63"/>
      <c r="T65" s="48">
        <f t="shared" ref="T65:T67" si="15">SUM(F65:S65)</f>
        <v>15</v>
      </c>
      <c r="U65" s="134"/>
      <c r="V65" s="65">
        <f t="shared" ref="V65:V67" si="16">T65*U65</f>
        <v>0</v>
      </c>
    </row>
    <row r="66" spans="1:22" ht="19.95" customHeight="1" x14ac:dyDescent="0.3">
      <c r="A66" s="128"/>
      <c r="B66" s="129">
        <v>2</v>
      </c>
      <c r="C66" s="130" t="s">
        <v>83</v>
      </c>
      <c r="D66" s="131" t="s">
        <v>48</v>
      </c>
      <c r="E66" s="129" t="s">
        <v>15</v>
      </c>
      <c r="F66" s="51">
        <v>20</v>
      </c>
      <c r="G66" s="52"/>
      <c r="H66" s="53"/>
      <c r="I66" s="54"/>
      <c r="J66" s="55"/>
      <c r="K66" s="56"/>
      <c r="L66" s="52"/>
      <c r="M66" s="57"/>
      <c r="N66" s="58"/>
      <c r="O66" s="59"/>
      <c r="P66" s="60"/>
      <c r="Q66" s="61"/>
      <c r="R66" s="62"/>
      <c r="S66" s="63"/>
      <c r="T66" s="48">
        <f t="shared" si="15"/>
        <v>20</v>
      </c>
      <c r="U66" s="134"/>
      <c r="V66" s="65">
        <f t="shared" si="16"/>
        <v>0</v>
      </c>
    </row>
    <row r="67" spans="1:22" ht="19.95" customHeight="1" x14ac:dyDescent="0.3">
      <c r="A67" s="128"/>
      <c r="B67" s="129">
        <v>3</v>
      </c>
      <c r="C67" s="130" t="s">
        <v>84</v>
      </c>
      <c r="D67" s="131" t="s">
        <v>48</v>
      </c>
      <c r="E67" s="129" t="s">
        <v>15</v>
      </c>
      <c r="F67" s="51">
        <v>20</v>
      </c>
      <c r="G67" s="52"/>
      <c r="H67" s="53"/>
      <c r="I67" s="54"/>
      <c r="J67" s="55"/>
      <c r="K67" s="56"/>
      <c r="L67" s="52"/>
      <c r="M67" s="57"/>
      <c r="N67" s="58"/>
      <c r="O67" s="59"/>
      <c r="P67" s="60"/>
      <c r="Q67" s="61"/>
      <c r="R67" s="62"/>
      <c r="S67" s="63"/>
      <c r="T67" s="48">
        <f t="shared" si="15"/>
        <v>20</v>
      </c>
      <c r="U67" s="134"/>
      <c r="V67" s="65">
        <f t="shared" si="16"/>
        <v>0</v>
      </c>
    </row>
    <row r="68" spans="1:22" ht="15" customHeight="1" x14ac:dyDescent="0.3">
      <c r="A68" s="7"/>
      <c r="B68" s="8"/>
      <c r="C68" s="9"/>
      <c r="D68" s="10"/>
      <c r="E68" s="10"/>
      <c r="F68" s="9">
        <f t="shared" ref="F68" si="17">SUMPRODUCT(F65:F67,$U$65:$U$67)</f>
        <v>0</v>
      </c>
      <c r="G68" s="9">
        <f t="shared" ref="G68" si="18">SUMPRODUCT(G65:G67,$U$65:$U$67)</f>
        <v>0</v>
      </c>
      <c r="H68" s="9">
        <f t="shared" ref="H68" si="19">SUMPRODUCT(H65:H67,$U$65:$U$67)</f>
        <v>0</v>
      </c>
      <c r="I68" s="9">
        <f t="shared" ref="I68" si="20">SUMPRODUCT(I65:I67,$U$65:$U$67)</f>
        <v>0</v>
      </c>
      <c r="J68" s="9">
        <f t="shared" ref="J68" si="21">SUMPRODUCT(J65:J67,$U$65:$U$67)</f>
        <v>0</v>
      </c>
      <c r="K68" s="9">
        <f t="shared" ref="K68" si="22">SUMPRODUCT(K65:K67,$U$65:$U$67)</f>
        <v>0</v>
      </c>
      <c r="L68" s="9">
        <f t="shared" ref="L68:S68" si="23">SUMPRODUCT(L65:L67,$U$65:$U$67)</f>
        <v>0</v>
      </c>
      <c r="M68" s="9">
        <f t="shared" si="23"/>
        <v>0</v>
      </c>
      <c r="N68" s="9">
        <f t="shared" si="23"/>
        <v>0</v>
      </c>
      <c r="O68" s="9">
        <f t="shared" si="23"/>
        <v>0</v>
      </c>
      <c r="P68" s="9">
        <f t="shared" si="23"/>
        <v>0</v>
      </c>
      <c r="Q68" s="9">
        <f t="shared" si="23"/>
        <v>0</v>
      </c>
      <c r="R68" s="9">
        <f t="shared" si="23"/>
        <v>0</v>
      </c>
      <c r="S68" s="9">
        <f t="shared" si="23"/>
        <v>0</v>
      </c>
      <c r="T68" s="10" t="s">
        <v>81</v>
      </c>
      <c r="U68" s="10"/>
      <c r="V68" s="5">
        <f>SUM(V65:V67)</f>
        <v>0</v>
      </c>
    </row>
    <row r="69" spans="1:22" s="3" customFormat="1" ht="18" x14ac:dyDescent="0.35">
      <c r="A69" s="19" t="s">
        <v>86</v>
      </c>
      <c r="B69" s="17"/>
      <c r="C69" s="18" t="s">
        <v>88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ht="19.95" customHeight="1" x14ac:dyDescent="0.3">
      <c r="A70" s="128"/>
      <c r="B70" s="129">
        <v>1</v>
      </c>
      <c r="C70" s="132" t="s">
        <v>87</v>
      </c>
      <c r="D70" s="132" t="s">
        <v>48</v>
      </c>
      <c r="E70" s="133" t="s">
        <v>113</v>
      </c>
      <c r="F70" s="51">
        <v>8</v>
      </c>
      <c r="G70" s="52"/>
      <c r="H70" s="53"/>
      <c r="I70" s="54"/>
      <c r="J70" s="55"/>
      <c r="K70" s="56"/>
      <c r="L70" s="52"/>
      <c r="M70" s="57"/>
      <c r="N70" s="58"/>
      <c r="O70" s="59"/>
      <c r="P70" s="60"/>
      <c r="Q70" s="61"/>
      <c r="R70" s="62"/>
      <c r="S70" s="63"/>
      <c r="T70" s="48">
        <f t="shared" ref="T70" si="24">SUM(F70:S70)</f>
        <v>8</v>
      </c>
      <c r="U70" s="134"/>
      <c r="V70" s="65">
        <f t="shared" ref="V70" si="25">T70*U70</f>
        <v>0</v>
      </c>
    </row>
    <row r="71" spans="1:22" ht="15" customHeight="1" x14ac:dyDescent="0.3">
      <c r="A71" s="7"/>
      <c r="B71" s="8"/>
      <c r="C71" s="9"/>
      <c r="D71" s="10"/>
      <c r="E71" s="10"/>
      <c r="F71" s="9" t="e">
        <f>SUMPRODUCT(F70,$U$70)</f>
        <v>#VALUE!</v>
      </c>
      <c r="G71" s="9">
        <f t="shared" ref="G71" si="26">SUMPRODUCT(G68:G70,$U$65:$U$67)</f>
        <v>0</v>
      </c>
      <c r="H71" s="9">
        <f t="shared" ref="H71" si="27">SUMPRODUCT(H68:H70,$U$65:$U$67)</f>
        <v>0</v>
      </c>
      <c r="I71" s="9">
        <f t="shared" ref="I71" si="28">SUMPRODUCT(I68:I70,$U$65:$U$67)</f>
        <v>0</v>
      </c>
      <c r="J71" s="9">
        <f t="shared" ref="J71" si="29">SUMPRODUCT(J68:J70,$U$65:$U$67)</f>
        <v>0</v>
      </c>
      <c r="K71" s="9">
        <f t="shared" ref="K71" si="30">SUMPRODUCT(K68:K70,$U$65:$U$67)</f>
        <v>0</v>
      </c>
      <c r="L71" s="9">
        <f t="shared" ref="L71" si="31">SUMPRODUCT(L68:L70,$U$65:$U$67)</f>
        <v>0</v>
      </c>
      <c r="M71" s="9">
        <f t="shared" ref="M71" si="32">SUMPRODUCT(M68:M70,$U$65:$U$67)</f>
        <v>0</v>
      </c>
      <c r="N71" s="9">
        <f t="shared" ref="N71" si="33">SUMPRODUCT(N68:N70,$U$65:$U$67)</f>
        <v>0</v>
      </c>
      <c r="O71" s="9">
        <f t="shared" ref="O71" si="34">SUMPRODUCT(O68:O70,$U$65:$U$67)</f>
        <v>0</v>
      </c>
      <c r="P71" s="9">
        <f t="shared" ref="P71" si="35">SUMPRODUCT(P68:P70,$U$65:$U$67)</f>
        <v>0</v>
      </c>
      <c r="Q71" s="9">
        <f t="shared" ref="Q71" si="36">SUMPRODUCT(Q68:Q70,$U$65:$U$67)</f>
        <v>0</v>
      </c>
      <c r="R71" s="9">
        <f t="shared" ref="R71" si="37">SUMPRODUCT(R68:R70,$U$65:$U$67)</f>
        <v>0</v>
      </c>
      <c r="S71" s="9">
        <f t="shared" ref="S71" si="38">SUMPRODUCT(S68:S70,$U$65:$U$67)</f>
        <v>0</v>
      </c>
      <c r="T71" s="10" t="s">
        <v>86</v>
      </c>
      <c r="U71" s="10"/>
      <c r="V71" s="5">
        <f>SUM(V70)</f>
        <v>0</v>
      </c>
    </row>
  </sheetData>
  <sheetProtection algorithmName="SHA-512" hashValue="8zUrJCQGeV5u9jsP4ltbF5r5fDQCrBZHxdxa96swOucH155cCNVD72InTNv5vbDvOkl7YyAQFoAfIcxmAsFwKA==" saltValue="RyjzTXE71jZxk8b4f0pkXQ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2:M3" name="Administrátor_2_1"/>
    <protectedRange algorithmName="SHA-512" hashValue="lVoTc5nZyzEYcSaTeGjMa8GIfjHxczVnKiYJwARaEhdFL0NmfEC5oG1AwWFuMriQD/8i4AximtIZJnHVzg1khw==" saltValue="0u1redgYF7o60krPn2ByoA==" spinCount="100000" sqref="A4:U4" name="Administrátor_2_1_1"/>
    <protectedRange algorithmName="SHA-512" hashValue="lVoTc5nZyzEYcSaTeGjMa8GIfjHxczVnKiYJwARaEhdFL0NmfEC5oG1AwWFuMriQD/8i4AximtIZJnHVzg1khw==" saltValue="0u1redgYF7o60krPn2ByoA==" spinCount="100000" sqref="A5:U5" name="Administrátor_2_1_2"/>
    <protectedRange algorithmName="SHA-512" hashValue="ccv2hrHO+xEy1wHL0QNW0++C4zCw6xcV6qi7+AFBAviAZPq+ULVkbOxv+RMZAIDePODWaJu64Mw9arrgRly7WQ==" saltValue="dM9EmkG0inn5TKRkY0SmzA==" spinCount="100000" sqref="D7:V7 D13:V13 D20:V20 D50:V50 D32:V32 D37:V37 D40:V40 D64:V64 D69:V69" name="Vištejnová"/>
    <protectedRange algorithmName="SHA-512" hashValue="lVoTc5nZyzEYcSaTeGjMa8GIfjHxczVnKiYJwARaEhdFL0NmfEC5oG1AwWFuMriQD/8i4AximtIZJnHVzg1khw==" saltValue="0u1redgYF7o60krPn2ByoA==" spinCount="100000" sqref="A7:XFD7 A13:XFD13 A20:XFD20 A50:XFD50 A32:XFD32 A40:XFD40 A37:XFD37 A64:XFD64 A69:XFD69" name="Administrátor"/>
    <protectedRange algorithmName="SHA-512" hashValue="Br+YIbFGht9lSB98WcH2TAl+KMMjZNgB+6eqJKZ8BwoSKCCcaGVJZmA9CO8xdrQWjCtU0VR7wlpNbRiPdQEchQ==" saltValue="2sy7ehG1r+0JwNv8ExDfSg==" spinCount="100000" sqref="X12:XFD12 A12:V12 X19:XFD19 A19:V19 X31:XFD31 A31:V31 X63:XFD63 A63:V63 X36:XFD36 A36:V36 X39:XFD39 A39:V39 X49:XFD49 A49:V49 A68:V68 A71:V71" name="administrátor_4"/>
    <protectedRange algorithmName="SHA-512" hashValue="D/n7/qoMoa+WvRU5+TdxxfwPpY0QZkPfko0Zhfau/73A++S1cLHt/eIEkh/TjrUzwypGjxah2L9w8juH7J0kyA==" saltValue="8r5xDasFhCrRn/cA2UUpwg==" spinCount="100000" sqref="F12:S12 F19:S19 F31:S31 F63:S63 F36:S36 F39:S39 F49:S49 F68:S68 F71:S71" name="Matějovič_4"/>
    <protectedRange algorithmName="SHA-512" hashValue="lVoTc5nZyzEYcSaTeGjMa8GIfjHxczVnKiYJwARaEhdFL0NmfEC5oG1AwWFuMriQD/8i4AximtIZJnHVzg1khw==" saltValue="0u1redgYF7o60krPn2ByoA==" spinCount="100000" sqref="A1:W1" name="Administrátor_1"/>
  </protectedRanges>
  <dataConsolidate/>
  <mergeCells count="4">
    <mergeCell ref="A5:V5"/>
    <mergeCell ref="A1:W1"/>
    <mergeCell ref="A3:V3"/>
    <mergeCell ref="A4:V4"/>
  </mergeCells>
  <pageMargins left="0.7" right="0.7" top="0.78740157499999996" bottom="0.78740157499999996" header="0" footer="0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2021-05-26T09:31:15Z</cp:lastPrinted>
  <dcterms:created xsi:type="dcterms:W3CDTF">2021-03-02T07:42:51Z</dcterms:created>
  <dcterms:modified xsi:type="dcterms:W3CDTF">2021-05-26T09:34:29Z</dcterms:modified>
</cp:coreProperties>
</file>