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1\Chemikálie 10-2021\A) výzva\"/>
    </mc:Choice>
  </mc:AlternateContent>
  <bookViews>
    <workbookView xWindow="0" yWindow="0" windowWidth="23040" windowHeight="9195"/>
  </bookViews>
  <sheets>
    <sheet name="Příloha č. 1" sheetId="6" r:id="rId1"/>
  </sheets>
  <externalReferences>
    <externalReference r:id="rId2"/>
  </externalReferences>
  <definedNames>
    <definedName name="_xlnm._FilterDatabase" localSheetId="0" hidden="1">'Příloha č. 1'!$E$8:$E$14</definedName>
    <definedName name="Z_1CF6B05F_10A3_4386_8D6E_81432D891744_.wvu.FilterData" localSheetId="0" hidden="1">'Příloha č. 1'!$C$6:$V$6</definedName>
    <definedName name="Z_2D81563A_4870_4F9E_A20D_91F8D6DED5CF_.wvu.FilterData" localSheetId="0" hidden="1">'Příloha č. 1'!$C$6:$V$6</definedName>
    <definedName name="Z_3E806115_5C0B_4826_8B76_E3777083E918_.wvu.FilterData" localSheetId="0" hidden="1">'Příloha č. 1'!$C$6:$V$8</definedName>
    <definedName name="Z_3EBFDD63_A563_4B47_94E0_F889BFF0DB1A_.wvu.FilterData" localSheetId="0" hidden="1">'Příloha č. 1'!$C$6:$V$6</definedName>
    <definedName name="Z_48234645_D3F1_4A11_9245_5C3C3DDFB053_.wvu.FilterData" localSheetId="0" hidden="1">'Příloha č. 1'!$C$6:$V$6</definedName>
    <definedName name="Z_4DC7D9D5_94BC_4E53_BBF6_6C132E89C05D_.wvu.FilterData" localSheetId="0" hidden="1">'Příloha č. 1'!$C$6:$V$6</definedName>
    <definedName name="Z_67EDF97A_0C73_4191_8139_DF95F8DD46A1_.wvu.FilterData" localSheetId="0" hidden="1">'Příloha č. 1'!$C$6:$V$6</definedName>
    <definedName name="Z_6DBB7E8C_366B_48C6_B4CD_80C3D3319040_.wvu.FilterData" localSheetId="0" hidden="1">'Příloha č. 1'!$C$6:$V$6</definedName>
    <definedName name="Z_6FA6A732_A9F3_4773_AA84_89371307AB34_.wvu.FilterData" localSheetId="0" hidden="1">'Příloha č. 1'!$C$6:$V$6</definedName>
    <definedName name="Z_7271ACC2_E099_4C6B_8277_4379658A7448_.wvu.FilterData" localSheetId="0" hidden="1">'Příloha č. 1'!$C$6:$V$6</definedName>
    <definedName name="Z_8D99552F_207B_4B49_A86B_1537F9D54E34_.wvu.FilterData" localSheetId="0" hidden="1">'Příloha č. 1'!$C$6:$V$8</definedName>
    <definedName name="Z_984A3E51_498D_4DCA_9A8F_AFE14911D98E_.wvu.FilterData" localSheetId="0" hidden="1">'Příloha č. 1'!$C$6:$V$6</definedName>
    <definedName name="Z_9AC53284_F72B_4B23_81C0_171CB7A2CF4A_.wvu.FilterData" localSheetId="0" hidden="1">'Příloha č. 1'!$C$6:$V$6</definedName>
    <definedName name="Z_D0322FAA_9F64_4801_B4AD_EBDE3B0A4682_.wvu.FilterData" localSheetId="0" hidden="1">'Příloha č. 1'!$C$6:$V$6</definedName>
    <definedName name="Z_DD603D95_B45B_4F10_87A3_E9FCF7ABCE24_.wvu.FilterData" localSheetId="0" hidden="1">'Příloha č. 1'!$C$6:$V$6</definedName>
  </definedNames>
  <calcPr calcId="162913"/>
  <customWorkbookViews>
    <customWorkbookView name="FIND Vištejnová" guid="{9AC53284-F72B-4B23-81C0-171CB7A2CF4A}" maximized="1" windowWidth="0" windowHeight="0" activeSheetId="0"/>
    <customWorkbookView name="FIND Racek" guid="{67EDF97A-0C73-4191-8139-DF95F8DD46A1}" maximized="1" windowWidth="0" windowHeight="0" activeSheetId="0"/>
    <customWorkbookView name="FIND Tonar" guid="{4DC7D9D5-94BC-4E53-BBF6-6C132E89C05D}" maximized="1" windowWidth="0" windowHeight="0" activeSheetId="0"/>
    <customWorkbookView name="FIND Mareš" guid="{48234645-D3F1-4A11-9245-5C3C3DDFB053}" maximized="1" windowWidth="0" windowHeight="0" activeSheetId="0"/>
    <customWorkbookView name="Filtr 1" guid="{3E806115-5C0B-4826-8B76-E3777083E918}" maximized="1" windowWidth="0" windowHeight="0" activeSheetId="0"/>
    <customWorkbookView name="Chaperon Hemminki" guid="{984A3E51-498D-4DCA-9A8F-AFE14911D98E}" maximized="1" windowWidth="0" windowHeight="0" activeSheetId="0"/>
    <customWorkbookView name="FIND Štengl" guid="{2D81563A-4870-4F9E-A20D-91F8D6DED5CF}" maximized="1" windowWidth="0" windowHeight="0" activeSheetId="0"/>
    <customWorkbookView name="FIND Matějovič" guid="{1CF6B05F-10A3-4386-8D6E-81432D891744}" maximized="1" windowWidth="0" windowHeight="0" activeSheetId="0"/>
    <customWorkbookView name="FIND Klein" guid="{DD603D95-B45B-4F10-87A3-E9FCF7ABCE24}" maximized="1" windowWidth="0" windowHeight="0" activeSheetId="0"/>
    <customWorkbookView name="FIND Reischig" guid="{7271ACC2-E099-4C6B-8277-4379658A7448}" maximized="1" windowWidth="0" windowHeight="0" activeSheetId="0"/>
    <customWorkbookView name="Škudrnová Eva – osobní zobrazení" guid="{D0322FAA-9F64-4801-B4AD-EBDE3B0A4682}" maximized="1" windowWidth="0" windowHeight="0" activeSheetId="0"/>
    <customWorkbookView name="AMTMI Liška" guid="{8D99552F-207B-4B49-A86B-1537F9D54E34}" maximized="1" windowWidth="0" windowHeight="0" activeSheetId="0"/>
    <customWorkbookView name="FIND Cendelín" guid="{6DBB7E8C-366B-48C6-B4CD-80C3D3319040}" maximized="1" windowWidth="0" windowHeight="0" activeSheetId="0"/>
    <customWorkbookView name="FIND Kuncová" guid="{6FA6A732-A9F3-4773-AA84-89371307AB34}" maximized="1" windowWidth="0" windowHeight="0" activeSheetId="0"/>
    <customWorkbookView name="FIND Hrabák" guid="{3EBFDD63-A563-4B47-94E0-F889BFF0DB1A}" maximized="1" windowWidth="0" windowHeight="0" activeSheetId="0"/>
  </customWorkbookViews>
</workbook>
</file>

<file path=xl/calcChain.xml><?xml version="1.0" encoding="utf-8"?>
<calcChain xmlns="http://schemas.openxmlformats.org/spreadsheetml/2006/main">
  <c r="V15" i="6" l="1"/>
  <c r="V13" i="6"/>
  <c r="T12" i="6"/>
  <c r="V12" i="6" s="1"/>
  <c r="G21" i="6" l="1"/>
  <c r="H21" i="6"/>
  <c r="I21" i="6"/>
  <c r="J21" i="6"/>
  <c r="K21" i="6"/>
  <c r="L21" i="6"/>
  <c r="M21" i="6"/>
  <c r="N21" i="6"/>
  <c r="O21" i="6"/>
  <c r="P21" i="6"/>
  <c r="Q21" i="6"/>
  <c r="R21" i="6"/>
  <c r="S21" i="6"/>
  <c r="F21" i="6"/>
  <c r="T20" i="6"/>
  <c r="V20" i="6" s="1"/>
  <c r="T19" i="6"/>
  <c r="V19" i="6" s="1"/>
  <c r="V21" i="6" s="1"/>
  <c r="T16" i="6"/>
  <c r="I28" i="6" l="1"/>
  <c r="T44" i="6" l="1"/>
  <c r="V44" i="6" s="1"/>
  <c r="T45" i="6"/>
  <c r="V45" i="6" s="1"/>
  <c r="T46" i="6"/>
  <c r="V46" i="6" s="1"/>
  <c r="T43" i="6"/>
  <c r="V43" i="6" s="1"/>
  <c r="T40" i="6"/>
  <c r="V47" i="6" l="1"/>
  <c r="T37" i="6"/>
  <c r="V37" i="6" s="1"/>
  <c r="V38" i="6" s="1"/>
  <c r="V40" i="6" l="1"/>
  <c r="V41" i="6" s="1"/>
  <c r="L35" i="6" l="1"/>
  <c r="M35" i="6"/>
  <c r="N35" i="6"/>
  <c r="O35" i="6"/>
  <c r="P35" i="6"/>
  <c r="Q35" i="6"/>
  <c r="R35" i="6"/>
  <c r="S35" i="6"/>
  <c r="K35" i="6"/>
  <c r="T31" i="6"/>
  <c r="V31" i="6" s="1"/>
  <c r="T32" i="6"/>
  <c r="V32" i="6" s="1"/>
  <c r="T33" i="6"/>
  <c r="V33" i="6" s="1"/>
  <c r="T34" i="6"/>
  <c r="V34" i="6" s="1"/>
  <c r="T30" i="6"/>
  <c r="V30" i="6" s="1"/>
  <c r="T26" i="6"/>
  <c r="V35" i="6" l="1"/>
  <c r="K28" i="6"/>
  <c r="G28" i="6" l="1"/>
  <c r="G35" i="6" s="1"/>
  <c r="H28" i="6"/>
  <c r="H35" i="6" s="1"/>
  <c r="I35" i="6"/>
  <c r="J28" i="6"/>
  <c r="J35" i="6" s="1"/>
  <c r="L28" i="6"/>
  <c r="M28" i="6"/>
  <c r="N28" i="6"/>
  <c r="O28" i="6"/>
  <c r="P28" i="6"/>
  <c r="Q28" i="6"/>
  <c r="R28" i="6"/>
  <c r="S28" i="6"/>
  <c r="F28" i="6"/>
  <c r="F35" i="6" s="1"/>
  <c r="V26" i="6" l="1"/>
  <c r="T25" i="6"/>
  <c r="V25" i="6" s="1"/>
  <c r="T24" i="6"/>
  <c r="V24" i="6" s="1"/>
  <c r="T23" i="6"/>
  <c r="V23" i="6" s="1"/>
  <c r="T27" i="6"/>
  <c r="V27" i="6" s="1"/>
  <c r="V16" i="6"/>
  <c r="V14" i="6"/>
  <c r="T11" i="6"/>
  <c r="V11" i="6" s="1"/>
  <c r="T10" i="6"/>
  <c r="V10" i="6" s="1"/>
  <c r="T9" i="6"/>
  <c r="V9" i="6" s="1"/>
  <c r="T8" i="6"/>
  <c r="V8" i="6" s="1"/>
  <c r="V28" i="6" l="1"/>
  <c r="V17" i="6"/>
  <c r="S17" i="6"/>
  <c r="J17" i="6" l="1"/>
  <c r="N17" i="6"/>
  <c r="R17" i="6"/>
  <c r="G17" i="6"/>
  <c r="K17" i="6"/>
  <c r="O17" i="6"/>
  <c r="H17" i="6"/>
  <c r="L17" i="6"/>
  <c r="P17" i="6"/>
  <c r="F17" i="6"/>
  <c r="I17" i="6"/>
  <c r="M17" i="6"/>
  <c r="Q17" i="6"/>
</calcChain>
</file>

<file path=xl/sharedStrings.xml><?xml version="1.0" encoding="utf-8"?>
<sst xmlns="http://schemas.openxmlformats.org/spreadsheetml/2006/main" count="102" uniqueCount="81">
  <si>
    <t>FIND Matějovič</t>
  </si>
  <si>
    <t>FIND Hrabák</t>
  </si>
  <si>
    <t>FIND Reischig</t>
  </si>
  <si>
    <t>FIND Štengl</t>
  </si>
  <si>
    <t>FIND Ježek</t>
  </si>
  <si>
    <t>FIND Cendelín</t>
  </si>
  <si>
    <t>FIND Kuncová</t>
  </si>
  <si>
    <t>FIND Vištejnová</t>
  </si>
  <si>
    <t>FIND Tonar</t>
  </si>
  <si>
    <t>FIND Klein</t>
  </si>
  <si>
    <t>FIND Mareš</t>
  </si>
  <si>
    <t>FIND Racek</t>
  </si>
  <si>
    <t>Chaperon Hemminki</t>
  </si>
  <si>
    <t>Celkem jednotek</t>
  </si>
  <si>
    <t>ks</t>
  </si>
  <si>
    <t>10x 96ks</t>
  </si>
  <si>
    <t>bal 2 × 100 ks</t>
  </si>
  <si>
    <t>Papírové krabice na preparáty (rozměr 32,7 × 32,2 × 3/2 cm, 4 pole)</t>
  </si>
  <si>
    <t>Položka</t>
  </si>
  <si>
    <t>část 01</t>
  </si>
  <si>
    <t>část 02</t>
  </si>
  <si>
    <t>část 06</t>
  </si>
  <si>
    <t>část 04</t>
  </si>
  <si>
    <t>část 03</t>
  </si>
  <si>
    <t>část 05</t>
  </si>
  <si>
    <t>dodržet výrobce a kód</t>
  </si>
  <si>
    <t>Kádinka skleněná nízká s výlevkou 50 ml</t>
  </si>
  <si>
    <t>Kádinka skleněná nízká s výlevkou 100 ml</t>
  </si>
  <si>
    <t>Kádinka skleněná nízká s výlevkou 250 ml</t>
  </si>
  <si>
    <t>Kádinka skleněná nízká s výlevkou 500 ml</t>
  </si>
  <si>
    <t>Kádinka skleněná nízká s výlevkou 1000 ml</t>
  </si>
  <si>
    <t>Kádinka skleněná nízká s uchem a výlevkou 400 ml</t>
  </si>
  <si>
    <t>Vana skleněná hranatá (výška 240 mm, šířka 220 mm, délka 300 mm, +/- 10% rozměr)</t>
  </si>
  <si>
    <t>Vana skleněná hranatá (výška 220 mm, šířka 180 mm, délka 250 mm  +/- 10% rozměr)</t>
  </si>
  <si>
    <t>Specifikace zboží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</si>
  <si>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</si>
  <si>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</si>
  <si>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 xml:space="preserve">Spotřební laboratorní materiál sklo </t>
  </si>
  <si>
    <t>Spotřební laboratorní materiál - špičky</t>
  </si>
  <si>
    <t>V souladu s poznámkou ve sloupci "D"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</si>
  <si>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Špičky s filtrem 0,1–10 μl sterilní, bez RNáz a DNáz, kompatibilní s pipetami Eppendorf</t>
  </si>
  <si>
    <t>Špičky s filtrem 10–100 μl sterilní, bez RNáz a DNáz, kompatibilní s pipetami Eppendorf</t>
  </si>
  <si>
    <t>Špičky s filtrem 10–200 μl sterilní, bez RNáz a DNáz, kompatibilní s pipetami Eppendorf</t>
  </si>
  <si>
    <t>10x96 ks</t>
  </si>
  <si>
    <t>Špičky s filtrem v krabičce 1000 μl sterilní, bez RNáz a DNáz, kompatibilní s pipetami Eppendorf</t>
  </si>
  <si>
    <t>Špičky 0,5 - 10 ml, 165 mm, kompatibilita s pipetou Eppendorf Research plus, 1-10 ml</t>
  </si>
  <si>
    <t>respirační médium pro mitochondrie, pro konečný objem 250 ml,  OROBOROS, MIR05 kit</t>
  </si>
  <si>
    <t>Spotřební laoratorní materiál (mikrostříkačky)</t>
  </si>
  <si>
    <t xml:space="preserve">Chemikálie </t>
  </si>
  <si>
    <t>Laboratorní spotřební materiál I.</t>
  </si>
  <si>
    <t>bal = 10ks</t>
  </si>
  <si>
    <t>bal = 25ks</t>
  </si>
  <si>
    <t>část 07</t>
  </si>
  <si>
    <t>Základní set, katetr ve tvaru J, CH15/12cm/65cm, polyuretan</t>
  </si>
  <si>
    <t>Rukavice pro čisté prostory ISO 6, nitrilové, délka 30 cm, vel. L</t>
  </si>
  <si>
    <t>Ebiofyzika</t>
  </si>
  <si>
    <t>Rukavice pro čisté prostory ISO 6, nitrilové, délka 30 cm, vel. M</t>
  </si>
  <si>
    <t>Rukavice do čistých prostor</t>
  </si>
  <si>
    <t xml:space="preserve">Spotřební materiál (histologie) </t>
  </si>
  <si>
    <t>Jednotka</t>
  </si>
  <si>
    <r>
      <t xml:space="preserve">Popis
</t>
    </r>
    <r>
      <rPr>
        <i/>
        <sz val="11"/>
        <color theme="1"/>
        <rFont val="Calibri"/>
        <family val="2"/>
        <charset val="238"/>
        <scheme val="minor"/>
      </rPr>
      <t>(specifikace – druh, materiál, určení, kompatibilta apod.)</t>
    </r>
  </si>
  <si>
    <t>Poznámka</t>
  </si>
  <si>
    <t>Jednotková cena v Kč bez DPH</t>
  </si>
  <si>
    <t>Celková cena v Kč bez DPH</t>
  </si>
  <si>
    <t>část  04 celkem</t>
  </si>
  <si>
    <t>část 01 celkem</t>
  </si>
  <si>
    <t>část 02 celkem</t>
  </si>
  <si>
    <t>část 03 celkem</t>
  </si>
  <si>
    <t>část 05 celkem</t>
  </si>
  <si>
    <t>část 06 celkem</t>
  </si>
  <si>
    <t>část 07 celkem</t>
  </si>
  <si>
    <t>Mikrostříkačka s tupým hrotem (pst3), na přesné dávkování kapalin objem 25 mm3, vodotěsné, nemusí být plynotěsné, ocelový píst se pohybuje ve válci z borosilikátového skla, přesnost vstřikování a reprodukovatelnost lepší +/- 1%, materiál jehly nerezová ocel, kolmo seříznutá, tupý hrot, délka jehly 51 mm, jehla je vlepena přímo do skleněného těla stříkačky, mrtvý objem do 0,9 mm3, světlost 0,15 mm</t>
  </si>
  <si>
    <t>Mikrostříkačka s tupým hrotem (pst3), na přesné dávkování kapalin objem 50 mm3, vodotěsné, nemusí být plynotěsné, ocelový píst se pohybuje ve válci z borosilikátového skla, přesnost vstřikování a reprodukovatelnost lepší +/- 1%, materiál jehly nerezová ocel, kolmo seříznutá, tupý hrot, délka jehly 51 mm, jehla je vlepena přímo do skleněného těla stříkačky, mrtvý objem do 0,9 mm3, světlost 0,15 mm</t>
  </si>
  <si>
    <t>Mikrostříkačka s tupým hrotem (pst3), na přesné dávkování kapalin objem 100 mm3, vodotěsné, nemusí být plynotěsné, ocelový píst se pohybuje ve válci z borosilikátového skla, přesnost vstřikování a reprodukovatelnost lepší +/- 1%, materiál jehly nerezová ocel, kolmo seříznutá, tupý hrot, délka jehly 51 mm, jehla je vlepena přímo do skleněného těla stříkačky, mrtvý objem do 6,73 mm3, světlost 0,41 mm</t>
  </si>
  <si>
    <t>Mikrostříkačka s tupým hrotem (pst3), na přesné dávkování kapalin objem 500 mm3, vodotěsné, nemusí být plynotěsné, ocelový píst se pohybuje ve válci z borosilikátového skla, přesnost vstřikování a reprodukovatelnost lepší +/- 1%, materiál jehly nerezová ocel, kolmo seříznutá, tupý hrot, délka jehly 51 mm, jehla je vlepena přímo do skleněného těla stříkačky, mrtvý objem do 6,73 mm3, světlost 0,41 mm</t>
  </si>
  <si>
    <t>Mikrostříkačka s tupým hrotem (pst3), na přesné dávkování kapalin objem 10 mm3, vodotěsné, nemusí být plynotěsné, ocelový píst se pohybuje ve válci z borosilikátového skla, přesnost vstřikování a reprodukovatelnost lepší +/- 1%, materiál jehly nerezová ocel, kolmo seříznutá, tupý hrot, délka jehly 51 mm, jehla je vlepena přímo do skleněného těla stříkačky, mrtvý objem do 0,68 mm3 , světlost 0,13mm</t>
  </si>
  <si>
    <t>Část</t>
  </si>
  <si>
    <t>Set na epicystostomii klasický se sáčkem s výpustí a antirufl. ventilem 1,5L/120cm</t>
  </si>
  <si>
    <t>Termistorová teplotní sonda se zámkovým uzávěrem pro měření injektátu v místě vpichu katétru</t>
  </si>
  <si>
    <t>Termistorové čidlo pro systém měření srdečního výdeje při pokojové teplotě</t>
  </si>
  <si>
    <t>Kolona chromatografická skleněná, s fritou S0, vnitřní průměr 10 mm, délka 200 mm, borosilikátové sklo, PTFE kohout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</si>
</sst>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&quot;ExSIM (MAtějovič)&quot;_-* #,##0.00\ [$Kč-405]_-;\-* #,##0.00\ [$Kč-405]_-;_-* &quot;-&quot;??\ [$Kč-405]_-;_-@"/>
    <numFmt numFmtId="165" formatCode="&quot;AbRE (Hrabák)&quot;_-* #,##0.00\ [$Kč-405]_-;\-* #,##0.00\ [$Kč-405]_-;_-* &quot;-&quot;??\ [$Kč-405]_-;_-@"/>
    <numFmt numFmtId="166" formatCode="&quot;VITL (Reischig)&quot;_-* #,##0.00\ [$Kč-405]_-;\-* #,##0.00\ [$Kč-405]_-;_-* &quot;-&quot;??\ [$Kč-405]_-;_-@"/>
    <numFmt numFmtId="167" formatCode="&quot;KvS S/I (Štengl)&quot;_-* #,##0.00\ [$Kč-405]_-;\-* #,##0.00\ [$Kč-405]_-;_-* &quot;-&quot;??\ [$Kč-405]_-;_-@"/>
    <numFmt numFmtId="168" formatCode="&quot;CNS S/I (Ježek)&quot;_-* #,##0.00\ [$Kč-405]_-;\-* #,##0.00\ [$Kč-405]_-;_-* &quot;-&quot;??\ [$Kč-405]_-;_-@"/>
    <numFmt numFmtId="169" formatCode="&quot;CNS S/I (Cendelín)&quot;_-* #,##0.00\ [$Kč-405]_-;\-* #,##0.00\ [$Kč-405]_-;_-* &quot;-&quot;??\ [$Kč-405]_-;_-@"/>
    <numFmt numFmtId="170" formatCode="&quot;M S/I (Kuncová)&quot;_-* #,##0.00\ [$Kč-405]_-;\-* #,##0.00\ [$Kč-405]_-;_-* &quot;-&quot;??\ [$Kč-405]_-;_-@"/>
    <numFmt numFmtId="171" formatCode="&quot;BR S/I (Vištejnová)&quot;_-* #,##0.00\ [$Kč-405]_-;\-* #,##0.00\ [$Kč-405]_-;_-* &quot;-&quot;??\ [$Kč-405]_-;_-@"/>
    <numFmt numFmtId="172" formatCode="&quot;KH (Tonar)&quot;_-* #,##0.00\ [$Kč-405]_-;\-* #,##0.00\ [$Kč-405]_-;_-* &quot;-&quot;??\ [$Kč-405]_-;_-@"/>
    <numFmt numFmtId="173" formatCode="&quot;ChZ (Klein)&quot;_-* #,##0.00\ [$Kč-405]_-;\-* #,##0.00\ [$Kč-405]_-;_-* &quot;-&quot;??\ [$Kč-405]_-;_-@"/>
    <numFmt numFmtId="174" formatCode="&quot;PtL (Mareš)&quot;_-* #,##0.00\ [$Kč-405]_-;\-* #,##0.00\ [$Kč-405]_-;_-* &quot;-&quot;??\ [$Kč-405]_-;_-@"/>
    <numFmt numFmtId="175" formatCode="&quot;BchL (Racek)&quot;_-* #,##0.00\ [$Kč-405]_-;\-* #,##0.00\ [$Kč-405]_-;_-* &quot;-&quot;??\ [$Kč-405]_-;_-@"/>
    <numFmt numFmtId="176" formatCode="&quot;Chaperon&quot;_-* #,##0.00\ [$Kč-405]_-;\-* #,##0.00\ [$Kč-405]_-;_-* &quot;-&quot;??\ [$Kč-405]_-;_-@"/>
    <numFmt numFmtId="177" formatCode="&quot;AMTMI (Liška)&quot;_-* #,##0.00\ [$Kč-405]_-;\-* #,##0.00\ [$Kč-405]_-;_-* &quot;-&quot;??\ [$Kč-405]_-;_-@"/>
    <numFmt numFmtId="178" formatCode="#,##0.00_ ;\-#,##0.00\ "/>
  </numFmts>
  <fonts count="19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9CB9C"/>
        <bgColor rgb="FFF9CB9C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6FA8DC"/>
        <bgColor rgb="FF6FA8DC"/>
      </patternFill>
    </fill>
    <fill>
      <patternFill patternType="solid">
        <fgColor rgb="FFD5A6BD"/>
        <bgColor rgb="FFD5A6BD"/>
      </patternFill>
    </fill>
    <fill>
      <patternFill patternType="solid">
        <fgColor rgb="FFB6D7A8"/>
        <bgColor rgb="FFB6D7A8"/>
      </patternFill>
    </fill>
    <fill>
      <patternFill patternType="solid">
        <fgColor rgb="FFEFEFEF"/>
        <bgColor rgb="FFEFEFEF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17" borderId="1" applyNumberFormat="0" applyAlignment="0" applyProtection="0"/>
    <xf numFmtId="0" fontId="2" fillId="0" borderId="0"/>
    <xf numFmtId="0" fontId="13" fillId="17" borderId="1">
      <alignment shrinkToFit="1"/>
    </xf>
  </cellStyleXfs>
  <cellXfs count="101">
    <xf numFmtId="0" fontId="0" fillId="0" borderId="0" xfId="0" applyFont="1" applyAlignment="1"/>
    <xf numFmtId="4" fontId="14" fillId="0" borderId="2" xfId="0" applyNumberFormat="1" applyFont="1" applyBorder="1" applyAlignment="1" applyProtection="1">
      <alignment vertical="center" wrapText="1"/>
    </xf>
    <xf numFmtId="0" fontId="10" fillId="20" borderId="2" xfId="4" applyFont="1" applyFill="1" applyBorder="1" applyAlignment="1" applyProtection="1">
      <alignment vertical="center" wrapText="1" shrinkToFit="1"/>
    </xf>
    <xf numFmtId="0" fontId="10" fillId="20" borderId="8" xfId="4" applyFont="1" applyFill="1" applyBorder="1" applyAlignment="1" applyProtection="1">
      <alignment horizontal="center" vertical="center" wrapText="1" shrinkToFit="1"/>
    </xf>
    <xf numFmtId="4" fontId="8" fillId="16" borderId="2" xfId="0" applyNumberFormat="1" applyFont="1" applyFill="1" applyBorder="1" applyAlignment="1" applyProtection="1">
      <alignment vertical="center" wrapText="1"/>
      <protection locked="0"/>
    </xf>
    <xf numFmtId="4" fontId="8" fillId="0" borderId="6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3" fillId="20" borderId="8" xfId="4" applyFont="1" applyFill="1" applyBorder="1" applyAlignment="1" applyProtection="1">
      <alignment vertical="center" wrapText="1" shrinkToFit="1"/>
    </xf>
    <xf numFmtId="0" fontId="1" fillId="0" borderId="0" xfId="0" applyFont="1" applyAlignment="1" applyProtection="1">
      <alignment vertical="center" wrapText="1" shrinkToFit="1"/>
    </xf>
    <xf numFmtId="0" fontId="4" fillId="17" borderId="2" xfId="2" applyFont="1" applyBorder="1" applyAlignment="1" applyProtection="1">
      <alignment vertical="center" wrapText="1"/>
    </xf>
    <xf numFmtId="0" fontId="13" fillId="20" borderId="2" xfId="4" applyFont="1" applyFill="1" applyBorder="1" applyAlignment="1" applyProtection="1">
      <alignment vertical="center" wrapText="1" shrinkToFit="1"/>
    </xf>
    <xf numFmtId="0" fontId="4" fillId="17" borderId="2" xfId="2" applyFont="1" applyBorder="1" applyAlignment="1" applyProtection="1">
      <alignment vertical="center" wrapText="1" shrinkToFit="1"/>
    </xf>
    <xf numFmtId="49" fontId="4" fillId="17" borderId="2" xfId="2" applyNumberFormat="1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4" fontId="4" fillId="17" borderId="2" xfId="2" applyNumberFormat="1" applyFont="1" applyBorder="1" applyAlignment="1" applyProtection="1">
      <alignment vertical="center" wrapText="1" shrinkToFit="1"/>
    </xf>
    <xf numFmtId="0" fontId="1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0" fillId="20" borderId="8" xfId="4" applyFont="1" applyFill="1" applyBorder="1" applyAlignment="1" applyProtection="1">
      <alignment vertical="center" wrapText="1"/>
    </xf>
    <xf numFmtId="0" fontId="10" fillId="20" borderId="2" xfId="4" applyFont="1" applyFill="1" applyBorder="1" applyAlignment="1" applyProtection="1">
      <alignment vertical="center" wrapText="1"/>
    </xf>
    <xf numFmtId="0" fontId="18" fillId="21" borderId="2" xfId="0" applyFont="1" applyFill="1" applyBorder="1" applyAlignment="1" applyProtection="1">
      <alignment vertical="center" wrapText="1"/>
    </xf>
    <xf numFmtId="0" fontId="18" fillId="0" borderId="2" xfId="0" applyFont="1" applyBorder="1" applyAlignment="1" applyProtection="1">
      <alignment vertical="center" wrapText="1"/>
    </xf>
    <xf numFmtId="0" fontId="18" fillId="0" borderId="2" xfId="0" applyFont="1" applyFill="1" applyBorder="1" applyAlignment="1" applyProtection="1">
      <alignment vertical="center" wrapText="1" shrinkToFit="1"/>
    </xf>
    <xf numFmtId="0" fontId="4" fillId="17" borderId="2" xfId="2" applyFont="1" applyBorder="1" applyAlignment="1" applyProtection="1">
      <alignment horizontal="right" vertical="center" wrapText="1" shrinkToFit="1"/>
    </xf>
    <xf numFmtId="0" fontId="10" fillId="16" borderId="0" xfId="0" applyFont="1" applyFill="1" applyBorder="1" applyAlignment="1" applyProtection="1">
      <alignment vertical="center" wrapText="1"/>
    </xf>
    <xf numFmtId="0" fontId="11" fillId="0" borderId="0" xfId="0" applyFont="1" applyAlignment="1" applyProtection="1">
      <alignment horizontal="center" vertical="center" wrapText="1"/>
    </xf>
    <xf numFmtId="0" fontId="10" fillId="19" borderId="0" xfId="0" applyFont="1" applyFill="1" applyAlignment="1" applyProtection="1">
      <alignment vertical="center" wrapText="1" shrinkToFit="1"/>
    </xf>
    <xf numFmtId="0" fontId="10" fillId="18" borderId="0" xfId="0" applyFont="1" applyFill="1" applyAlignment="1" applyProtection="1">
      <alignment vertical="center" wrapText="1"/>
    </xf>
    <xf numFmtId="0" fontId="4" fillId="17" borderId="11" xfId="2" applyFont="1" applyBorder="1" applyAlignment="1" applyProtection="1">
      <alignment horizontal="right" vertical="center" wrapText="1"/>
    </xf>
    <xf numFmtId="0" fontId="4" fillId="17" borderId="12" xfId="2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vertical="center"/>
    </xf>
    <xf numFmtId="43" fontId="1" fillId="0" borderId="0" xfId="1" applyFont="1" applyAlignment="1" applyProtection="1">
      <alignment vertical="center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164" fontId="6" fillId="3" borderId="10" xfId="0" applyNumberFormat="1" applyFont="1" applyFill="1" applyBorder="1" applyAlignment="1" applyProtection="1">
      <alignment horizontal="center" vertical="center" wrapText="1"/>
    </xf>
    <xf numFmtId="165" fontId="6" fillId="4" borderId="10" xfId="0" applyNumberFormat="1" applyFont="1" applyFill="1" applyBorder="1" applyAlignment="1" applyProtection="1">
      <alignment horizontal="center" vertical="center" wrapText="1"/>
    </xf>
    <xf numFmtId="166" fontId="6" fillId="5" borderId="10" xfId="0" applyNumberFormat="1" applyFont="1" applyFill="1" applyBorder="1" applyAlignment="1" applyProtection="1">
      <alignment horizontal="center" vertical="center" wrapText="1"/>
    </xf>
    <xf numFmtId="167" fontId="6" fillId="6" borderId="10" xfId="0" applyNumberFormat="1" applyFont="1" applyFill="1" applyBorder="1" applyAlignment="1" applyProtection="1">
      <alignment horizontal="center" vertical="center" wrapText="1"/>
    </xf>
    <xf numFmtId="168" fontId="6" fillId="2" borderId="10" xfId="0" applyNumberFormat="1" applyFont="1" applyFill="1" applyBorder="1" applyAlignment="1" applyProtection="1">
      <alignment horizontal="center" vertical="center" wrapText="1"/>
    </xf>
    <xf numFmtId="169" fontId="6" fillId="7" borderId="10" xfId="0" applyNumberFormat="1" applyFont="1" applyFill="1" applyBorder="1" applyAlignment="1" applyProtection="1">
      <alignment horizontal="center" vertical="center" wrapText="1"/>
    </xf>
    <xf numFmtId="170" fontId="6" fillId="4" borderId="10" xfId="0" applyNumberFormat="1" applyFont="1" applyFill="1" applyBorder="1" applyAlignment="1" applyProtection="1">
      <alignment horizontal="center" vertical="center" wrapText="1"/>
    </xf>
    <xf numFmtId="171" fontId="6" fillId="8" borderId="10" xfId="0" applyNumberFormat="1" applyFont="1" applyFill="1" applyBorder="1" applyAlignment="1" applyProtection="1">
      <alignment horizontal="center" vertical="center" wrapText="1"/>
    </xf>
    <xf numFmtId="172" fontId="6" fillId="9" borderId="10" xfId="0" applyNumberFormat="1" applyFont="1" applyFill="1" applyBorder="1" applyAlignment="1" applyProtection="1">
      <alignment horizontal="center" vertical="center" wrapText="1"/>
    </xf>
    <xf numFmtId="173" fontId="6" fillId="10" borderId="10" xfId="0" applyNumberFormat="1" applyFont="1" applyFill="1" applyBorder="1" applyAlignment="1" applyProtection="1">
      <alignment horizontal="center" vertical="center" wrapText="1"/>
    </xf>
    <xf numFmtId="174" fontId="6" fillId="11" borderId="10" xfId="0" applyNumberFormat="1" applyFont="1" applyFill="1" applyBorder="1" applyAlignment="1" applyProtection="1">
      <alignment horizontal="center" vertical="center" wrapText="1"/>
    </xf>
    <xf numFmtId="175" fontId="6" fillId="12" borderId="10" xfId="0" applyNumberFormat="1" applyFont="1" applyFill="1" applyBorder="1" applyAlignment="1" applyProtection="1">
      <alignment horizontal="center" vertical="center" wrapText="1"/>
    </xf>
    <xf numFmtId="176" fontId="6" fillId="13" borderId="10" xfId="0" applyNumberFormat="1" applyFont="1" applyFill="1" applyBorder="1" applyAlignment="1" applyProtection="1">
      <alignment horizontal="center" vertical="center" wrapText="1"/>
    </xf>
    <xf numFmtId="177" fontId="6" fillId="14" borderId="10" xfId="0" applyNumberFormat="1" applyFont="1" applyFill="1" applyBorder="1" applyAlignment="1" applyProtection="1">
      <alignment horizontal="center" vertical="center" wrapText="1"/>
    </xf>
    <xf numFmtId="43" fontId="6" fillId="2" borderId="10" xfId="1" applyFont="1" applyFill="1" applyBorder="1" applyAlignment="1" applyProtection="1">
      <alignment horizontal="center" vertical="center" wrapText="1"/>
    </xf>
    <xf numFmtId="43" fontId="6" fillId="2" borderId="7" xfId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</xf>
    <xf numFmtId="0" fontId="1" fillId="3" borderId="2" xfId="0" applyFont="1" applyFill="1" applyBorder="1" applyAlignment="1" applyProtection="1">
      <alignment vertical="center" wrapText="1"/>
    </xf>
    <xf numFmtId="0" fontId="1" fillId="4" borderId="2" xfId="0" applyFont="1" applyFill="1" applyBorder="1" applyAlignment="1" applyProtection="1">
      <alignment vertical="center" wrapText="1"/>
    </xf>
    <xf numFmtId="0" fontId="1" fillId="5" borderId="2" xfId="0" applyFont="1" applyFill="1" applyBorder="1" applyAlignment="1" applyProtection="1">
      <alignment vertical="center" wrapText="1"/>
    </xf>
    <xf numFmtId="0" fontId="1" fillId="6" borderId="2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" fillId="7" borderId="2" xfId="0" applyFont="1" applyFill="1" applyBorder="1" applyAlignment="1" applyProtection="1">
      <alignment vertical="center" wrapText="1"/>
    </xf>
    <xf numFmtId="0" fontId="1" fillId="8" borderId="2" xfId="0" applyFont="1" applyFill="1" applyBorder="1" applyAlignment="1" applyProtection="1">
      <alignment vertical="center" wrapText="1"/>
    </xf>
    <xf numFmtId="0" fontId="1" fillId="9" borderId="2" xfId="0" applyFont="1" applyFill="1" applyBorder="1" applyAlignment="1" applyProtection="1">
      <alignment vertical="center" wrapText="1"/>
    </xf>
    <xf numFmtId="0" fontId="1" fillId="10" borderId="2" xfId="0" applyFont="1" applyFill="1" applyBorder="1" applyAlignment="1" applyProtection="1">
      <alignment vertical="center" wrapText="1"/>
    </xf>
    <xf numFmtId="0" fontId="1" fillId="11" borderId="2" xfId="0" applyFont="1" applyFill="1" applyBorder="1" applyAlignment="1" applyProtection="1">
      <alignment vertical="center" wrapText="1"/>
    </xf>
    <xf numFmtId="0" fontId="1" fillId="12" borderId="2" xfId="0" applyFont="1" applyFill="1" applyBorder="1" applyAlignment="1" applyProtection="1">
      <alignment vertical="center" wrapText="1"/>
    </xf>
    <xf numFmtId="0" fontId="1" fillId="13" borderId="2" xfId="0" applyFont="1" applyFill="1" applyBorder="1" applyAlignment="1" applyProtection="1">
      <alignment vertical="center" wrapText="1"/>
    </xf>
    <xf numFmtId="0" fontId="1" fillId="14" borderId="2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78" fontId="1" fillId="0" borderId="2" xfId="1" applyNumberFormat="1" applyFont="1" applyFill="1" applyBorder="1" applyAlignment="1" applyProtection="1">
      <alignment vertical="center" wrapText="1"/>
    </xf>
    <xf numFmtId="0" fontId="1" fillId="15" borderId="2" xfId="0" applyFont="1" applyFill="1" applyBorder="1" applyAlignment="1" applyProtection="1">
      <alignment vertical="center" wrapText="1"/>
    </xf>
    <xf numFmtId="178" fontId="1" fillId="0" borderId="2" xfId="1" applyNumberFormat="1" applyFont="1" applyBorder="1" applyAlignment="1" applyProtection="1">
      <alignment vertical="center" wrapText="1"/>
    </xf>
    <xf numFmtId="3" fontId="1" fillId="0" borderId="2" xfId="0" applyNumberFormat="1" applyFont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vertical="center" wrapText="1" shrinkToFit="1"/>
    </xf>
    <xf numFmtId="0" fontId="5" fillId="0" borderId="0" xfId="0" applyFont="1" applyFill="1" applyAlignment="1" applyProtection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178" fontId="1" fillId="0" borderId="2" xfId="1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vertical="center" wrapText="1"/>
    </xf>
    <xf numFmtId="0" fontId="15" fillId="0" borderId="2" xfId="0" applyFont="1" applyBorder="1" applyAlignment="1" applyProtection="1">
      <alignment horizontal="right" vertical="center" wrapText="1"/>
    </xf>
    <xf numFmtId="4" fontId="1" fillId="0" borderId="2" xfId="0" applyNumberFormat="1" applyFont="1" applyFill="1" applyBorder="1" applyAlignment="1" applyProtection="1">
      <alignment vertical="center" wrapText="1"/>
    </xf>
    <xf numFmtId="0" fontId="9" fillId="0" borderId="0" xfId="0" applyFont="1" applyFill="1" applyAlignment="1" applyProtection="1">
      <alignment vertical="center"/>
    </xf>
    <xf numFmtId="0" fontId="10" fillId="20" borderId="3" xfId="0" applyFont="1" applyFill="1" applyBorder="1" applyAlignment="1" applyProtection="1">
      <alignment vertical="center" wrapText="1"/>
    </xf>
    <xf numFmtId="0" fontId="13" fillId="20" borderId="4" xfId="4" applyFont="1" applyFill="1" applyBorder="1" applyAlignment="1" applyProtection="1">
      <alignment vertical="center" wrapText="1" shrinkToFit="1"/>
    </xf>
    <xf numFmtId="0" fontId="10" fillId="20" borderId="5" xfId="4" applyFont="1" applyFill="1" applyBorder="1" applyAlignment="1" applyProtection="1">
      <alignment vertical="center" wrapText="1" shrinkToFit="1"/>
    </xf>
    <xf numFmtId="0" fontId="13" fillId="20" borderId="5" xfId="4" applyFont="1" applyFill="1" applyBorder="1" applyAlignment="1" applyProtection="1">
      <alignment vertical="center" wrapText="1" shrinkToFit="1"/>
    </xf>
    <xf numFmtId="0" fontId="16" fillId="3" borderId="2" xfId="0" applyFont="1" applyFill="1" applyBorder="1" applyAlignment="1" applyProtection="1">
      <alignment vertical="center" wrapText="1"/>
    </xf>
    <xf numFmtId="0" fontId="16" fillId="4" borderId="2" xfId="0" applyFont="1" applyFill="1" applyBorder="1" applyAlignment="1" applyProtection="1">
      <alignment vertical="center" wrapText="1"/>
    </xf>
    <xf numFmtId="0" fontId="16" fillId="5" borderId="2" xfId="0" applyFont="1" applyFill="1" applyBorder="1" applyAlignment="1" applyProtection="1">
      <alignment vertical="center" wrapText="1"/>
    </xf>
    <xf numFmtId="0" fontId="16" fillId="6" borderId="2" xfId="0" applyFont="1" applyFill="1" applyBorder="1" applyAlignment="1" applyProtection="1">
      <alignment vertical="center" wrapText="1"/>
    </xf>
    <xf numFmtId="0" fontId="16" fillId="2" borderId="2" xfId="0" applyFont="1" applyFill="1" applyBorder="1" applyAlignment="1" applyProtection="1">
      <alignment vertical="center" wrapText="1"/>
    </xf>
    <xf numFmtId="0" fontId="16" fillId="7" borderId="2" xfId="0" applyFont="1" applyFill="1" applyBorder="1" applyAlignment="1" applyProtection="1">
      <alignment vertical="center" wrapText="1"/>
    </xf>
    <xf numFmtId="0" fontId="16" fillId="8" borderId="2" xfId="0" applyFont="1" applyFill="1" applyBorder="1" applyAlignment="1" applyProtection="1">
      <alignment vertical="center" wrapText="1"/>
    </xf>
    <xf numFmtId="0" fontId="16" fillId="9" borderId="2" xfId="0" applyFont="1" applyFill="1" applyBorder="1" applyAlignment="1" applyProtection="1">
      <alignment vertical="center" wrapText="1"/>
    </xf>
    <xf numFmtId="0" fontId="16" fillId="10" borderId="2" xfId="0" applyFont="1" applyFill="1" applyBorder="1" applyAlignment="1" applyProtection="1">
      <alignment vertical="center" wrapText="1"/>
    </xf>
    <xf numFmtId="0" fontId="16" fillId="11" borderId="2" xfId="0" applyFont="1" applyFill="1" applyBorder="1" applyAlignment="1" applyProtection="1">
      <alignment vertical="center" wrapText="1"/>
    </xf>
    <xf numFmtId="0" fontId="16" fillId="12" borderId="2" xfId="0" applyFont="1" applyFill="1" applyBorder="1" applyAlignment="1" applyProtection="1">
      <alignment vertical="center" wrapText="1"/>
    </xf>
    <xf numFmtId="0" fontId="16" fillId="13" borderId="2" xfId="0" applyFont="1" applyFill="1" applyBorder="1" applyAlignment="1" applyProtection="1">
      <alignment vertical="center" wrapText="1"/>
    </xf>
    <xf numFmtId="0" fontId="16" fillId="14" borderId="2" xfId="0" applyFont="1" applyFill="1" applyBorder="1" applyAlignment="1" applyProtection="1">
      <alignment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6" fillId="20" borderId="9" xfId="0" applyFont="1" applyFill="1" applyBorder="1" applyAlignment="1" applyProtection="1">
      <alignment horizontal="center" vertical="center"/>
    </xf>
    <xf numFmtId="0" fontId="17" fillId="20" borderId="7" xfId="0" applyFont="1" applyFill="1" applyBorder="1" applyAlignment="1" applyProtection="1">
      <alignment horizontal="center" vertical="center" textRotation="255"/>
    </xf>
    <xf numFmtId="43" fontId="1" fillId="16" borderId="2" xfId="1" applyFont="1" applyFill="1" applyBorder="1" applyAlignment="1" applyProtection="1">
      <alignment vertical="center" wrapText="1"/>
      <protection locked="0"/>
    </xf>
    <xf numFmtId="4" fontId="1" fillId="16" borderId="2" xfId="0" applyNumberFormat="1" applyFont="1" applyFill="1" applyBorder="1" applyAlignment="1" applyProtection="1">
      <alignment vertical="center" wrapText="1"/>
      <protection locked="0"/>
    </xf>
  </cellXfs>
  <cellStyles count="5">
    <cellStyle name="Čárka" xfId="1" builtinId="3"/>
    <cellStyle name="nadpis kategorie" xfId="4"/>
    <cellStyle name="Normální" xfId="0" builtinId="0"/>
    <cellStyle name="Normální 2" xfId="3"/>
    <cellStyle name="Výpočet" xfId="2" builtinId="22"/>
  </cellStyles>
  <dxfs count="5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3F3F3"/>
          <bgColor rgb="FFF3F3F3"/>
        </patternFill>
      </fill>
    </dxf>
  </dxfs>
  <tableStyles count="2">
    <tableStyle name="týmy-style" pivot="0" count="2">
      <tableStyleElement type="firstRowStripe" dxfId="4"/>
      <tableStyleElement type="secondRowStripe" dxfId="3"/>
    </tableStyle>
    <tableStyle name="vzor. položky lab.mat. ostatní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udrnova\AppData\Local\Microsoft\Windows\INetCache\Content.Outlook\M3X1EF98\Objedn&#225;vkov&#253;%20katalog%20Chaperon_duben%202021_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ý katalog"/>
      <sheetName val="seznamy"/>
      <sheetName val="výsledek z DNS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tabSelected="1" zoomScaleNormal="100" workbookViewId="0">
      <pane xSplit="3" ySplit="6" topLeftCell="D7" activePane="bottomRight" state="frozen"/>
      <selection pane="topRight" activeCell="C1" sqref="C1"/>
      <selection pane="bottomLeft" activeCell="A3" sqref="A3"/>
      <selection pane="bottomRight" activeCell="A18" sqref="A18"/>
    </sheetView>
  </sheetViews>
  <sheetFormatPr defaultColWidth="12.625" defaultRowHeight="15" customHeight="1" x14ac:dyDescent="0.2"/>
  <cols>
    <col min="1" max="1" width="12.625" style="29"/>
    <col min="2" max="2" width="6.375" style="29" customWidth="1"/>
    <col min="3" max="3" width="70.625" style="29" customWidth="1"/>
    <col min="4" max="4" width="25.625" style="29" customWidth="1"/>
    <col min="5" max="5" width="13" style="29" customWidth="1"/>
    <col min="6" max="19" width="10.625" style="29" hidden="1" customWidth="1"/>
    <col min="20" max="20" width="9.375" style="29" customWidth="1"/>
    <col min="21" max="22" width="15.625" style="30" customWidth="1"/>
    <col min="23" max="16384" width="12.625" style="29"/>
  </cols>
  <sheetData>
    <row r="1" spans="1:23" ht="30" customHeight="1" x14ac:dyDescent="0.2">
      <c r="A1" s="24" t="s">
        <v>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1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23" ht="28.15" customHeight="1" x14ac:dyDescent="0.2">
      <c r="A3" s="25" t="s">
        <v>39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3" ht="15" customHeight="1" x14ac:dyDescent="0.2">
      <c r="A4" s="26" t="s">
        <v>35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3" ht="15" customHeight="1" thickBot="1" x14ac:dyDescent="0.25">
      <c r="A5" s="23" t="s">
        <v>36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3" ht="103.9" customHeight="1" thickBot="1" x14ac:dyDescent="0.25">
      <c r="A6" s="97" t="s">
        <v>76</v>
      </c>
      <c r="B6" s="98" t="s">
        <v>18</v>
      </c>
      <c r="C6" s="31" t="s">
        <v>60</v>
      </c>
      <c r="D6" s="32" t="s">
        <v>61</v>
      </c>
      <c r="E6" s="31" t="s">
        <v>59</v>
      </c>
      <c r="F6" s="33" t="s">
        <v>0</v>
      </c>
      <c r="G6" s="34" t="s">
        <v>1</v>
      </c>
      <c r="H6" s="35" t="s">
        <v>2</v>
      </c>
      <c r="I6" s="36" t="s">
        <v>3</v>
      </c>
      <c r="J6" s="37" t="s">
        <v>4</v>
      </c>
      <c r="K6" s="38" t="s">
        <v>5</v>
      </c>
      <c r="L6" s="39" t="s">
        <v>6</v>
      </c>
      <c r="M6" s="40" t="s">
        <v>7</v>
      </c>
      <c r="N6" s="41" t="s">
        <v>8</v>
      </c>
      <c r="O6" s="42" t="s">
        <v>9</v>
      </c>
      <c r="P6" s="43" t="s">
        <v>10</v>
      </c>
      <c r="Q6" s="44" t="s">
        <v>11</v>
      </c>
      <c r="R6" s="45" t="s">
        <v>55</v>
      </c>
      <c r="S6" s="46" t="s">
        <v>12</v>
      </c>
      <c r="T6" s="32" t="s">
        <v>13</v>
      </c>
      <c r="U6" s="47" t="s">
        <v>62</v>
      </c>
      <c r="V6" s="48" t="s">
        <v>63</v>
      </c>
    </row>
    <row r="7" spans="1:23" s="8" customFormat="1" ht="18.75" x14ac:dyDescent="0.2">
      <c r="A7" s="3" t="s">
        <v>19</v>
      </c>
      <c r="B7" s="7"/>
      <c r="C7" s="17" t="s">
        <v>37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3" s="6" customFormat="1" ht="20.100000000000001" customHeight="1" x14ac:dyDescent="0.2">
      <c r="A8" s="13"/>
      <c r="B8" s="15">
        <v>1</v>
      </c>
      <c r="C8" s="49" t="s">
        <v>31</v>
      </c>
      <c r="D8" s="13"/>
      <c r="E8" s="15" t="s">
        <v>14</v>
      </c>
      <c r="F8" s="50"/>
      <c r="G8" s="51"/>
      <c r="H8" s="52"/>
      <c r="I8" s="53"/>
      <c r="J8" s="54"/>
      <c r="K8" s="55"/>
      <c r="L8" s="51"/>
      <c r="M8" s="56"/>
      <c r="N8" s="57"/>
      <c r="O8" s="58"/>
      <c r="P8" s="59"/>
      <c r="Q8" s="60">
        <v>1</v>
      </c>
      <c r="R8" s="61"/>
      <c r="S8" s="62"/>
      <c r="T8" s="63">
        <f t="shared" ref="T8:T16" si="0">SUM(F8:S8)</f>
        <v>1</v>
      </c>
      <c r="U8" s="99"/>
      <c r="V8" s="64">
        <f t="shared" ref="V8:V16" si="1">T8*U8</f>
        <v>0</v>
      </c>
    </row>
    <row r="9" spans="1:23" s="6" customFormat="1" ht="20.100000000000001" customHeight="1" x14ac:dyDescent="0.2">
      <c r="A9" s="13"/>
      <c r="B9" s="15">
        <v>2</v>
      </c>
      <c r="C9" s="13" t="s">
        <v>27</v>
      </c>
      <c r="D9" s="13"/>
      <c r="E9" s="15" t="s">
        <v>14</v>
      </c>
      <c r="F9" s="50"/>
      <c r="G9" s="51"/>
      <c r="H9" s="52"/>
      <c r="I9" s="53"/>
      <c r="J9" s="54"/>
      <c r="K9" s="55"/>
      <c r="L9" s="51"/>
      <c r="M9" s="56"/>
      <c r="N9" s="57"/>
      <c r="O9" s="58"/>
      <c r="P9" s="59"/>
      <c r="Q9" s="60">
        <v>5</v>
      </c>
      <c r="R9" s="61"/>
      <c r="S9" s="62"/>
      <c r="T9" s="15">
        <f t="shared" si="0"/>
        <v>5</v>
      </c>
      <c r="U9" s="99"/>
      <c r="V9" s="64">
        <f t="shared" si="1"/>
        <v>0</v>
      </c>
    </row>
    <row r="10" spans="1:23" s="6" customFormat="1" ht="20.100000000000001" customHeight="1" x14ac:dyDescent="0.2">
      <c r="A10" s="13"/>
      <c r="B10" s="15">
        <v>3</v>
      </c>
      <c r="C10" s="13" t="s">
        <v>30</v>
      </c>
      <c r="D10" s="13"/>
      <c r="E10" s="15" t="s">
        <v>14</v>
      </c>
      <c r="F10" s="50"/>
      <c r="G10" s="51"/>
      <c r="H10" s="52"/>
      <c r="I10" s="53"/>
      <c r="J10" s="54"/>
      <c r="K10" s="55"/>
      <c r="L10" s="51"/>
      <c r="M10" s="56"/>
      <c r="N10" s="57"/>
      <c r="O10" s="58"/>
      <c r="P10" s="59"/>
      <c r="Q10" s="60">
        <v>5</v>
      </c>
      <c r="R10" s="61"/>
      <c r="S10" s="62"/>
      <c r="T10" s="15">
        <f t="shared" si="0"/>
        <v>5</v>
      </c>
      <c r="U10" s="99"/>
      <c r="V10" s="64">
        <f t="shared" si="1"/>
        <v>0</v>
      </c>
    </row>
    <row r="11" spans="1:23" s="6" customFormat="1" ht="20.100000000000001" customHeight="1" x14ac:dyDescent="0.2">
      <c r="A11" s="13"/>
      <c r="B11" s="15">
        <v>4</v>
      </c>
      <c r="C11" s="13" t="s">
        <v>28</v>
      </c>
      <c r="D11" s="13"/>
      <c r="E11" s="15" t="s">
        <v>14</v>
      </c>
      <c r="F11" s="50"/>
      <c r="G11" s="51"/>
      <c r="H11" s="52"/>
      <c r="I11" s="53"/>
      <c r="J11" s="54"/>
      <c r="K11" s="55"/>
      <c r="L11" s="51"/>
      <c r="M11" s="56"/>
      <c r="N11" s="57"/>
      <c r="O11" s="58"/>
      <c r="P11" s="59"/>
      <c r="Q11" s="60">
        <v>5</v>
      </c>
      <c r="R11" s="61"/>
      <c r="S11" s="62"/>
      <c r="T11" s="15">
        <f t="shared" si="0"/>
        <v>5</v>
      </c>
      <c r="U11" s="99"/>
      <c r="V11" s="64">
        <f t="shared" si="1"/>
        <v>0</v>
      </c>
    </row>
    <row r="12" spans="1:23" s="6" customFormat="1" ht="20.100000000000001" customHeight="1" x14ac:dyDescent="0.2">
      <c r="A12" s="13"/>
      <c r="B12" s="15">
        <v>5</v>
      </c>
      <c r="C12" s="13" t="s">
        <v>26</v>
      </c>
      <c r="D12" s="13"/>
      <c r="E12" s="15" t="s">
        <v>14</v>
      </c>
      <c r="F12" s="50"/>
      <c r="G12" s="51"/>
      <c r="H12" s="52"/>
      <c r="I12" s="53"/>
      <c r="J12" s="54"/>
      <c r="K12" s="55"/>
      <c r="L12" s="51"/>
      <c r="M12" s="56"/>
      <c r="N12" s="57"/>
      <c r="O12" s="58"/>
      <c r="P12" s="59"/>
      <c r="Q12" s="60">
        <v>5</v>
      </c>
      <c r="R12" s="61"/>
      <c r="S12" s="62"/>
      <c r="T12" s="15">
        <f>SUM(F12:S12)</f>
        <v>5</v>
      </c>
      <c r="U12" s="99"/>
      <c r="V12" s="64">
        <f>T12*U12</f>
        <v>0</v>
      </c>
    </row>
    <row r="13" spans="1:23" s="6" customFormat="1" ht="20.100000000000001" customHeight="1" x14ac:dyDescent="0.2">
      <c r="A13" s="13"/>
      <c r="B13" s="15">
        <v>6</v>
      </c>
      <c r="C13" s="13" t="s">
        <v>29</v>
      </c>
      <c r="D13" s="13"/>
      <c r="E13" s="15" t="s">
        <v>14</v>
      </c>
      <c r="F13" s="50"/>
      <c r="G13" s="51"/>
      <c r="H13" s="52"/>
      <c r="I13" s="53"/>
      <c r="J13" s="54"/>
      <c r="K13" s="55"/>
      <c r="L13" s="51"/>
      <c r="M13" s="56"/>
      <c r="N13" s="57"/>
      <c r="O13" s="58"/>
      <c r="P13" s="59"/>
      <c r="Q13" s="60"/>
      <c r="R13" s="61"/>
      <c r="S13" s="62"/>
      <c r="T13" s="15">
        <v>5</v>
      </c>
      <c r="U13" s="99"/>
      <c r="V13" s="64">
        <f t="shared" ref="V13" si="2">T13*U13</f>
        <v>0</v>
      </c>
    </row>
    <row r="14" spans="1:23" s="6" customFormat="1" ht="20.100000000000001" customHeight="1" x14ac:dyDescent="0.2">
      <c r="A14" s="13"/>
      <c r="B14" s="15">
        <v>7</v>
      </c>
      <c r="C14" s="49" t="s">
        <v>33</v>
      </c>
      <c r="D14" s="13"/>
      <c r="E14" s="15" t="s">
        <v>14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63">
        <v>1</v>
      </c>
      <c r="U14" s="99"/>
      <c r="V14" s="64">
        <f>T14*U14</f>
        <v>0</v>
      </c>
    </row>
    <row r="15" spans="1:23" s="6" customFormat="1" ht="20.100000000000001" customHeight="1" x14ac:dyDescent="0.2">
      <c r="A15" s="13"/>
      <c r="B15" s="15">
        <v>8</v>
      </c>
      <c r="C15" s="13" t="s">
        <v>32</v>
      </c>
      <c r="D15" s="13"/>
      <c r="E15" s="15" t="s">
        <v>14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1</v>
      </c>
      <c r="U15" s="99"/>
      <c r="V15" s="64">
        <f>T15*U15</f>
        <v>0</v>
      </c>
    </row>
    <row r="16" spans="1:23" s="6" customFormat="1" ht="35.1" customHeight="1" x14ac:dyDescent="0.2">
      <c r="A16" s="13"/>
      <c r="B16" s="15">
        <v>9</v>
      </c>
      <c r="C16" s="65" t="s">
        <v>80</v>
      </c>
      <c r="D16" s="49"/>
      <c r="E16" s="15" t="s">
        <v>14</v>
      </c>
      <c r="F16" s="50"/>
      <c r="G16" s="51"/>
      <c r="H16" s="52"/>
      <c r="I16" s="53"/>
      <c r="J16" s="54"/>
      <c r="K16" s="55"/>
      <c r="L16" s="51"/>
      <c r="M16" s="56"/>
      <c r="N16" s="57"/>
      <c r="O16" s="58"/>
      <c r="P16" s="59"/>
      <c r="Q16" s="60">
        <v>1</v>
      </c>
      <c r="R16" s="61"/>
      <c r="S16" s="62"/>
      <c r="T16" s="15">
        <f t="shared" si="0"/>
        <v>1</v>
      </c>
      <c r="U16" s="99"/>
      <c r="V16" s="66">
        <f t="shared" si="1"/>
        <v>0</v>
      </c>
    </row>
    <row r="17" spans="1:23" s="6" customFormat="1" x14ac:dyDescent="0.2">
      <c r="A17" s="9"/>
      <c r="B17" s="9"/>
      <c r="C17" s="9"/>
      <c r="D17" s="9"/>
      <c r="E17" s="9"/>
      <c r="F17" s="9">
        <f t="shared" ref="F17:S17" si="3">SUMPRODUCT(F8:F16,$U$8:$U$16)</f>
        <v>0</v>
      </c>
      <c r="G17" s="9">
        <f t="shared" si="3"/>
        <v>0</v>
      </c>
      <c r="H17" s="9">
        <f t="shared" si="3"/>
        <v>0</v>
      </c>
      <c r="I17" s="9">
        <f t="shared" si="3"/>
        <v>0</v>
      </c>
      <c r="J17" s="9">
        <f t="shared" si="3"/>
        <v>0</v>
      </c>
      <c r="K17" s="9">
        <f t="shared" si="3"/>
        <v>0</v>
      </c>
      <c r="L17" s="9">
        <f t="shared" si="3"/>
        <v>0</v>
      </c>
      <c r="M17" s="9">
        <f t="shared" si="3"/>
        <v>0</v>
      </c>
      <c r="N17" s="9">
        <f t="shared" si="3"/>
        <v>0</v>
      </c>
      <c r="O17" s="9">
        <f t="shared" si="3"/>
        <v>0</v>
      </c>
      <c r="P17" s="9">
        <f t="shared" si="3"/>
        <v>0</v>
      </c>
      <c r="Q17" s="9">
        <f t="shared" si="3"/>
        <v>0</v>
      </c>
      <c r="R17" s="9">
        <f t="shared" si="3"/>
        <v>0</v>
      </c>
      <c r="S17" s="9">
        <f t="shared" si="3"/>
        <v>0</v>
      </c>
      <c r="T17" s="27" t="s">
        <v>65</v>
      </c>
      <c r="U17" s="28"/>
      <c r="V17" s="1">
        <f>SUM(V8:V16)</f>
        <v>0</v>
      </c>
    </row>
    <row r="18" spans="1:23" s="8" customFormat="1" ht="18.75" x14ac:dyDescent="0.2">
      <c r="A18" s="2" t="s">
        <v>20</v>
      </c>
      <c r="B18" s="10"/>
      <c r="C18" s="18" t="s">
        <v>57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3" s="6" customFormat="1" ht="20.100000000000001" customHeight="1" x14ac:dyDescent="0.2">
      <c r="A19" s="13"/>
      <c r="B19" s="15">
        <v>1</v>
      </c>
      <c r="C19" s="65" t="s">
        <v>54</v>
      </c>
      <c r="D19" s="49"/>
      <c r="E19" s="15" t="s">
        <v>14</v>
      </c>
      <c r="F19" s="50"/>
      <c r="G19" s="51"/>
      <c r="H19" s="52"/>
      <c r="I19" s="53"/>
      <c r="J19" s="54"/>
      <c r="K19" s="55"/>
      <c r="L19" s="51"/>
      <c r="M19" s="56"/>
      <c r="N19" s="57"/>
      <c r="O19" s="58">
        <v>4000</v>
      </c>
      <c r="P19" s="59"/>
      <c r="Q19" s="60"/>
      <c r="R19" s="61">
        <v>500</v>
      </c>
      <c r="S19" s="62"/>
      <c r="T19" s="67">
        <f>SUM(F19:S19)</f>
        <v>4500</v>
      </c>
      <c r="U19" s="99"/>
      <c r="V19" s="66">
        <f>T19*U19</f>
        <v>0</v>
      </c>
    </row>
    <row r="20" spans="1:23" s="6" customFormat="1" ht="20.100000000000001" customHeight="1" x14ac:dyDescent="0.2">
      <c r="A20" s="13"/>
      <c r="B20" s="15">
        <v>2</v>
      </c>
      <c r="C20" s="65" t="s">
        <v>56</v>
      </c>
      <c r="D20" s="49"/>
      <c r="E20" s="15" t="s">
        <v>14</v>
      </c>
      <c r="F20" s="50"/>
      <c r="G20" s="51"/>
      <c r="H20" s="52"/>
      <c r="I20" s="53"/>
      <c r="J20" s="54"/>
      <c r="K20" s="55"/>
      <c r="L20" s="51"/>
      <c r="M20" s="56"/>
      <c r="N20" s="57"/>
      <c r="O20" s="58">
        <v>4000</v>
      </c>
      <c r="P20" s="59"/>
      <c r="Q20" s="60"/>
      <c r="R20" s="61">
        <v>500</v>
      </c>
      <c r="S20" s="62"/>
      <c r="T20" s="67">
        <f>SUM(F20:S20)</f>
        <v>4500</v>
      </c>
      <c r="U20" s="99"/>
      <c r="V20" s="66">
        <f>T20*U20</f>
        <v>0</v>
      </c>
    </row>
    <row r="21" spans="1:23" s="6" customFormat="1" x14ac:dyDescent="0.2">
      <c r="A21" s="9"/>
      <c r="B21" s="9"/>
      <c r="C21" s="9"/>
      <c r="D21" s="9"/>
      <c r="E21" s="9"/>
      <c r="F21" s="9">
        <f>SUMPRODUCT(F19:F20,$U$19:$U$20)</f>
        <v>0</v>
      </c>
      <c r="G21" s="9">
        <f t="shared" ref="G21:S21" si="4">SUMPRODUCT(G19:G20,$U$19:$U$20)</f>
        <v>0</v>
      </c>
      <c r="H21" s="9">
        <f t="shared" si="4"/>
        <v>0</v>
      </c>
      <c r="I21" s="9">
        <f t="shared" si="4"/>
        <v>0</v>
      </c>
      <c r="J21" s="9">
        <f t="shared" si="4"/>
        <v>0</v>
      </c>
      <c r="K21" s="9">
        <f t="shared" si="4"/>
        <v>0</v>
      </c>
      <c r="L21" s="9">
        <f t="shared" si="4"/>
        <v>0</v>
      </c>
      <c r="M21" s="9">
        <f t="shared" si="4"/>
        <v>0</v>
      </c>
      <c r="N21" s="9">
        <f t="shared" si="4"/>
        <v>0</v>
      </c>
      <c r="O21" s="9">
        <f t="shared" si="4"/>
        <v>0</v>
      </c>
      <c r="P21" s="9">
        <f t="shared" si="4"/>
        <v>0</v>
      </c>
      <c r="Q21" s="9">
        <f t="shared" si="4"/>
        <v>0</v>
      </c>
      <c r="R21" s="9">
        <f t="shared" si="4"/>
        <v>0</v>
      </c>
      <c r="S21" s="9">
        <f t="shared" si="4"/>
        <v>0</v>
      </c>
      <c r="T21" s="27" t="s">
        <v>66</v>
      </c>
      <c r="U21" s="28"/>
      <c r="V21" s="1">
        <f>SUM(V19:V20)</f>
        <v>0</v>
      </c>
    </row>
    <row r="22" spans="1:23" s="8" customFormat="1" ht="18.75" x14ac:dyDescent="0.2">
      <c r="A22" s="2" t="s">
        <v>23</v>
      </c>
      <c r="B22" s="10"/>
      <c r="C22" s="18" t="s">
        <v>38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3" s="6" customFormat="1" ht="20.100000000000001" customHeight="1" x14ac:dyDescent="0.2">
      <c r="A23" s="13"/>
      <c r="B23" s="15">
        <v>1</v>
      </c>
      <c r="C23" s="13" t="s">
        <v>40</v>
      </c>
      <c r="D23" s="13"/>
      <c r="E23" s="15" t="s">
        <v>43</v>
      </c>
      <c r="F23" s="50"/>
      <c r="G23" s="51"/>
      <c r="H23" s="52"/>
      <c r="I23" s="53"/>
      <c r="J23" s="54"/>
      <c r="K23" s="55">
        <v>1</v>
      </c>
      <c r="L23" s="51"/>
      <c r="M23" s="56"/>
      <c r="N23" s="57"/>
      <c r="O23" s="58"/>
      <c r="P23" s="59"/>
      <c r="Q23" s="60"/>
      <c r="R23" s="68"/>
      <c r="S23" s="62"/>
      <c r="T23" s="15">
        <f t="shared" ref="T23:T25" si="5">SUM(F23:S23)</f>
        <v>1</v>
      </c>
      <c r="U23" s="99"/>
      <c r="V23" s="66">
        <f t="shared" ref="V23:V26" si="6">T23*U23</f>
        <v>0</v>
      </c>
      <c r="W23" s="69"/>
    </row>
    <row r="24" spans="1:23" s="6" customFormat="1" ht="20.100000000000001" customHeight="1" x14ac:dyDescent="0.2">
      <c r="A24" s="13"/>
      <c r="B24" s="15">
        <v>2</v>
      </c>
      <c r="C24" s="13" t="s">
        <v>41</v>
      </c>
      <c r="D24" s="13"/>
      <c r="E24" s="15" t="s">
        <v>43</v>
      </c>
      <c r="F24" s="50"/>
      <c r="G24" s="51"/>
      <c r="H24" s="52"/>
      <c r="I24" s="53"/>
      <c r="J24" s="54"/>
      <c r="K24" s="55">
        <v>1</v>
      </c>
      <c r="L24" s="51"/>
      <c r="M24" s="56"/>
      <c r="N24" s="57"/>
      <c r="O24" s="58"/>
      <c r="P24" s="59"/>
      <c r="Q24" s="60"/>
      <c r="R24" s="68"/>
      <c r="S24" s="62"/>
      <c r="T24" s="15">
        <f t="shared" si="5"/>
        <v>1</v>
      </c>
      <c r="U24" s="99"/>
      <c r="V24" s="66">
        <f t="shared" si="6"/>
        <v>0</v>
      </c>
    </row>
    <row r="25" spans="1:23" s="6" customFormat="1" ht="20.100000000000001" customHeight="1" x14ac:dyDescent="0.2">
      <c r="A25" s="13"/>
      <c r="B25" s="15">
        <v>3</v>
      </c>
      <c r="C25" s="13" t="s">
        <v>42</v>
      </c>
      <c r="D25" s="13"/>
      <c r="E25" s="15" t="s">
        <v>43</v>
      </c>
      <c r="F25" s="50"/>
      <c r="G25" s="51"/>
      <c r="H25" s="52"/>
      <c r="I25" s="53"/>
      <c r="J25" s="54"/>
      <c r="K25" s="55">
        <v>1</v>
      </c>
      <c r="L25" s="51"/>
      <c r="M25" s="56"/>
      <c r="N25" s="57"/>
      <c r="O25" s="58"/>
      <c r="P25" s="59"/>
      <c r="Q25" s="60"/>
      <c r="R25" s="68"/>
      <c r="S25" s="62"/>
      <c r="T25" s="15">
        <f t="shared" si="5"/>
        <v>1</v>
      </c>
      <c r="U25" s="99"/>
      <c r="V25" s="66">
        <f t="shared" si="6"/>
        <v>0</v>
      </c>
    </row>
    <row r="26" spans="1:23" s="6" customFormat="1" ht="30" customHeight="1" x14ac:dyDescent="0.2">
      <c r="A26" s="13"/>
      <c r="B26" s="15">
        <v>4</v>
      </c>
      <c r="C26" s="13" t="s">
        <v>44</v>
      </c>
      <c r="D26" s="13"/>
      <c r="E26" s="15" t="s">
        <v>15</v>
      </c>
      <c r="F26" s="50"/>
      <c r="G26" s="51"/>
      <c r="H26" s="52"/>
      <c r="I26" s="53"/>
      <c r="J26" s="54"/>
      <c r="K26" s="55">
        <v>1</v>
      </c>
      <c r="L26" s="51"/>
      <c r="M26" s="56"/>
      <c r="N26" s="57"/>
      <c r="O26" s="58"/>
      <c r="P26" s="59"/>
      <c r="Q26" s="60"/>
      <c r="R26" s="68"/>
      <c r="S26" s="62"/>
      <c r="T26" s="15">
        <f>SUM(F26:S26)</f>
        <v>1</v>
      </c>
      <c r="U26" s="99"/>
      <c r="V26" s="66">
        <f t="shared" si="6"/>
        <v>0</v>
      </c>
    </row>
    <row r="27" spans="1:23" s="6" customFormat="1" ht="20.100000000000001" customHeight="1" x14ac:dyDescent="0.2">
      <c r="A27" s="13"/>
      <c r="B27" s="15">
        <v>5</v>
      </c>
      <c r="C27" s="70" t="s">
        <v>45</v>
      </c>
      <c r="D27" s="70"/>
      <c r="E27" s="15" t="s">
        <v>16</v>
      </c>
      <c r="F27" s="50"/>
      <c r="G27" s="51"/>
      <c r="H27" s="52"/>
      <c r="I27" s="53">
        <v>2</v>
      </c>
      <c r="J27" s="54"/>
      <c r="K27" s="55"/>
      <c r="L27" s="51"/>
      <c r="M27" s="56"/>
      <c r="N27" s="57"/>
      <c r="O27" s="58"/>
      <c r="P27" s="59"/>
      <c r="Q27" s="60"/>
      <c r="R27" s="61"/>
      <c r="S27" s="62"/>
      <c r="T27" s="15">
        <f>SUM(F27:S27)</f>
        <v>2</v>
      </c>
      <c r="U27" s="99"/>
      <c r="V27" s="66">
        <f>T27*U27</f>
        <v>0</v>
      </c>
    </row>
    <row r="28" spans="1:23" s="6" customFormat="1" x14ac:dyDescent="0.2">
      <c r="A28" s="9"/>
      <c r="B28" s="9"/>
      <c r="C28" s="9"/>
      <c r="D28" s="9"/>
      <c r="E28" s="9"/>
      <c r="F28" s="9">
        <f>SUMPRODUCT(F23:F26,$U$23:$U$26)</f>
        <v>0</v>
      </c>
      <c r="G28" s="9">
        <f>SUMPRODUCT(G23:G26,$U$23:$U$26)</f>
        <v>0</v>
      </c>
      <c r="H28" s="9">
        <f>SUMPRODUCT(H23:H26,$U$23:$U$26)</f>
        <v>0</v>
      </c>
      <c r="I28" s="9">
        <f>SUMPRODUCT(I23:I27,$U$23:$U$27)</f>
        <v>0</v>
      </c>
      <c r="J28" s="9">
        <f t="shared" ref="J28:S28" si="7">SUMPRODUCT(J23:J26,$U$23:$U$26)</f>
        <v>0</v>
      </c>
      <c r="K28" s="9">
        <f t="shared" si="7"/>
        <v>0</v>
      </c>
      <c r="L28" s="9">
        <f t="shared" si="7"/>
        <v>0</v>
      </c>
      <c r="M28" s="9">
        <f t="shared" si="7"/>
        <v>0</v>
      </c>
      <c r="N28" s="9">
        <f t="shared" si="7"/>
        <v>0</v>
      </c>
      <c r="O28" s="9">
        <f t="shared" si="7"/>
        <v>0</v>
      </c>
      <c r="P28" s="9">
        <f t="shared" si="7"/>
        <v>0</v>
      </c>
      <c r="Q28" s="9">
        <f t="shared" si="7"/>
        <v>0</v>
      </c>
      <c r="R28" s="9">
        <f t="shared" si="7"/>
        <v>0</v>
      </c>
      <c r="S28" s="9">
        <f t="shared" si="7"/>
        <v>0</v>
      </c>
      <c r="T28" s="27" t="s">
        <v>67</v>
      </c>
      <c r="U28" s="28"/>
      <c r="V28" s="1">
        <f>SUM(V23:V27)</f>
        <v>0</v>
      </c>
    </row>
    <row r="29" spans="1:23" s="8" customFormat="1" ht="18.75" x14ac:dyDescent="0.2">
      <c r="A29" s="2" t="s">
        <v>22</v>
      </c>
      <c r="B29" s="10"/>
      <c r="C29" s="18" t="s">
        <v>47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3" ht="90" customHeight="1" x14ac:dyDescent="0.2">
      <c r="A30" s="71"/>
      <c r="B30" s="72">
        <v>1</v>
      </c>
      <c r="C30" s="13" t="s">
        <v>75</v>
      </c>
      <c r="D30" s="71"/>
      <c r="E30" s="72" t="s">
        <v>14</v>
      </c>
      <c r="F30" s="50"/>
      <c r="G30" s="51"/>
      <c r="H30" s="52"/>
      <c r="I30" s="53"/>
      <c r="J30" s="54"/>
      <c r="K30" s="55"/>
      <c r="L30" s="51">
        <v>5</v>
      </c>
      <c r="M30" s="56"/>
      <c r="N30" s="57"/>
      <c r="O30" s="58"/>
      <c r="P30" s="59"/>
      <c r="Q30" s="60"/>
      <c r="R30" s="68"/>
      <c r="S30" s="62"/>
      <c r="T30" s="15">
        <f>SUM(F30:S30)</f>
        <v>5</v>
      </c>
      <c r="U30" s="99"/>
      <c r="V30" s="73">
        <f>T30*U30</f>
        <v>0</v>
      </c>
    </row>
    <row r="31" spans="1:23" ht="90" customHeight="1" x14ac:dyDescent="0.2">
      <c r="A31" s="71"/>
      <c r="B31" s="72">
        <v>2</v>
      </c>
      <c r="C31" s="13" t="s">
        <v>71</v>
      </c>
      <c r="D31" s="71"/>
      <c r="E31" s="72" t="s">
        <v>14</v>
      </c>
      <c r="F31" s="50"/>
      <c r="G31" s="51"/>
      <c r="H31" s="52"/>
      <c r="I31" s="53"/>
      <c r="J31" s="54"/>
      <c r="K31" s="55"/>
      <c r="L31" s="51">
        <v>5</v>
      </c>
      <c r="M31" s="56"/>
      <c r="N31" s="57"/>
      <c r="O31" s="58"/>
      <c r="P31" s="59"/>
      <c r="Q31" s="60"/>
      <c r="R31" s="68"/>
      <c r="S31" s="62"/>
      <c r="T31" s="15">
        <f t="shared" ref="T31:T34" si="8">SUM(F31:S31)</f>
        <v>5</v>
      </c>
      <c r="U31" s="99"/>
      <c r="V31" s="73">
        <f t="shared" ref="V31:V34" si="9">T31*U31</f>
        <v>0</v>
      </c>
    </row>
    <row r="32" spans="1:23" ht="75" x14ac:dyDescent="0.2">
      <c r="A32" s="71"/>
      <c r="B32" s="72">
        <v>3</v>
      </c>
      <c r="C32" s="13" t="s">
        <v>72</v>
      </c>
      <c r="D32" s="71"/>
      <c r="E32" s="72" t="s">
        <v>14</v>
      </c>
      <c r="F32" s="50"/>
      <c r="G32" s="51"/>
      <c r="H32" s="52"/>
      <c r="I32" s="53"/>
      <c r="J32" s="54"/>
      <c r="K32" s="55"/>
      <c r="L32" s="51">
        <v>2</v>
      </c>
      <c r="M32" s="56"/>
      <c r="N32" s="57"/>
      <c r="O32" s="58"/>
      <c r="P32" s="59"/>
      <c r="Q32" s="60"/>
      <c r="R32" s="68"/>
      <c r="S32" s="62"/>
      <c r="T32" s="15">
        <f t="shared" si="8"/>
        <v>2</v>
      </c>
      <c r="U32" s="99"/>
      <c r="V32" s="73">
        <f t="shared" si="9"/>
        <v>0</v>
      </c>
    </row>
    <row r="33" spans="1:23" ht="75" x14ac:dyDescent="0.2">
      <c r="A33" s="71"/>
      <c r="B33" s="72">
        <v>4</v>
      </c>
      <c r="C33" s="13" t="s">
        <v>73</v>
      </c>
      <c r="D33" s="71"/>
      <c r="E33" s="72" t="s">
        <v>14</v>
      </c>
      <c r="F33" s="50"/>
      <c r="G33" s="51"/>
      <c r="H33" s="52"/>
      <c r="I33" s="53"/>
      <c r="J33" s="54"/>
      <c r="K33" s="55"/>
      <c r="L33" s="51">
        <v>2</v>
      </c>
      <c r="M33" s="56"/>
      <c r="N33" s="57"/>
      <c r="O33" s="58"/>
      <c r="P33" s="59"/>
      <c r="Q33" s="60"/>
      <c r="R33" s="68"/>
      <c r="S33" s="62"/>
      <c r="T33" s="15">
        <f t="shared" si="8"/>
        <v>2</v>
      </c>
      <c r="U33" s="99"/>
      <c r="V33" s="73">
        <f t="shared" si="9"/>
        <v>0</v>
      </c>
    </row>
    <row r="34" spans="1:23" ht="75" x14ac:dyDescent="0.2">
      <c r="A34" s="71"/>
      <c r="B34" s="72">
        <v>5</v>
      </c>
      <c r="C34" s="13" t="s">
        <v>74</v>
      </c>
      <c r="D34" s="71"/>
      <c r="E34" s="72" t="s">
        <v>14</v>
      </c>
      <c r="F34" s="50"/>
      <c r="G34" s="51"/>
      <c r="H34" s="52"/>
      <c r="I34" s="53"/>
      <c r="J34" s="54"/>
      <c r="K34" s="55"/>
      <c r="L34" s="51">
        <v>2</v>
      </c>
      <c r="M34" s="56"/>
      <c r="N34" s="57"/>
      <c r="O34" s="58"/>
      <c r="P34" s="59"/>
      <c r="Q34" s="60"/>
      <c r="R34" s="68"/>
      <c r="S34" s="62"/>
      <c r="T34" s="15">
        <f t="shared" si="8"/>
        <v>2</v>
      </c>
      <c r="U34" s="99"/>
      <c r="V34" s="73">
        <f t="shared" si="9"/>
        <v>0</v>
      </c>
    </row>
    <row r="35" spans="1:23" s="6" customFormat="1" x14ac:dyDescent="0.2">
      <c r="A35" s="9"/>
      <c r="B35" s="9"/>
      <c r="C35" s="9"/>
      <c r="D35" s="9"/>
      <c r="E35" s="9"/>
      <c r="F35" s="9" t="e">
        <f>SUMPRODUCT(F28:F34,$U$23:$U$26)</f>
        <v>#VALUE!</v>
      </c>
      <c r="G35" s="9" t="e">
        <f>SUMPRODUCT(G28:G34,$U$23:$U$26)</f>
        <v>#VALUE!</v>
      </c>
      <c r="H35" s="9" t="e">
        <f>SUMPRODUCT(H28:H34,$U$23:$U$26)</f>
        <v>#VALUE!</v>
      </c>
      <c r="I35" s="9" t="e">
        <f>SUMPRODUCT(I28:I34,$U$23:$U$26)</f>
        <v>#VALUE!</v>
      </c>
      <c r="J35" s="9" t="e">
        <f>SUMPRODUCT(J28:J34,$U$23:$U$26)</f>
        <v>#VALUE!</v>
      </c>
      <c r="K35" s="9">
        <f>SUMPRODUCT(K30:K34,$U$30:$U$34)</f>
        <v>0</v>
      </c>
      <c r="L35" s="9">
        <f t="shared" ref="L35:S35" si="10">SUMPRODUCT(L30:L34,$U$30:$U$34)</f>
        <v>0</v>
      </c>
      <c r="M35" s="9">
        <f t="shared" si="10"/>
        <v>0</v>
      </c>
      <c r="N35" s="9">
        <f t="shared" si="10"/>
        <v>0</v>
      </c>
      <c r="O35" s="9">
        <f t="shared" si="10"/>
        <v>0</v>
      </c>
      <c r="P35" s="9">
        <f t="shared" si="10"/>
        <v>0</v>
      </c>
      <c r="Q35" s="9">
        <f t="shared" si="10"/>
        <v>0</v>
      </c>
      <c r="R35" s="9">
        <f t="shared" si="10"/>
        <v>0</v>
      </c>
      <c r="S35" s="9">
        <f t="shared" si="10"/>
        <v>0</v>
      </c>
      <c r="T35" s="27" t="s">
        <v>64</v>
      </c>
      <c r="U35" s="28"/>
      <c r="V35" s="1">
        <f>SUM(V30:V34)</f>
        <v>0</v>
      </c>
    </row>
    <row r="36" spans="1:23" ht="15" customHeight="1" x14ac:dyDescent="0.2">
      <c r="A36" s="2" t="s">
        <v>24</v>
      </c>
      <c r="B36" s="10"/>
      <c r="C36" s="18" t="s">
        <v>48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3" ht="26.45" customHeight="1" x14ac:dyDescent="0.2">
      <c r="A37" s="71"/>
      <c r="B37" s="74">
        <v>1</v>
      </c>
      <c r="C37" s="75" t="s">
        <v>46</v>
      </c>
      <c r="D37" s="76" t="s">
        <v>25</v>
      </c>
      <c r="E37" s="72" t="s">
        <v>14</v>
      </c>
      <c r="F37" s="50"/>
      <c r="G37" s="51"/>
      <c r="H37" s="52"/>
      <c r="I37" s="53"/>
      <c r="J37" s="54"/>
      <c r="K37" s="55"/>
      <c r="L37" s="51">
        <v>6</v>
      </c>
      <c r="M37" s="56"/>
      <c r="N37" s="57"/>
      <c r="O37" s="58"/>
      <c r="P37" s="59"/>
      <c r="Q37" s="60"/>
      <c r="R37" s="61"/>
      <c r="S37" s="62"/>
      <c r="T37" s="15">
        <f>SUM(F37:S37)</f>
        <v>6</v>
      </c>
      <c r="U37" s="100"/>
      <c r="V37" s="77">
        <f>T37*U37</f>
        <v>0</v>
      </c>
      <c r="W37" s="78"/>
    </row>
    <row r="38" spans="1:23" ht="15" customHeight="1" x14ac:dyDescent="0.2">
      <c r="A38" s="11"/>
      <c r="B38" s="11"/>
      <c r="C38" s="12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22" t="s">
        <v>68</v>
      </c>
      <c r="U38" s="22"/>
      <c r="V38" s="14">
        <f>SUM(V37)</f>
        <v>0</v>
      </c>
    </row>
    <row r="39" spans="1:23" ht="15" customHeight="1" x14ac:dyDescent="0.2">
      <c r="A39" s="2" t="s">
        <v>21</v>
      </c>
      <c r="B39" s="10"/>
      <c r="C39" s="18" t="s">
        <v>58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3" ht="15" customHeight="1" x14ac:dyDescent="0.2">
      <c r="A40" s="71"/>
      <c r="B40" s="74">
        <v>1</v>
      </c>
      <c r="C40" s="75" t="s">
        <v>17</v>
      </c>
      <c r="D40" s="13"/>
      <c r="E40" s="72" t="s">
        <v>14</v>
      </c>
      <c r="F40" s="50"/>
      <c r="G40" s="51"/>
      <c r="H40" s="52"/>
      <c r="I40" s="53"/>
      <c r="J40" s="54"/>
      <c r="K40" s="55"/>
      <c r="L40" s="51"/>
      <c r="M40" s="56"/>
      <c r="N40" s="57">
        <v>200</v>
      </c>
      <c r="O40" s="58"/>
      <c r="P40" s="59"/>
      <c r="Q40" s="60"/>
      <c r="R40" s="61"/>
      <c r="S40" s="62"/>
      <c r="T40" s="15">
        <f>SUM(F40:S40)</f>
        <v>200</v>
      </c>
      <c r="U40" s="100"/>
      <c r="V40" s="77">
        <f>T40*U40</f>
        <v>0</v>
      </c>
    </row>
    <row r="41" spans="1:23" ht="15" customHeight="1" thickBot="1" x14ac:dyDescent="0.25">
      <c r="A41" s="11"/>
      <c r="B41" s="11"/>
      <c r="C41" s="12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22" t="s">
        <v>69</v>
      </c>
      <c r="U41" s="22"/>
      <c r="V41" s="14">
        <f>SUM(V40)</f>
        <v>0</v>
      </c>
    </row>
    <row r="42" spans="1:23" ht="15" customHeight="1" thickBot="1" x14ac:dyDescent="0.25">
      <c r="A42" s="79" t="s">
        <v>52</v>
      </c>
      <c r="B42" s="80"/>
      <c r="C42" s="81" t="s">
        <v>49</v>
      </c>
      <c r="D42" s="82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</row>
    <row r="43" spans="1:23" ht="30" customHeight="1" x14ac:dyDescent="0.2">
      <c r="A43" s="13"/>
      <c r="B43" s="15">
        <v>1</v>
      </c>
      <c r="C43" s="19" t="s">
        <v>77</v>
      </c>
      <c r="D43" s="71"/>
      <c r="E43" s="16" t="s">
        <v>50</v>
      </c>
      <c r="F43" s="83">
        <v>1</v>
      </c>
      <c r="G43" s="84"/>
      <c r="H43" s="85"/>
      <c r="I43" s="86"/>
      <c r="J43" s="87"/>
      <c r="K43" s="88"/>
      <c r="L43" s="84"/>
      <c r="M43" s="89"/>
      <c r="N43" s="90"/>
      <c r="O43" s="91"/>
      <c r="P43" s="92"/>
      <c r="Q43" s="93"/>
      <c r="R43" s="94"/>
      <c r="S43" s="95"/>
      <c r="T43" s="96">
        <f>SUM(F43:S43)</f>
        <v>1</v>
      </c>
      <c r="U43" s="4"/>
      <c r="V43" s="5">
        <f>T43*U43</f>
        <v>0</v>
      </c>
    </row>
    <row r="44" spans="1:23" ht="30" customHeight="1" x14ac:dyDescent="0.2">
      <c r="A44" s="13"/>
      <c r="B44" s="15">
        <v>2</v>
      </c>
      <c r="C44" s="20" t="s">
        <v>53</v>
      </c>
      <c r="D44" s="71"/>
      <c r="E44" s="16" t="s">
        <v>50</v>
      </c>
      <c r="F44" s="83">
        <v>2</v>
      </c>
      <c r="G44" s="84"/>
      <c r="H44" s="85"/>
      <c r="I44" s="86"/>
      <c r="J44" s="87"/>
      <c r="K44" s="88"/>
      <c r="L44" s="84"/>
      <c r="M44" s="89"/>
      <c r="N44" s="90"/>
      <c r="O44" s="91"/>
      <c r="P44" s="92"/>
      <c r="Q44" s="93"/>
      <c r="R44" s="94"/>
      <c r="S44" s="95"/>
      <c r="T44" s="96">
        <f t="shared" ref="T44:T46" si="11">SUM(F44:S44)</f>
        <v>2</v>
      </c>
      <c r="U44" s="4"/>
      <c r="V44" s="5">
        <f t="shared" ref="V44:V46" si="12">T44*U44</f>
        <v>0</v>
      </c>
    </row>
    <row r="45" spans="1:23" ht="30" x14ac:dyDescent="0.2">
      <c r="A45" s="13"/>
      <c r="B45" s="15">
        <v>3</v>
      </c>
      <c r="C45" s="21" t="s">
        <v>78</v>
      </c>
      <c r="D45" s="71"/>
      <c r="E45" s="16" t="s">
        <v>51</v>
      </c>
      <c r="F45" s="83">
        <v>2</v>
      </c>
      <c r="G45" s="84"/>
      <c r="H45" s="85"/>
      <c r="I45" s="86"/>
      <c r="J45" s="87"/>
      <c r="K45" s="88"/>
      <c r="L45" s="84"/>
      <c r="M45" s="89"/>
      <c r="N45" s="90"/>
      <c r="O45" s="91"/>
      <c r="P45" s="92"/>
      <c r="Q45" s="93"/>
      <c r="R45" s="94"/>
      <c r="S45" s="95"/>
      <c r="T45" s="96">
        <f t="shared" si="11"/>
        <v>2</v>
      </c>
      <c r="U45" s="4"/>
      <c r="V45" s="5">
        <f t="shared" si="12"/>
        <v>0</v>
      </c>
    </row>
    <row r="46" spans="1:23" ht="30" customHeight="1" x14ac:dyDescent="0.2">
      <c r="A46" s="13"/>
      <c r="B46" s="15">
        <v>4</v>
      </c>
      <c r="C46" s="20" t="s">
        <v>79</v>
      </c>
      <c r="D46" s="71"/>
      <c r="E46" s="16" t="s">
        <v>51</v>
      </c>
      <c r="F46" s="83">
        <v>2</v>
      </c>
      <c r="G46" s="84"/>
      <c r="H46" s="85"/>
      <c r="I46" s="86"/>
      <c r="J46" s="87"/>
      <c r="K46" s="88"/>
      <c r="L46" s="84"/>
      <c r="M46" s="89"/>
      <c r="N46" s="90"/>
      <c r="O46" s="91"/>
      <c r="P46" s="92"/>
      <c r="Q46" s="93"/>
      <c r="R46" s="94"/>
      <c r="S46" s="95"/>
      <c r="T46" s="96">
        <f t="shared" si="11"/>
        <v>2</v>
      </c>
      <c r="U46" s="4"/>
      <c r="V46" s="5">
        <f t="shared" si="12"/>
        <v>0</v>
      </c>
    </row>
    <row r="47" spans="1:23" ht="15" customHeight="1" x14ac:dyDescent="0.2">
      <c r="A47" s="11"/>
      <c r="B47" s="11"/>
      <c r="C47" s="12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22" t="s">
        <v>70</v>
      </c>
      <c r="U47" s="22"/>
      <c r="V47" s="14">
        <f>SUM(V43:V46)</f>
        <v>0</v>
      </c>
    </row>
  </sheetData>
  <sheetProtection algorithmName="SHA-512" hashValue="vFxCuspbIYrNpQYWu27ZuREiIhk2QolXbskIGoE+Cnftlhj1As+Txum7YF0/OPT936eqbd6K9iFiMXPOgfrhZg==" saltValue="Oid+hNgHMkRyiBhCQSUriA==" spinCount="100000" sheet="1" objects="1" scenarios="1"/>
  <protectedRanges>
    <protectedRange algorithmName="SHA-512" hashValue="lVoTc5nZyzEYcSaTeGjMa8GIfjHxczVnKiYJwARaEhdFL0NmfEC5oG1AwWFuMriQD/8i4AximtIZJnHVzg1khw==" saltValue="0u1redgYF7o60krPn2ByoA==" spinCount="100000" sqref="A2:M3" name="Administrátor_2_1"/>
    <protectedRange algorithmName="SHA-512" hashValue="lVoTc5nZyzEYcSaTeGjMa8GIfjHxczVnKiYJwARaEhdFL0NmfEC5oG1AwWFuMriQD/8i4AximtIZJnHVzg1khw==" saltValue="0u1redgYF7o60krPn2ByoA==" spinCount="100000" sqref="A4:U4" name="Administrátor_2_1_1"/>
    <protectedRange algorithmName="SHA-512" hashValue="lVoTc5nZyzEYcSaTeGjMa8GIfjHxczVnKiYJwARaEhdFL0NmfEC5oG1AwWFuMriQD/8i4AximtIZJnHVzg1khw==" saltValue="0u1redgYF7o60krPn2ByoA==" spinCount="100000" sqref="A5:U5" name="Administrátor_2_1_2"/>
    <protectedRange algorithmName="SHA-512" hashValue="ccv2hrHO+xEy1wHL0QNW0++C4zCw6xcV6qi7+AFBAviAZPq+ULVkbOxv+RMZAIDePODWaJu64Mw9arrgRly7WQ==" saltValue="dM9EmkG0inn5TKRkY0SmzA==" spinCount="100000" sqref="D22:V22 D29:V29 D7:V7 D18:V20" name="Vištejnová"/>
    <protectedRange algorithmName="SHA-512" hashValue="lVoTc5nZyzEYcSaTeGjMa8GIfjHxczVnKiYJwARaEhdFL0NmfEC5oG1AwWFuMriQD/8i4AximtIZJnHVzg1khw==" saltValue="0u1redgYF7o60krPn2ByoA==" spinCount="100000" sqref="A22:XFD22 A29:XFD29 A7:XFD7 A18:XFD20" name="Administrátor"/>
    <protectedRange algorithmName="SHA-512" hashValue="Br+YIbFGht9lSB98WcH2TAl+KMMjZNgB+6eqJKZ8BwoSKCCcaGVJZmA9CO8xdrQWjCtU0VR7wlpNbRiPdQEchQ==" saltValue="2sy7ehG1r+0JwNv8ExDfSg==" spinCount="100000" sqref="X21:XFD21 X28:XFD28 A28:V28 X35:XFD35 A35:V35 X17:XFD17 A17:V17 A21:V21" name="administrátor_4"/>
    <protectedRange algorithmName="SHA-512" hashValue="D/n7/qoMoa+WvRU5+TdxxfwPpY0QZkPfko0Zhfau/73A++S1cLHt/eIEkh/TjrUzwypGjxah2L9w8juH7J0kyA==" saltValue="8r5xDasFhCrRn/cA2UUpwg==" spinCount="100000" sqref="F28:S28 F35:S35 F17:S17 F21:S21" name="Matějovič_4"/>
    <protectedRange algorithmName="SHA-512" hashValue="lVoTc5nZyzEYcSaTeGjMa8GIfjHxczVnKiYJwARaEhdFL0NmfEC5oG1AwWFuMriQD/8i4AximtIZJnHVzg1khw==" saltValue="0u1redgYF7o60krPn2ByoA==" spinCount="100000" sqref="A1:W1" name="Administrátor_1"/>
    <protectedRange algorithmName="SHA-512" hashValue="ccv2hrHO+xEy1wHL0QNW0++C4zCw6xcV6qi7+AFBAviAZPq+ULVkbOxv+RMZAIDePODWaJu64Mw9arrgRly7WQ==" saltValue="dM9EmkG0inn5TKRkY0SmzA==" spinCount="100000" sqref="E39:V39 E36:V36" name="Vištejnová_1"/>
    <protectedRange algorithmName="SHA-512" hashValue="lVoTc5nZyzEYcSaTeGjMa8GIfjHxczVnKiYJwARaEhdFL0NmfEC5oG1AwWFuMriQD/8i4AximtIZJnHVzg1khw==" saltValue="0u1redgYF7o60krPn2ByoA==" spinCount="100000" sqref="A39:V39 A36:V36" name="Administrátor_2"/>
    <protectedRange algorithmName="SHA-512" hashValue="lta5o1JJk7EyMWHcVhU+93Z5n0Hdxkns9cslkYhsBDN+UZnXD+2GZ4pYbpOGd6wNBYHnc79MtoId+cbo3SCL6g==" saltValue="+h+IP9lwSorAqv5vJq4taQ==" spinCount="100000" sqref="D39 D36" name="Kuncová"/>
    <protectedRange algorithmName="SHA-512" hashValue="Br+YIbFGht9lSB98WcH2TAl+KMMjZNgB+6eqJKZ8BwoSKCCcaGVJZmA9CO8xdrQWjCtU0VR7wlpNbRiPdQEchQ==" saltValue="2sy7ehG1r+0JwNv8ExDfSg==" spinCount="100000" sqref="T41 A41:R41 V41 T38 A38:R38 V38 T47 A47:R47 V47" name="administrátor_4_1"/>
    <protectedRange algorithmName="SHA-512" hashValue="D/n7/qoMoa+WvRU5+TdxxfwPpY0QZkPfko0Zhfau/73A++S1cLHt/eIEkh/TjrUzwypGjxah2L9w8juH7J0kyA==" saltValue="8r5xDasFhCrRn/cA2UUpwg==" spinCount="100000" sqref="C41:R41 C38:R38 C47:R47" name="Matějovič_4_1"/>
    <protectedRange algorithmName="SHA-512" hashValue="ktEDYLms3CgO/F/N6GpTFIBtt5B7SbwGmMuZBvmLTk8xp6uQCjwOLtuoR4DA+PuZB2daXWHon34t9YOPATEskg==" saltValue="PAgCxaKLvh1ssuZb8TRlqQ==" spinCount="100000" sqref="Q43:Q46 S42:T42 S43:S46 G42" name="Racek"/>
    <protectedRange algorithmName="SHA-512" hashValue="9GDNgf2GjTCkd2ETd8RKO3gd0YaVDKEKD+s1ej6pumy+fYgziSMqHZei81qXRYySw9UrfsrkLCOIs6tNgyaFsA==" saltValue="BHHNBs+F7ykH5oaVN7pF3A==" spinCount="100000" sqref="G42 R42 P43:P46" name="mAREŠ"/>
    <protectedRange algorithmName="SHA-512" hashValue="YpHdwhb7kUY4xP+Jdh/9k3hfWBpHWwpINw5gprGEdGJFiNJCIsrVaS0egt7YNN2Rt3BL9m5AapEH+jRb/oY5zQ==" saltValue="HicYtryzwO1uF8In8jPQuA==" spinCount="100000" sqref="G42 Q42 O43:O46" name="Klein"/>
    <protectedRange algorithmName="SHA-512" hashValue="ELBePT7j6PmyJgcPHhwY+jO9TM0cB8EAVF/LQhkFHFgIZRt1ETJn46C8hf9Gzui9ssDT/LimEwEaPFBUfIRXjg==" saltValue="w/gByqOJd4kXpeClDDp07A==" spinCount="100000" sqref="G42 P42 N43:N46" name="Tonar"/>
    <protectedRange algorithmName="SHA-512" hashValue="ccv2hrHO+xEy1wHL0QNW0++C4zCw6xcV6qi7+AFBAviAZPq+ULVkbOxv+RMZAIDePODWaJu64Mw9arrgRly7WQ==" saltValue="dM9EmkG0inn5TKRkY0SmzA==" spinCount="100000" sqref="G42 O42 M43:M46" name="Vištejnová_2"/>
    <protectedRange algorithmName="SHA-512" hashValue="zsmFCsdwULok271kVm21BC0CIet3F1CgoUFN7CW57ED2RYeBTQwgCs+ZNVVtPgUkKeUIJ5tsQp4tQFXHcf7+CQ==" saltValue="Z6+MJ6PpeESoXCTrJYXs3Q==" spinCount="100000" sqref="G42 L42 J43:J46" name="Ježek"/>
    <protectedRange algorithmName="SHA-512" hashValue="U3jqbuXDTrCOp9Fhd79546jCvDpJalRBs9f2+6oqeakN8H1lJEJQ66Dn+i1HRwsAcT5vCB5CH8Fl5XMEob4BBw==" saltValue="aTDjbBRem2jSnmDpTPjVXQ==" spinCount="100000" sqref="G42 K42 I43:I46" name="Štengl"/>
    <protectedRange algorithmName="SHA-512" hashValue="oIrjZ/GO5pKzbv7XQgnFlZLYWMJJzRQXDebBmzWa3Yr/FGShyOdxKVJOK6lwQLpYoxTgR4yaUB4CTkFqLwA63Q==" saltValue="oK+06jBIeR5CZIPPzwYJcQ==" spinCount="100000" sqref="I42 G42:G46" name="Hrabák"/>
    <protectedRange algorithmName="SHA-512" hashValue="g5scxB9KOWCM6V0um8bO8hpAtd7NGRxHOLJ5S6G7Nq3o3UbMxNHoolpX1NhjkEajU91NMvfI4Y0K+Jag+Sgu4Q==" saltValue="afofTOZZZST2mAWJu3EzSw==" spinCount="100000" sqref="F43:F46 G42:H42" name="Matějovič"/>
    <protectedRange algorithmName="SHA-512" hashValue="lVoTc5nZyzEYcSaTeGjMa8GIfjHxczVnKiYJwARaEhdFL0NmfEC5oG1AwWFuMriQD/8i4AximtIZJnHVzg1khw==" saltValue="0u1redgYF7o60krPn2ByoA==" spinCount="100000" sqref="E43:Q46 U43:V46 D42:W42 A42:C46 S43:S46" name="Administrátor_3"/>
    <protectedRange algorithmName="SHA-512" hashValue="lta5o1JJk7EyMWHcVhU+93Z5n0Hdxkns9cslkYhsBDN+UZnXD+2GZ4pYbpOGd6wNBYHnc79MtoId+cbo3SCL6g==" saltValue="+h+IP9lwSorAqv5vJq4taQ==" spinCount="100000" sqref="G42 N42 L43:L46" name="Kuncová_1"/>
    <protectedRange algorithmName="SHA-512" hashValue="Ev4t+GCXNGRINYsp1BaFQP4dnM+r21wNCV+lYhl1L9fe3ZQpzBHferzimgMSx8dXNEFrRAGLpFpJGKtOsXB7qQ==" saltValue="fI8pV6BsTItSq2YL+9ij/g==" spinCount="100000" sqref="G42 M42 K43:K46" name="Cendelín"/>
  </protectedRanges>
  <dataConsolidate/>
  <mergeCells count="11">
    <mergeCell ref="T47:U47"/>
    <mergeCell ref="A5:V5"/>
    <mergeCell ref="A1:W1"/>
    <mergeCell ref="A3:V3"/>
    <mergeCell ref="A4:V4"/>
    <mergeCell ref="T41:U41"/>
    <mergeCell ref="T38:U38"/>
    <mergeCell ref="T35:U35"/>
    <mergeCell ref="T17:U17"/>
    <mergeCell ref="T21:U21"/>
    <mergeCell ref="T28:U28"/>
  </mergeCells>
  <pageMargins left="0.7" right="0.7" top="0.78740157499999996" bottom="0.78740157499999996" header="0" footer="0"/>
  <pageSetup paperSize="9" scale="6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okud Vámi požadovaná jednotka není v seznamu, kontaktujte administrátora eva.skudrnova@lfp.cuni.cz">
          <x14:formula1>
            <xm:f>'C:\Users\skudrnova\AppData\Local\Microsoft\Windows\INetCache\Content.Outlook\M3X1EF98\[Objednávkový katalog Chaperon_duben 2021_FIN.xlsx]seznamy'!#REF!</xm:f>
          </x14:formula1>
          <x14:formula2>
            <xm:f>0</xm:f>
          </x14:formula2>
          <xm:sqref>E16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cp:lastPrinted>2021-06-17T12:12:46Z</cp:lastPrinted>
  <dcterms:created xsi:type="dcterms:W3CDTF">2021-03-02T07:42:51Z</dcterms:created>
  <dcterms:modified xsi:type="dcterms:W3CDTF">2021-06-17T12:12:50Z</dcterms:modified>
</cp:coreProperties>
</file>