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ěkanát a menza + vybavení\Mobiliář\ZD fin\"/>
    </mc:Choice>
  </mc:AlternateContent>
  <bookViews>
    <workbookView xWindow="0" yWindow="0" windowWidth="23040" windowHeight="7860" tabRatio="774" activeTab="2"/>
  </bookViews>
  <sheets>
    <sheet name="Rekapitulace" sheetId="25" r:id="rId1"/>
    <sheet name="Část 1 Sedací" sheetId="24" r:id="rId2"/>
    <sheet name="Část 2 Stoly, skříně, kuchyně" sheetId="18" r:id="rId3"/>
    <sheet name="Část 3 Šatny, sklady, ostatní" sheetId="22" r:id="rId4"/>
    <sheet name="Část 4 Posluchárny, knihovna" sheetId="23" r:id="rId5"/>
  </sheets>
  <definedNames>
    <definedName name="_xlnm._FilterDatabase" localSheetId="1" hidden="1">'Část 1 Sedací'!$C$91:$L$257</definedName>
    <definedName name="_xlnm._FilterDatabase" localSheetId="2" hidden="1">'Část 2 Stoly, skříně, kuchyně'!$C$91:$L$188</definedName>
    <definedName name="_xlnm._FilterDatabase" localSheetId="3" hidden="1">'Část 3 Šatny, sklady, ostatní'!$C$91:$L$149</definedName>
    <definedName name="_xlnm._FilterDatabase" localSheetId="4" hidden="1">'Část 4 Posluchárny, knihovna'!$C$91:$L$128</definedName>
    <definedName name="_xlnm.Print_Titles" localSheetId="1">'Část 1 Sedací'!$91:$91</definedName>
    <definedName name="_xlnm.Print_Titles" localSheetId="2">'Část 2 Stoly, skříně, kuchyně'!$91:$91</definedName>
    <definedName name="_xlnm.Print_Titles" localSheetId="3">'Část 3 Šatny, sklady, ostatní'!$91:$91</definedName>
    <definedName name="_xlnm.Print_Titles" localSheetId="4">'Část 4 Posluchárny, knihovna'!$91:$91</definedName>
    <definedName name="_xlnm.Print_Area" localSheetId="1">'Část 1 Sedací'!$C$4:$J$43,'Část 1 Sedací'!$C$49:$J$69,'Část 1 Sedací'!$C$75:$K$126</definedName>
    <definedName name="_xlnm.Print_Area" localSheetId="2">'Část 2 Stoly, skříně, kuchyně'!$C$4:$J$43,'Část 2 Stoly, skříně, kuchyně'!$C$49:$J$69,'Část 2 Stoly, skříně, kuchyně'!$C$75:$K$188</definedName>
    <definedName name="_xlnm.Print_Area" localSheetId="3">'Část 3 Šatny, sklady, ostatní'!$C$4:$J$43,'Část 3 Šatny, sklady, ostatní'!$C$49:$J$69,'Část 3 Šatny, sklady, ostatní'!$C$75:$K$149</definedName>
    <definedName name="_xlnm.Print_Area" localSheetId="4">'Část 4 Posluchárny, knihovna'!$C$4:$J$43,'Část 4 Posluchárny, knihovna'!$C$49:$J$69,'Část 4 Posluchárny, knihovna'!$C$75:$K$127</definedName>
  </definedNames>
  <calcPr calcId="162913" refMode="R1C1"/>
</workbook>
</file>

<file path=xl/calcChain.xml><?xml version="1.0" encoding="utf-8"?>
<calcChain xmlns="http://schemas.openxmlformats.org/spreadsheetml/2006/main">
  <c r="J157" i="22" l="1"/>
  <c r="J234" i="18" l="1"/>
  <c r="J158" i="22" l="1"/>
  <c r="J111" i="23" l="1"/>
  <c r="J109" i="23"/>
  <c r="J95" i="23" l="1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10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94" i="23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72" i="22"/>
  <c r="J153" i="22"/>
  <c r="J154" i="22"/>
  <c r="J155" i="22"/>
  <c r="J156" i="22"/>
  <c r="J159" i="22"/>
  <c r="J160" i="22"/>
  <c r="J161" i="22"/>
  <c r="J162" i="22"/>
  <c r="J163" i="22"/>
  <c r="J164" i="22"/>
  <c r="J165" i="22"/>
  <c r="J166" i="22"/>
  <c r="J167" i="22"/>
  <c r="J168" i="22"/>
  <c r="J169" i="22"/>
  <c r="J152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94" i="22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08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191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94" i="18"/>
  <c r="J135" i="24"/>
  <c r="J136" i="24"/>
  <c r="J137" i="24"/>
  <c r="J138" i="24"/>
  <c r="J139" i="24"/>
  <c r="J140" i="24"/>
  <c r="J141" i="24"/>
  <c r="J142" i="24"/>
  <c r="J143" i="24"/>
  <c r="J134" i="24"/>
  <c r="J130" i="24"/>
  <c r="J131" i="24"/>
  <c r="J129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94" i="24"/>
  <c r="J93" i="18" l="1"/>
  <c r="J92" i="18" s="1"/>
  <c r="J190" i="18"/>
  <c r="J207" i="18"/>
  <c r="J88" i="24" l="1"/>
  <c r="F88" i="24"/>
  <c r="F86" i="24"/>
  <c r="J62" i="24"/>
  <c r="F62" i="24"/>
  <c r="F60" i="24"/>
  <c r="E58" i="24"/>
  <c r="J41" i="24"/>
  <c r="F41" i="24"/>
  <c r="J40" i="24"/>
  <c r="F40" i="24"/>
  <c r="J39" i="24"/>
  <c r="F39" i="24"/>
  <c r="J38" i="24"/>
  <c r="F38" i="24"/>
  <c r="J37" i="24"/>
  <c r="F37" i="24"/>
  <c r="J28" i="24"/>
  <c r="E28" i="24"/>
  <c r="J63" i="24" s="1"/>
  <c r="J27" i="24"/>
  <c r="J22" i="24"/>
  <c r="E22" i="24"/>
  <c r="F63" i="24" s="1"/>
  <c r="J21" i="24"/>
  <c r="J16" i="24"/>
  <c r="J60" i="24" s="1"/>
  <c r="E7" i="24"/>
  <c r="E52" i="24" s="1"/>
  <c r="J88" i="23"/>
  <c r="F88" i="23"/>
  <c r="F86" i="23"/>
  <c r="J62" i="23"/>
  <c r="F62" i="23"/>
  <c r="F60" i="23"/>
  <c r="E58" i="23"/>
  <c r="J41" i="23"/>
  <c r="F41" i="23"/>
  <c r="J40" i="23"/>
  <c r="F40" i="23"/>
  <c r="J39" i="23"/>
  <c r="F39" i="23"/>
  <c r="J38" i="23"/>
  <c r="F38" i="23"/>
  <c r="J37" i="23"/>
  <c r="F37" i="23"/>
  <c r="J28" i="23"/>
  <c r="E28" i="23"/>
  <c r="J63" i="23" s="1"/>
  <c r="J27" i="23"/>
  <c r="J22" i="23"/>
  <c r="E22" i="23"/>
  <c r="F63" i="23" s="1"/>
  <c r="J21" i="23"/>
  <c r="J16" i="23"/>
  <c r="J60" i="23" s="1"/>
  <c r="E7" i="23"/>
  <c r="E52" i="23" s="1"/>
  <c r="J88" i="22"/>
  <c r="F88" i="22"/>
  <c r="F86" i="22"/>
  <c r="J62" i="22"/>
  <c r="F62" i="22"/>
  <c r="F60" i="22"/>
  <c r="E58" i="22"/>
  <c r="J41" i="22"/>
  <c r="F41" i="22"/>
  <c r="J40" i="22"/>
  <c r="F40" i="22"/>
  <c r="J39" i="22"/>
  <c r="F39" i="22"/>
  <c r="J38" i="22"/>
  <c r="F38" i="22"/>
  <c r="J37" i="22"/>
  <c r="F37" i="22"/>
  <c r="J28" i="22"/>
  <c r="E28" i="22"/>
  <c r="J63" i="22" s="1"/>
  <c r="J27" i="22"/>
  <c r="J22" i="22"/>
  <c r="E22" i="22"/>
  <c r="F63" i="22" s="1"/>
  <c r="J21" i="22"/>
  <c r="J16" i="22"/>
  <c r="J60" i="22" s="1"/>
  <c r="E7" i="22"/>
  <c r="E52" i="22" s="1"/>
  <c r="F86" i="18" l="1"/>
  <c r="F88" i="18"/>
  <c r="J88" i="18"/>
  <c r="F41" i="18"/>
  <c r="F40" i="18"/>
  <c r="F39" i="18"/>
  <c r="F38" i="18"/>
  <c r="F37" i="18"/>
  <c r="J62" i="18"/>
  <c r="F62" i="18"/>
  <c r="F60" i="18"/>
  <c r="E58" i="18"/>
  <c r="J41" i="18"/>
  <c r="J40" i="18"/>
  <c r="J39" i="18"/>
  <c r="J28" i="18"/>
  <c r="E28" i="18"/>
  <c r="J27" i="18"/>
  <c r="J22" i="18"/>
  <c r="E22" i="18"/>
  <c r="J21" i="18"/>
  <c r="J16" i="18"/>
  <c r="E7" i="18"/>
  <c r="E52" i="18" s="1"/>
  <c r="J63" i="18" l="1"/>
  <c r="J60" i="18"/>
  <c r="F63" i="18"/>
  <c r="J37" i="18"/>
  <c r="J38" i="18"/>
  <c r="J93" i="23" l="1"/>
  <c r="J93" i="22"/>
  <c r="J151" i="22"/>
  <c r="G8" i="25" s="1"/>
  <c r="D9" i="25" l="1"/>
  <c r="J92" i="23"/>
  <c r="J67" i="23" s="1"/>
  <c r="J68" i="23"/>
  <c r="D8" i="25"/>
  <c r="J68" i="22"/>
  <c r="D7" i="25"/>
  <c r="J68" i="18"/>
  <c r="J34" i="23" l="1"/>
  <c r="J43" i="23" s="1"/>
  <c r="J128" i="24"/>
  <c r="G6" i="25" s="1"/>
  <c r="G7" i="25" l="1"/>
  <c r="J133" i="24" l="1"/>
  <c r="J171" i="22"/>
  <c r="G10" i="25"/>
  <c r="H6" i="25" l="1"/>
  <c r="I6" i="25" s="1"/>
  <c r="H8" i="25"/>
  <c r="I8" i="25" s="1"/>
  <c r="J92" i="22"/>
  <c r="H7" i="25"/>
  <c r="K8" i="25" l="1"/>
  <c r="K6" i="25"/>
  <c r="J34" i="22"/>
  <c r="J43" i="22" s="1"/>
  <c r="J67" i="22"/>
  <c r="J67" i="18"/>
  <c r="J34" i="18"/>
  <c r="J43" i="18" s="1"/>
  <c r="I7" i="25"/>
  <c r="H10" i="25"/>
  <c r="I10" i="25" s="1"/>
  <c r="K7" i="25" l="1"/>
  <c r="J93" i="24" l="1"/>
  <c r="J92" i="24" l="1"/>
  <c r="D6" i="25"/>
  <c r="J68" i="24"/>
  <c r="D10" i="25" l="1"/>
  <c r="J34" i="24"/>
  <c r="J43" i="24" s="1"/>
  <c r="J67" i="24"/>
  <c r="F7" i="25" l="1"/>
  <c r="F8" i="25"/>
  <c r="F9" i="25"/>
  <c r="F6" i="25" l="1"/>
</calcChain>
</file>

<file path=xl/sharedStrings.xml><?xml version="1.0" encoding="utf-8"?>
<sst xmlns="http://schemas.openxmlformats.org/spreadsheetml/2006/main" count="2367" uniqueCount="733">
  <si>
    <t/>
  </si>
  <si>
    <t>21</t>
  </si>
  <si>
    <t>15</t>
  </si>
  <si>
    <t>Stavba:</t>
  </si>
  <si>
    <t>KSO:</t>
  </si>
  <si>
    <t>CC-CZ:</t>
  </si>
  <si>
    <t>Místo:</t>
  </si>
  <si>
    <t>p.č. 11645/1, 11643 a 11644</t>
  </si>
  <si>
    <t>Datum:</t>
  </si>
  <si>
    <t>Zadavatel:</t>
  </si>
  <si>
    <t>IČ:</t>
  </si>
  <si>
    <t>Univerzita Karlova</t>
  </si>
  <si>
    <t>DIČ:</t>
  </si>
  <si>
    <t>Zhotovitel:</t>
  </si>
  <si>
    <t>Projektant:</t>
  </si>
  <si>
    <t>VPÚ DECO Praha, a.s.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</si>
  <si>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</si>
  <si>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</si>
  <si>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</si>
  <si>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</si>
  <si>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</si>
  <si>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</si>
  <si>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</si>
  <si>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</si>
  <si>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</si>
  <si>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</si>
  <si>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</si>
  <si>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</si>
  <si>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</si>
  <si>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</si>
  <si>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</si>
  <si>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</si>
  <si>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</si>
  <si>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</si>
  <si>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</si>
  <si>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</si>
  <si>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1</t>
  </si>
  <si>
    <t>2</t>
  </si>
  <si>
    <t>3</t>
  </si>
  <si>
    <t>4</t>
  </si>
  <si>
    <t>KRYCÍ LIST SOUPISU PRACÍ</t>
  </si>
  <si>
    <t>Objekt:</t>
  </si>
  <si>
    <t>2-0423-011/40 - UniMeC (mimo VŘ)</t>
  </si>
  <si>
    <t>Soupis:</t>
  </si>
  <si>
    <t>SO110 - Hlavní budova</t>
  </si>
  <si>
    <t>Úroveň 4:</t>
  </si>
  <si>
    <t>REKAPITULACE ČLENĚNÍ SOUPISU PRACÍ</t>
  </si>
  <si>
    <t>Kód dílu - Popis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</si>
  <si>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</si>
  <si>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</si>
  <si>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</si>
  <si>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</si>
  <si>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</si>
  <si>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</si>
  <si>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</si>
  <si>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</si>
  <si>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K</t>
  </si>
  <si>
    <t>ks</t>
  </si>
  <si>
    <t>R položka</t>
  </si>
  <si>
    <t>16</t>
  </si>
  <si>
    <t>6</t>
  </si>
  <si>
    <t>8</t>
  </si>
  <si>
    <t>5</t>
  </si>
  <si>
    <t>10</t>
  </si>
  <si>
    <t>12</t>
  </si>
  <si>
    <t>7</t>
  </si>
  <si>
    <t>14</t>
  </si>
  <si>
    <t>9</t>
  </si>
  <si>
    <t>18</t>
  </si>
  <si>
    <t>20</t>
  </si>
  <si>
    <t>11</t>
  </si>
  <si>
    <t>22</t>
  </si>
  <si>
    <t>24</t>
  </si>
  <si>
    <t>13</t>
  </si>
  <si>
    <t>26</t>
  </si>
  <si>
    <t>28</t>
  </si>
  <si>
    <t>30</t>
  </si>
  <si>
    <t>32</t>
  </si>
  <si>
    <t>17</t>
  </si>
  <si>
    <t>34</t>
  </si>
  <si>
    <t>19</t>
  </si>
  <si>
    <t>23</t>
  </si>
  <si>
    <t>25</t>
  </si>
  <si>
    <t>27</t>
  </si>
  <si>
    <t>29</t>
  </si>
  <si>
    <t>31</t>
  </si>
  <si>
    <t>33</t>
  </si>
  <si>
    <t>T00 změna - Mobilní interiér</t>
  </si>
  <si>
    <t>T00 - MOBILNÍ INTERIÉR</t>
  </si>
  <si>
    <t>T00</t>
  </si>
  <si>
    <t>T00-001</t>
  </si>
  <si>
    <t>T00-002</t>
  </si>
  <si>
    <t>T00-003</t>
  </si>
  <si>
    <t>T00-004</t>
  </si>
  <si>
    <t>T00-005</t>
  </si>
  <si>
    <t>T00-006</t>
  </si>
  <si>
    <t>T00-012</t>
  </si>
  <si>
    <t>T00-013</t>
  </si>
  <si>
    <t>T00-014</t>
  </si>
  <si>
    <t>T00-015</t>
  </si>
  <si>
    <t>T00-016</t>
  </si>
  <si>
    <t>T00-017</t>
  </si>
  <si>
    <t>T00-018</t>
  </si>
  <si>
    <t>T00-020</t>
  </si>
  <si>
    <t>T00-021</t>
  </si>
  <si>
    <t>T00-022</t>
  </si>
  <si>
    <t>T00-023</t>
  </si>
  <si>
    <t>T00-024</t>
  </si>
  <si>
    <t>T00-025</t>
  </si>
  <si>
    <t>T00-026</t>
  </si>
  <si>
    <t>T00-027</t>
  </si>
  <si>
    <t>T00-028</t>
  </si>
  <si>
    <t>T00-029</t>
  </si>
  <si>
    <t>T00-030</t>
  </si>
  <si>
    <t>T00-031</t>
  </si>
  <si>
    <t>T00-032</t>
  </si>
  <si>
    <t>T00-033</t>
  </si>
  <si>
    <t>T00-035</t>
  </si>
  <si>
    <t>T00-036</t>
  </si>
  <si>
    <t>T00-037</t>
  </si>
  <si>
    <t>T00-038</t>
  </si>
  <si>
    <t>T00-038a</t>
  </si>
  <si>
    <t>T00-039</t>
  </si>
  <si>
    <t>T00-040</t>
  </si>
  <si>
    <t>T00-041</t>
  </si>
  <si>
    <t>T00-042</t>
  </si>
  <si>
    <t>T00-043</t>
  </si>
  <si>
    <t>T00-044</t>
  </si>
  <si>
    <t>T00-046a</t>
  </si>
  <si>
    <t>T00-046b</t>
  </si>
  <si>
    <t>T00-047a</t>
  </si>
  <si>
    <t>T00-047b</t>
  </si>
  <si>
    <t>T00-049</t>
  </si>
  <si>
    <t>T00-051</t>
  </si>
  <si>
    <t>T00-055</t>
  </si>
  <si>
    <t>T00-057</t>
  </si>
  <si>
    <t>T00-058</t>
  </si>
  <si>
    <t>T00-059</t>
  </si>
  <si>
    <t>T00-060</t>
  </si>
  <si>
    <t>T00-061</t>
  </si>
  <si>
    <t>T00-062</t>
  </si>
  <si>
    <t>T00-063</t>
  </si>
  <si>
    <t>T00-064</t>
  </si>
  <si>
    <t>T00-064a</t>
  </si>
  <si>
    <t>T00-067</t>
  </si>
  <si>
    <t>T00-068</t>
  </si>
  <si>
    <t>T00-069</t>
  </si>
  <si>
    <t>T00-070</t>
  </si>
  <si>
    <t>T00-071</t>
  </si>
  <si>
    <t>T00-072</t>
  </si>
  <si>
    <t>T00-074</t>
  </si>
  <si>
    <t>T00-075</t>
  </si>
  <si>
    <t>T00-076</t>
  </si>
  <si>
    <t>T00-077a</t>
  </si>
  <si>
    <t>T00-078</t>
  </si>
  <si>
    <t>T00-079a</t>
  </si>
  <si>
    <t>T00-079b</t>
  </si>
  <si>
    <t>T00-080</t>
  </si>
  <si>
    <t>T00-081</t>
  </si>
  <si>
    <t>T00-082</t>
  </si>
  <si>
    <t>T00-083</t>
  </si>
  <si>
    <t>T00-084</t>
  </si>
  <si>
    <t>T00-085</t>
  </si>
  <si>
    <t>T00-086</t>
  </si>
  <si>
    <t>T00-087</t>
  </si>
  <si>
    <t>T00-088</t>
  </si>
  <si>
    <t>T00-089</t>
  </si>
  <si>
    <t>T00-092</t>
  </si>
  <si>
    <t>T00-093</t>
  </si>
  <si>
    <t>D+M dřevěné ribstole (žebřiny do tělocvičny),  dle ozn. 093 - 11 specifikace interiéru T00</t>
  </si>
  <si>
    <t>T00-094</t>
  </si>
  <si>
    <t>T00-096</t>
  </si>
  <si>
    <t>T00-097</t>
  </si>
  <si>
    <t>T00-098</t>
  </si>
  <si>
    <t>T00-099</t>
  </si>
  <si>
    <t>T00-101</t>
  </si>
  <si>
    <t>T00-103.1</t>
  </si>
  <si>
    <t>T00-103.2</t>
  </si>
  <si>
    <t>T00-104a</t>
  </si>
  <si>
    <t>T00-104b</t>
  </si>
  <si>
    <t>T00-105</t>
  </si>
  <si>
    <t>T00-106</t>
  </si>
  <si>
    <t>T00-107</t>
  </si>
  <si>
    <t>T00-108</t>
  </si>
  <si>
    <t>T00-109</t>
  </si>
  <si>
    <t>T00-113</t>
  </si>
  <si>
    <t>T00-115</t>
  </si>
  <si>
    <t>T00-116</t>
  </si>
  <si>
    <t>T00-117</t>
  </si>
  <si>
    <t>T00-119</t>
  </si>
  <si>
    <t>T00-120</t>
  </si>
  <si>
    <t>T00-121</t>
  </si>
  <si>
    <t>T00-121a</t>
  </si>
  <si>
    <t>T00-122</t>
  </si>
  <si>
    <t>T00-123</t>
  </si>
  <si>
    <t>T00-124</t>
  </si>
  <si>
    <t>T00-125</t>
  </si>
  <si>
    <t>T00-126</t>
  </si>
  <si>
    <t>T00-129</t>
  </si>
  <si>
    <t>T00-131</t>
  </si>
  <si>
    <t>D+M sestava stolu - zvýšená podnož - výuk.kuch.,  dle ozn. 131 - 11 specifikace interiéru T00</t>
  </si>
  <si>
    <t>T00-132</t>
  </si>
  <si>
    <t>T00-133</t>
  </si>
  <si>
    <t>T00-137</t>
  </si>
  <si>
    <t>T00-139</t>
  </si>
  <si>
    <t>T00-140</t>
  </si>
  <si>
    <t>T00-142</t>
  </si>
  <si>
    <t>T00-142a</t>
  </si>
  <si>
    <t>T00-144</t>
  </si>
  <si>
    <t>D+M koše na tříděný odpad,  dle ozn. 144 - 11 specifikace interiéru T00</t>
  </si>
  <si>
    <t>T00-146</t>
  </si>
  <si>
    <t>T00-147</t>
  </si>
  <si>
    <t>T00-149</t>
  </si>
  <si>
    <t>T00-152a</t>
  </si>
  <si>
    <t>T00-152b</t>
  </si>
  <si>
    <t>T00-152c</t>
  </si>
  <si>
    <t>T00-153a</t>
  </si>
  <si>
    <t>T00-153b</t>
  </si>
  <si>
    <t>T00-154</t>
  </si>
  <si>
    <t>T00-155</t>
  </si>
  <si>
    <t>T00-156</t>
  </si>
  <si>
    <t>T00-158</t>
  </si>
  <si>
    <t>T00-159</t>
  </si>
  <si>
    <t>T00-160</t>
  </si>
  <si>
    <t>T00-161</t>
  </si>
  <si>
    <t>T00-162</t>
  </si>
  <si>
    <t>T00-167</t>
  </si>
  <si>
    <t>T00-170</t>
  </si>
  <si>
    <t>T00-171</t>
  </si>
  <si>
    <t>D+M sklopný stůl dle ozn. 171 - 11 specifikace interiéru T00</t>
  </si>
  <si>
    <t>T00-176</t>
  </si>
  <si>
    <t>T00-177</t>
  </si>
  <si>
    <t>T00-200</t>
  </si>
  <si>
    <t>T00-201</t>
  </si>
  <si>
    <t>D+M katedry praktikárny histologie dle ozn. 201 - 11 specifikace interiéru T00</t>
  </si>
  <si>
    <t>T00-202</t>
  </si>
  <si>
    <t>D sedacího vaku dle ozn. 202 - 11 specifikace interiéru T00</t>
  </si>
  <si>
    <t>T00-203</t>
  </si>
  <si>
    <t>D paravanu samostojného dle ozn. 203 - 11 specifikace interiéru T00</t>
  </si>
  <si>
    <t>T00-204a</t>
  </si>
  <si>
    <t>D klipového rámu A3 dle ozn. 204a - 11 specifikace interiéru T00</t>
  </si>
  <si>
    <t>T00-204b</t>
  </si>
  <si>
    <t>D klipového rámu A4 dle ozn. 204b - 11 specifikace interiéru T00</t>
  </si>
  <si>
    <t>T00-204c</t>
  </si>
  <si>
    <t>D klipového rámu A1 oboustranný - typ A  dle ozn. 204c - 11 specifikace interiéru T00</t>
  </si>
  <si>
    <t>T00-205</t>
  </si>
  <si>
    <t>D+M nástavby na stůl dle ozn. 205 - 11 specifikace interiéru T00</t>
  </si>
  <si>
    <t>T00-206</t>
  </si>
  <si>
    <t>D+M skříně vysoké kombinované vč. nástavce dle ozn. 206 - 11 specifikace interiéru T00</t>
  </si>
  <si>
    <t>T00-207</t>
  </si>
  <si>
    <t>T00-208</t>
  </si>
  <si>
    <t>D mobilního boxu na noviny dle ozn. 208 - 11 specifikace interiéru T00</t>
  </si>
  <si>
    <t>T00-209</t>
  </si>
  <si>
    <t>D knihovního vozíku dle ozn. 209 - 11 specifikace interiéru T00</t>
  </si>
  <si>
    <t>T00-210</t>
  </si>
  <si>
    <t>D plošinového vozíku dle ozn. 210 - 11 specifikace interiéru T00</t>
  </si>
  <si>
    <t>T00-211</t>
  </si>
  <si>
    <t>D vozíku s košem dle ozn. 211 - 11 specifikace interiéru T00</t>
  </si>
  <si>
    <t>T00-372</t>
  </si>
  <si>
    <t>T00-DP</t>
  </si>
  <si>
    <t>T00-KM</t>
  </si>
  <si>
    <t>T00-DSK</t>
  </si>
  <si>
    <t>T00-KV</t>
  </si>
  <si>
    <t>T00-SPR-V</t>
  </si>
  <si>
    <t>D+M háčky kotvené do zdi,  dle ozn. SPR-V - 11 specifikace interiéru T00</t>
  </si>
  <si>
    <t>T00-ŠT</t>
  </si>
  <si>
    <t>T00-VE</t>
  </si>
  <si>
    <t>T00-ZP</t>
  </si>
  <si>
    <t>Ostatní</t>
  </si>
  <si>
    <t>T00-038c</t>
  </si>
  <si>
    <t>Sedací</t>
  </si>
  <si>
    <t>Stoly</t>
  </si>
  <si>
    <t>Skříně</t>
  </si>
  <si>
    <t>Kuchyně</t>
  </si>
  <si>
    <t>Šatny</t>
  </si>
  <si>
    <t>Posluchárny</t>
  </si>
  <si>
    <t>Sklady</t>
  </si>
  <si>
    <t>Knihovna</t>
  </si>
  <si>
    <t>T00-169a</t>
  </si>
  <si>
    <t>D+M židle kancelářská - vedoucí,  dle ozn. 002 - 11 specifikace interiéru T00</t>
  </si>
  <si>
    <t>D+M židle kancelářská - recepce,  dle ozn. 003 - 11 specifikace interiéru T00</t>
  </si>
  <si>
    <t>D+M konferenční křesílko,  dle ozn. 004 - 11  specifikace interiéru T00</t>
  </si>
  <si>
    <t>D+M konferenční křesílko (sekretářka),  dle ozn. 005 - 11 specifikace interiéru T00</t>
  </si>
  <si>
    <t>D+M konferenční křesílko (zasedačka),  dle ozn. 006 - 11 specifikace interiéru T00</t>
  </si>
  <si>
    <t>D+M stolový paravan dle ozn. 012 - 11 specifikace interiéru T00</t>
  </si>
  <si>
    <t>D+M sestava  stolů ve tvaru L - dle ozn. 013 - 11  specifikace interiéru T00</t>
  </si>
  <si>
    <t>D+M konferenční stůl  dle ozn. 014 - 11 specifikace interiéru T00</t>
  </si>
  <si>
    <t>T00-014a</t>
  </si>
  <si>
    <t>D+M jídelní stůl  dle ozn. 014a - 11 specifikace interiéru T00</t>
  </si>
  <si>
    <t>D+M konferenční stolek kruhový dle ozn. 015 - 11 specifikace interiéru T00</t>
  </si>
  <si>
    <t>D+M pracovní stůl dle ozn. 016 - 11 specifikace interiéru T00</t>
  </si>
  <si>
    <t>D+M pracovní stůl dle ozn. 017 - 11 specifikace interiéru T00</t>
  </si>
  <si>
    <t>D+M konferenční stůl obdélníkový dle ozn. 018 - 11 specifikace interiéru T00</t>
  </si>
  <si>
    <t>T00-018a</t>
  </si>
  <si>
    <t>D+M konferenční stůl obdélníkový dle ozn. 018a - 11 specifikace interiéru T00</t>
  </si>
  <si>
    <t>D+M školní stůl - lavice, dle ozn. 020 - 11 specifikace interiéru T00</t>
  </si>
  <si>
    <t>T00-020a</t>
  </si>
  <si>
    <t>D+M školní stůl - lavice, dle ozn. 020a - 11 specifikace interiéru T00</t>
  </si>
  <si>
    <t>T00-020b</t>
  </si>
  <si>
    <t>D+M školní stůl - lavice, dle ozn. 020b - 11 specifikace interiéru T00</t>
  </si>
  <si>
    <t>D+M setu sezení a stolu do atria dle ozn. 021 - 11 specifikace interiéru T00</t>
  </si>
  <si>
    <t>D+M konferenční stolek obdélníkový, dle ozn. 022 - 11 specifikace interiéru T00</t>
  </si>
  <si>
    <t>D+M kancelářský zásuvkový kontejner dle ozn. 023 - 11 specifikace interiéru T00</t>
  </si>
  <si>
    <t>D+M skříňka nízká, žaluziová, dle ozn. 024 - 11 specifikace interiéru T00</t>
  </si>
  <si>
    <t>D+M skříňka nízká, žaluziová,  dle ozn. 025 - 11 specifikace interiéru T00</t>
  </si>
  <si>
    <t>D+M skříňka nízká-kombinovaná dveře-nika, dle ozn. 026 - 11 specifikace interiéru T00</t>
  </si>
  <si>
    <t>D+M skříň vysoká s dveřmi, dle ozn. 027 - 11 specifikace interiéru T00</t>
  </si>
  <si>
    <t>D+M skříň vysoká s dveřmi kombinovaná plné/sklo dle ozn. 028 - 11 specifikace interiéru T00</t>
  </si>
  <si>
    <t>D+M skříň vysoká s dveřmi šatní dle ozn. 029 - 11 specifikace interiéru T00</t>
  </si>
  <si>
    <t>D+M skříňka nízká-kombinovaná dveře-nika, dle ozn. 030 - 11 specifikace interiéru T00</t>
  </si>
  <si>
    <t>D+M pult u kopírky dle ozn. 031 - 11 specifikace interiéru T00</t>
  </si>
  <si>
    <t>D+M stůl jídelní (čajová kuchyňka)  dle ozn. 032 - 11 specifikace interiéru T00</t>
  </si>
  <si>
    <t>D+M jídelní židle,  dle ozn. 033 - 11 specifikace interiéru T00</t>
  </si>
  <si>
    <t>D+M žákovská židle,  dle ozn. 035 - 11 specifikace interiéru T00</t>
  </si>
  <si>
    <t>D+M učitelská židle otočná, dle ozn. 036 - 11 specifikace interiéru T00</t>
  </si>
  <si>
    <t>D+M čajová kuchyňka u sekretářek, dle ozn. 037 - 11 specifikace interiéru T00</t>
  </si>
  <si>
    <t xml:space="preserve">D+M čajová kuchyňka, dle ozn. 038 - 11 specifikace interiéru T00 </t>
  </si>
  <si>
    <t xml:space="preserve">D+M čajová kuchyňka, dle ozn. 038a - 11 specifikace interiéru T00 </t>
  </si>
  <si>
    <t>T00-038b</t>
  </si>
  <si>
    <t xml:space="preserve">D+M čajová kuchyňka, dle ozn. 038b - 11 specifikace interiéru T00 </t>
  </si>
  <si>
    <t>T00-038d</t>
  </si>
  <si>
    <t xml:space="preserve">D+M čajová kuchyňka, dle ozn. 038c - 11 specifikace interiéru T00 </t>
  </si>
  <si>
    <t>D+M věšáková stěna, dle ozn. 039 - 11 specifikace interiéru T00</t>
  </si>
  <si>
    <t>D+M šatní skříňka-jednodvéřová, dle ozn. 041 - 11 specifikace interiéru T00</t>
  </si>
  <si>
    <t>D+M šatní skříňka-dvoudvéřová, dle ozn. 041a - 11 specifikace interiéru T00</t>
  </si>
  <si>
    <t>T00-041a</t>
  </si>
  <si>
    <t>D+M řadový věšák  dle ozn. 044 - 11 specifikace interiéru T00</t>
  </si>
  <si>
    <t>D+M Stojanu na kola k zavěšení kola za sedlo dle ozn. 046a-11 specifikace interiéru T00</t>
  </si>
  <si>
    <t>D+M Stojanu na kola k zavěšení kola za sedlo dle ozn. 046b-11 specifikace interiéru T00</t>
  </si>
  <si>
    <t>D+M Stojanu na kola k zavěšení kola za sedlo dle ozn. 047a-11 specifikace interiéru T00</t>
  </si>
  <si>
    <t>D+M Stojanu na kola k zavěšení kola za sedlo dle ozn. 047b-11 specifikace interiéru T00</t>
  </si>
  <si>
    <t>D+M pult- hlavní recepce, atyp dle ozn. 049 - 11 specifikace interiéru T00</t>
  </si>
  <si>
    <t>D+M přednáškový pult dle ozn. 051 - 11 specifikace interiéru T00</t>
  </si>
  <si>
    <t>T00-052a</t>
  </si>
  <si>
    <t>D+M lavice do posluchárny dle ozn. 052a - 11 specifikace interiéru T00</t>
  </si>
  <si>
    <t>T00-052a2</t>
  </si>
  <si>
    <t>T00-052b</t>
  </si>
  <si>
    <t>T00-052c</t>
  </si>
  <si>
    <t>T00-053b</t>
  </si>
  <si>
    <t>D+M lavice do posluchárny dle ozn. 052a2 - 11 specifikace interiéru T00</t>
  </si>
  <si>
    <t>D+M lavice do posluchárny dle ozn. 052b - 11 specifikace interiéru T00</t>
  </si>
  <si>
    <t>D+M lavice do posluchárny dle ozn. 052c - 11 specifikace interiéru T00</t>
  </si>
  <si>
    <t>D+M lavice do posluchárny dle ozn. 053b - 11 specifikace interiéru T00</t>
  </si>
  <si>
    <t>D+M  konferenční stůl s vypouklými stranami dle ozn. 057 - 11 specifikace interiéru T00</t>
  </si>
  <si>
    <t>D+M skříňka nízká,dvoudvéřová, dle ozn. 058 - 11 specifikace interiéru T00</t>
  </si>
  <si>
    <t>D+M skříňka nízká,skleněné dveře, dle ozn. 059 - 11 specifikace interiéru T00</t>
  </si>
  <si>
    <t>D+M sestava vitrín, dle ozn. 061 - 11 specifikace interiéru T00</t>
  </si>
  <si>
    <t>D+M stůl - (sezení v atriu 6.np),  dle ozn. 062 - 11 specifikace interiéru T00</t>
  </si>
  <si>
    <t>D+M stůl jídelní  dle ozn. 063 - 11 specifikace interiéru T00</t>
  </si>
  <si>
    <t>D+M gauč se 2 místy sezení (kancelář vedoucího), dle ozn. 064 - 11 specifikace interiéru T00</t>
  </si>
  <si>
    <t>D+M gauč se 3 místy sezení (kancelář vedoucího), dle ozn. 064a - 11 specifikace interiéru T00</t>
  </si>
  <si>
    <t>D+M skříň kombinovaná, dveře, otevřené police, dle ozn. 067 - 11 specifikace interiéru T00</t>
  </si>
  <si>
    <t>D+M skříň s dveřmi, dle ozn. 068 - 11 specifikace interiéru T00</t>
  </si>
  <si>
    <t>D+M pracovní stůl - s kovovou podnoží  dle ozn. 069 - 11 specifikace interiéru T00</t>
  </si>
  <si>
    <t>D+M pracovní stůl - s kovovou podnoží, dle ozn. 070 - 11 specifikace interiéru T00</t>
  </si>
  <si>
    <t>D+M školní stůl - lavice, -  s kovovou podnoží, dle ozn. 071 - 11 specifikace interiéru T00</t>
  </si>
  <si>
    <t>T00-071a</t>
  </si>
  <si>
    <t>D+M školní stůl - lavice, -  s kovovou podnoží, dle ozn. 071a - 11 specifikace interiéru T00</t>
  </si>
  <si>
    <t>D+M školní stůl - lavice, -  s kovovou podnoží, dle ozn. 072 - 11 specifikace interiéru T00</t>
  </si>
  <si>
    <t>D+M Katedra se 2 uzamykatelnými skříňkami, dle ozn. 074 - 11 specifikace interiéru T00</t>
  </si>
  <si>
    <t>D+M regál, dle ozn. 075 - 11 specifikace interiéru T00</t>
  </si>
  <si>
    <t>D+M regál, dle ozn. 076 - 11 specifikace interiéru T00</t>
  </si>
  <si>
    <t>D+M regál, dle ozn. 077a - 11 specifikace interiéru T00</t>
  </si>
  <si>
    <t>D+M pracovní stůl - s kovovou podnoží, dle ozn. 078 - 11 specifikace interiéru T00</t>
  </si>
  <si>
    <t>D+M pult knihovní, dle ozn. 079a - 11 specifikace interiéru T00</t>
  </si>
  <si>
    <t>D+M pult knihovní, dle ozn. 079b - 11 specifikace interiéru T00</t>
  </si>
  <si>
    <t>D+M Knihovnický regál krajní, dle ozn. 080 - 11 specifikace interiéru T00</t>
  </si>
  <si>
    <t>T00-080a</t>
  </si>
  <si>
    <t>D+M Knihovnický regál krajní, dle ozn. 080a - 11 specifikace interiéru T00</t>
  </si>
  <si>
    <t>D+M Knihovnický regál střední,  ozn. 081 - 11 specifikace interiéru T00</t>
  </si>
  <si>
    <t>T00-081a</t>
  </si>
  <si>
    <t>D+M Knihovnický regál střední,  ozn. 081a - 11 specifikace interiéru T00</t>
  </si>
  <si>
    <t>D+M Knihovnický regál krajní,dle ozn. 082 - 11 specifikace interiéru T00</t>
  </si>
  <si>
    <t>D+M Knihovnický regál střední, dle ozn. 083 - 11 specifikace interiéru T00</t>
  </si>
  <si>
    <t>D+M konferenční stolek kruhový dle ozn. 084 - 11 specifikace interiéru T00</t>
  </si>
  <si>
    <t>D+M čalouněné křesílko,  dle ozn. 085 - 11 specifikace interiéru T00</t>
  </si>
  <si>
    <t>D+M čalouněný puf dle ozn. 086 - 11 specifikace interiéru T00</t>
  </si>
  <si>
    <t>D+M čalouněný puf dle ozn. 087 - 11 specifikace interiéru T00</t>
  </si>
  <si>
    <t>D+M čalouněný puf dle ozn. 088 - 11 specifikace interiéru T00</t>
  </si>
  <si>
    <t>D+M čalouněný puf  dle ozn. 089 - 11 specifikace interiéru T00</t>
  </si>
  <si>
    <t>D+M konferenční stolek čtvercový dle ozn. 092 - 11 specifikace interiéru T00</t>
  </si>
  <si>
    <t>D+M konzole (police trubková z nerez trub) dle ozn. 094 - 11 specifikace interiéru T00</t>
  </si>
  <si>
    <t>D+M pult u kopírky dle ozn. 096 - 11 specifikace interiéru T00</t>
  </si>
  <si>
    <t>D+M pult u kopírky dle ozn. 097 - 11 specifikace interiéru T00</t>
  </si>
  <si>
    <t>D+M čajová kuchyňka se šatní skříní, dle ozn. 098 - 11 specifikace interiéru T00</t>
  </si>
  <si>
    <t>D+M japonská textilní posuvná stěna dle ozn. 099 - 11 specifikace interiéru T00</t>
  </si>
  <si>
    <t>D+M Knihovnický regál krajní, dle ozn. 101 - 11 specifikace interiéru T00</t>
  </si>
  <si>
    <t>D+M  1 místné  křeslo - s paravanem za zády, dle ozn. 103a - 11 specifikace interiéru T00</t>
  </si>
  <si>
    <t>D+M  1 místné  křeslo - s paravanem z obou stran, dle ozn. 103b - 11 specifikace interiéru T00</t>
  </si>
  <si>
    <t>D+M  1 místné rohové křeslo dle ozn. 104a - 11 specifikace interiéru T00</t>
  </si>
  <si>
    <t>D+M  1 místné rohové křeslo dle ozn. 104b - 11 specifikace interiéru T00</t>
  </si>
  <si>
    <t>D+M  1 místné puf dle ozn. 105 - 11 specifikace interiéru T00</t>
  </si>
  <si>
    <t>D+M  1 místné puf + skleněná deska, dle ozn. 106 - 11 specifikace interiéru T00</t>
  </si>
  <si>
    <t>D+M  1 místné puf - obdélníková područka,dle ozn. 107 - 11 specifikace interiéru T00</t>
  </si>
  <si>
    <t>D+M paravan  dle ozn. 108 - 11 specifikace interiéru T00</t>
  </si>
  <si>
    <t>D+M pult veřejné šatny dle ozn. 109 - 11 specifikace interiéru T00</t>
  </si>
  <si>
    <t>D+M paravan bezpečnostní sklo  s nerezovými kotvícími prvky dle ozn. 113 - 11 specifikace interiéru T00</t>
  </si>
  <si>
    <t>D+M konferenční otočné křeslo,  dle ozn. 115 - 11 specifikace interiéru T00</t>
  </si>
  <si>
    <t>D+M 2 místné křeslo  dle ozn. 116 - 11 specifikace interiéru T00</t>
  </si>
  <si>
    <t>D+M 1 místné křeslo dle ozn. 117 - 11 specifikace interiéru T00</t>
  </si>
  <si>
    <t>D+M pracovní stůl - s kovovou podnoží dle ozn. 119 - 11 specifikace interiéru T00</t>
  </si>
  <si>
    <t>D+M konferenční stolek dle ozn. 120 - 11 specifikace interiéru T00</t>
  </si>
  <si>
    <t>D+M vertikální zelená stěna, dle ozn. 121 - 11 specifikace interiéru T00</t>
  </si>
  <si>
    <t>D+M vertikální zelená stěna, dle ozn. 121a - 11 specifikace interiéru T00</t>
  </si>
  <si>
    <t>T00-099b</t>
  </si>
  <si>
    <t>D+M japonská textilní posuvná stěna dle ozn. 099b - 11 specifikace interiéru T00</t>
  </si>
  <si>
    <t>D+M skříňka nízká, žaluziová, dle ozn. 122 - 11 specifikace interiéru T00</t>
  </si>
  <si>
    <t>D+M skříňka nízká-kombinovaná dveře-nika, dle ozn. 123 - 11 specifikace interiéru T00</t>
  </si>
  <si>
    <t>D+M regál dle ozn. 126 - 11 specifikace interiéru T00</t>
  </si>
  <si>
    <t>D+M výuková - kuchyně dle ozn. 129 - 11 specifikace interiéru T00</t>
  </si>
  <si>
    <t>D+M konferenční stůl dle ozn. 125 - 11 specifikace interiéru T00</t>
  </si>
  <si>
    <t>D+M konferenční stůl dle ozn. 124 - 11 specifikace interiéru T00</t>
  </si>
  <si>
    <t>D+M barová židle, dle ozn. 132 - 11 specifikace interiéru T00</t>
  </si>
  <si>
    <t>D+M zrcadlo - telocvična pozn.: přesný rozměr nutno doměřit na stavbě,  dle ozn. 133 - 11 specifikace interiéru T00</t>
  </si>
  <si>
    <t>T00-137a</t>
  </si>
  <si>
    <t>D+M sestava kartotéky dle ozn. 139 - 11 specifikace interiéru T00</t>
  </si>
  <si>
    <t>D+M háčky na ručníky v kancelářích dle ozn. 145-11  specifikace interiéru T00</t>
  </si>
  <si>
    <t>T00-145</t>
  </si>
  <si>
    <t>D+M skříně na A4 s otevřenými policemi dle ozn. 140 - 11 specifikace interiéru T00</t>
  </si>
  <si>
    <t>D+M nástěnka -  textilní dle ozn. 142a - 11 specifikace interiéru T00</t>
  </si>
  <si>
    <t>D+M věšáková stěna dle ozn. 146 - 11 specifikace interiéru T00</t>
  </si>
  <si>
    <t>T00-146a</t>
  </si>
  <si>
    <t>D+M věšáková stěna dle ozn. 146a - 11 specifikace interiéru T00</t>
  </si>
  <si>
    <t>D+M solitérní věšák,  dle ozn. 147 - 11 specifikace interiéru T00</t>
  </si>
  <si>
    <t>D+M odpadkový koš do učeben dle ozn. 149 - 11 specifikace interiéru T00</t>
  </si>
  <si>
    <t>T00-152a2</t>
  </si>
  <si>
    <t>T00-152b2</t>
  </si>
  <si>
    <t>D+M lavice do posluchárny dle ozn. 152a - 11  specifikace interiéru T00</t>
  </si>
  <si>
    <t>D+M lavice do posluchárny dle ozn. 152a2 - 11  specifikace interiéru T00</t>
  </si>
  <si>
    <t>D+M lavice do posluchárny dle ozn. 152b - 11  specifikace interiéru T00</t>
  </si>
  <si>
    <t>D+M lavice do posluchárny dle ozn. 152b2 - 11  specifikace interiéru T00</t>
  </si>
  <si>
    <t>D+M lavice do posluchárny dle ozn. 152c - 11  specifikace interiéru T00</t>
  </si>
  <si>
    <t>D+M lavice do posluchárny dle ozn. 153a - 11  specifikace interiéru T00</t>
  </si>
  <si>
    <t>T00-153a2</t>
  </si>
  <si>
    <t>D+M lavice do posluchárny dle ozn. 153a2 - 11  specifikace interiéru T00</t>
  </si>
  <si>
    <t>D+M lavice do posluchárny dle ozn. 153b - 11  specifikace interiéru T00</t>
  </si>
  <si>
    <t>D+M lavice do posluchárny dle ozn. 153b2 - 11  specifikace interiéru T00</t>
  </si>
  <si>
    <t>D+M lavice do posluchárny dle ozn. 153c - 11  specifikace interiéru T00</t>
  </si>
  <si>
    <t>D+M šatnová lavice s opěradlem,  dle ozn. 154 - 11  specifikace interiéru T00</t>
  </si>
  <si>
    <t>D+M šatnová lavice s opěradlem, dle ozn. 155 - 11  specifikace interiéru T00</t>
  </si>
  <si>
    <t>D+M stolní lampa, dle ozn. 156 - 11  specifikace interiéru T00</t>
  </si>
  <si>
    <t>D+M celoprosklená vitrína dle ozn. 158 - 11  specifikace interiéru T00</t>
  </si>
  <si>
    <t>D+M sestava vitrín, dle ozn. 158 - 11  specifikace interiéru T00</t>
  </si>
  <si>
    <t>D+M čtvercový stůl s kovovou podnoží dle ozn. 160 - 11 specifikace interiéru T00</t>
  </si>
  <si>
    <t>D+M skříně na A4 s otevřenými policemi dle ozn. 162 - 11 specifikace interiéru T00</t>
  </si>
  <si>
    <t>T00-165</t>
  </si>
  <si>
    <t>D+M stůl s kovovou podnoží dle ozn. 165 - 11 specifikace interiéru T00</t>
  </si>
  <si>
    <t>D+M pracovní stůl - s kovovou podnoží dle ozn. 167 - 11 specifikace interiéru T00</t>
  </si>
  <si>
    <t>D+M křeslo vedoucí, dle ozn. 170 - 11 specifikace interiéru T00</t>
  </si>
  <si>
    <t>T00-173</t>
  </si>
  <si>
    <t>D+M výškově nastavitelný pracovní stůl dle ozn. 173 - 11 specifikace interiéru T00</t>
  </si>
  <si>
    <t>D+M školní stůl - lavice, dle ozn. 176 - 11 specifikace interiéru T00</t>
  </si>
  <si>
    <t>D+M pult na stání, dle ozn. 177 - 11 specifikace interiéru T00</t>
  </si>
  <si>
    <t>T00-177a</t>
  </si>
  <si>
    <t>D+M pult na stání, dle ozn. 177a - 11 specifikace interiéru T00</t>
  </si>
  <si>
    <t>D+M věšáková stěna dle ozn. 200 - 11 specifikace interiéru T00</t>
  </si>
  <si>
    <t>T00-202a</t>
  </si>
  <si>
    <t>D + M regálu dle ozn. 207 - 11 specifikace interiéru T00</t>
  </si>
  <si>
    <t>T00-213</t>
  </si>
  <si>
    <t>T00-214</t>
  </si>
  <si>
    <t>T00-215</t>
  </si>
  <si>
    <t>D + M Přednášková stěna dle ozn. 214 - 11 specifikace interiéru T00</t>
  </si>
  <si>
    <t>D + M Stůl na terasu dle ozn. 215 - 11 specifikace interiéru T00</t>
  </si>
  <si>
    <t>T00-216</t>
  </si>
  <si>
    <t>D + M Židle na terasu dle ozn. 216 - 11 specifikace interiéru T00</t>
  </si>
  <si>
    <t>D + M Police dle ozn. 217 - 11 specifikace interiéru T00</t>
  </si>
  <si>
    <t>T00-217</t>
  </si>
  <si>
    <t>T00-218</t>
  </si>
  <si>
    <t>D + M Skříň otevřená dle ozn. 218 - 11 specifikace interiéru T00</t>
  </si>
  <si>
    <t>D+M Skříňka na notebook dle ozn. 372 - 11 specifikace interiéru T00</t>
  </si>
  <si>
    <t>D+M Dávkovač pěny, dle ozn. DP - 11 specifikace interiéru T00</t>
  </si>
  <si>
    <t>D+M koš malý - hygienický koš nástěnný  dle ozn. KM - 11 specifikace interiéru T00</t>
  </si>
  <si>
    <t>D+M štětka WC, dle ozn. ŠT - 11 specifikace interiéru T00</t>
  </si>
  <si>
    <t>D+M věšák na dveře wc, dle ozn. VE - 11 specifikace interiéru T00</t>
  </si>
  <si>
    <t>T00-027a</t>
  </si>
  <si>
    <t>D+M nástavec na skříň s dveřmi, dle ozn. 027a - 11 specifikace interiéru T00</t>
  </si>
  <si>
    <t>D+M vestavná dibestoř dle ozn. 038d - 11 specifikace interiéru T00</t>
  </si>
  <si>
    <t>T00-053a</t>
  </si>
  <si>
    <t>D+M lavice do posluchárny dle ozn. 053a - 11 specifikace interiéru T00</t>
  </si>
  <si>
    <t>D+M pult studijního oddělení dle ozn. 137a - 11 specifikace interiéru T00</t>
  </si>
  <si>
    <t>D+M pult studijního oddělení dle ozn. 137 - 11 specifikace interiéru T00</t>
  </si>
  <si>
    <t>D+M nástěnka - magnetická, dle ozn. 142 - 11 specifikace interiéru T00</t>
  </si>
  <si>
    <t>T00-140a</t>
  </si>
  <si>
    <t>D+M skříně na A4 s otevřenými policemi dle ozn. 140a - 11 specifikace interiéru T00</t>
  </si>
  <si>
    <t>D+M konferenční stolek čtvercový dle ozn. 169a - 11 specifikace interiéru T00</t>
  </si>
  <si>
    <t>D stolku k sedacímu vaku dle ozn. 202a - 11 specifikace interiéru T00</t>
  </si>
  <si>
    <t>D+M skříňka pod umyvadlo - dle ozn. 060 - 11 specifikace interiéru T00</t>
  </si>
  <si>
    <t>D+M Zásobník na skládané ručníky,  dle ozn. DSK - 11 specifikace interiéru T00</t>
  </si>
  <si>
    <t>D+M odpadkový koš velký drátěný dle ozn. KV - 11 specifikace interiéru T00</t>
  </si>
  <si>
    <t>D+M odpadkový koš velký závěsný nerezový dle ozn. KVVS - 11 specifikace interiéru T00</t>
  </si>
  <si>
    <t>T00-KVVS</t>
  </si>
  <si>
    <t>T00-KPRL</t>
  </si>
  <si>
    <t>D+M odpadkový koš na papírové ručníky do laboratoří dle ozn. KPRL-11 specifikace interiéru T00</t>
  </si>
  <si>
    <t>D+M Zásobník na toaletní papír  dle ozn. ZP - 11 specifikace interiéru T00</t>
  </si>
  <si>
    <t>T00-DD</t>
  </si>
  <si>
    <t>D+M Dávkovač - dezinfekce, dle ozn. DD - 11 specifikace interiéru T00</t>
  </si>
  <si>
    <t>T00-068a</t>
  </si>
  <si>
    <t>D+M nástavec na skříň s dveřmi, dle ozn. 068a - 11 specifikace interiéru T00</t>
  </si>
  <si>
    <t>50</t>
  </si>
  <si>
    <t>T00-206a</t>
  </si>
  <si>
    <t>D+M skříně vysoké kombinované vč. nástavce dle ozn. 206a - 11 specifikace interiéru T00</t>
  </si>
  <si>
    <t>T00-219</t>
  </si>
  <si>
    <t>D+M židle kancelářská - vedoucí,  dle ozn. 002 - 13 specifikace interiéru T00</t>
  </si>
  <si>
    <t>D+M konferenční křesílko,  dle ozn. 004 - 13  specifikace interiéru T00</t>
  </si>
  <si>
    <t>D+M konferenční křesílko (sekretářka),  dle ozn. 005 - 13 specifikace interiéru T00</t>
  </si>
  <si>
    <t>D+M konferenční stůl  dle ozn. 014 - 13 specifikace interiéru T00</t>
  </si>
  <si>
    <t>D+M pracovní stůl dle ozn. 017 - 13 specifikace interiéru T00</t>
  </si>
  <si>
    <t>D+M konferenční stůl obdélníkový dle ozn. 018 - 13 specifikace interiéru T00</t>
  </si>
  <si>
    <t>D+M kancelářský zásuvkový kontejner dle ozn. 023 - 13 specifikace interiéru T00</t>
  </si>
  <si>
    <t>D+M skříňka nízká, žaluziová,  dle ozn. 025 - 13 specifikace interiéru T00</t>
  </si>
  <si>
    <t>D+M skříňka nízká-kombinovaná dveře-nika, dle ozn. 026 - 13 specifikace interiéru T00</t>
  </si>
  <si>
    <t>D+M skříň vysoká s dveřmi, dle ozn. 027 - 13 specifikace interiéru T00</t>
  </si>
  <si>
    <t>D+M nástavec na skříň s dveřmi, dle ozn. 027a - 13 specifikace interiéru T00</t>
  </si>
  <si>
    <t>D+M skříň vysoká s dveřmi kombinovaná plné/sklo dle ozn. 028 - 13 specifikace interiéru T00</t>
  </si>
  <si>
    <t>D+M skříň vysoká s dveřmi šatní dle ozn. 029 - 13 specifikace interiéru T00</t>
  </si>
  <si>
    <t>D+M stůl jídelní (čajová kuchyňka)  dle ozn. 032 - 13 specifikace interiéru T00</t>
  </si>
  <si>
    <t xml:space="preserve">D+M čajová kuchyňka, dle ozn. 038a - 13 specifikace interiéru T00 </t>
  </si>
  <si>
    <t>D+M věšáková stěna, dle ozn. 039 - 13 specifikace interiéru T00</t>
  </si>
  <si>
    <t>D+M odpadkový koš, kancelářský, dle ozn. 040 - 13 specifikace interiéru T00</t>
  </si>
  <si>
    <t>D+M šatní skříňka-jednodvéřová, dle ozn. 041 - 13 specifikace interiéru T00</t>
  </si>
  <si>
    <t>D+M skříňka nízká,dvoudvéřová, dle ozn. 058 - 13 specifikace interiéru T00</t>
  </si>
  <si>
    <t>D+M pracovní stůl - s kovovou podnoží  dle ozn. 069 - 13 specifikace interiéru T00</t>
  </si>
  <si>
    <t>D+M pracovní stůl - s kovovou podnoží, dle ozn. 070 - 13 specifikace interiéru T00</t>
  </si>
  <si>
    <t>D+M regál, dle ozn. 075 - 13 specifikace interiéru T00</t>
  </si>
  <si>
    <t>D+M regál, dle ozn. 077a - 13 specifikace interiéru T00</t>
  </si>
  <si>
    <t>D+M pult u kopírky dle ozn. 097 - 13 specifikace interiéru T00</t>
  </si>
  <si>
    <t>D+M pracovní stůl - s kovovou podnoží dle ozn. 119 - 13 specifikace interiéru T00</t>
  </si>
  <si>
    <t>D+M regál dle ozn. 126 - 13 specifikace interiéru T00</t>
  </si>
  <si>
    <t>D+M sestava kartotéky dle ozn. 139 - 13 specifikace interiéru T00</t>
  </si>
  <si>
    <t>D+M koše na tříděný odpad,  dle ozn. 144 - 13 specifikace interiéru T00</t>
  </si>
  <si>
    <t>D+M solitérní věšák,  dle ozn. 147 - 13 specifikace interiéru T00</t>
  </si>
  <si>
    <t>D+M šatnová lavice s opěradlem,  dle ozn. 154 - 13  specifikace interiéru T00</t>
  </si>
  <si>
    <t>D+M šatnová lavice s opěradlem, dle ozn. 155 - 13  specifikace interiéru T00</t>
  </si>
  <si>
    <t>D + M Stůl na terasu dle ozn. 215 - 13 specifikace interiéru T00</t>
  </si>
  <si>
    <t>D + M Židle na terasu dle ozn. 216 - 13 specifikace interiéru T00</t>
  </si>
  <si>
    <t>D+M odpadkový koš velký drátěný dle ozn. KV - 13 specifikace interiéru T00</t>
  </si>
  <si>
    <t>D+M odpadkový koš velký závěsný nerezový dle ozn. KVVS - 13 specifikace interiéru T00</t>
  </si>
  <si>
    <t>D+M koš malý - hygienický koš nástěnný  dle ozn. KM - 13 specifikace interiéru T00</t>
  </si>
  <si>
    <t>D+M štětka WC, dle ozn. ŠT - 13 specifikace interiéru T00</t>
  </si>
  <si>
    <t>D+M Zásobník na toaletní papír  dle ozn. ZP - 13 specifikace interiéru T00</t>
  </si>
  <si>
    <t>D+M Dávkovač pěny, dle ozn. DP - 13 specifikace interiéru T00</t>
  </si>
  <si>
    <t>D+M Dávkovač - dezinfekce, dle ozn. DD - 13 specifikace interiéru T00</t>
  </si>
  <si>
    <t>D+M Zásobník na skládané ručníky,  dle ozn. DSK - 13 specifikace interiéru T00</t>
  </si>
  <si>
    <t>D+M věšák na dveře wc, dle ozn. VE - 13 specifikace interiéru T00</t>
  </si>
  <si>
    <t>D+M háčky kotvené do zdi,  dle ozn. SPR-V - 13 specifikace interiéru T00</t>
  </si>
  <si>
    <t>T00-041b</t>
  </si>
  <si>
    <t>D+M šatní skříňka-jednodvéřová, dle ozn. 041b - 11 specifikace interiéru T00</t>
  </si>
  <si>
    <t>T00-027b</t>
  </si>
  <si>
    <t>D+M sestava skříní s nástavci, dle ozn. 027b - 13 specifikace interiéru T00</t>
  </si>
  <si>
    <t>D + M stůl koferenční, podnoží z litého leštěného hliník dle ozn. 304 - 13 specifikace interiéru T00</t>
  </si>
  <si>
    <t>D+M pracovní stůl dle ozn. 337 - 13 specifikace interiéru T00</t>
  </si>
  <si>
    <t>D+M skříň otevřená na poštu dle ozn. 338 - 13 specifikace interiéru T00</t>
  </si>
  <si>
    <t>D+M skříň dle ozn. 345 - 13 specifikace interiéru T00</t>
  </si>
  <si>
    <t>D+M školní stůl - lavice dle ozn. 055 - 11 specifikace interiéru T00</t>
  </si>
  <si>
    <t>D+M šatní 2 boxy, dle ozn. 042 - 11 specifikace interiéru T00</t>
  </si>
  <si>
    <t>D+M Boxová šatní skříňka - 6 schránek, dle ozn. 043 - 11 specifikace interiéru T00</t>
  </si>
  <si>
    <t>D+M neprůhledný polep na stěnu včetně dveří, matný,  dle ozn. 161 - 11 specifikace interiéru T00</t>
  </si>
  <si>
    <t>D + M Nábytkový elektronický trezor dle ozn. 219 - 11 specifikace interiéru T00</t>
  </si>
  <si>
    <t>D + M stůl pracovní dle ozn. 356a - 13 specifikace interiéru T03</t>
  </si>
  <si>
    <t>D + M stůl pracovní dle ozn. 356 - 13 specifikace interiéru T02</t>
  </si>
  <si>
    <t>D+M lavička venkovní vč. kotvení ozn. 359-13 specifikace T00</t>
  </si>
  <si>
    <t>D+M lavička venkovní vč. kotvení ozn. 358-13 specifikace T00</t>
  </si>
  <si>
    <t>D+M lavička venkovní vč. kotvení ozn. 360-13 specifikace T00</t>
  </si>
  <si>
    <t>D+M skříňka nízká, žaluziová, dle ozn. 024a - 13 specifikace interiéru T00</t>
  </si>
  <si>
    <t>D+M věšáková stěna, dle ozn. 039a - 13 specifikace interiéru T00</t>
  </si>
  <si>
    <t>T00-039a</t>
  </si>
  <si>
    <t>D+M stůl čtvercový s kovovou podnoží dle ozn. 160 - 13 specifikace interiéru T00</t>
  </si>
  <si>
    <t>D+M židle kancelářskádle ozn. 001 - 12 specifikace interiéru T00</t>
  </si>
  <si>
    <t>D+M stolový paravan dle ozn. 012 - 12 specifikace interiéru T00</t>
  </si>
  <si>
    <t>D+M sestava  stolů ve tvaru L - dle ozn. 013 - 12  specifikace interiéru T00</t>
  </si>
  <si>
    <t>D+M kancelářský zásuvkový kontejner dle ozn. 023 - 12 specifikace interiéru T00</t>
  </si>
  <si>
    <t>D+M skříň vysoká s dveřmi, dle ozn. 027 - 12 specifikace interiéru T00</t>
  </si>
  <si>
    <t>D+M skříň vysoká s dveřmi kombinovaná plné/sklo dle ozn. 028 - 12 specifikace interiéru T00</t>
  </si>
  <si>
    <t>D+M skříň vysoká s dveřmi šatní dle ozn. 029 - 12 specifikace interiéru T00</t>
  </si>
  <si>
    <t>D+M stůl jídelní dle ozn. 032 - 12 specifikace interiéru T00</t>
  </si>
  <si>
    <t>D+M stůl jídelní dle ozn. 032a - 12 specifikace interiéru T00</t>
  </si>
  <si>
    <t>D+M čajová kuchyňka u sekretářek, dle ozn. 347 - 13 specifikace interiéru T00</t>
  </si>
  <si>
    <t>D+M sestava nábytku dle ozn. 349 - 13 specifikace interiéru T00</t>
  </si>
  <si>
    <t>D+M skříňka nízká, žaluziová,  dle ozn. 025 - 12 specifikace interiéru T00</t>
  </si>
  <si>
    <t>D+M jídelní židle,  dle ozn. 033 - 12 specifikace interiéru T00</t>
  </si>
  <si>
    <t xml:space="preserve">D+M čajová kuchyňka, dle ozn. 038a - 12 specifikace interiéru T00 </t>
  </si>
  <si>
    <t>T00-041c</t>
  </si>
  <si>
    <t>T00-220</t>
  </si>
  <si>
    <t>T00-221</t>
  </si>
  <si>
    <t>T00-024a</t>
  </si>
  <si>
    <t>D+M sestava  stolů ve tvaru L - dle ozn. 013 - 13  specifikace interiéru T00</t>
  </si>
  <si>
    <t>D+M stůl jídelní venkovní dle ozn. 215 - 12 specifikace interiéru T00</t>
  </si>
  <si>
    <t>T00-032a</t>
  </si>
  <si>
    <t>T00-033a</t>
  </si>
  <si>
    <t>D+M jídelní židle,  dle ozn. 033a - 12 specifikace interiéru T00</t>
  </si>
  <si>
    <t>D+M věšák nástěnný,  dle ozn. 220 - 12 specifikace interiéru T00</t>
  </si>
  <si>
    <t>D+M věšák prostorový,  dle ozn. 221 - 12 specifikace interiéru T00</t>
  </si>
  <si>
    <t>D+M háčky kotvené do zdi,  dle ozn. SPR-V - 12 specifikace interiéru T00</t>
  </si>
  <si>
    <t>D+M odpadkový koš velký drátěný dle ozn. KV - 12 specifikace interiéru T00</t>
  </si>
  <si>
    <t>D+M odpadkový koš velký závěsný nerezový dle ozn. KVVS - 12 specifikace interiéru T00</t>
  </si>
  <si>
    <t>D+M koš malý - hygienický koš nástěnný  dle ozn. KM - 12 specifikace interiéru T00</t>
  </si>
  <si>
    <t>D+M štětka WC, dle ozn. ŠT - 12 specifikace interiéru T00</t>
  </si>
  <si>
    <t>D+M Zásobník na toaletní papír  dle ozn. ZP - 12 specifikace interiéru T00</t>
  </si>
  <si>
    <t>D+M Dávkovač pěny, dle ozn. DP - 12 specifikace interiéru T00</t>
  </si>
  <si>
    <t>D+M Dávkovač - dezinfekce, dle ozn. DD - 12 specifikace interiéru T00</t>
  </si>
  <si>
    <t>D+M Zásobník na skládané ručníky,  dle ozn. DSK - 12 specifikace interiéru T00</t>
  </si>
  <si>
    <t>D+M věšák na dveře wc, dle ozn. VE - 12 specifikace interiéru T00</t>
  </si>
  <si>
    <t>T00-172</t>
  </si>
  <si>
    <t>D+M lichoběžníkový stůl dle ozn. 172 - 11 specifikace interiéru T01</t>
  </si>
  <si>
    <t>T00-143</t>
  </si>
  <si>
    <t>T00-222</t>
  </si>
  <si>
    <t>D + M Zvýšená židle dle ozn. 222 - 11 specifikace interiéru T01</t>
  </si>
  <si>
    <t>T00-173a</t>
  </si>
  <si>
    <t>D+M pracovní stůl dle ozn. 173a - 11 specifikace interiéru T00</t>
  </si>
  <si>
    <t>UniMeC, 2. etapa</t>
  </si>
  <si>
    <t>T00-146b</t>
  </si>
  <si>
    <t>D+M věšáková stěna dle ozn. 146b - 11 specifikace interiéru T01</t>
  </si>
  <si>
    <t>T00-153c</t>
  </si>
  <si>
    <t>T00-153b2</t>
  </si>
  <si>
    <t>T00-153b3</t>
  </si>
  <si>
    <t>D+M lavice do posluchárny dle ozn. 153b3 - 11  specifikace interiéru T00</t>
  </si>
  <si>
    <t>T00-152b3</t>
  </si>
  <si>
    <t>D+M lavice do posluchárny dle ozn. 152b3 - 11  specifikace interiéru T00</t>
  </si>
  <si>
    <t>D+M židle kancelářská dle ozn. 001 - 11 specifikace interiéru T00</t>
  </si>
  <si>
    <t>T00-304</t>
  </si>
  <si>
    <t>T00-337</t>
  </si>
  <si>
    <t>T00-338</t>
  </si>
  <si>
    <t>T00-345</t>
  </si>
  <si>
    <t>T00-347</t>
  </si>
  <si>
    <t>T00-349</t>
  </si>
  <si>
    <t>T00-358</t>
  </si>
  <si>
    <t>T00-359</t>
  </si>
  <si>
    <t>T00-360</t>
  </si>
  <si>
    <t>T00-305</t>
  </si>
  <si>
    <t>T00-333</t>
  </si>
  <si>
    <t>T00-314</t>
  </si>
  <si>
    <t>T00-343</t>
  </si>
  <si>
    <t>T00-319</t>
  </si>
  <si>
    <t>T00-320</t>
  </si>
  <si>
    <t>T00-323</t>
  </si>
  <si>
    <t>T00-326</t>
  </si>
  <si>
    <t>T00-339</t>
  </si>
  <si>
    <t>T00-344</t>
  </si>
  <si>
    <t>T00-346</t>
  </si>
  <si>
    <t>T00-352</t>
  </si>
  <si>
    <t>T00-356</t>
  </si>
  <si>
    <t>T00-352a</t>
  </si>
  <si>
    <t>T00-356a</t>
  </si>
  <si>
    <t>T00-312</t>
  </si>
  <si>
    <t>T00-223</t>
  </si>
  <si>
    <t>D + M Skříň na klíče dle ozn. 223 - 11 specifikace interiéru T02</t>
  </si>
  <si>
    <t>T00-224</t>
  </si>
  <si>
    <t>T00-225</t>
  </si>
  <si>
    <t>T00-215a</t>
  </si>
  <si>
    <t>T00-163</t>
  </si>
  <si>
    <t>D+M truhlíků dle ozn. 163 - 11 specifikace interiéru T01</t>
  </si>
  <si>
    <t>T00-226</t>
  </si>
  <si>
    <t>D + M Úklidový stroj dle ozn. 225 - 11 specifikace interiéru T03</t>
  </si>
  <si>
    <t>D + M Úklidový stroj dle ozn. 226 - 11 specifikace interiéru T04</t>
  </si>
  <si>
    <t>D + M Skříňka na klíče dle ozn. 224 - 11 specifikace interiéru T03</t>
  </si>
  <si>
    <t>Část 1 - Sedací nábytek</t>
  </si>
  <si>
    <t>Sedací nábytek SO 111 - Hlavní budova</t>
  </si>
  <si>
    <t>Sedací nábytek SO 112 - Menza</t>
  </si>
  <si>
    <t>Sedací nábytek SO 113 - Děkanát</t>
  </si>
  <si>
    <t>Část 2 - Stoly, skříně, kuchyně</t>
  </si>
  <si>
    <t>Stoly, skříně, kuchyně SO 111 - Hlavní budova</t>
  </si>
  <si>
    <t>Stoly, skříně, kuchyně SO 112 - Menza</t>
  </si>
  <si>
    <t>Stoly, skříně, kuchyně SO 113 - Děkanát</t>
  </si>
  <si>
    <t>Část 3 - Šatny, sklady a ostatní</t>
  </si>
  <si>
    <t>Šatny, sklady a ostatní SO 111 - Hlavní budova</t>
  </si>
  <si>
    <t>Šatny, sklady a ostatní SO 112 - Menza</t>
  </si>
  <si>
    <t>Šatny, sklady a ostatní SO 113 - Děkanát</t>
  </si>
  <si>
    <t>Část 4 - Posluchárny, knihovna</t>
  </si>
  <si>
    <t>Posluchárny, knihovna SO 111 - Hlavní budova</t>
  </si>
  <si>
    <t>Část VZ</t>
  </si>
  <si>
    <t>Objekt</t>
  </si>
  <si>
    <t>SO 111</t>
  </si>
  <si>
    <t>SO112</t>
  </si>
  <si>
    <t>SO 113</t>
  </si>
  <si>
    <t>CELKEM</t>
  </si>
  <si>
    <t>-</t>
  </si>
  <si>
    <t>Nabídková cena (CZK bez DPH)</t>
  </si>
  <si>
    <t>Maximální hodnota (CZK bez DPH)</t>
  </si>
  <si>
    <t>Kontrola</t>
  </si>
  <si>
    <t>Součet SO 112 + SO 113</t>
  </si>
  <si>
    <t>1. etapa</t>
  </si>
  <si>
    <t>D+M interiérový stojan na vlajky dle ozn. 213 - 11 specifikace interiéru T00</t>
  </si>
  <si>
    <t>D+M skříňka nízká, žaluziová, dle ozn. 024 - 13 specifikace interiéru T00</t>
  </si>
  <si>
    <t>T00-314a</t>
  </si>
  <si>
    <t>T00-323a</t>
  </si>
  <si>
    <t>T00-344a</t>
  </si>
  <si>
    <t>D + M Police dle ozn. 217 - 13 specifikace interiéru T00</t>
  </si>
  <si>
    <t>T00-348</t>
  </si>
  <si>
    <t>D+M skříň dle ozn. 348 - 13 specifikace interiéru T00</t>
  </si>
  <si>
    <t>D+M Skleněná magnetická tabule dle ozn. 143 - 11 specifikace interiéru T00</t>
  </si>
  <si>
    <t>D+M Skleněná magnetická tabule dle ozn. 143 - 13 specifikace interiéru T00</t>
  </si>
  <si>
    <t>D+M jídelní židle,  dle ozn. 033a - 13 specifikace interiéru T00</t>
  </si>
  <si>
    <t>D+M truhlík včetně osázení rostlinami dle ozn. V163 - 12 specifikace interiéru T00</t>
  </si>
  <si>
    <t>T00-321</t>
  </si>
  <si>
    <t>D + M kancelářská židle dle ozn. 321 - 13 specifikace interiéru T02</t>
  </si>
  <si>
    <t>D+M stůl jídelní venkovní dle ozn. 215a - 12 specifikace interiéru T00</t>
  </si>
  <si>
    <t>D + M stůl koferenční, podnoží z litého leštěného hliník dle ozn. 305 - 13 specifikace interiéru T00</t>
  </si>
  <si>
    <t>D + M dělící příčka s dveřmi dle ozn. 312 - 13 specifikace interiéru T00</t>
  </si>
  <si>
    <t>D + M stůl koferenční kruhový dle ozn. 314 - 13 specifikace interiéru T00</t>
  </si>
  <si>
    <t>D + M stůl koferenční kruhový dle ozn. 314a - 13 specifikace interiéru T00</t>
  </si>
  <si>
    <t>D + M kancelářská židle dle ozn. 319 - 13 specifikace interiéru T00</t>
  </si>
  <si>
    <t>D + M kancelářská židle dle ozn. 320 - 13 specifikace interiéru T00</t>
  </si>
  <si>
    <t>D + M konferenční židle dle ozn. 323 - 13 specifikace interiéru T00</t>
  </si>
  <si>
    <t>D + M konferenční židle dle ozn. 323a - 13 specifikace interiéru T00</t>
  </si>
  <si>
    <t>D + M skříň šatní dle ozn. 326 - 13 specifikace interiéru T00</t>
  </si>
  <si>
    <t>D + M zásuvkový kontejner dle ozn. 333 - 13 specifikace interiéru T00</t>
  </si>
  <si>
    <t>D+M pult dle ozn. 339 - 13 specifikace interiéru T00</t>
  </si>
  <si>
    <t>D + M skříňka nízká žaluziová dle ozn. 343 - 13 specifikace interiéru T00</t>
  </si>
  <si>
    <t>D + M skříň dle ozn. 344 - 13 specifikace interiéru T00</t>
  </si>
  <si>
    <t>D + M skříňka nízká žaluziová dle ozn. 346 - 13 specifikace interiéru T00</t>
  </si>
  <si>
    <t>D + M stůl pracovní dle ozn. 352 - 13 specifikace interiéru T00</t>
  </si>
  <si>
    <t>D + M stůl pracovní dle ozn. 352a - 13 specifikace interiéru T00</t>
  </si>
  <si>
    <t>D + M skříň dle ozn. 344a - 13 specifikace interiéru T00</t>
  </si>
  <si>
    <t>Název části</t>
  </si>
  <si>
    <t>Stoly, skříně, kuchyně</t>
  </si>
  <si>
    <t>Šatny, sklady, ostatní</t>
  </si>
  <si>
    <t>Posluchárny, knihovna</t>
  </si>
  <si>
    <t>D+M skříňka nízká, žaluziová, dle ozn. 123 - 13 specifikace interiéru T00</t>
  </si>
  <si>
    <t>D+M stůl jídelní  dle ozn. 063 - 12 specifikace interiéru T00</t>
  </si>
  <si>
    <t>D+M pracovní stůl - s kovovou podnoží, dle ozn. 070 - 12 specifikace interiéru T00</t>
  </si>
  <si>
    <t>D+M pracovní stůl - s kovovou podnoží dle ozn. 167 - 12 specifikace interiéru T00</t>
  </si>
  <si>
    <t>D+M pracovní stůl - s kovovou podnoží  dle ozn. 167 - 13 specifikace interiéru T00</t>
  </si>
  <si>
    <t>D+M vertikální zelená stěna, dle ozn. 121 - 12 specifikace interiéru T00</t>
  </si>
  <si>
    <t>D+M šatní skříňka, dle ozn. 041c - 12 specifikace interiéru T00</t>
  </si>
  <si>
    <t>D+M koše na tříděný odpad,  dle ozn. 144 - 12 specifikace interiéru T00</t>
  </si>
  <si>
    <t>D+M odpadkový koš, kancelářský, dle ozn. 040 - 12 specifikace interiéru T00</t>
  </si>
  <si>
    <t>Na výkresech jsou položky, které neobsahuje tento výkaz, a které nejsou předmětem této veřejné zakázky.</t>
  </si>
  <si>
    <t>Jedná se o položky:</t>
  </si>
  <si>
    <t>157 - 11</t>
  </si>
  <si>
    <t>361 - 13</t>
  </si>
  <si>
    <t>D + M Police dle ozn. 217 - 12 specifikace interiéru T00</t>
  </si>
  <si>
    <t xml:space="preserve">UK – LFPL - Pořízení vybavení dostavby kampusu UniMeC II. etapa, id. číslo  133D241000008 </t>
  </si>
  <si>
    <t>UK – LFPL – Výstavba menzy a děkanátu v kampusu UniMec, id. číslo 133D241000003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</si>
</sst>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dd\.mm\.yyyy"/>
  </numFmts>
  <fonts count="2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name val="Arial CE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1"/>
    <xf numFmtId="0" fontId="1" fillId="0" borderId="1"/>
    <xf numFmtId="0" fontId="14" fillId="0" borderId="1"/>
    <xf numFmtId="0" fontId="14" fillId="0" borderId="1"/>
    <xf numFmtId="0" fontId="16" fillId="0" borderId="1" applyNumberFormat="0" applyFill="0" applyBorder="0" applyAlignment="0" applyProtection="0"/>
  </cellStyleXfs>
  <cellXfs count="163">
    <xf numFmtId="0" fontId="0" fillId="0" borderId="0" xfId="0"/>
    <xf numFmtId="0" fontId="0" fillId="0" borderId="0" xfId="0" applyProtection="1"/>
    <xf numFmtId="4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" fontId="17" fillId="0" borderId="18" xfId="0" applyNumberFormat="1" applyFont="1" applyBorder="1"/>
    <xf numFmtId="4" fontId="17" fillId="0" borderId="16" xfId="0" applyNumberFormat="1" applyFont="1" applyBorder="1"/>
    <xf numFmtId="4" fontId="17" fillId="0" borderId="24" xfId="0" applyNumberFormat="1" applyFont="1" applyBorder="1"/>
    <xf numFmtId="4" fontId="17" fillId="0" borderId="25" xfId="0" applyNumberFormat="1" applyFont="1" applyBorder="1"/>
    <xf numFmtId="4" fontId="17" fillId="0" borderId="26" xfId="0" applyNumberFormat="1" applyFont="1" applyBorder="1"/>
    <xf numFmtId="4" fontId="17" fillId="0" borderId="27" xfId="0" applyNumberFormat="1" applyFont="1" applyBorder="1"/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17" fillId="0" borderId="17" xfId="0" applyNumberFormat="1" applyFont="1" applyBorder="1"/>
    <xf numFmtId="4" fontId="17" fillId="0" borderId="21" xfId="0" applyNumberFormat="1" applyFont="1" applyBorder="1"/>
    <xf numFmtId="0" fontId="17" fillId="0" borderId="19" xfId="0" applyFont="1" applyBorder="1" applyAlignment="1">
      <alignment horizontal="center" vertical="center" wrapText="1"/>
    </xf>
    <xf numFmtId="4" fontId="17" fillId="0" borderId="29" xfId="0" applyNumberFormat="1" applyFont="1" applyBorder="1"/>
    <xf numFmtId="0" fontId="17" fillId="0" borderId="29" xfId="0" applyFont="1" applyBorder="1"/>
    <xf numFmtId="4" fontId="17" fillId="0" borderId="30" xfId="0" applyNumberFormat="1" applyFont="1" applyBorder="1"/>
    <xf numFmtId="4" fontId="17" fillId="0" borderId="31" xfId="0" applyNumberFormat="1" applyFont="1" applyBorder="1"/>
    <xf numFmtId="4" fontId="17" fillId="0" borderId="32" xfId="0" applyNumberFormat="1" applyFont="1" applyBorder="1"/>
    <xf numFmtId="4" fontId="17" fillId="0" borderId="33" xfId="0" applyNumberFormat="1" applyFont="1" applyBorder="1"/>
    <xf numFmtId="0" fontId="18" fillId="0" borderId="32" xfId="0" applyFont="1" applyBorder="1"/>
    <xf numFmtId="0" fontId="18" fillId="0" borderId="34" xfId="0" applyFont="1" applyBorder="1"/>
    <xf numFmtId="0" fontId="17" fillId="0" borderId="27" xfId="0" applyFont="1" applyBorder="1"/>
    <xf numFmtId="4" fontId="17" fillId="0" borderId="38" xfId="0" applyNumberFormat="1" applyFont="1" applyBorder="1"/>
    <xf numFmtId="0" fontId="0" fillId="0" borderId="0" xfId="0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2" borderId="0" xfId="0" applyFont="1" applyFill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center"/>
    </xf>
    <xf numFmtId="0" fontId="11" fillId="0" borderId="15" xfId="0" applyFont="1" applyBorder="1" applyAlignment="1" applyProtection="1">
      <alignment horizontal="center" vertical="center"/>
    </xf>
    <xf numFmtId="49" fontId="11" fillId="0" borderId="15" xfId="0" applyNumberFormat="1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" fontId="11" fillId="0" borderId="15" xfId="0" applyNumberFormat="1" applyFont="1" applyBorder="1" applyAlignment="1" applyProtection="1">
      <alignment vertical="center"/>
    </xf>
    <xf numFmtId="3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vertical="center"/>
    </xf>
    <xf numFmtId="3" fontId="0" fillId="0" borderId="0" xfId="0" applyNumberFormat="1" applyProtection="1"/>
    <xf numFmtId="3" fontId="0" fillId="4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3" fontId="0" fillId="3" borderId="0" xfId="0" applyNumberFormat="1" applyFont="1" applyFill="1" applyAlignment="1" applyProtection="1">
      <alignment horizontal="center" vertical="center"/>
    </xf>
    <xf numFmtId="4" fontId="0" fillId="0" borderId="0" xfId="0" applyNumberFormat="1" applyProtection="1"/>
    <xf numFmtId="4" fontId="11" fillId="5" borderId="15" xfId="0" applyNumberFormat="1" applyFont="1" applyFill="1" applyBorder="1" applyAlignment="1" applyProtection="1">
      <alignment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</xf>
    <xf numFmtId="3" fontId="11" fillId="0" borderId="15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3" fontId="0" fillId="0" borderId="3" xfId="0" applyNumberFormat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0" fillId="0" borderId="9" xfId="0" applyNumberFormat="1" applyFont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2" borderId="0" xfId="0" applyNumberFormat="1" applyFont="1" applyFill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3" fontId="11" fillId="2" borderId="12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7" fillId="0" borderId="28" xfId="0" applyFont="1" applyBorder="1" applyAlignment="1">
      <alignment horizontal="center" vertical="center" wrapText="1"/>
    </xf>
    <xf numFmtId="0" fontId="0" fillId="0" borderId="1" xfId="0" applyFill="1" applyBorder="1"/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6">
    <cellStyle name="Hypertextový odkaz 2" xfId="5"/>
    <cellStyle name="Normální" xfId="0" builtinId="0" customBuiltin="1"/>
    <cellStyle name="Normální 2" xfId="1"/>
    <cellStyle name="Normální 2 4" xfId="2"/>
    <cellStyle name="Normální 3" xfId="4"/>
    <cellStyle name="Normální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mruColors>
      <color rgb="FFFFFFCC"/>
      <color rgb="FFE28A8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zoomScale="115" zoomScaleNormal="115" workbookViewId="0">
      <selection activeCell="E17" sqref="E17"/>
    </sheetView>
  </sheetViews>
  <sheetFormatPr defaultColWidth="9.33203125" defaultRowHeight="11.25" x14ac:dyDescent="0.2"/>
  <cols>
    <col min="1" max="1" width="9.33203125" style="124"/>
    <col min="2" max="2" width="15.33203125" style="124" customWidth="1"/>
    <col min="3" max="3" width="23.5" style="124" customWidth="1"/>
    <col min="4" max="4" width="17.33203125" style="124" bestFit="1" customWidth="1"/>
    <col min="5" max="5" width="16.5" style="124" customWidth="1"/>
    <col min="6" max="6" width="33.5" style="124" customWidth="1"/>
    <col min="7" max="8" width="16" style="124" hidden="1" customWidth="1"/>
    <col min="9" max="9" width="15.5" style="124" customWidth="1"/>
    <col min="10" max="10" width="16.33203125" style="124" customWidth="1"/>
    <col min="11" max="11" width="32.1640625" style="124" customWidth="1"/>
    <col min="12" max="16384" width="9.33203125" style="124"/>
  </cols>
  <sheetData>
    <row r="1" spans="2:17" ht="12" thickBot="1" x14ac:dyDescent="0.25"/>
    <row r="2" spans="2:17" ht="17.25" thickBot="1" x14ac:dyDescent="0.35">
      <c r="B2" s="3"/>
      <c r="C2" s="3"/>
      <c r="D2" s="146" t="s">
        <v>670</v>
      </c>
      <c r="E2" s="147"/>
      <c r="F2" s="147"/>
      <c r="G2" s="147"/>
      <c r="H2" s="147"/>
      <c r="I2" s="147"/>
      <c r="J2" s="147"/>
      <c r="K2" s="148"/>
      <c r="L2" s="4"/>
      <c r="M2" s="4"/>
      <c r="N2" s="4"/>
      <c r="O2" s="4"/>
      <c r="P2" s="4"/>
      <c r="Q2" s="4"/>
    </row>
    <row r="3" spans="2:17" ht="16.5" x14ac:dyDescent="0.25">
      <c r="B3" s="18" t="s">
        <v>669</v>
      </c>
      <c r="C3" s="127" t="s">
        <v>713</v>
      </c>
      <c r="D3" s="143" t="s">
        <v>671</v>
      </c>
      <c r="E3" s="144"/>
      <c r="F3" s="145"/>
      <c r="G3" s="18" t="s">
        <v>672</v>
      </c>
      <c r="H3" s="138" t="s">
        <v>673</v>
      </c>
      <c r="I3" s="149" t="s">
        <v>679</v>
      </c>
      <c r="J3" s="150"/>
      <c r="K3" s="151"/>
      <c r="L3" s="4"/>
      <c r="M3" s="4"/>
      <c r="N3" s="4"/>
      <c r="O3" s="4"/>
      <c r="P3" s="4"/>
      <c r="Q3" s="4"/>
    </row>
    <row r="4" spans="2:17" ht="33.75" customHeight="1" x14ac:dyDescent="0.25">
      <c r="B4" s="140"/>
      <c r="C4" s="141"/>
      <c r="D4" s="152" t="s">
        <v>731</v>
      </c>
      <c r="E4" s="153"/>
      <c r="F4" s="154"/>
      <c r="G4" s="140"/>
      <c r="H4" s="142"/>
      <c r="I4" s="152" t="s">
        <v>732</v>
      </c>
      <c r="J4" s="153"/>
      <c r="K4" s="154"/>
      <c r="L4" s="4"/>
      <c r="M4" s="4"/>
      <c r="N4" s="4"/>
      <c r="O4" s="4"/>
      <c r="P4" s="4"/>
      <c r="Q4" s="4"/>
    </row>
    <row r="5" spans="2:17" ht="27" x14ac:dyDescent="0.3">
      <c r="B5" s="128"/>
      <c r="C5" s="129"/>
      <c r="D5" s="5" t="s">
        <v>676</v>
      </c>
      <c r="E5" s="6" t="s">
        <v>677</v>
      </c>
      <c r="F5" s="7" t="s">
        <v>678</v>
      </c>
      <c r="G5" s="14" t="s">
        <v>676</v>
      </c>
      <c r="H5" s="7" t="s">
        <v>676</v>
      </c>
      <c r="I5" s="14" t="s">
        <v>676</v>
      </c>
      <c r="J5" s="6" t="s">
        <v>677</v>
      </c>
      <c r="K5" s="15" t="s">
        <v>678</v>
      </c>
      <c r="L5" s="4"/>
      <c r="M5" s="4"/>
      <c r="N5" s="4"/>
      <c r="O5" s="4"/>
      <c r="P5" s="4"/>
      <c r="Q5" s="4"/>
    </row>
    <row r="6" spans="2:17" ht="16.5" x14ac:dyDescent="0.3">
      <c r="B6" s="128">
        <v>1</v>
      </c>
      <c r="C6" s="130" t="s">
        <v>270</v>
      </c>
      <c r="D6" s="8">
        <f>'Část 1 Sedací'!J93</f>
        <v>0</v>
      </c>
      <c r="E6" s="9">
        <v>8121000</v>
      </c>
      <c r="F6" s="10" t="str">
        <f>IF(D6&lt;E6,"Správně","Překračuje maximální hodnotu")</f>
        <v>Správně</v>
      </c>
      <c r="G6" s="16">
        <f>'Část 1 Sedací'!J128</f>
        <v>0</v>
      </c>
      <c r="H6" s="10">
        <f>'Část 1 Sedací'!J133</f>
        <v>0</v>
      </c>
      <c r="I6" s="16">
        <f>SUM(G6:H6)</f>
        <v>0</v>
      </c>
      <c r="J6" s="9">
        <v>2306000</v>
      </c>
      <c r="K6" s="17" t="str">
        <f>IF(I6&lt;J6,"Správně","Překračuje maximální hodnotu")</f>
        <v>Správně</v>
      </c>
      <c r="L6" s="4"/>
      <c r="M6" s="4"/>
      <c r="N6" s="4"/>
      <c r="O6" s="4"/>
      <c r="P6" s="4"/>
      <c r="Q6" s="4"/>
    </row>
    <row r="7" spans="2:17" ht="16.5" x14ac:dyDescent="0.3">
      <c r="B7" s="128">
        <v>2</v>
      </c>
      <c r="C7" s="130" t="s">
        <v>714</v>
      </c>
      <c r="D7" s="8">
        <f>'Část 2 Stoly, skříně, kuchyně'!J93</f>
        <v>0</v>
      </c>
      <c r="E7" s="9">
        <v>24813000</v>
      </c>
      <c r="F7" s="10" t="str">
        <f t="shared" ref="F7:F9" si="0">IF(D7&lt;E7,"Správně","Překračuje maximální hodnotu")</f>
        <v>Správně</v>
      </c>
      <c r="G7" s="16">
        <f>'Část 2 Stoly, skříně, kuchyně'!J190</f>
        <v>0</v>
      </c>
      <c r="H7" s="10">
        <f>'Část 2 Stoly, skříně, kuchyně'!J207</f>
        <v>0</v>
      </c>
      <c r="I7" s="16">
        <f t="shared" ref="I7:I10" si="1">SUM(G7:H7)</f>
        <v>0</v>
      </c>
      <c r="J7" s="9">
        <v>4700000</v>
      </c>
      <c r="K7" s="17" t="str">
        <f t="shared" ref="K7:K8" si="2">IF(I7&lt;J7,"Správně","Překračuje maximální hodnotu")</f>
        <v>Správně</v>
      </c>
      <c r="L7" s="4"/>
      <c r="M7" s="4"/>
      <c r="N7" s="4"/>
      <c r="O7" s="4"/>
      <c r="P7" s="4"/>
      <c r="Q7" s="4"/>
    </row>
    <row r="8" spans="2:17" ht="16.5" x14ac:dyDescent="0.3">
      <c r="B8" s="128">
        <v>3</v>
      </c>
      <c r="C8" s="130" t="s">
        <v>715</v>
      </c>
      <c r="D8" s="8">
        <f>'Část 3 Šatny, sklady, ostatní'!J93</f>
        <v>0</v>
      </c>
      <c r="E8" s="9">
        <v>13235000</v>
      </c>
      <c r="F8" s="10" t="str">
        <f t="shared" si="0"/>
        <v>Správně</v>
      </c>
      <c r="G8" s="16">
        <f>'Část 3 Šatny, sklady, ostatní'!J151</f>
        <v>0</v>
      </c>
      <c r="H8" s="10">
        <f>'Část 3 Šatny, sklady, ostatní'!J171</f>
        <v>0</v>
      </c>
      <c r="I8" s="16">
        <f t="shared" si="1"/>
        <v>0</v>
      </c>
      <c r="J8" s="9">
        <v>1051000</v>
      </c>
      <c r="K8" s="17" t="str">
        <f t="shared" si="2"/>
        <v>Správně</v>
      </c>
      <c r="L8" s="4"/>
      <c r="M8" s="4"/>
      <c r="N8" s="4"/>
      <c r="O8" s="4"/>
      <c r="P8" s="4"/>
      <c r="Q8" s="4"/>
    </row>
    <row r="9" spans="2:17" ht="17.25" thickBot="1" x14ac:dyDescent="0.35">
      <c r="B9" s="131">
        <v>4</v>
      </c>
      <c r="C9" s="132" t="s">
        <v>716</v>
      </c>
      <c r="D9" s="11">
        <f>'Část 4 Posluchárny, knihovna'!J93</f>
        <v>0</v>
      </c>
      <c r="E9" s="12">
        <v>8530000</v>
      </c>
      <c r="F9" s="13" t="str">
        <f t="shared" si="0"/>
        <v>Správně</v>
      </c>
      <c r="G9" s="20" t="s">
        <v>675</v>
      </c>
      <c r="H9" s="27" t="s">
        <v>675</v>
      </c>
      <c r="I9" s="19" t="s">
        <v>675</v>
      </c>
      <c r="J9" s="12" t="s">
        <v>675</v>
      </c>
      <c r="K9" s="21" t="s">
        <v>675</v>
      </c>
      <c r="L9" s="4"/>
      <c r="M9" s="4"/>
      <c r="N9" s="4"/>
      <c r="O9" s="4"/>
      <c r="P9" s="4"/>
      <c r="Q9" s="4"/>
    </row>
    <row r="10" spans="2:17" ht="17.25" thickBot="1" x14ac:dyDescent="0.35">
      <c r="B10" s="133" t="s">
        <v>674</v>
      </c>
      <c r="C10" s="134"/>
      <c r="D10" s="28">
        <f>SUM(D6:D9)</f>
        <v>0</v>
      </c>
      <c r="E10" s="23"/>
      <c r="F10" s="24"/>
      <c r="G10" s="22">
        <f t="shared" ref="G10:H10" si="3">SUM(G6:G9)</f>
        <v>0</v>
      </c>
      <c r="H10" s="24">
        <f t="shared" si="3"/>
        <v>0</v>
      </c>
      <c r="I10" s="22">
        <f t="shared" si="1"/>
        <v>0</v>
      </c>
      <c r="J10" s="25"/>
      <c r="K10" s="26"/>
      <c r="L10" s="4"/>
      <c r="M10" s="4"/>
      <c r="N10" s="4"/>
      <c r="O10" s="4"/>
      <c r="P10" s="4"/>
      <c r="Q10" s="4"/>
    </row>
    <row r="11" spans="2:17" ht="16.5" x14ac:dyDescent="0.3">
      <c r="B11" s="3"/>
      <c r="C11" s="3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</row>
    <row r="12" spans="2:17" x14ac:dyDescent="0.2">
      <c r="B12" s="124" t="s">
        <v>726</v>
      </c>
    </row>
    <row r="13" spans="2:17" x14ac:dyDescent="0.2">
      <c r="B13" s="124" t="s">
        <v>727</v>
      </c>
    </row>
    <row r="14" spans="2:17" x14ac:dyDescent="0.2">
      <c r="B14" s="124" t="s">
        <v>728</v>
      </c>
    </row>
    <row r="15" spans="2:17" x14ac:dyDescent="0.2">
      <c r="B15" s="139" t="s">
        <v>729</v>
      </c>
    </row>
    <row r="19" spans="4:10" x14ac:dyDescent="0.2">
      <c r="D19" s="2"/>
      <c r="E19" s="2"/>
      <c r="F19" s="2"/>
      <c r="G19" s="2"/>
      <c r="H19" s="2"/>
      <c r="I19" s="2"/>
      <c r="J19" s="2"/>
    </row>
    <row r="20" spans="4:10" x14ac:dyDescent="0.2">
      <c r="D20" s="2"/>
      <c r="E20" s="2"/>
      <c r="F20" s="2"/>
      <c r="G20" s="2"/>
      <c r="H20" s="2"/>
      <c r="I20" s="2"/>
      <c r="J20" s="2"/>
    </row>
    <row r="21" spans="4:10" x14ac:dyDescent="0.2">
      <c r="D21" s="2"/>
      <c r="E21" s="2"/>
      <c r="F21" s="2"/>
      <c r="G21" s="2"/>
      <c r="H21" s="2"/>
      <c r="I21" s="2"/>
      <c r="J21" s="2"/>
    </row>
    <row r="22" spans="4:10" x14ac:dyDescent="0.2">
      <c r="D22" s="2"/>
      <c r="E22" s="2"/>
      <c r="F22" s="2"/>
      <c r="G22" s="2"/>
      <c r="H22" s="2"/>
      <c r="I22" s="2"/>
      <c r="J22" s="2"/>
    </row>
    <row r="23" spans="4:10" x14ac:dyDescent="0.2">
      <c r="D23" s="2"/>
      <c r="E23" s="2"/>
      <c r="F23" s="2"/>
      <c r="G23" s="2"/>
      <c r="H23" s="2"/>
      <c r="I23" s="2"/>
      <c r="J23" s="2"/>
    </row>
    <row r="24" spans="4:10" x14ac:dyDescent="0.2">
      <c r="D24" s="2"/>
      <c r="E24" s="2"/>
      <c r="F24" s="2"/>
      <c r="G24" s="2"/>
      <c r="H24" s="2"/>
      <c r="I24" s="2"/>
      <c r="J24" s="2"/>
    </row>
    <row r="25" spans="4:10" x14ac:dyDescent="0.2">
      <c r="D25" s="2"/>
      <c r="E25" s="2"/>
      <c r="F25" s="2"/>
      <c r="G25" s="2"/>
      <c r="H25" s="2"/>
      <c r="I25" s="2"/>
      <c r="J25" s="2"/>
    </row>
    <row r="26" spans="4:10" x14ac:dyDescent="0.2">
      <c r="D26" s="2"/>
      <c r="E26" s="2"/>
      <c r="F26" s="2"/>
      <c r="G26" s="2"/>
      <c r="H26" s="2"/>
      <c r="I26" s="2"/>
      <c r="J26" s="2"/>
    </row>
    <row r="27" spans="4:10" x14ac:dyDescent="0.2">
      <c r="D27" s="2"/>
      <c r="E27" s="2"/>
      <c r="I27" s="2"/>
      <c r="J27" s="2"/>
    </row>
    <row r="28" spans="4:10" x14ac:dyDescent="0.2">
      <c r="D28" s="2"/>
      <c r="E28" s="2"/>
      <c r="I28" s="2"/>
      <c r="J28" s="2"/>
    </row>
    <row r="29" spans="4:10" x14ac:dyDescent="0.2">
      <c r="D29" s="2"/>
      <c r="E29" s="2"/>
      <c r="I29" s="2"/>
      <c r="J29" s="2"/>
    </row>
  </sheetData>
  <sheetProtection algorithmName="SHA-512" hashValue="34IrO0oeLdCPrp+w3S9U0Ps5WMTrIf4K8fu7jZNw3Mf3IWNdYxeNE3cEkrgvhpAL8wmRD3aQVoM0UnfprVCUmg==" saltValue="L2vIg75hBusOOxAv1W1AiA==" spinCount="100000" sheet="1" objects="1" scenarios="1" formatCells="0" formatColumns="0" formatRows="0" autoFilter="0"/>
  <mergeCells count="5">
    <mergeCell ref="D3:F3"/>
    <mergeCell ref="D2:K2"/>
    <mergeCell ref="I3:K3"/>
    <mergeCell ref="D4:F4"/>
    <mergeCell ref="I4:K4"/>
  </mergeCells>
  <conditionalFormatting sqref="F6:F9">
    <cfRule type="cellIs" dxfId="3" priority="3" operator="equal">
      <formula>"Správně"</formula>
    </cfRule>
    <cfRule type="cellIs" dxfId="2" priority="4" operator="equal">
      <formula>"Překračuje maximální hodnotu"</formula>
    </cfRule>
  </conditionalFormatting>
  <conditionalFormatting sqref="K6:K9">
    <cfRule type="cellIs" dxfId="1" priority="1" operator="equal">
      <formula>"Správně"</formula>
    </cfRule>
    <cfRule type="cellIs" dxfId="0" priority="2" operator="equal">
      <formula>"Překračuje maximální hodnotu"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1"/>
  <sheetViews>
    <sheetView showGridLines="0" topLeftCell="A104" zoomScale="115" zoomScaleNormal="115" workbookViewId="0">
      <selection activeCell="H117" sqref="H117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10" customWidth="1"/>
    <col min="9" max="11" width="20.1640625" style="1" customWidth="1"/>
    <col min="12" max="12" width="15" style="29" hidden="1" customWidth="1"/>
    <col min="13" max="16384" width="9.33203125" style="1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30"/>
      <c r="C3" s="31"/>
      <c r="D3" s="31"/>
      <c r="E3" s="31"/>
      <c r="F3" s="31"/>
      <c r="G3" s="31"/>
      <c r="H3" s="112"/>
      <c r="I3" s="31"/>
      <c r="J3" s="31"/>
      <c r="K3" s="31"/>
    </row>
    <row r="4" spans="1:12" ht="24.95" hidden="1" customHeight="1" x14ac:dyDescent="0.2">
      <c r="B4" s="32"/>
      <c r="D4" s="33" t="s">
        <v>40</v>
      </c>
    </row>
    <row r="5" spans="1:12" ht="6.95" hidden="1" customHeight="1" x14ac:dyDescent="0.2">
      <c r="B5" s="32"/>
    </row>
    <row r="6" spans="1:12" ht="12" hidden="1" customHeight="1" x14ac:dyDescent="0.2">
      <c r="B6" s="32"/>
      <c r="D6" s="34" t="s">
        <v>3</v>
      </c>
    </row>
    <row r="7" spans="1:12" ht="16.5" hidden="1" customHeight="1" x14ac:dyDescent="0.2">
      <c r="B7" s="32"/>
      <c r="E7" s="158" t="e">
        <f>#REF!</f>
        <v>#REF!</v>
      </c>
      <c r="F7" s="159"/>
      <c r="G7" s="159"/>
      <c r="H7" s="159"/>
    </row>
    <row r="8" spans="1:12" ht="12.75" hidden="1" x14ac:dyDescent="0.2">
      <c r="B8" s="32"/>
      <c r="D8" s="34" t="s">
        <v>41</v>
      </c>
    </row>
    <row r="9" spans="1:12" ht="16.5" hidden="1" customHeight="1" x14ac:dyDescent="0.2">
      <c r="B9" s="32"/>
      <c r="E9" s="158" t="s">
        <v>42</v>
      </c>
      <c r="F9" s="160"/>
      <c r="G9" s="160"/>
      <c r="H9" s="160"/>
    </row>
    <row r="10" spans="1:12" ht="12" hidden="1" customHeight="1" x14ac:dyDescent="0.2">
      <c r="B10" s="32"/>
      <c r="D10" s="34" t="s">
        <v>43</v>
      </c>
    </row>
    <row r="11" spans="1:12" s="38" customFormat="1" ht="16.5" hidden="1" customHeight="1" x14ac:dyDescent="0.2">
      <c r="A11" s="35"/>
      <c r="B11" s="36"/>
      <c r="C11" s="35"/>
      <c r="D11" s="35"/>
      <c r="E11" s="155" t="s">
        <v>44</v>
      </c>
      <c r="F11" s="156"/>
      <c r="G11" s="156"/>
      <c r="H11" s="156"/>
      <c r="I11" s="35"/>
      <c r="J11" s="35"/>
      <c r="K11" s="35"/>
      <c r="L11" s="37"/>
    </row>
    <row r="12" spans="1:12" s="38" customFormat="1" ht="12" hidden="1" customHeight="1" x14ac:dyDescent="0.2">
      <c r="A12" s="35"/>
      <c r="B12" s="36"/>
      <c r="C12" s="35"/>
      <c r="D12" s="34" t="s">
        <v>45</v>
      </c>
      <c r="E12" s="35"/>
      <c r="F12" s="35"/>
      <c r="G12" s="35"/>
      <c r="H12" s="91"/>
      <c r="I12" s="35"/>
      <c r="J12" s="35"/>
      <c r="K12" s="35"/>
      <c r="L12" s="37"/>
    </row>
    <row r="13" spans="1:12" s="38" customFormat="1" ht="16.5" hidden="1" customHeight="1" x14ac:dyDescent="0.2">
      <c r="A13" s="35"/>
      <c r="B13" s="36"/>
      <c r="C13" s="35"/>
      <c r="D13" s="35"/>
      <c r="E13" s="157" t="s">
        <v>87</v>
      </c>
      <c r="F13" s="156"/>
      <c r="G13" s="156"/>
      <c r="H13" s="156"/>
      <c r="I13" s="35"/>
      <c r="J13" s="35"/>
      <c r="K13" s="35"/>
      <c r="L13" s="37"/>
    </row>
    <row r="14" spans="1:12" s="38" customFormat="1" hidden="1" x14ac:dyDescent="0.2">
      <c r="A14" s="35"/>
      <c r="B14" s="36"/>
      <c r="C14" s="35"/>
      <c r="D14" s="35"/>
      <c r="E14" s="35"/>
      <c r="F14" s="35"/>
      <c r="G14" s="35"/>
      <c r="H14" s="91"/>
      <c r="I14" s="35"/>
      <c r="J14" s="35"/>
      <c r="K14" s="35"/>
      <c r="L14" s="37"/>
    </row>
    <row r="15" spans="1:12" s="38" customFormat="1" ht="12" hidden="1" customHeight="1" x14ac:dyDescent="0.2">
      <c r="A15" s="35"/>
      <c r="B15" s="36"/>
      <c r="C15" s="35"/>
      <c r="D15" s="34" t="s">
        <v>4</v>
      </c>
      <c r="E15" s="35"/>
      <c r="F15" s="39" t="s">
        <v>0</v>
      </c>
      <c r="G15" s="35"/>
      <c r="H15" s="91"/>
      <c r="I15" s="34" t="s">
        <v>5</v>
      </c>
      <c r="J15" s="39" t="s">
        <v>0</v>
      </c>
      <c r="K15" s="35"/>
      <c r="L15" s="37"/>
    </row>
    <row r="16" spans="1:12" s="38" customFormat="1" ht="12" hidden="1" customHeight="1" x14ac:dyDescent="0.2">
      <c r="A16" s="35"/>
      <c r="B16" s="36"/>
      <c r="C16" s="35"/>
      <c r="D16" s="34" t="s">
        <v>6</v>
      </c>
      <c r="E16" s="35"/>
      <c r="F16" s="39" t="s">
        <v>7</v>
      </c>
      <c r="G16" s="35"/>
      <c r="H16" s="91"/>
      <c r="I16" s="34" t="s">
        <v>8</v>
      </c>
      <c r="J16" s="40" t="e">
        <f>#REF!</f>
        <v>#REF!</v>
      </c>
      <c r="K16" s="35"/>
      <c r="L16" s="37"/>
    </row>
    <row r="17" spans="1:12" s="38" customFormat="1" ht="10.9" hidden="1" customHeight="1" x14ac:dyDescent="0.2">
      <c r="A17" s="35"/>
      <c r="B17" s="36"/>
      <c r="C17" s="35"/>
      <c r="D17" s="35"/>
      <c r="E17" s="35"/>
      <c r="F17" s="35"/>
      <c r="G17" s="35"/>
      <c r="H17" s="91"/>
      <c r="I17" s="35"/>
      <c r="J17" s="35"/>
      <c r="K17" s="35"/>
      <c r="L17" s="37"/>
    </row>
    <row r="18" spans="1:12" s="38" customFormat="1" ht="12" hidden="1" customHeight="1" x14ac:dyDescent="0.2">
      <c r="A18" s="35"/>
      <c r="B18" s="36"/>
      <c r="C18" s="35"/>
      <c r="D18" s="34" t="s">
        <v>9</v>
      </c>
      <c r="E18" s="35"/>
      <c r="F18" s="35"/>
      <c r="G18" s="35"/>
      <c r="H18" s="91"/>
      <c r="I18" s="34" t="s">
        <v>10</v>
      </c>
      <c r="J18" s="39" t="s">
        <v>0</v>
      </c>
      <c r="K18" s="35"/>
      <c r="L18" s="37"/>
    </row>
    <row r="19" spans="1:12" s="38" customFormat="1" ht="18" hidden="1" customHeight="1" x14ac:dyDescent="0.2">
      <c r="A19" s="35"/>
      <c r="B19" s="36"/>
      <c r="C19" s="35"/>
      <c r="D19" s="35"/>
      <c r="E19" s="39" t="s">
        <v>11</v>
      </c>
      <c r="F19" s="35"/>
      <c r="G19" s="35"/>
      <c r="H19" s="91"/>
      <c r="I19" s="34" t="s">
        <v>12</v>
      </c>
      <c r="J19" s="39" t="s">
        <v>0</v>
      </c>
      <c r="K19" s="35"/>
      <c r="L19" s="37"/>
    </row>
    <row r="20" spans="1:12" s="38" customFormat="1" ht="6.95" hidden="1" customHeight="1" x14ac:dyDescent="0.2">
      <c r="A20" s="35"/>
      <c r="B20" s="36"/>
      <c r="C20" s="35"/>
      <c r="D20" s="35"/>
      <c r="E20" s="35"/>
      <c r="F20" s="35"/>
      <c r="G20" s="35"/>
      <c r="H20" s="91"/>
      <c r="I20" s="35"/>
      <c r="J20" s="35"/>
      <c r="K20" s="35"/>
      <c r="L20" s="37"/>
    </row>
    <row r="21" spans="1:12" s="38" customFormat="1" ht="12" hidden="1" customHeight="1" x14ac:dyDescent="0.2">
      <c r="A21" s="35"/>
      <c r="B21" s="36"/>
      <c r="C21" s="35"/>
      <c r="D21" s="34" t="s">
        <v>13</v>
      </c>
      <c r="E21" s="35"/>
      <c r="F21" s="35"/>
      <c r="G21" s="35"/>
      <c r="H21" s="91"/>
      <c r="I21" s="34" t="s">
        <v>10</v>
      </c>
      <c r="J21" s="39" t="e">
        <f>#REF!</f>
        <v>#REF!</v>
      </c>
      <c r="K21" s="35"/>
      <c r="L21" s="37"/>
    </row>
    <row r="22" spans="1:12" s="38" customFormat="1" ht="18" hidden="1" customHeight="1" x14ac:dyDescent="0.2">
      <c r="A22" s="35"/>
      <c r="B22" s="36"/>
      <c r="C22" s="35"/>
      <c r="D22" s="35"/>
      <c r="E22" s="162" t="e">
        <f>#REF!</f>
        <v>#REF!</v>
      </c>
      <c r="F22" s="162"/>
      <c r="G22" s="162"/>
      <c r="H22" s="162"/>
      <c r="I22" s="34" t="s">
        <v>12</v>
      </c>
      <c r="J22" s="39" t="e">
        <f>#REF!</f>
        <v>#REF!</v>
      </c>
      <c r="K22" s="35"/>
      <c r="L22" s="37"/>
    </row>
    <row r="23" spans="1:12" s="38" customFormat="1" ht="6.95" hidden="1" customHeight="1" x14ac:dyDescent="0.2">
      <c r="A23" s="35"/>
      <c r="B23" s="36"/>
      <c r="C23" s="35"/>
      <c r="D23" s="35"/>
      <c r="E23" s="35"/>
      <c r="F23" s="35"/>
      <c r="G23" s="35"/>
      <c r="H23" s="91"/>
      <c r="I23" s="35"/>
      <c r="J23" s="35"/>
      <c r="K23" s="35"/>
      <c r="L23" s="37"/>
    </row>
    <row r="24" spans="1:12" s="38" customFormat="1" ht="12" hidden="1" customHeight="1" x14ac:dyDescent="0.2">
      <c r="A24" s="35"/>
      <c r="B24" s="36"/>
      <c r="C24" s="35"/>
      <c r="D24" s="34" t="s">
        <v>14</v>
      </c>
      <c r="E24" s="35"/>
      <c r="F24" s="35"/>
      <c r="G24" s="35"/>
      <c r="H24" s="91"/>
      <c r="I24" s="34" t="s">
        <v>10</v>
      </c>
      <c r="J24" s="39" t="s">
        <v>0</v>
      </c>
      <c r="K24" s="35"/>
      <c r="L24" s="37"/>
    </row>
    <row r="25" spans="1:12" s="38" customFormat="1" ht="18" hidden="1" customHeight="1" x14ac:dyDescent="0.2">
      <c r="A25" s="35"/>
      <c r="B25" s="36"/>
      <c r="C25" s="35"/>
      <c r="D25" s="35"/>
      <c r="E25" s="39" t="s">
        <v>15</v>
      </c>
      <c r="F25" s="35"/>
      <c r="G25" s="35"/>
      <c r="H25" s="91"/>
      <c r="I25" s="34" t="s">
        <v>12</v>
      </c>
      <c r="J25" s="39" t="s">
        <v>0</v>
      </c>
      <c r="K25" s="35"/>
      <c r="L25" s="37"/>
    </row>
    <row r="26" spans="1:12" s="38" customFormat="1" ht="6.95" hidden="1" customHeight="1" x14ac:dyDescent="0.2">
      <c r="A26" s="35"/>
      <c r="B26" s="36"/>
      <c r="C26" s="35"/>
      <c r="D26" s="35"/>
      <c r="E26" s="35"/>
      <c r="F26" s="35"/>
      <c r="G26" s="35"/>
      <c r="H26" s="91"/>
      <c r="I26" s="35"/>
      <c r="J26" s="35"/>
      <c r="K26" s="35"/>
      <c r="L26" s="37"/>
    </row>
    <row r="27" spans="1:12" s="38" customFormat="1" ht="12" hidden="1" customHeight="1" x14ac:dyDescent="0.2">
      <c r="A27" s="35"/>
      <c r="B27" s="36"/>
      <c r="C27" s="35"/>
      <c r="D27" s="34" t="s">
        <v>16</v>
      </c>
      <c r="E27" s="35"/>
      <c r="F27" s="35"/>
      <c r="G27" s="35"/>
      <c r="H27" s="91"/>
      <c r="I27" s="34" t="s">
        <v>10</v>
      </c>
      <c r="J27" s="39" t="e">
        <f>IF(#REF!="","",#REF!)</f>
        <v>#REF!</v>
      </c>
      <c r="K27" s="35"/>
      <c r="L27" s="37"/>
    </row>
    <row r="28" spans="1:12" s="38" customFormat="1" ht="18" hidden="1" customHeight="1" x14ac:dyDescent="0.2">
      <c r="A28" s="35"/>
      <c r="B28" s="36"/>
      <c r="C28" s="35"/>
      <c r="D28" s="35"/>
      <c r="E28" s="39" t="e">
        <f>IF(#REF!="","",#REF!)</f>
        <v>#REF!</v>
      </c>
      <c r="F28" s="35"/>
      <c r="G28" s="35"/>
      <c r="H28" s="91"/>
      <c r="I28" s="34" t="s">
        <v>12</v>
      </c>
      <c r="J28" s="39" t="e">
        <f>IF(#REF!="","",#REF!)</f>
        <v>#REF!</v>
      </c>
      <c r="K28" s="35"/>
      <c r="L28" s="37"/>
    </row>
    <row r="29" spans="1:12" s="38" customFormat="1" ht="6.95" hidden="1" customHeight="1" x14ac:dyDescent="0.2">
      <c r="A29" s="35"/>
      <c r="B29" s="36"/>
      <c r="C29" s="35"/>
      <c r="D29" s="35"/>
      <c r="E29" s="35"/>
      <c r="F29" s="35"/>
      <c r="G29" s="35"/>
      <c r="H29" s="91"/>
      <c r="I29" s="35"/>
      <c r="J29" s="35"/>
      <c r="K29" s="35"/>
      <c r="L29" s="37"/>
    </row>
    <row r="30" spans="1:12" s="38" customFormat="1" ht="12" hidden="1" customHeight="1" x14ac:dyDescent="0.2">
      <c r="A30" s="35"/>
      <c r="B30" s="36"/>
      <c r="C30" s="35"/>
      <c r="D30" s="34" t="s">
        <v>17</v>
      </c>
      <c r="E30" s="35"/>
      <c r="F30" s="35"/>
      <c r="G30" s="35"/>
      <c r="H30" s="91"/>
      <c r="I30" s="35"/>
      <c r="J30" s="35"/>
      <c r="K30" s="35"/>
      <c r="L30" s="37"/>
    </row>
    <row r="31" spans="1:12" s="44" customFormat="1" ht="16.5" hidden="1" customHeight="1" x14ac:dyDescent="0.2">
      <c r="A31" s="41"/>
      <c r="B31" s="42"/>
      <c r="C31" s="41"/>
      <c r="D31" s="41"/>
      <c r="E31" s="161" t="s">
        <v>0</v>
      </c>
      <c r="F31" s="161"/>
      <c r="G31" s="161"/>
      <c r="H31" s="161"/>
      <c r="I31" s="41"/>
      <c r="J31" s="41"/>
      <c r="K31" s="41"/>
      <c r="L31" s="43"/>
    </row>
    <row r="32" spans="1:12" s="38" customFormat="1" ht="6.95" hidden="1" customHeight="1" x14ac:dyDescent="0.2">
      <c r="A32" s="35"/>
      <c r="B32" s="36"/>
      <c r="C32" s="35"/>
      <c r="D32" s="35"/>
      <c r="E32" s="35"/>
      <c r="F32" s="35"/>
      <c r="G32" s="35"/>
      <c r="H32" s="91"/>
      <c r="I32" s="35"/>
      <c r="J32" s="35"/>
      <c r="K32" s="35"/>
      <c r="L32" s="37"/>
    </row>
    <row r="33" spans="1:12" s="38" customFormat="1" ht="6.95" hidden="1" customHeight="1" x14ac:dyDescent="0.2">
      <c r="A33" s="35"/>
      <c r="B33" s="36"/>
      <c r="C33" s="35"/>
      <c r="D33" s="45"/>
      <c r="E33" s="45"/>
      <c r="F33" s="45"/>
      <c r="G33" s="45"/>
      <c r="H33" s="113"/>
      <c r="I33" s="45"/>
      <c r="J33" s="45"/>
      <c r="K33" s="45"/>
      <c r="L33" s="37"/>
    </row>
    <row r="34" spans="1:12" s="38" customFormat="1" ht="25.35" hidden="1" customHeight="1" x14ac:dyDescent="0.2">
      <c r="A34" s="35"/>
      <c r="B34" s="36"/>
      <c r="C34" s="35"/>
      <c r="D34" s="46" t="s">
        <v>18</v>
      </c>
      <c r="E34" s="35"/>
      <c r="F34" s="35"/>
      <c r="G34" s="35"/>
      <c r="H34" s="91"/>
      <c r="I34" s="35"/>
      <c r="J34" s="47">
        <f>ROUND(J92, 2)</f>
        <v>0</v>
      </c>
      <c r="K34" s="35"/>
      <c r="L34" s="37"/>
    </row>
    <row r="35" spans="1:12" s="38" customFormat="1" ht="6.95" hidden="1" customHeight="1" x14ac:dyDescent="0.2">
      <c r="A35" s="35"/>
      <c r="B35" s="36"/>
      <c r="C35" s="35"/>
      <c r="D35" s="45"/>
      <c r="E35" s="45"/>
      <c r="F35" s="45"/>
      <c r="G35" s="45"/>
      <c r="H35" s="113"/>
      <c r="I35" s="45"/>
      <c r="J35" s="45"/>
      <c r="K35" s="45"/>
      <c r="L35" s="37"/>
    </row>
    <row r="36" spans="1:12" s="38" customFormat="1" ht="14.45" hidden="1" customHeight="1" x14ac:dyDescent="0.2">
      <c r="A36" s="35"/>
      <c r="B36" s="36"/>
      <c r="C36" s="35"/>
      <c r="D36" s="35"/>
      <c r="E36" s="35"/>
      <c r="F36" s="48" t="s">
        <v>20</v>
      </c>
      <c r="G36" s="35"/>
      <c r="H36" s="91"/>
      <c r="I36" s="48" t="s">
        <v>19</v>
      </c>
      <c r="J36" s="48" t="s">
        <v>21</v>
      </c>
      <c r="K36" s="35"/>
      <c r="L36" s="37"/>
    </row>
    <row r="37" spans="1:12" s="38" customFormat="1" ht="14.45" hidden="1" customHeight="1" x14ac:dyDescent="0.2">
      <c r="A37" s="35"/>
      <c r="B37" s="36"/>
      <c r="C37" s="35"/>
      <c r="D37" s="49" t="s">
        <v>22</v>
      </c>
      <c r="E37" s="34" t="s">
        <v>23</v>
      </c>
      <c r="F37" s="50" t="e">
        <f>ROUND((SUM(#REF!)),  2)</f>
        <v>#REF!</v>
      </c>
      <c r="G37" s="35"/>
      <c r="H37" s="91"/>
      <c r="I37" s="51">
        <v>0.21</v>
      </c>
      <c r="J37" s="50" t="e">
        <f>ROUND(((SUM(#REF!))*I37),  2)</f>
        <v>#REF!</v>
      </c>
      <c r="K37" s="35"/>
      <c r="L37" s="37"/>
    </row>
    <row r="38" spans="1:12" s="38" customFormat="1" ht="14.45" hidden="1" customHeight="1" x14ac:dyDescent="0.2">
      <c r="A38" s="35"/>
      <c r="B38" s="36"/>
      <c r="C38" s="35"/>
      <c r="D38" s="35"/>
      <c r="E38" s="34" t="s">
        <v>24</v>
      </c>
      <c r="F38" s="50" t="e">
        <f>ROUND((SUM(#REF!)),  2)</f>
        <v>#REF!</v>
      </c>
      <c r="G38" s="35"/>
      <c r="H38" s="91"/>
      <c r="I38" s="51">
        <v>0.15</v>
      </c>
      <c r="J38" s="50" t="e">
        <f>ROUND(((SUM(#REF!))*I38),  2)</f>
        <v>#REF!</v>
      </c>
      <c r="K38" s="35"/>
      <c r="L38" s="37"/>
    </row>
    <row r="39" spans="1:12" s="38" customFormat="1" ht="14.45" hidden="1" customHeight="1" x14ac:dyDescent="0.2">
      <c r="A39" s="35"/>
      <c r="B39" s="36"/>
      <c r="C39" s="35"/>
      <c r="D39" s="35"/>
      <c r="E39" s="34" t="s">
        <v>25</v>
      </c>
      <c r="F39" s="50" t="e">
        <f>ROUND((SUM(#REF!)),  2)</f>
        <v>#REF!</v>
      </c>
      <c r="G39" s="35"/>
      <c r="H39" s="91"/>
      <c r="I39" s="51">
        <v>0.21</v>
      </c>
      <c r="J39" s="50">
        <f>0</f>
        <v>0</v>
      </c>
      <c r="K39" s="35"/>
      <c r="L39" s="37"/>
    </row>
    <row r="40" spans="1:12" s="38" customFormat="1" ht="14.45" hidden="1" customHeight="1" x14ac:dyDescent="0.2">
      <c r="A40" s="35"/>
      <c r="B40" s="36"/>
      <c r="C40" s="35"/>
      <c r="D40" s="35"/>
      <c r="E40" s="34" t="s">
        <v>26</v>
      </c>
      <c r="F40" s="50" t="e">
        <f>ROUND((SUM(#REF!)),  2)</f>
        <v>#REF!</v>
      </c>
      <c r="G40" s="35"/>
      <c r="H40" s="91"/>
      <c r="I40" s="51">
        <v>0.15</v>
      </c>
      <c r="J40" s="50">
        <f>0</f>
        <v>0</v>
      </c>
      <c r="K40" s="35"/>
      <c r="L40" s="37"/>
    </row>
    <row r="41" spans="1:12" s="38" customFormat="1" ht="14.45" hidden="1" customHeight="1" x14ac:dyDescent="0.2">
      <c r="A41" s="35"/>
      <c r="B41" s="36"/>
      <c r="C41" s="35"/>
      <c r="D41" s="35"/>
      <c r="E41" s="34" t="s">
        <v>27</v>
      </c>
      <c r="F41" s="50" t="e">
        <f>ROUND((SUM(#REF!)),  2)</f>
        <v>#REF!</v>
      </c>
      <c r="G41" s="35"/>
      <c r="H41" s="91"/>
      <c r="I41" s="51">
        <v>0</v>
      </c>
      <c r="J41" s="50">
        <f>0</f>
        <v>0</v>
      </c>
      <c r="K41" s="35"/>
      <c r="L41" s="37"/>
    </row>
    <row r="42" spans="1:12" s="38" customFormat="1" ht="6.95" hidden="1" customHeight="1" x14ac:dyDescent="0.2">
      <c r="A42" s="35"/>
      <c r="B42" s="36"/>
      <c r="C42" s="35"/>
      <c r="D42" s="35"/>
      <c r="E42" s="35"/>
      <c r="F42" s="35"/>
      <c r="G42" s="35"/>
      <c r="H42" s="91"/>
      <c r="I42" s="35"/>
      <c r="J42" s="35"/>
      <c r="K42" s="35"/>
      <c r="L42" s="37"/>
    </row>
    <row r="43" spans="1:12" s="38" customFormat="1" ht="25.35" hidden="1" customHeight="1" x14ac:dyDescent="0.2">
      <c r="A43" s="35"/>
      <c r="B43" s="36"/>
      <c r="C43" s="52"/>
      <c r="D43" s="53" t="s">
        <v>28</v>
      </c>
      <c r="E43" s="54"/>
      <c r="F43" s="54"/>
      <c r="G43" s="55" t="s">
        <v>29</v>
      </c>
      <c r="H43" s="114" t="s">
        <v>30</v>
      </c>
      <c r="I43" s="54"/>
      <c r="J43" s="57" t="e">
        <f>SUM(J34:J41)</f>
        <v>#REF!</v>
      </c>
      <c r="K43" s="58"/>
      <c r="L43" s="37"/>
    </row>
    <row r="44" spans="1:12" s="38" customFormat="1" ht="14.45" hidden="1" customHeight="1" x14ac:dyDescent="0.2">
      <c r="A44" s="35"/>
      <c r="B44" s="59"/>
      <c r="C44" s="60"/>
      <c r="D44" s="60"/>
      <c r="E44" s="60"/>
      <c r="F44" s="60"/>
      <c r="G44" s="60"/>
      <c r="H44" s="115"/>
      <c r="I44" s="60"/>
      <c r="J44" s="60"/>
      <c r="K44" s="60"/>
      <c r="L44" s="37"/>
    </row>
    <row r="45" spans="1:12" hidden="1" x14ac:dyDescent="0.2"/>
    <row r="46" spans="1:12" hidden="1" x14ac:dyDescent="0.2"/>
    <row r="47" spans="1:12" hidden="1" x14ac:dyDescent="0.2"/>
    <row r="48" spans="1:12" s="38" customFormat="1" ht="6.95" hidden="1" customHeight="1" x14ac:dyDescent="0.2">
      <c r="A48" s="35"/>
      <c r="B48" s="61"/>
      <c r="C48" s="62"/>
      <c r="D48" s="62"/>
      <c r="E48" s="62"/>
      <c r="F48" s="62"/>
      <c r="G48" s="62"/>
      <c r="H48" s="116"/>
      <c r="I48" s="62"/>
      <c r="J48" s="62"/>
      <c r="K48" s="62"/>
      <c r="L48" s="37"/>
    </row>
    <row r="49" spans="1:12" s="38" customFormat="1" ht="24.95" hidden="1" customHeight="1" x14ac:dyDescent="0.2">
      <c r="A49" s="35"/>
      <c r="B49" s="36"/>
      <c r="C49" s="33" t="s">
        <v>46</v>
      </c>
      <c r="D49" s="35"/>
      <c r="E49" s="35"/>
      <c r="F49" s="35"/>
      <c r="G49" s="35"/>
      <c r="H49" s="91"/>
      <c r="I49" s="35"/>
      <c r="J49" s="35"/>
      <c r="K49" s="35"/>
      <c r="L49" s="37"/>
    </row>
    <row r="50" spans="1:12" s="38" customFormat="1" ht="6.95" hidden="1" customHeight="1" x14ac:dyDescent="0.2">
      <c r="A50" s="35"/>
      <c r="B50" s="36"/>
      <c r="C50" s="35"/>
      <c r="D50" s="35"/>
      <c r="E50" s="35"/>
      <c r="F50" s="35"/>
      <c r="G50" s="35"/>
      <c r="H50" s="91"/>
      <c r="I50" s="35"/>
      <c r="J50" s="35"/>
      <c r="K50" s="35"/>
      <c r="L50" s="37"/>
    </row>
    <row r="51" spans="1:12" s="38" customFormat="1" ht="12" hidden="1" customHeight="1" x14ac:dyDescent="0.2">
      <c r="A51" s="35"/>
      <c r="B51" s="36"/>
      <c r="C51" s="34" t="s">
        <v>3</v>
      </c>
      <c r="D51" s="35"/>
      <c r="E51" s="35"/>
      <c r="F51" s="35"/>
      <c r="G51" s="35"/>
      <c r="H51" s="91"/>
      <c r="I51" s="35"/>
      <c r="J51" s="35"/>
      <c r="K51" s="35"/>
      <c r="L51" s="37"/>
    </row>
    <row r="52" spans="1:12" s="38" customFormat="1" ht="16.5" hidden="1" customHeight="1" x14ac:dyDescent="0.2">
      <c r="A52" s="35"/>
      <c r="B52" s="36"/>
      <c r="C52" s="35"/>
      <c r="D52" s="35"/>
      <c r="E52" s="158" t="e">
        <f>E7</f>
        <v>#REF!</v>
      </c>
      <c r="F52" s="159"/>
      <c r="G52" s="159"/>
      <c r="H52" s="159"/>
      <c r="I52" s="35"/>
      <c r="J52" s="35"/>
      <c r="K52" s="35"/>
      <c r="L52" s="37"/>
    </row>
    <row r="53" spans="1:12" ht="12" hidden="1" customHeight="1" x14ac:dyDescent="0.2">
      <c r="B53" s="32"/>
      <c r="C53" s="34" t="s">
        <v>41</v>
      </c>
    </row>
    <row r="54" spans="1:12" ht="16.5" hidden="1" customHeight="1" x14ac:dyDescent="0.2">
      <c r="B54" s="32"/>
      <c r="E54" s="158" t="s">
        <v>42</v>
      </c>
      <c r="F54" s="160"/>
      <c r="G54" s="160"/>
      <c r="H54" s="160"/>
    </row>
    <row r="55" spans="1:12" ht="12" hidden="1" customHeight="1" x14ac:dyDescent="0.2">
      <c r="B55" s="32"/>
      <c r="C55" s="34" t="s">
        <v>43</v>
      </c>
    </row>
    <row r="56" spans="1:12" s="38" customFormat="1" ht="16.5" hidden="1" customHeight="1" x14ac:dyDescent="0.2">
      <c r="A56" s="35"/>
      <c r="B56" s="36"/>
      <c r="C56" s="35"/>
      <c r="D56" s="35"/>
      <c r="E56" s="155" t="s">
        <v>44</v>
      </c>
      <c r="F56" s="156"/>
      <c r="G56" s="156"/>
      <c r="H56" s="156"/>
      <c r="I56" s="35"/>
      <c r="J56" s="35"/>
      <c r="K56" s="35"/>
      <c r="L56" s="37"/>
    </row>
    <row r="57" spans="1:12" s="38" customFormat="1" ht="12" hidden="1" customHeight="1" x14ac:dyDescent="0.2">
      <c r="A57" s="35"/>
      <c r="B57" s="36"/>
      <c r="C57" s="34" t="s">
        <v>45</v>
      </c>
      <c r="D57" s="35"/>
      <c r="E57" s="35"/>
      <c r="F57" s="35"/>
      <c r="G57" s="35"/>
      <c r="H57" s="91"/>
      <c r="I57" s="35"/>
      <c r="J57" s="35"/>
      <c r="K57" s="35"/>
      <c r="L57" s="37"/>
    </row>
    <row r="58" spans="1:12" s="38" customFormat="1" ht="16.5" hidden="1" customHeight="1" x14ac:dyDescent="0.2">
      <c r="A58" s="35"/>
      <c r="B58" s="36"/>
      <c r="C58" s="35"/>
      <c r="D58" s="35"/>
      <c r="E58" s="157" t="str">
        <f>E13</f>
        <v>T00 změna - Mobilní interiér</v>
      </c>
      <c r="F58" s="156"/>
      <c r="G58" s="156"/>
      <c r="H58" s="156"/>
      <c r="I58" s="35"/>
      <c r="J58" s="35"/>
      <c r="K58" s="35"/>
      <c r="L58" s="37"/>
    </row>
    <row r="59" spans="1:12" s="38" customFormat="1" ht="6.95" hidden="1" customHeight="1" x14ac:dyDescent="0.2">
      <c r="A59" s="35"/>
      <c r="B59" s="36"/>
      <c r="C59" s="35"/>
      <c r="D59" s="35"/>
      <c r="E59" s="35"/>
      <c r="F59" s="35"/>
      <c r="G59" s="35"/>
      <c r="H59" s="91"/>
      <c r="I59" s="35"/>
      <c r="J59" s="35"/>
      <c r="K59" s="35"/>
      <c r="L59" s="37"/>
    </row>
    <row r="60" spans="1:12" s="38" customFormat="1" ht="12" hidden="1" customHeight="1" x14ac:dyDescent="0.2">
      <c r="A60" s="35"/>
      <c r="B60" s="36"/>
      <c r="C60" s="34" t="s">
        <v>6</v>
      </c>
      <c r="D60" s="35"/>
      <c r="E60" s="35"/>
      <c r="F60" s="39" t="str">
        <f>F16</f>
        <v>p.č. 11645/1, 11643 a 11644</v>
      </c>
      <c r="G60" s="35"/>
      <c r="H60" s="91"/>
      <c r="I60" s="34" t="s">
        <v>8</v>
      </c>
      <c r="J60" s="40" t="e">
        <f>IF(J16="","",J16)</f>
        <v>#REF!</v>
      </c>
      <c r="K60" s="35"/>
      <c r="L60" s="37"/>
    </row>
    <row r="61" spans="1:12" s="38" customFormat="1" ht="6.95" hidden="1" customHeight="1" x14ac:dyDescent="0.2">
      <c r="A61" s="35"/>
      <c r="B61" s="36"/>
      <c r="C61" s="35"/>
      <c r="D61" s="35"/>
      <c r="E61" s="35"/>
      <c r="F61" s="35"/>
      <c r="G61" s="35"/>
      <c r="H61" s="91"/>
      <c r="I61" s="35"/>
      <c r="J61" s="35"/>
      <c r="K61" s="35"/>
      <c r="L61" s="37"/>
    </row>
    <row r="62" spans="1:12" s="38" customFormat="1" ht="25.7" hidden="1" customHeight="1" x14ac:dyDescent="0.2">
      <c r="A62" s="35"/>
      <c r="B62" s="36"/>
      <c r="C62" s="34" t="s">
        <v>9</v>
      </c>
      <c r="D62" s="35"/>
      <c r="E62" s="35"/>
      <c r="F62" s="39" t="str">
        <f>E19</f>
        <v>Univerzita Karlova</v>
      </c>
      <c r="G62" s="35"/>
      <c r="H62" s="91"/>
      <c r="I62" s="34" t="s">
        <v>14</v>
      </c>
      <c r="J62" s="63" t="str">
        <f>E25</f>
        <v>VPÚ DECO Praha, a.s.</v>
      </c>
      <c r="K62" s="35"/>
      <c r="L62" s="37"/>
    </row>
    <row r="63" spans="1:12" s="38" customFormat="1" ht="15.2" hidden="1" customHeight="1" x14ac:dyDescent="0.2">
      <c r="A63" s="35"/>
      <c r="B63" s="36"/>
      <c r="C63" s="34" t="s">
        <v>13</v>
      </c>
      <c r="D63" s="35"/>
      <c r="E63" s="35"/>
      <c r="F63" s="39" t="e">
        <f>IF(E22="","",E22)</f>
        <v>#REF!</v>
      </c>
      <c r="G63" s="35"/>
      <c r="H63" s="91"/>
      <c r="I63" s="34" t="s">
        <v>16</v>
      </c>
      <c r="J63" s="63" t="e">
        <f>E28</f>
        <v>#REF!</v>
      </c>
      <c r="K63" s="35"/>
      <c r="L63" s="37"/>
    </row>
    <row r="64" spans="1:12" s="38" customFormat="1" ht="10.35" hidden="1" customHeight="1" x14ac:dyDescent="0.2">
      <c r="A64" s="35"/>
      <c r="B64" s="36"/>
      <c r="C64" s="35"/>
      <c r="D64" s="35"/>
      <c r="E64" s="35"/>
      <c r="F64" s="35"/>
      <c r="G64" s="35"/>
      <c r="H64" s="91"/>
      <c r="I64" s="35"/>
      <c r="J64" s="35"/>
      <c r="K64" s="35"/>
      <c r="L64" s="37"/>
    </row>
    <row r="65" spans="1:12" s="38" customFormat="1" ht="29.25" hidden="1" customHeight="1" x14ac:dyDescent="0.2">
      <c r="A65" s="35"/>
      <c r="B65" s="36"/>
      <c r="C65" s="64" t="s">
        <v>47</v>
      </c>
      <c r="D65" s="52"/>
      <c r="E65" s="52"/>
      <c r="F65" s="52"/>
      <c r="G65" s="52"/>
      <c r="H65" s="117"/>
      <c r="I65" s="52"/>
      <c r="J65" s="65" t="s">
        <v>48</v>
      </c>
      <c r="K65" s="52"/>
      <c r="L65" s="37"/>
    </row>
    <row r="66" spans="1:12" s="38" customFormat="1" ht="10.35" hidden="1" customHeight="1" x14ac:dyDescent="0.2">
      <c r="A66" s="35"/>
      <c r="B66" s="36"/>
      <c r="C66" s="35"/>
      <c r="D66" s="35"/>
      <c r="E66" s="35"/>
      <c r="F66" s="35"/>
      <c r="G66" s="35"/>
      <c r="H66" s="91"/>
      <c r="I66" s="35"/>
      <c r="J66" s="35"/>
      <c r="K66" s="35"/>
      <c r="L66" s="37"/>
    </row>
    <row r="67" spans="1:12" s="38" customFormat="1" ht="22.9" hidden="1" customHeight="1" x14ac:dyDescent="0.2">
      <c r="A67" s="35"/>
      <c r="B67" s="36"/>
      <c r="C67" s="66" t="s">
        <v>34</v>
      </c>
      <c r="D67" s="35"/>
      <c r="E67" s="35"/>
      <c r="F67" s="35"/>
      <c r="G67" s="35"/>
      <c r="H67" s="91"/>
      <c r="I67" s="35"/>
      <c r="J67" s="47">
        <f>J92</f>
        <v>0</v>
      </c>
      <c r="K67" s="35"/>
      <c r="L67" s="37"/>
    </row>
    <row r="68" spans="1:12" s="67" customFormat="1" ht="24.95" hidden="1" customHeight="1" x14ac:dyDescent="0.2">
      <c r="B68" s="68"/>
      <c r="D68" s="69" t="s">
        <v>88</v>
      </c>
      <c r="E68" s="70"/>
      <c r="F68" s="70"/>
      <c r="G68" s="70"/>
      <c r="H68" s="118"/>
      <c r="I68" s="70"/>
      <c r="J68" s="71">
        <f>J93</f>
        <v>0</v>
      </c>
      <c r="L68" s="72"/>
    </row>
    <row r="69" spans="1:12" s="38" customFormat="1" ht="21.75" hidden="1" customHeight="1" x14ac:dyDescent="0.2">
      <c r="A69" s="35"/>
      <c r="B69" s="36"/>
      <c r="C69" s="35"/>
      <c r="D69" s="35"/>
      <c r="E69" s="35"/>
      <c r="F69" s="35"/>
      <c r="G69" s="35"/>
      <c r="H69" s="91"/>
      <c r="I69" s="35"/>
      <c r="J69" s="35"/>
      <c r="K69" s="35"/>
      <c r="L69" s="37"/>
    </row>
    <row r="70" spans="1:12" s="38" customFormat="1" ht="6.95" hidden="1" customHeight="1" x14ac:dyDescent="0.2">
      <c r="A70" s="35"/>
      <c r="B70" s="59"/>
      <c r="C70" s="60"/>
      <c r="D70" s="60"/>
      <c r="E70" s="60"/>
      <c r="F70" s="60"/>
      <c r="G70" s="60"/>
      <c r="H70" s="115"/>
      <c r="I70" s="60"/>
      <c r="J70" s="60"/>
      <c r="K70" s="60"/>
      <c r="L70" s="37"/>
    </row>
    <row r="71" spans="1:12" hidden="1" x14ac:dyDescent="0.2"/>
    <row r="72" spans="1:12" hidden="1" x14ac:dyDescent="0.2"/>
    <row r="74" spans="1:12" s="38" customFormat="1" ht="6.95" customHeight="1" x14ac:dyDescent="0.2">
      <c r="A74" s="35"/>
      <c r="B74" s="61"/>
      <c r="C74" s="62"/>
      <c r="D74" s="62"/>
      <c r="E74" s="62"/>
      <c r="F74" s="62"/>
      <c r="G74" s="62"/>
      <c r="H74" s="116"/>
      <c r="I74" s="62"/>
      <c r="J74" s="62"/>
      <c r="K74" s="62"/>
      <c r="L74" s="37"/>
    </row>
    <row r="75" spans="1:12" s="38" customFormat="1" ht="24.95" customHeight="1" x14ac:dyDescent="0.2">
      <c r="A75" s="35"/>
      <c r="B75" s="36"/>
      <c r="C75" s="33" t="s">
        <v>49</v>
      </c>
      <c r="D75" s="35"/>
      <c r="E75" s="35"/>
      <c r="F75" s="35"/>
      <c r="G75" s="35"/>
      <c r="H75" s="91"/>
      <c r="I75" s="35"/>
      <c r="J75" s="35"/>
      <c r="K75" s="35"/>
      <c r="L75" s="37"/>
    </row>
    <row r="76" spans="1:12" s="38" customFormat="1" ht="6.95" customHeight="1" x14ac:dyDescent="0.2">
      <c r="A76" s="35"/>
      <c r="B76" s="36"/>
      <c r="C76" s="35"/>
      <c r="D76" s="35"/>
      <c r="E76" s="35"/>
      <c r="F76" s="35"/>
      <c r="G76" s="35"/>
      <c r="H76" s="91"/>
      <c r="I76" s="35"/>
      <c r="J76" s="35"/>
      <c r="K76" s="35"/>
      <c r="L76" s="37"/>
    </row>
    <row r="77" spans="1:12" s="38" customFormat="1" ht="12" customHeight="1" x14ac:dyDescent="0.2">
      <c r="A77" s="35"/>
      <c r="B77" s="36"/>
      <c r="C77" s="34" t="s">
        <v>3</v>
      </c>
      <c r="D77" s="35"/>
      <c r="E77" s="35"/>
      <c r="F77" s="35"/>
      <c r="G77" s="35"/>
      <c r="H77" s="91"/>
      <c r="I77" s="35"/>
      <c r="J77" s="35"/>
      <c r="K77" s="35"/>
      <c r="L77" s="37"/>
    </row>
    <row r="78" spans="1:12" s="38" customFormat="1" ht="16.5" customHeight="1" x14ac:dyDescent="0.2">
      <c r="A78" s="35"/>
      <c r="B78" s="36"/>
      <c r="C78" s="35"/>
      <c r="D78" s="35"/>
      <c r="E78" s="158" t="s">
        <v>609</v>
      </c>
      <c r="F78" s="159"/>
      <c r="G78" s="159"/>
      <c r="H78" s="159"/>
      <c r="I78" s="35"/>
      <c r="J78" s="35"/>
      <c r="K78" s="35"/>
      <c r="L78" s="37"/>
    </row>
    <row r="79" spans="1:12" ht="12" customHeight="1" x14ac:dyDescent="0.2">
      <c r="B79" s="32"/>
      <c r="C79" s="34" t="s">
        <v>41</v>
      </c>
    </row>
    <row r="80" spans="1:12" ht="16.5" customHeight="1" x14ac:dyDescent="0.2">
      <c r="B80" s="32"/>
      <c r="E80" s="158" t="s">
        <v>42</v>
      </c>
      <c r="F80" s="160"/>
      <c r="G80" s="160"/>
      <c r="H80" s="160"/>
    </row>
    <row r="81" spans="1:12" ht="12" customHeight="1" x14ac:dyDescent="0.2">
      <c r="B81" s="32"/>
      <c r="C81" s="34" t="s">
        <v>43</v>
      </c>
    </row>
    <row r="82" spans="1:12" s="38" customFormat="1" ht="16.5" customHeight="1" x14ac:dyDescent="0.2">
      <c r="A82" s="35"/>
      <c r="B82" s="36"/>
      <c r="C82" s="35"/>
      <c r="D82" s="35"/>
      <c r="E82" s="155" t="s">
        <v>44</v>
      </c>
      <c r="F82" s="156"/>
      <c r="G82" s="156"/>
      <c r="H82" s="156"/>
      <c r="I82" s="35"/>
      <c r="J82" s="35"/>
      <c r="K82" s="35"/>
      <c r="L82" s="37"/>
    </row>
    <row r="83" spans="1:12" s="38" customFormat="1" ht="12" customHeight="1" x14ac:dyDescent="0.2">
      <c r="A83" s="35"/>
      <c r="B83" s="36"/>
      <c r="C83" s="34" t="s">
        <v>45</v>
      </c>
      <c r="D83" s="35"/>
      <c r="E83" s="35"/>
      <c r="F83" s="35"/>
      <c r="G83" s="35"/>
      <c r="H83" s="91"/>
      <c r="I83" s="35"/>
      <c r="J83" s="35"/>
      <c r="K83" s="35"/>
      <c r="L83" s="37"/>
    </row>
    <row r="84" spans="1:12" s="38" customFormat="1" ht="16.5" customHeight="1" x14ac:dyDescent="0.2">
      <c r="A84" s="35"/>
      <c r="B84" s="36"/>
      <c r="C84" s="35"/>
      <c r="D84" s="35"/>
      <c r="E84" s="157" t="s">
        <v>655</v>
      </c>
      <c r="F84" s="156"/>
      <c r="G84" s="156"/>
      <c r="H84" s="156"/>
      <c r="I84" s="35"/>
      <c r="J84" s="35"/>
      <c r="K84" s="35"/>
      <c r="L84" s="37"/>
    </row>
    <row r="85" spans="1:12" s="38" customFormat="1" ht="6.95" customHeight="1" x14ac:dyDescent="0.2">
      <c r="A85" s="35"/>
      <c r="B85" s="36"/>
      <c r="C85" s="35"/>
      <c r="D85" s="35"/>
      <c r="E85" s="35"/>
      <c r="F85" s="35"/>
      <c r="G85" s="35"/>
      <c r="H85" s="91"/>
      <c r="I85" s="35"/>
      <c r="J85" s="35"/>
      <c r="K85" s="35"/>
      <c r="L85" s="37"/>
    </row>
    <row r="86" spans="1:12" s="38" customFormat="1" ht="12" customHeight="1" x14ac:dyDescent="0.2">
      <c r="A86" s="35"/>
      <c r="B86" s="36"/>
      <c r="C86" s="34" t="s">
        <v>6</v>
      </c>
      <c r="D86" s="35"/>
      <c r="E86" s="35"/>
      <c r="F86" s="39" t="str">
        <f>F16</f>
        <v>p.č. 11645/1, 11643 a 11644</v>
      </c>
      <c r="G86" s="35"/>
      <c r="H86" s="91"/>
      <c r="I86" s="34" t="s">
        <v>8</v>
      </c>
      <c r="J86" s="40"/>
      <c r="K86" s="35"/>
      <c r="L86" s="37"/>
    </row>
    <row r="87" spans="1:12" s="38" customFormat="1" ht="6.95" customHeight="1" x14ac:dyDescent="0.2">
      <c r="A87" s="35"/>
      <c r="B87" s="36"/>
      <c r="C87" s="35"/>
      <c r="D87" s="35"/>
      <c r="E87" s="35"/>
      <c r="F87" s="35"/>
      <c r="G87" s="35"/>
      <c r="H87" s="91"/>
      <c r="I87" s="35"/>
      <c r="J87" s="35"/>
      <c r="K87" s="35"/>
      <c r="L87" s="37"/>
    </row>
    <row r="88" spans="1:12" s="38" customFormat="1" ht="25.7" customHeight="1" x14ac:dyDescent="0.2">
      <c r="A88" s="35"/>
      <c r="B88" s="36"/>
      <c r="C88" s="34" t="s">
        <v>9</v>
      </c>
      <c r="D88" s="35"/>
      <c r="E88" s="35"/>
      <c r="F88" s="39" t="str">
        <f>E19</f>
        <v>Univerzita Karlova</v>
      </c>
      <c r="G88" s="35"/>
      <c r="H88" s="91"/>
      <c r="I88" s="34" t="s">
        <v>14</v>
      </c>
      <c r="J88" s="63" t="str">
        <f>E25</f>
        <v>VPÚ DECO Praha, a.s.</v>
      </c>
      <c r="K88" s="35"/>
      <c r="L88" s="37"/>
    </row>
    <row r="89" spans="1:12" s="38" customFormat="1" ht="15.2" customHeight="1" x14ac:dyDescent="0.2">
      <c r="A89" s="35"/>
      <c r="B89" s="36"/>
      <c r="C89" s="34" t="s">
        <v>13</v>
      </c>
      <c r="D89" s="35"/>
      <c r="E89" s="35"/>
      <c r="F89" s="39"/>
      <c r="G89" s="35"/>
      <c r="H89" s="91"/>
      <c r="I89" s="34" t="s">
        <v>16</v>
      </c>
      <c r="J89" s="63"/>
      <c r="K89" s="35"/>
      <c r="L89" s="37"/>
    </row>
    <row r="90" spans="1:12" s="38" customFormat="1" ht="10.35" customHeight="1" x14ac:dyDescent="0.2">
      <c r="A90" s="35"/>
      <c r="B90" s="36"/>
      <c r="C90" s="35"/>
      <c r="D90" s="35"/>
      <c r="E90" s="35"/>
      <c r="F90" s="35"/>
      <c r="G90" s="35"/>
      <c r="H90" s="91"/>
      <c r="I90" s="35"/>
      <c r="J90" s="35"/>
      <c r="K90" s="35"/>
      <c r="L90" s="37"/>
    </row>
    <row r="91" spans="1:12" s="77" customFormat="1" ht="29.25" customHeight="1" x14ac:dyDescent="0.2">
      <c r="A91" s="43"/>
      <c r="B91" s="73"/>
      <c r="C91" s="74" t="s">
        <v>50</v>
      </c>
      <c r="D91" s="75" t="s">
        <v>33</v>
      </c>
      <c r="E91" s="75" t="s">
        <v>31</v>
      </c>
      <c r="F91" s="75" t="s">
        <v>32</v>
      </c>
      <c r="G91" s="75" t="s">
        <v>51</v>
      </c>
      <c r="H91" s="119" t="s">
        <v>52</v>
      </c>
      <c r="I91" s="75" t="s">
        <v>53</v>
      </c>
      <c r="J91" s="75" t="s">
        <v>48</v>
      </c>
      <c r="K91" s="76" t="s">
        <v>54</v>
      </c>
      <c r="L91" s="43"/>
    </row>
    <row r="92" spans="1:12" s="38" customFormat="1" ht="22.9" customHeight="1" x14ac:dyDescent="0.25">
      <c r="A92" s="35"/>
      <c r="B92" s="36"/>
      <c r="C92" s="78" t="s">
        <v>55</v>
      </c>
      <c r="D92" s="35"/>
      <c r="E92" s="35"/>
      <c r="F92" s="35"/>
      <c r="G92" s="35"/>
      <c r="H92" s="91"/>
      <c r="I92" s="35"/>
      <c r="J92" s="79">
        <f>SUBTOTAL(9,J93:J143)</f>
        <v>0</v>
      </c>
      <c r="K92" s="35"/>
      <c r="L92" s="37"/>
    </row>
    <row r="93" spans="1:12" s="80" customFormat="1" ht="25.9" customHeight="1" x14ac:dyDescent="0.2">
      <c r="B93" s="81"/>
      <c r="D93" s="82" t="s">
        <v>35</v>
      </c>
      <c r="E93" s="83" t="s">
        <v>89</v>
      </c>
      <c r="F93" s="83" t="s">
        <v>656</v>
      </c>
      <c r="H93" s="111"/>
      <c r="J93" s="84">
        <f>SUBTOTAL(9,J94:J126)</f>
        <v>0</v>
      </c>
      <c r="L93" s="85"/>
    </row>
    <row r="94" spans="1:12" s="38" customFormat="1" ht="15.95" customHeight="1" x14ac:dyDescent="0.2">
      <c r="A94" s="35"/>
      <c r="B94" s="36"/>
      <c r="C94" s="86" t="s">
        <v>36</v>
      </c>
      <c r="D94" s="86" t="s">
        <v>56</v>
      </c>
      <c r="E94" s="87" t="s">
        <v>90</v>
      </c>
      <c r="F94" s="88" t="s">
        <v>618</v>
      </c>
      <c r="G94" s="89" t="s">
        <v>57</v>
      </c>
      <c r="H94" s="108">
        <v>200</v>
      </c>
      <c r="I94" s="107"/>
      <c r="J94" s="90">
        <f>H94*I94</f>
        <v>0</v>
      </c>
      <c r="K94" s="88" t="s">
        <v>58</v>
      </c>
      <c r="L94" s="91" t="s">
        <v>270</v>
      </c>
    </row>
    <row r="95" spans="1:12" s="38" customFormat="1" ht="15.95" customHeight="1" x14ac:dyDescent="0.2">
      <c r="A95" s="35"/>
      <c r="B95" s="36"/>
      <c r="C95" s="86" t="s">
        <v>37</v>
      </c>
      <c r="D95" s="86" t="s">
        <v>56</v>
      </c>
      <c r="E95" s="87" t="s">
        <v>91</v>
      </c>
      <c r="F95" s="88" t="s">
        <v>279</v>
      </c>
      <c r="G95" s="89" t="s">
        <v>57</v>
      </c>
      <c r="H95" s="108">
        <v>14</v>
      </c>
      <c r="I95" s="107"/>
      <c r="J95" s="90">
        <f t="shared" ref="J95:J126" si="0">H95*I95</f>
        <v>0</v>
      </c>
      <c r="K95" s="88" t="s">
        <v>58</v>
      </c>
      <c r="L95" s="91" t="s">
        <v>270</v>
      </c>
    </row>
    <row r="96" spans="1:12" s="38" customFormat="1" ht="15.95" customHeight="1" x14ac:dyDescent="0.2">
      <c r="A96" s="35"/>
      <c r="B96" s="36"/>
      <c r="C96" s="86" t="s">
        <v>38</v>
      </c>
      <c r="D96" s="86" t="s">
        <v>56</v>
      </c>
      <c r="E96" s="87" t="s">
        <v>92</v>
      </c>
      <c r="F96" s="88" t="s">
        <v>280</v>
      </c>
      <c r="G96" s="89" t="s">
        <v>57</v>
      </c>
      <c r="H96" s="108">
        <v>6</v>
      </c>
      <c r="I96" s="107"/>
      <c r="J96" s="90">
        <f t="shared" si="0"/>
        <v>0</v>
      </c>
      <c r="K96" s="88" t="s">
        <v>58</v>
      </c>
      <c r="L96" s="91" t="s">
        <v>270</v>
      </c>
    </row>
    <row r="97" spans="1:12" s="38" customFormat="1" ht="15.95" customHeight="1" x14ac:dyDescent="0.2">
      <c r="A97" s="35"/>
      <c r="B97" s="36"/>
      <c r="C97" s="86" t="s">
        <v>39</v>
      </c>
      <c r="D97" s="86" t="s">
        <v>56</v>
      </c>
      <c r="E97" s="87" t="s">
        <v>93</v>
      </c>
      <c r="F97" s="88" t="s">
        <v>281</v>
      </c>
      <c r="G97" s="89" t="s">
        <v>57</v>
      </c>
      <c r="H97" s="108">
        <v>209</v>
      </c>
      <c r="I97" s="107"/>
      <c r="J97" s="90">
        <f t="shared" si="0"/>
        <v>0</v>
      </c>
      <c r="K97" s="88" t="s">
        <v>58</v>
      </c>
      <c r="L97" s="91" t="s">
        <v>270</v>
      </c>
    </row>
    <row r="98" spans="1:12" s="38" customFormat="1" ht="15.95" customHeight="1" x14ac:dyDescent="0.2">
      <c r="A98" s="35"/>
      <c r="B98" s="36"/>
      <c r="C98" s="86" t="s">
        <v>62</v>
      </c>
      <c r="D98" s="86" t="s">
        <v>56</v>
      </c>
      <c r="E98" s="87" t="s">
        <v>94</v>
      </c>
      <c r="F98" s="88" t="s">
        <v>282</v>
      </c>
      <c r="G98" s="89" t="s">
        <v>57</v>
      </c>
      <c r="H98" s="108">
        <v>55</v>
      </c>
      <c r="I98" s="107"/>
      <c r="J98" s="90">
        <f t="shared" si="0"/>
        <v>0</v>
      </c>
      <c r="K98" s="88" t="s">
        <v>58</v>
      </c>
      <c r="L98" s="91" t="s">
        <v>270</v>
      </c>
    </row>
    <row r="99" spans="1:12" s="38" customFormat="1" ht="15.95" customHeight="1" x14ac:dyDescent="0.2">
      <c r="A99" s="35"/>
      <c r="B99" s="36"/>
      <c r="C99" s="86" t="s">
        <v>60</v>
      </c>
      <c r="D99" s="86" t="s">
        <v>56</v>
      </c>
      <c r="E99" s="87" t="s">
        <v>95</v>
      </c>
      <c r="F99" s="88" t="s">
        <v>283</v>
      </c>
      <c r="G99" s="89" t="s">
        <v>57</v>
      </c>
      <c r="H99" s="108">
        <v>171</v>
      </c>
      <c r="I99" s="107"/>
      <c r="J99" s="90">
        <f t="shared" si="0"/>
        <v>0</v>
      </c>
      <c r="K99" s="88" t="s">
        <v>58</v>
      </c>
      <c r="L99" s="91" t="s">
        <v>270</v>
      </c>
    </row>
    <row r="100" spans="1:12" s="38" customFormat="1" ht="15.95" customHeight="1" x14ac:dyDescent="0.2">
      <c r="A100" s="35"/>
      <c r="B100" s="36"/>
      <c r="C100" s="86" t="s">
        <v>65</v>
      </c>
      <c r="D100" s="86" t="s">
        <v>56</v>
      </c>
      <c r="E100" s="87" t="s">
        <v>116</v>
      </c>
      <c r="F100" s="88" t="s">
        <v>312</v>
      </c>
      <c r="G100" s="89" t="s">
        <v>57</v>
      </c>
      <c r="H100" s="108">
        <v>117</v>
      </c>
      <c r="I100" s="107"/>
      <c r="J100" s="90">
        <f t="shared" si="0"/>
        <v>0</v>
      </c>
      <c r="K100" s="88" t="s">
        <v>58</v>
      </c>
      <c r="L100" s="91" t="s">
        <v>270</v>
      </c>
    </row>
    <row r="101" spans="1:12" s="38" customFormat="1" ht="15.95" customHeight="1" x14ac:dyDescent="0.2">
      <c r="A101" s="35"/>
      <c r="B101" s="36"/>
      <c r="C101" s="86" t="s">
        <v>61</v>
      </c>
      <c r="D101" s="86" t="s">
        <v>56</v>
      </c>
      <c r="E101" s="87" t="s">
        <v>117</v>
      </c>
      <c r="F101" s="88" t="s">
        <v>313</v>
      </c>
      <c r="G101" s="89" t="s">
        <v>57</v>
      </c>
      <c r="H101" s="108">
        <v>838</v>
      </c>
      <c r="I101" s="107"/>
      <c r="J101" s="90">
        <f t="shared" si="0"/>
        <v>0</v>
      </c>
      <c r="K101" s="88" t="s">
        <v>58</v>
      </c>
      <c r="L101" s="91" t="s">
        <v>270</v>
      </c>
    </row>
    <row r="102" spans="1:12" s="38" customFormat="1" ht="15.95" customHeight="1" x14ac:dyDescent="0.2">
      <c r="A102" s="35"/>
      <c r="B102" s="36"/>
      <c r="C102" s="86" t="s">
        <v>67</v>
      </c>
      <c r="D102" s="86" t="s">
        <v>56</v>
      </c>
      <c r="E102" s="87" t="s">
        <v>118</v>
      </c>
      <c r="F102" s="88" t="s">
        <v>314</v>
      </c>
      <c r="G102" s="89" t="s">
        <v>57</v>
      </c>
      <c r="H102" s="108">
        <v>75</v>
      </c>
      <c r="I102" s="107"/>
      <c r="J102" s="90">
        <f t="shared" si="0"/>
        <v>0</v>
      </c>
      <c r="K102" s="88" t="s">
        <v>58</v>
      </c>
      <c r="L102" s="91" t="s">
        <v>270</v>
      </c>
    </row>
    <row r="103" spans="1:12" s="38" customFormat="1" ht="15.95" customHeight="1" x14ac:dyDescent="0.2">
      <c r="A103" s="35"/>
      <c r="B103" s="36"/>
      <c r="C103" s="86" t="s">
        <v>63</v>
      </c>
      <c r="D103" s="86" t="s">
        <v>56</v>
      </c>
      <c r="E103" s="87" t="s">
        <v>142</v>
      </c>
      <c r="F103" s="88" t="s">
        <v>349</v>
      </c>
      <c r="G103" s="89" t="s">
        <v>57</v>
      </c>
      <c r="H103" s="108">
        <v>12</v>
      </c>
      <c r="I103" s="107"/>
      <c r="J103" s="90">
        <f t="shared" si="0"/>
        <v>0</v>
      </c>
      <c r="K103" s="88" t="s">
        <v>58</v>
      </c>
      <c r="L103" s="91" t="s">
        <v>270</v>
      </c>
    </row>
    <row r="104" spans="1:12" s="38" customFormat="1" ht="15.95" customHeight="1" x14ac:dyDescent="0.2">
      <c r="A104" s="35"/>
      <c r="B104" s="36"/>
      <c r="C104" s="86" t="s">
        <v>70</v>
      </c>
      <c r="D104" s="86" t="s">
        <v>56</v>
      </c>
      <c r="E104" s="87" t="s">
        <v>143</v>
      </c>
      <c r="F104" s="88" t="s">
        <v>350</v>
      </c>
      <c r="G104" s="89" t="s">
        <v>57</v>
      </c>
      <c r="H104" s="108">
        <v>1</v>
      </c>
      <c r="I104" s="107"/>
      <c r="J104" s="90">
        <f t="shared" si="0"/>
        <v>0</v>
      </c>
      <c r="K104" s="88" t="s">
        <v>58</v>
      </c>
      <c r="L104" s="91" t="s">
        <v>270</v>
      </c>
    </row>
    <row r="105" spans="1:12" s="38" customFormat="1" ht="15.95" customHeight="1" x14ac:dyDescent="0.2">
      <c r="A105" s="35"/>
      <c r="B105" s="36"/>
      <c r="C105" s="86" t="s">
        <v>64</v>
      </c>
      <c r="D105" s="86" t="s">
        <v>56</v>
      </c>
      <c r="E105" s="87" t="s">
        <v>162</v>
      </c>
      <c r="F105" s="88" t="s">
        <v>375</v>
      </c>
      <c r="G105" s="89" t="s">
        <v>57</v>
      </c>
      <c r="H105" s="108">
        <v>15</v>
      </c>
      <c r="I105" s="107"/>
      <c r="J105" s="90">
        <f t="shared" si="0"/>
        <v>0</v>
      </c>
      <c r="K105" s="88" t="s">
        <v>58</v>
      </c>
      <c r="L105" s="92" t="s">
        <v>270</v>
      </c>
    </row>
    <row r="106" spans="1:12" s="38" customFormat="1" ht="15.95" customHeight="1" x14ac:dyDescent="0.2">
      <c r="A106" s="35"/>
      <c r="B106" s="36"/>
      <c r="C106" s="86" t="s">
        <v>73</v>
      </c>
      <c r="D106" s="86" t="s">
        <v>56</v>
      </c>
      <c r="E106" s="87" t="s">
        <v>163</v>
      </c>
      <c r="F106" s="88" t="s">
        <v>376</v>
      </c>
      <c r="G106" s="89" t="s">
        <v>57</v>
      </c>
      <c r="H106" s="108">
        <v>8</v>
      </c>
      <c r="I106" s="107"/>
      <c r="J106" s="90">
        <f t="shared" si="0"/>
        <v>0</v>
      </c>
      <c r="K106" s="88" t="s">
        <v>58</v>
      </c>
      <c r="L106" s="92" t="s">
        <v>270</v>
      </c>
    </row>
    <row r="107" spans="1:12" s="38" customFormat="1" ht="15.95" customHeight="1" x14ac:dyDescent="0.2">
      <c r="A107" s="35"/>
      <c r="B107" s="36"/>
      <c r="C107" s="86" t="s">
        <v>66</v>
      </c>
      <c r="D107" s="86" t="s">
        <v>56</v>
      </c>
      <c r="E107" s="87" t="s">
        <v>164</v>
      </c>
      <c r="F107" s="88" t="s">
        <v>377</v>
      </c>
      <c r="G107" s="89" t="s">
        <v>57</v>
      </c>
      <c r="H107" s="108">
        <v>4</v>
      </c>
      <c r="I107" s="107"/>
      <c r="J107" s="90">
        <f t="shared" si="0"/>
        <v>0</v>
      </c>
      <c r="K107" s="88" t="s">
        <v>58</v>
      </c>
      <c r="L107" s="92" t="s">
        <v>270</v>
      </c>
    </row>
    <row r="108" spans="1:12" s="38" customFormat="1" ht="15.95" customHeight="1" x14ac:dyDescent="0.2">
      <c r="A108" s="35"/>
      <c r="B108" s="36"/>
      <c r="C108" s="86" t="s">
        <v>2</v>
      </c>
      <c r="D108" s="86" t="s">
        <v>56</v>
      </c>
      <c r="E108" s="87" t="s">
        <v>165</v>
      </c>
      <c r="F108" s="88" t="s">
        <v>378</v>
      </c>
      <c r="G108" s="89" t="s">
        <v>57</v>
      </c>
      <c r="H108" s="108">
        <v>5</v>
      </c>
      <c r="I108" s="107"/>
      <c r="J108" s="90">
        <f t="shared" si="0"/>
        <v>0</v>
      </c>
      <c r="K108" s="88" t="s">
        <v>58</v>
      </c>
      <c r="L108" s="91" t="s">
        <v>270</v>
      </c>
    </row>
    <row r="109" spans="1:12" s="38" customFormat="1" ht="15.95" customHeight="1" x14ac:dyDescent="0.2">
      <c r="A109" s="35"/>
      <c r="B109" s="36"/>
      <c r="C109" s="86" t="s">
        <v>59</v>
      </c>
      <c r="D109" s="86" t="s">
        <v>56</v>
      </c>
      <c r="E109" s="87" t="s">
        <v>166</v>
      </c>
      <c r="F109" s="88" t="s">
        <v>379</v>
      </c>
      <c r="G109" s="89" t="s">
        <v>57</v>
      </c>
      <c r="H109" s="108">
        <v>4</v>
      </c>
      <c r="I109" s="107"/>
      <c r="J109" s="90">
        <f t="shared" si="0"/>
        <v>0</v>
      </c>
      <c r="K109" s="88" t="s">
        <v>58</v>
      </c>
      <c r="L109" s="93" t="s">
        <v>270</v>
      </c>
    </row>
    <row r="110" spans="1:12" s="38" customFormat="1" ht="15.95" customHeight="1" x14ac:dyDescent="0.2">
      <c r="A110" s="35"/>
      <c r="B110" s="36"/>
      <c r="C110" s="86" t="s">
        <v>78</v>
      </c>
      <c r="D110" s="86" t="s">
        <v>56</v>
      </c>
      <c r="E110" s="87" t="s">
        <v>176</v>
      </c>
      <c r="F110" s="88" t="s">
        <v>387</v>
      </c>
      <c r="G110" s="89" t="s">
        <v>57</v>
      </c>
      <c r="H110" s="108">
        <v>11</v>
      </c>
      <c r="I110" s="107"/>
      <c r="J110" s="90">
        <f t="shared" si="0"/>
        <v>0</v>
      </c>
      <c r="K110" s="88" t="s">
        <v>58</v>
      </c>
      <c r="L110" s="91" t="s">
        <v>270</v>
      </c>
    </row>
    <row r="111" spans="1:12" s="38" customFormat="1" ht="15.95" customHeight="1" x14ac:dyDescent="0.2">
      <c r="A111" s="35"/>
      <c r="B111" s="36"/>
      <c r="C111" s="86" t="s">
        <v>68</v>
      </c>
      <c r="D111" s="86" t="s">
        <v>56</v>
      </c>
      <c r="E111" s="87" t="s">
        <v>177</v>
      </c>
      <c r="F111" s="88" t="s">
        <v>388</v>
      </c>
      <c r="G111" s="89" t="s">
        <v>57</v>
      </c>
      <c r="H111" s="108">
        <v>7</v>
      </c>
      <c r="I111" s="107"/>
      <c r="J111" s="90">
        <f t="shared" si="0"/>
        <v>0</v>
      </c>
      <c r="K111" s="88" t="s">
        <v>58</v>
      </c>
      <c r="L111" s="91" t="s">
        <v>270</v>
      </c>
    </row>
    <row r="112" spans="1:12" s="38" customFormat="1" ht="15.95" customHeight="1" x14ac:dyDescent="0.2">
      <c r="A112" s="35"/>
      <c r="B112" s="36"/>
      <c r="C112" s="86" t="s">
        <v>80</v>
      </c>
      <c r="D112" s="86" t="s">
        <v>56</v>
      </c>
      <c r="E112" s="87" t="s">
        <v>178</v>
      </c>
      <c r="F112" s="88" t="s">
        <v>389</v>
      </c>
      <c r="G112" s="89" t="s">
        <v>57</v>
      </c>
      <c r="H112" s="108">
        <v>3</v>
      </c>
      <c r="I112" s="107"/>
      <c r="J112" s="90">
        <f t="shared" si="0"/>
        <v>0</v>
      </c>
      <c r="K112" s="88" t="s">
        <v>58</v>
      </c>
      <c r="L112" s="91" t="s">
        <v>270</v>
      </c>
    </row>
    <row r="113" spans="1:12" s="38" customFormat="1" ht="15.95" customHeight="1" x14ac:dyDescent="0.2">
      <c r="A113" s="35"/>
      <c r="B113" s="36"/>
      <c r="C113" s="86" t="s">
        <v>69</v>
      </c>
      <c r="D113" s="86" t="s">
        <v>56</v>
      </c>
      <c r="E113" s="87" t="s">
        <v>179</v>
      </c>
      <c r="F113" s="88" t="s">
        <v>390</v>
      </c>
      <c r="G113" s="89" t="s">
        <v>57</v>
      </c>
      <c r="H113" s="108">
        <v>1</v>
      </c>
      <c r="I113" s="107"/>
      <c r="J113" s="90">
        <f t="shared" si="0"/>
        <v>0</v>
      </c>
      <c r="K113" s="88" t="s">
        <v>58</v>
      </c>
      <c r="L113" s="91" t="s">
        <v>270</v>
      </c>
    </row>
    <row r="114" spans="1:12" s="38" customFormat="1" ht="15.95" customHeight="1" x14ac:dyDescent="0.2">
      <c r="A114" s="35"/>
      <c r="B114" s="36"/>
      <c r="C114" s="86" t="s">
        <v>1</v>
      </c>
      <c r="D114" s="86" t="s">
        <v>56</v>
      </c>
      <c r="E114" s="87" t="s">
        <v>180</v>
      </c>
      <c r="F114" s="88" t="s">
        <v>391</v>
      </c>
      <c r="G114" s="89" t="s">
        <v>57</v>
      </c>
      <c r="H114" s="108">
        <v>3</v>
      </c>
      <c r="I114" s="107"/>
      <c r="J114" s="90">
        <f t="shared" si="0"/>
        <v>0</v>
      </c>
      <c r="K114" s="88" t="s">
        <v>58</v>
      </c>
      <c r="L114" s="91" t="s">
        <v>270</v>
      </c>
    </row>
    <row r="115" spans="1:12" s="38" customFormat="1" ht="15.95" customHeight="1" x14ac:dyDescent="0.2">
      <c r="A115" s="35"/>
      <c r="B115" s="36"/>
      <c r="C115" s="86" t="s">
        <v>71</v>
      </c>
      <c r="D115" s="86" t="s">
        <v>56</v>
      </c>
      <c r="E115" s="87" t="s">
        <v>181</v>
      </c>
      <c r="F115" s="88" t="s">
        <v>392</v>
      </c>
      <c r="G115" s="89" t="s">
        <v>57</v>
      </c>
      <c r="H115" s="108">
        <v>2</v>
      </c>
      <c r="I115" s="107"/>
      <c r="J115" s="90">
        <f t="shared" si="0"/>
        <v>0</v>
      </c>
      <c r="K115" s="88" t="s">
        <v>58</v>
      </c>
      <c r="L115" s="91" t="s">
        <v>270</v>
      </c>
    </row>
    <row r="116" spans="1:12" s="38" customFormat="1" ht="15.95" customHeight="1" x14ac:dyDescent="0.2">
      <c r="A116" s="35"/>
      <c r="B116" s="36"/>
      <c r="C116" s="86" t="s">
        <v>81</v>
      </c>
      <c r="D116" s="86" t="s">
        <v>56</v>
      </c>
      <c r="E116" s="87" t="s">
        <v>182</v>
      </c>
      <c r="F116" s="88" t="s">
        <v>393</v>
      </c>
      <c r="G116" s="89" t="s">
        <v>57</v>
      </c>
      <c r="H116" s="108">
        <v>2</v>
      </c>
      <c r="I116" s="107"/>
      <c r="J116" s="90">
        <f t="shared" si="0"/>
        <v>0</v>
      </c>
      <c r="K116" s="88" t="s">
        <v>58</v>
      </c>
      <c r="L116" s="91" t="s">
        <v>270</v>
      </c>
    </row>
    <row r="117" spans="1:12" s="38" customFormat="1" ht="15.95" customHeight="1" x14ac:dyDescent="0.2">
      <c r="A117" s="35"/>
      <c r="B117" s="36"/>
      <c r="C117" s="86" t="s">
        <v>72</v>
      </c>
      <c r="D117" s="86" t="s">
        <v>56</v>
      </c>
      <c r="E117" s="87" t="s">
        <v>183</v>
      </c>
      <c r="F117" s="88" t="s">
        <v>394</v>
      </c>
      <c r="G117" s="89" t="s">
        <v>57</v>
      </c>
      <c r="H117" s="108">
        <v>8</v>
      </c>
      <c r="I117" s="107"/>
      <c r="J117" s="90">
        <f t="shared" si="0"/>
        <v>0</v>
      </c>
      <c r="K117" s="88" t="s">
        <v>58</v>
      </c>
      <c r="L117" s="91" t="s">
        <v>270</v>
      </c>
    </row>
    <row r="118" spans="1:12" s="38" customFormat="1" ht="15.95" customHeight="1" x14ac:dyDescent="0.2">
      <c r="A118" s="35"/>
      <c r="B118" s="36"/>
      <c r="C118" s="86" t="s">
        <v>82</v>
      </c>
      <c r="D118" s="86" t="s">
        <v>56</v>
      </c>
      <c r="E118" s="87" t="s">
        <v>186</v>
      </c>
      <c r="F118" s="88" t="s">
        <v>397</v>
      </c>
      <c r="G118" s="89" t="s">
        <v>57</v>
      </c>
      <c r="H118" s="108">
        <v>11</v>
      </c>
      <c r="I118" s="107"/>
      <c r="J118" s="90">
        <f t="shared" si="0"/>
        <v>0</v>
      </c>
      <c r="K118" s="88" t="s">
        <v>58</v>
      </c>
      <c r="L118" s="91" t="s">
        <v>270</v>
      </c>
    </row>
    <row r="119" spans="1:12" s="38" customFormat="1" ht="15.95" customHeight="1" x14ac:dyDescent="0.2">
      <c r="A119" s="35"/>
      <c r="B119" s="36"/>
      <c r="C119" s="86" t="s">
        <v>74</v>
      </c>
      <c r="D119" s="86" t="s">
        <v>56</v>
      </c>
      <c r="E119" s="87" t="s">
        <v>187</v>
      </c>
      <c r="F119" s="88" t="s">
        <v>398</v>
      </c>
      <c r="G119" s="89" t="s">
        <v>57</v>
      </c>
      <c r="H119" s="108">
        <v>4</v>
      </c>
      <c r="I119" s="107"/>
      <c r="J119" s="90">
        <f t="shared" si="0"/>
        <v>0</v>
      </c>
      <c r="K119" s="88" t="s">
        <v>58</v>
      </c>
      <c r="L119" s="91" t="s">
        <v>270</v>
      </c>
    </row>
    <row r="120" spans="1:12" s="38" customFormat="1" ht="15.95" customHeight="1" x14ac:dyDescent="0.2">
      <c r="A120" s="35"/>
      <c r="B120" s="36"/>
      <c r="C120" s="86" t="s">
        <v>83</v>
      </c>
      <c r="D120" s="86" t="s">
        <v>56</v>
      </c>
      <c r="E120" s="87" t="s">
        <v>188</v>
      </c>
      <c r="F120" s="88" t="s">
        <v>399</v>
      </c>
      <c r="G120" s="89" t="s">
        <v>57</v>
      </c>
      <c r="H120" s="108">
        <v>4</v>
      </c>
      <c r="I120" s="107"/>
      <c r="J120" s="90">
        <f t="shared" si="0"/>
        <v>0</v>
      </c>
      <c r="K120" s="88" t="s">
        <v>58</v>
      </c>
      <c r="L120" s="91" t="s">
        <v>270</v>
      </c>
    </row>
    <row r="121" spans="1:12" s="38" customFormat="1" ht="15.95" customHeight="1" x14ac:dyDescent="0.2">
      <c r="A121" s="35"/>
      <c r="B121" s="36"/>
      <c r="C121" s="86" t="s">
        <v>75</v>
      </c>
      <c r="D121" s="86" t="s">
        <v>56</v>
      </c>
      <c r="E121" s="87" t="s">
        <v>201</v>
      </c>
      <c r="F121" s="88" t="s">
        <v>412</v>
      </c>
      <c r="G121" s="89" t="s">
        <v>57</v>
      </c>
      <c r="H121" s="108">
        <v>18</v>
      </c>
      <c r="I121" s="107"/>
      <c r="J121" s="90">
        <f t="shared" si="0"/>
        <v>0</v>
      </c>
      <c r="K121" s="88" t="s">
        <v>58</v>
      </c>
      <c r="L121" s="37" t="s">
        <v>270</v>
      </c>
    </row>
    <row r="122" spans="1:12" s="38" customFormat="1" ht="15.95" customHeight="1" x14ac:dyDescent="0.2">
      <c r="A122" s="35"/>
      <c r="B122" s="36"/>
      <c r="C122" s="86" t="s">
        <v>84</v>
      </c>
      <c r="D122" s="86" t="s">
        <v>56</v>
      </c>
      <c r="E122" s="94" t="s">
        <v>227</v>
      </c>
      <c r="F122" s="95" t="s">
        <v>448</v>
      </c>
      <c r="G122" s="96" t="s">
        <v>57</v>
      </c>
      <c r="H122" s="108">
        <v>2</v>
      </c>
      <c r="I122" s="107"/>
      <c r="J122" s="90">
        <f t="shared" si="0"/>
        <v>0</v>
      </c>
      <c r="K122" s="88" t="s">
        <v>58</v>
      </c>
      <c r="L122" s="91" t="s">
        <v>270</v>
      </c>
    </row>
    <row r="123" spans="1:12" s="38" customFormat="1" ht="15.95" customHeight="1" x14ac:dyDescent="0.2">
      <c r="A123" s="35"/>
      <c r="B123" s="36"/>
      <c r="C123" s="86" t="s">
        <v>76</v>
      </c>
      <c r="D123" s="86" t="s">
        <v>56</v>
      </c>
      <c r="E123" s="87" t="s">
        <v>235</v>
      </c>
      <c r="F123" s="88" t="s">
        <v>236</v>
      </c>
      <c r="G123" s="89" t="s">
        <v>57</v>
      </c>
      <c r="H123" s="108">
        <v>18</v>
      </c>
      <c r="I123" s="107"/>
      <c r="J123" s="90">
        <f t="shared" si="0"/>
        <v>0</v>
      </c>
      <c r="K123" s="88" t="s">
        <v>58</v>
      </c>
      <c r="L123" s="37" t="s">
        <v>270</v>
      </c>
    </row>
    <row r="124" spans="1:12" s="38" customFormat="1" ht="15.95" customHeight="1" x14ac:dyDescent="0.2">
      <c r="A124" s="35"/>
      <c r="B124" s="36"/>
      <c r="C124" s="86" t="s">
        <v>85</v>
      </c>
      <c r="D124" s="86" t="s">
        <v>56</v>
      </c>
      <c r="E124" s="87" t="s">
        <v>237</v>
      </c>
      <c r="F124" s="88" t="s">
        <v>238</v>
      </c>
      <c r="G124" s="89" t="s">
        <v>57</v>
      </c>
      <c r="H124" s="108">
        <v>24</v>
      </c>
      <c r="I124" s="107"/>
      <c r="J124" s="90">
        <f t="shared" si="0"/>
        <v>0</v>
      </c>
      <c r="K124" s="88" t="s">
        <v>58</v>
      </c>
      <c r="L124" s="93" t="s">
        <v>270</v>
      </c>
    </row>
    <row r="125" spans="1:12" s="38" customFormat="1" ht="15.95" customHeight="1" x14ac:dyDescent="0.2">
      <c r="A125" s="35"/>
      <c r="B125" s="36"/>
      <c r="C125" s="86" t="s">
        <v>77</v>
      </c>
      <c r="D125" s="86" t="s">
        <v>56</v>
      </c>
      <c r="E125" s="87" t="s">
        <v>463</v>
      </c>
      <c r="F125" s="88" t="s">
        <v>464</v>
      </c>
      <c r="G125" s="89" t="s">
        <v>57</v>
      </c>
      <c r="H125" s="108">
        <v>30</v>
      </c>
      <c r="I125" s="107"/>
      <c r="J125" s="90">
        <f t="shared" si="0"/>
        <v>0</v>
      </c>
      <c r="K125" s="88" t="s">
        <v>58</v>
      </c>
      <c r="L125" s="37" t="s">
        <v>270</v>
      </c>
    </row>
    <row r="126" spans="1:12" s="38" customFormat="1" ht="15.95" customHeight="1" x14ac:dyDescent="0.2">
      <c r="A126" s="35"/>
      <c r="B126" s="36"/>
      <c r="C126" s="86" t="s">
        <v>86</v>
      </c>
      <c r="D126" s="86" t="s">
        <v>56</v>
      </c>
      <c r="E126" s="87" t="s">
        <v>605</v>
      </c>
      <c r="F126" s="88" t="s">
        <v>606</v>
      </c>
      <c r="G126" s="89" t="s">
        <v>57</v>
      </c>
      <c r="H126" s="109">
        <v>30</v>
      </c>
      <c r="I126" s="107"/>
      <c r="J126" s="90">
        <f t="shared" si="0"/>
        <v>0</v>
      </c>
      <c r="K126" s="88" t="s">
        <v>58</v>
      </c>
      <c r="L126" s="37" t="s">
        <v>270</v>
      </c>
    </row>
    <row r="127" spans="1:12" s="38" customFormat="1" ht="15.95" customHeight="1" x14ac:dyDescent="0.2">
      <c r="A127" s="35"/>
      <c r="B127" s="36"/>
      <c r="C127" s="97"/>
      <c r="D127" s="97"/>
      <c r="E127" s="98"/>
      <c r="F127" s="99"/>
      <c r="G127" s="100"/>
      <c r="H127" s="120"/>
      <c r="I127" s="101"/>
      <c r="J127" s="101"/>
      <c r="K127" s="99"/>
      <c r="L127" s="37"/>
    </row>
    <row r="128" spans="1:12" s="38" customFormat="1" ht="15.95" customHeight="1" x14ac:dyDescent="0.2">
      <c r="A128" s="35"/>
      <c r="B128" s="36"/>
      <c r="C128" s="97"/>
      <c r="D128" s="82" t="s">
        <v>35</v>
      </c>
      <c r="E128" s="83" t="s">
        <v>89</v>
      </c>
      <c r="F128" s="83" t="s">
        <v>657</v>
      </c>
      <c r="G128" s="80"/>
      <c r="H128" s="111"/>
      <c r="I128" s="80"/>
      <c r="J128" s="84">
        <f>SUBTOTAL(9,J129:J131)</f>
        <v>0</v>
      </c>
      <c r="K128" s="99"/>
      <c r="L128" s="37"/>
    </row>
    <row r="129" spans="1:12" s="38" customFormat="1" ht="15.95" customHeight="1" x14ac:dyDescent="0.2">
      <c r="A129" s="35"/>
      <c r="B129" s="36"/>
      <c r="C129" s="86">
        <v>34</v>
      </c>
      <c r="D129" s="86" t="s">
        <v>56</v>
      </c>
      <c r="E129" s="87" t="s">
        <v>90</v>
      </c>
      <c r="F129" s="88" t="s">
        <v>567</v>
      </c>
      <c r="G129" s="89" t="s">
        <v>57</v>
      </c>
      <c r="H129" s="108">
        <v>4</v>
      </c>
      <c r="I129" s="107"/>
      <c r="J129" s="90">
        <f>H129*I129</f>
        <v>0</v>
      </c>
      <c r="K129" s="88" t="s">
        <v>58</v>
      </c>
      <c r="L129" s="37"/>
    </row>
    <row r="130" spans="1:12" s="38" customFormat="1" ht="15.95" customHeight="1" x14ac:dyDescent="0.2">
      <c r="A130" s="35"/>
      <c r="B130" s="36"/>
      <c r="C130" s="86">
        <v>35</v>
      </c>
      <c r="D130" s="86" t="s">
        <v>56</v>
      </c>
      <c r="E130" s="87" t="s">
        <v>116</v>
      </c>
      <c r="F130" s="88" t="s">
        <v>579</v>
      </c>
      <c r="G130" s="89" t="s">
        <v>57</v>
      </c>
      <c r="H130" s="108">
        <v>68</v>
      </c>
      <c r="I130" s="107"/>
      <c r="J130" s="90">
        <f t="shared" ref="J130:J131" si="1">H130*I130</f>
        <v>0</v>
      </c>
      <c r="K130" s="88" t="s">
        <v>58</v>
      </c>
      <c r="L130" s="37"/>
    </row>
    <row r="131" spans="1:12" s="38" customFormat="1" ht="15.95" customHeight="1" x14ac:dyDescent="0.2">
      <c r="A131" s="35"/>
      <c r="B131" s="36"/>
      <c r="C131" s="86">
        <v>36</v>
      </c>
      <c r="D131" s="86" t="s">
        <v>56</v>
      </c>
      <c r="E131" s="87" t="s">
        <v>588</v>
      </c>
      <c r="F131" s="88" t="s">
        <v>589</v>
      </c>
      <c r="G131" s="89" t="s">
        <v>57</v>
      </c>
      <c r="H131" s="109">
        <v>335</v>
      </c>
      <c r="I131" s="107"/>
      <c r="J131" s="90">
        <f t="shared" si="1"/>
        <v>0</v>
      </c>
      <c r="K131" s="88" t="s">
        <v>58</v>
      </c>
      <c r="L131" s="37"/>
    </row>
    <row r="132" spans="1:12" s="38" customFormat="1" ht="15.95" customHeight="1" x14ac:dyDescent="0.2">
      <c r="A132" s="35"/>
      <c r="B132" s="36"/>
      <c r="C132" s="97"/>
      <c r="D132" s="97"/>
      <c r="E132" s="98"/>
      <c r="F132" s="99"/>
      <c r="G132" s="100"/>
      <c r="H132" s="120"/>
      <c r="I132" s="101"/>
      <c r="J132" s="101"/>
      <c r="K132" s="99"/>
      <c r="L132" s="37"/>
    </row>
    <row r="133" spans="1:12" s="38" customFormat="1" ht="15.95" customHeight="1" x14ac:dyDescent="0.2">
      <c r="A133" s="35"/>
      <c r="B133" s="36"/>
      <c r="C133" s="97"/>
      <c r="D133" s="82" t="s">
        <v>35</v>
      </c>
      <c r="E133" s="83" t="s">
        <v>89</v>
      </c>
      <c r="F133" s="83" t="s">
        <v>658</v>
      </c>
      <c r="G133" s="80"/>
      <c r="H133" s="111"/>
      <c r="I133" s="80"/>
      <c r="J133" s="84">
        <f>SUBTOTAL(9,J134:J143)</f>
        <v>0</v>
      </c>
      <c r="K133" s="99"/>
      <c r="L133" s="37"/>
    </row>
    <row r="134" spans="1:12" s="38" customFormat="1" ht="15.95" customHeight="1" x14ac:dyDescent="0.2">
      <c r="A134" s="35"/>
      <c r="B134" s="36"/>
      <c r="C134" s="86">
        <v>37</v>
      </c>
      <c r="D134" s="86" t="s">
        <v>56</v>
      </c>
      <c r="E134" s="87" t="s">
        <v>91</v>
      </c>
      <c r="F134" s="88" t="s">
        <v>502</v>
      </c>
      <c r="G134" s="89" t="s">
        <v>57</v>
      </c>
      <c r="H134" s="108">
        <v>42</v>
      </c>
      <c r="I134" s="107"/>
      <c r="J134" s="90">
        <f>H134*I134</f>
        <v>0</v>
      </c>
      <c r="K134" s="88" t="s">
        <v>58</v>
      </c>
      <c r="L134" s="37"/>
    </row>
    <row r="135" spans="1:12" s="38" customFormat="1" ht="15.95" customHeight="1" x14ac:dyDescent="0.2">
      <c r="A135" s="35"/>
      <c r="B135" s="36"/>
      <c r="C135" s="86">
        <v>38</v>
      </c>
      <c r="D135" s="86" t="s">
        <v>56</v>
      </c>
      <c r="E135" s="87" t="s">
        <v>93</v>
      </c>
      <c r="F135" s="88" t="s">
        <v>503</v>
      </c>
      <c r="G135" s="89" t="s">
        <v>57</v>
      </c>
      <c r="H135" s="108">
        <v>61</v>
      </c>
      <c r="I135" s="107"/>
      <c r="J135" s="90">
        <f t="shared" ref="J135:J143" si="2">H135*I135</f>
        <v>0</v>
      </c>
      <c r="K135" s="88" t="s">
        <v>58</v>
      </c>
      <c r="L135" s="37"/>
    </row>
    <row r="136" spans="1:12" s="38" customFormat="1" ht="15.95" customHeight="1" x14ac:dyDescent="0.2">
      <c r="A136" s="35"/>
      <c r="B136" s="36"/>
      <c r="C136" s="86">
        <v>39</v>
      </c>
      <c r="D136" s="86" t="s">
        <v>56</v>
      </c>
      <c r="E136" s="87" t="s">
        <v>94</v>
      </c>
      <c r="F136" s="88" t="s">
        <v>504</v>
      </c>
      <c r="G136" s="89" t="s">
        <v>57</v>
      </c>
      <c r="H136" s="108">
        <v>10</v>
      </c>
      <c r="I136" s="107"/>
      <c r="J136" s="90">
        <f t="shared" si="2"/>
        <v>0</v>
      </c>
      <c r="K136" s="88" t="s">
        <v>58</v>
      </c>
      <c r="L136" s="37"/>
    </row>
    <row r="137" spans="1:12" s="38" customFormat="1" ht="15.95" customHeight="1" x14ac:dyDescent="0.2">
      <c r="A137" s="35"/>
      <c r="B137" s="36"/>
      <c r="C137" s="86">
        <v>40</v>
      </c>
      <c r="D137" s="86" t="s">
        <v>56</v>
      </c>
      <c r="E137" s="87" t="s">
        <v>588</v>
      </c>
      <c r="F137" s="88" t="s">
        <v>691</v>
      </c>
      <c r="G137" s="89" t="s">
        <v>57</v>
      </c>
      <c r="H137" s="108">
        <v>16</v>
      </c>
      <c r="I137" s="107"/>
      <c r="J137" s="90">
        <f t="shared" si="2"/>
        <v>0</v>
      </c>
      <c r="K137" s="88" t="s">
        <v>58</v>
      </c>
      <c r="L137" s="37"/>
    </row>
    <row r="138" spans="1:12" s="38" customFormat="1" ht="15.95" customHeight="1" x14ac:dyDescent="0.2">
      <c r="A138" s="35"/>
      <c r="B138" s="36"/>
      <c r="C138" s="86">
        <v>41</v>
      </c>
      <c r="D138" s="86" t="s">
        <v>56</v>
      </c>
      <c r="E138" s="87" t="s">
        <v>463</v>
      </c>
      <c r="F138" s="88" t="s">
        <v>534</v>
      </c>
      <c r="G138" s="89" t="s">
        <v>57</v>
      </c>
      <c r="H138" s="108">
        <v>12</v>
      </c>
      <c r="I138" s="107"/>
      <c r="J138" s="90">
        <f t="shared" si="2"/>
        <v>0</v>
      </c>
      <c r="K138" s="88" t="s">
        <v>58</v>
      </c>
      <c r="L138" s="37"/>
    </row>
    <row r="139" spans="1:12" s="38" customFormat="1" ht="15.95" customHeight="1" x14ac:dyDescent="0.2">
      <c r="A139" s="35"/>
      <c r="B139" s="36"/>
      <c r="C139" s="86">
        <v>42</v>
      </c>
      <c r="D139" s="86" t="s">
        <v>56</v>
      </c>
      <c r="E139" s="94" t="s">
        <v>632</v>
      </c>
      <c r="F139" s="95" t="s">
        <v>700</v>
      </c>
      <c r="G139" s="96" t="s">
        <v>57</v>
      </c>
      <c r="H139" s="108">
        <v>2</v>
      </c>
      <c r="I139" s="107"/>
      <c r="J139" s="90">
        <f t="shared" si="2"/>
        <v>0</v>
      </c>
      <c r="K139" s="88" t="s">
        <v>58</v>
      </c>
      <c r="L139" s="37"/>
    </row>
    <row r="140" spans="1:12" s="38" customFormat="1" ht="15.95" customHeight="1" x14ac:dyDescent="0.2">
      <c r="A140" s="35"/>
      <c r="B140" s="36"/>
      <c r="C140" s="86">
        <v>43</v>
      </c>
      <c r="D140" s="86" t="s">
        <v>56</v>
      </c>
      <c r="E140" s="87" t="s">
        <v>633</v>
      </c>
      <c r="F140" s="88" t="s">
        <v>701</v>
      </c>
      <c r="G140" s="89" t="s">
        <v>57</v>
      </c>
      <c r="H140" s="108">
        <v>1</v>
      </c>
      <c r="I140" s="107"/>
      <c r="J140" s="90">
        <f t="shared" si="2"/>
        <v>0</v>
      </c>
      <c r="K140" s="88" t="s">
        <v>58</v>
      </c>
      <c r="L140" s="37"/>
    </row>
    <row r="141" spans="1:12" s="38" customFormat="1" ht="15.95" customHeight="1" x14ac:dyDescent="0.2">
      <c r="A141" s="123"/>
      <c r="B141" s="36"/>
      <c r="C141" s="86">
        <v>44</v>
      </c>
      <c r="D141" s="86" t="s">
        <v>56</v>
      </c>
      <c r="E141" s="87" t="s">
        <v>693</v>
      </c>
      <c r="F141" s="88" t="s">
        <v>694</v>
      </c>
      <c r="G141" s="89" t="s">
        <v>57</v>
      </c>
      <c r="H141" s="108">
        <v>1</v>
      </c>
      <c r="I141" s="107"/>
      <c r="J141" s="90">
        <f t="shared" si="2"/>
        <v>0</v>
      </c>
      <c r="K141" s="88" t="s">
        <v>58</v>
      </c>
      <c r="L141" s="37"/>
    </row>
    <row r="142" spans="1:12" s="38" customFormat="1" ht="15.95" customHeight="1" x14ac:dyDescent="0.2">
      <c r="A142" s="35"/>
      <c r="B142" s="36"/>
      <c r="C142" s="86">
        <v>45</v>
      </c>
      <c r="D142" s="86" t="s">
        <v>56</v>
      </c>
      <c r="E142" s="87" t="s">
        <v>634</v>
      </c>
      <c r="F142" s="88" t="s">
        <v>702</v>
      </c>
      <c r="G142" s="89" t="s">
        <v>57</v>
      </c>
      <c r="H142" s="108">
        <v>46</v>
      </c>
      <c r="I142" s="107"/>
      <c r="J142" s="90">
        <f t="shared" si="2"/>
        <v>0</v>
      </c>
      <c r="K142" s="88" t="s">
        <v>58</v>
      </c>
      <c r="L142" s="37"/>
    </row>
    <row r="143" spans="1:12" s="38" customFormat="1" ht="15.95" customHeight="1" x14ac:dyDescent="0.2">
      <c r="A143" s="35"/>
      <c r="B143" s="36"/>
      <c r="C143" s="86">
        <v>46</v>
      </c>
      <c r="D143" s="86" t="s">
        <v>56</v>
      </c>
      <c r="E143" s="87" t="s">
        <v>684</v>
      </c>
      <c r="F143" s="88" t="s">
        <v>703</v>
      </c>
      <c r="G143" s="89" t="s">
        <v>57</v>
      </c>
      <c r="H143" s="108">
        <v>6</v>
      </c>
      <c r="I143" s="107"/>
      <c r="J143" s="90">
        <f t="shared" si="2"/>
        <v>0</v>
      </c>
      <c r="K143" s="88" t="s">
        <v>58</v>
      </c>
      <c r="L143" s="37"/>
    </row>
    <row r="144" spans="1:12" s="38" customFormat="1" ht="15.95" customHeight="1" x14ac:dyDescent="0.2">
      <c r="A144" s="35"/>
      <c r="B144" s="36"/>
      <c r="C144" s="97"/>
      <c r="D144" s="97"/>
      <c r="E144" s="98"/>
      <c r="F144" s="99"/>
      <c r="G144" s="100"/>
      <c r="H144" s="120"/>
      <c r="I144" s="101"/>
      <c r="J144" s="101"/>
      <c r="K144" s="99"/>
      <c r="L144" s="37"/>
    </row>
    <row r="145" spans="1:12" s="38" customFormat="1" ht="15.95" customHeight="1" x14ac:dyDescent="0.2">
      <c r="A145" s="35"/>
      <c r="B145" s="36"/>
      <c r="C145" s="97"/>
      <c r="D145" s="97"/>
      <c r="E145" s="98"/>
      <c r="F145" s="99"/>
      <c r="G145" s="100"/>
      <c r="H145" s="120"/>
      <c r="I145" s="101"/>
      <c r="J145" s="101"/>
      <c r="K145" s="99"/>
      <c r="L145" s="37"/>
    </row>
    <row r="146" spans="1:12" s="38" customFormat="1" ht="15.95" customHeight="1" x14ac:dyDescent="0.2">
      <c r="A146" s="35"/>
      <c r="B146" s="36"/>
      <c r="C146" s="97"/>
      <c r="D146" s="97"/>
      <c r="E146" s="98"/>
      <c r="F146" s="99"/>
      <c r="G146" s="100"/>
      <c r="H146" s="120"/>
      <c r="I146" s="101"/>
      <c r="J146" s="101"/>
      <c r="K146" s="99"/>
      <c r="L146" s="37"/>
    </row>
    <row r="147" spans="1:12" s="38" customFormat="1" ht="15.95" customHeight="1" x14ac:dyDescent="0.2">
      <c r="A147" s="35"/>
      <c r="B147" s="36"/>
      <c r="C147" s="97"/>
      <c r="D147" s="97"/>
      <c r="E147" s="98"/>
      <c r="F147" s="99"/>
      <c r="G147" s="100"/>
      <c r="H147" s="120"/>
      <c r="I147" s="101"/>
      <c r="J147" s="101"/>
      <c r="K147" s="99"/>
      <c r="L147" s="37"/>
    </row>
    <row r="148" spans="1:12" s="38" customFormat="1" ht="15.95" customHeight="1" x14ac:dyDescent="0.2">
      <c r="A148" s="35"/>
      <c r="B148" s="36"/>
      <c r="C148" s="97"/>
      <c r="D148" s="97"/>
      <c r="E148" s="98"/>
      <c r="F148" s="99"/>
      <c r="G148" s="100"/>
      <c r="H148" s="120"/>
      <c r="I148" s="101"/>
      <c r="J148" s="101"/>
      <c r="K148" s="99"/>
      <c r="L148" s="37"/>
    </row>
    <row r="149" spans="1:12" s="38" customFormat="1" ht="15.95" customHeight="1" x14ac:dyDescent="0.2">
      <c r="A149" s="35"/>
      <c r="B149" s="36"/>
      <c r="C149" s="97"/>
      <c r="D149" s="97"/>
      <c r="E149" s="98"/>
      <c r="F149" s="99"/>
      <c r="G149" s="100"/>
      <c r="H149" s="120"/>
      <c r="I149" s="101"/>
      <c r="J149" s="101"/>
      <c r="K149" s="99"/>
      <c r="L149" s="37"/>
    </row>
    <row r="150" spans="1:12" s="38" customFormat="1" ht="15.95" customHeight="1" x14ac:dyDescent="0.2">
      <c r="A150" s="35"/>
      <c r="B150" s="36"/>
      <c r="C150" s="97"/>
      <c r="D150" s="97"/>
      <c r="E150" s="98"/>
      <c r="F150" s="99"/>
      <c r="G150" s="100"/>
      <c r="H150" s="120"/>
      <c r="I150" s="101"/>
      <c r="J150" s="101"/>
      <c r="K150" s="99"/>
      <c r="L150" s="37"/>
    </row>
    <row r="151" spans="1:12" s="38" customFormat="1" ht="15.95" customHeight="1" x14ac:dyDescent="0.2">
      <c r="A151" s="35"/>
      <c r="B151" s="36"/>
      <c r="C151" s="97"/>
      <c r="D151" s="97"/>
      <c r="E151" s="98"/>
      <c r="F151" s="99"/>
      <c r="G151" s="100"/>
      <c r="H151" s="120"/>
      <c r="I151" s="101"/>
      <c r="J151" s="101"/>
      <c r="K151" s="99"/>
      <c r="L151" s="37"/>
    </row>
    <row r="152" spans="1:12" s="38" customFormat="1" ht="15.95" customHeight="1" x14ac:dyDescent="0.2">
      <c r="A152" s="35"/>
      <c r="B152" s="36"/>
      <c r="C152" s="97"/>
      <c r="D152" s="97"/>
      <c r="E152" s="98"/>
      <c r="F152" s="99"/>
      <c r="G152" s="100"/>
      <c r="H152" s="120"/>
      <c r="I152" s="101"/>
      <c r="J152" s="101"/>
      <c r="K152" s="99"/>
      <c r="L152" s="37"/>
    </row>
    <row r="153" spans="1:12" s="38" customFormat="1" ht="15.95" customHeight="1" x14ac:dyDescent="0.2">
      <c r="A153" s="35"/>
      <c r="B153" s="36"/>
      <c r="C153" s="97"/>
      <c r="D153" s="97"/>
      <c r="E153" s="98"/>
      <c r="F153" s="99"/>
      <c r="G153" s="100"/>
      <c r="H153" s="120"/>
      <c r="I153" s="101"/>
      <c r="J153" s="101"/>
      <c r="K153" s="99"/>
      <c r="L153" s="37"/>
    </row>
    <row r="154" spans="1:12" s="38" customFormat="1" ht="15.95" customHeight="1" x14ac:dyDescent="0.2">
      <c r="A154" s="35"/>
      <c r="B154" s="36"/>
      <c r="C154" s="97"/>
      <c r="D154" s="97"/>
      <c r="E154" s="98"/>
      <c r="F154" s="99"/>
      <c r="G154" s="100"/>
      <c r="H154" s="120"/>
      <c r="I154" s="101"/>
      <c r="J154" s="101"/>
      <c r="K154" s="99"/>
      <c r="L154" s="37"/>
    </row>
    <row r="155" spans="1:12" s="38" customFormat="1" ht="15.95" customHeight="1" x14ac:dyDescent="0.2">
      <c r="A155" s="35"/>
      <c r="B155" s="36"/>
      <c r="C155" s="97"/>
      <c r="D155" s="97"/>
      <c r="E155" s="98"/>
      <c r="F155" s="99"/>
      <c r="G155" s="100"/>
      <c r="H155" s="120"/>
      <c r="I155" s="101"/>
      <c r="J155" s="101"/>
      <c r="K155" s="99"/>
      <c r="L155" s="37"/>
    </row>
    <row r="156" spans="1:12" s="38" customFormat="1" ht="15.95" customHeight="1" x14ac:dyDescent="0.2">
      <c r="A156" s="35"/>
      <c r="B156" s="36"/>
      <c r="C156" s="97"/>
      <c r="D156" s="97"/>
      <c r="E156" s="98"/>
      <c r="F156" s="99"/>
      <c r="G156" s="100"/>
      <c r="H156" s="120"/>
      <c r="I156" s="101"/>
      <c r="J156" s="101"/>
      <c r="K156" s="99"/>
      <c r="L156" s="37"/>
    </row>
    <row r="157" spans="1:12" s="38" customFormat="1" ht="15.95" customHeight="1" x14ac:dyDescent="0.2">
      <c r="A157" s="35"/>
      <c r="B157" s="36"/>
      <c r="C157" s="97"/>
      <c r="D157" s="97"/>
      <c r="E157" s="98"/>
      <c r="F157" s="99"/>
      <c r="G157" s="100"/>
      <c r="H157" s="120"/>
      <c r="I157" s="101"/>
      <c r="J157" s="101"/>
      <c r="K157" s="99"/>
      <c r="L157" s="37"/>
    </row>
    <row r="158" spans="1:12" s="38" customFormat="1" ht="15.95" customHeight="1" x14ac:dyDescent="0.2">
      <c r="A158" s="35"/>
      <c r="B158" s="36"/>
      <c r="C158" s="97"/>
      <c r="D158" s="97"/>
      <c r="E158" s="98"/>
      <c r="F158" s="99"/>
      <c r="G158" s="100"/>
      <c r="H158" s="120"/>
      <c r="I158" s="101"/>
      <c r="J158" s="101"/>
      <c r="K158" s="99"/>
      <c r="L158" s="37"/>
    </row>
    <row r="159" spans="1:12" s="38" customFormat="1" ht="15.95" customHeight="1" x14ac:dyDescent="0.2">
      <c r="A159" s="35"/>
      <c r="B159" s="36"/>
      <c r="C159" s="97"/>
      <c r="D159" s="97"/>
      <c r="E159" s="98"/>
      <c r="F159" s="99"/>
      <c r="G159" s="100"/>
      <c r="H159" s="120"/>
      <c r="I159" s="101"/>
      <c r="J159" s="101"/>
      <c r="K159" s="99"/>
      <c r="L159" s="37"/>
    </row>
    <row r="160" spans="1:12" s="38" customFormat="1" ht="15.95" customHeight="1" x14ac:dyDescent="0.2">
      <c r="A160" s="35"/>
      <c r="B160" s="36"/>
      <c r="C160" s="97"/>
      <c r="D160" s="97"/>
      <c r="E160" s="98"/>
      <c r="F160" s="99"/>
      <c r="G160" s="100"/>
      <c r="H160" s="120"/>
      <c r="I160" s="101"/>
      <c r="J160" s="101"/>
      <c r="K160" s="99"/>
      <c r="L160" s="37"/>
    </row>
    <row r="161" spans="1:12" s="38" customFormat="1" ht="15.95" customHeight="1" x14ac:dyDescent="0.2">
      <c r="A161" s="35"/>
      <c r="B161" s="36"/>
      <c r="C161" s="97"/>
      <c r="D161" s="97"/>
      <c r="E161" s="98"/>
      <c r="F161" s="99"/>
      <c r="G161" s="100"/>
      <c r="H161" s="120"/>
      <c r="I161" s="101"/>
      <c r="J161" s="101"/>
      <c r="K161" s="99"/>
      <c r="L161" s="37"/>
    </row>
    <row r="162" spans="1:12" s="38" customFormat="1" ht="15.95" customHeight="1" x14ac:dyDescent="0.2">
      <c r="A162" s="35"/>
      <c r="B162" s="36"/>
      <c r="C162" s="97"/>
      <c r="D162" s="97"/>
      <c r="E162" s="98"/>
      <c r="F162" s="99"/>
      <c r="G162" s="100"/>
      <c r="H162" s="120"/>
      <c r="I162" s="101"/>
      <c r="J162" s="101"/>
      <c r="K162" s="99"/>
      <c r="L162" s="37"/>
    </row>
    <row r="163" spans="1:12" s="38" customFormat="1" ht="15.95" customHeight="1" x14ac:dyDescent="0.2">
      <c r="A163" s="35"/>
      <c r="B163" s="36"/>
      <c r="C163" s="97"/>
      <c r="D163" s="97"/>
      <c r="E163" s="98"/>
      <c r="F163" s="99"/>
      <c r="G163" s="100"/>
      <c r="H163" s="120"/>
      <c r="I163" s="101"/>
      <c r="J163" s="101"/>
      <c r="K163" s="99"/>
      <c r="L163" s="37"/>
    </row>
    <row r="164" spans="1:12" s="38" customFormat="1" ht="15.95" customHeight="1" x14ac:dyDescent="0.2">
      <c r="A164" s="35"/>
      <c r="B164" s="36"/>
      <c r="C164" s="97"/>
      <c r="D164" s="97"/>
      <c r="E164" s="98"/>
      <c r="F164" s="99"/>
      <c r="G164" s="100"/>
      <c r="H164" s="120"/>
      <c r="I164" s="101"/>
      <c r="J164" s="101"/>
      <c r="K164" s="99"/>
      <c r="L164" s="37"/>
    </row>
    <row r="165" spans="1:12" s="38" customFormat="1" ht="15.95" customHeight="1" x14ac:dyDescent="0.2">
      <c r="A165" s="35"/>
      <c r="B165" s="36"/>
      <c r="C165" s="97"/>
      <c r="D165" s="97"/>
      <c r="E165" s="98"/>
      <c r="F165" s="99"/>
      <c r="G165" s="100"/>
      <c r="H165" s="120"/>
      <c r="I165" s="101"/>
      <c r="J165" s="101"/>
      <c r="K165" s="99"/>
      <c r="L165" s="37"/>
    </row>
    <row r="166" spans="1:12" s="38" customFormat="1" ht="15.95" customHeight="1" x14ac:dyDescent="0.2">
      <c r="A166" s="35"/>
      <c r="B166" s="36"/>
      <c r="C166" s="97"/>
      <c r="D166" s="97"/>
      <c r="E166" s="98"/>
      <c r="F166" s="99"/>
      <c r="G166" s="100"/>
      <c r="H166" s="120"/>
      <c r="I166" s="101"/>
      <c r="J166" s="101"/>
      <c r="K166" s="99"/>
      <c r="L166" s="37"/>
    </row>
    <row r="167" spans="1:12" s="38" customFormat="1" ht="15.95" customHeight="1" x14ac:dyDescent="0.2">
      <c r="A167" s="35"/>
      <c r="B167" s="36"/>
      <c r="C167" s="97"/>
      <c r="D167" s="97"/>
      <c r="E167" s="98"/>
      <c r="F167" s="99"/>
      <c r="G167" s="100"/>
      <c r="H167" s="120"/>
      <c r="I167" s="101"/>
      <c r="J167" s="101"/>
      <c r="K167" s="99"/>
      <c r="L167" s="37"/>
    </row>
    <row r="168" spans="1:12" s="38" customFormat="1" ht="15.95" customHeight="1" x14ac:dyDescent="0.2">
      <c r="A168" s="35"/>
      <c r="B168" s="36"/>
      <c r="C168" s="97"/>
      <c r="D168" s="97"/>
      <c r="E168" s="98"/>
      <c r="F168" s="99"/>
      <c r="G168" s="100"/>
      <c r="H168" s="120"/>
      <c r="I168" s="101"/>
      <c r="J168" s="101"/>
      <c r="K168" s="99"/>
      <c r="L168" s="37"/>
    </row>
    <row r="169" spans="1:12" s="38" customFormat="1" ht="15.95" customHeight="1" x14ac:dyDescent="0.2">
      <c r="A169" s="35"/>
      <c r="B169" s="36"/>
      <c r="C169" s="97"/>
      <c r="D169" s="97"/>
      <c r="E169" s="98"/>
      <c r="F169" s="99"/>
      <c r="G169" s="100"/>
      <c r="H169" s="120"/>
      <c r="I169" s="101"/>
      <c r="J169" s="101"/>
      <c r="K169" s="99"/>
      <c r="L169" s="37"/>
    </row>
    <row r="170" spans="1:12" s="38" customFormat="1" ht="15.95" customHeight="1" x14ac:dyDescent="0.2">
      <c r="A170" s="35"/>
      <c r="B170" s="36"/>
      <c r="C170" s="97"/>
      <c r="D170" s="97"/>
      <c r="E170" s="98"/>
      <c r="F170" s="99"/>
      <c r="G170" s="100"/>
      <c r="H170" s="120"/>
      <c r="I170" s="101"/>
      <c r="J170" s="101"/>
      <c r="K170" s="99"/>
      <c r="L170" s="37"/>
    </row>
    <row r="171" spans="1:12" s="38" customFormat="1" ht="15.95" customHeight="1" x14ac:dyDescent="0.2">
      <c r="A171" s="35"/>
      <c r="B171" s="36"/>
      <c r="C171" s="97"/>
      <c r="D171" s="97"/>
      <c r="E171" s="98"/>
      <c r="F171" s="99"/>
      <c r="G171" s="100"/>
      <c r="H171" s="120"/>
      <c r="I171" s="101"/>
      <c r="J171" s="101"/>
      <c r="K171" s="99"/>
      <c r="L171" s="37"/>
    </row>
    <row r="172" spans="1:12" s="38" customFormat="1" ht="15.95" customHeight="1" x14ac:dyDescent="0.2">
      <c r="A172" s="35"/>
      <c r="B172" s="36"/>
      <c r="C172" s="97"/>
      <c r="D172" s="97"/>
      <c r="E172" s="98"/>
      <c r="F172" s="99"/>
      <c r="G172" s="100"/>
      <c r="H172" s="120"/>
      <c r="I172" s="101"/>
      <c r="J172" s="101"/>
      <c r="K172" s="99"/>
      <c r="L172" s="37"/>
    </row>
    <row r="173" spans="1:12" s="38" customFormat="1" ht="15.95" customHeight="1" x14ac:dyDescent="0.2">
      <c r="A173" s="35"/>
      <c r="B173" s="36"/>
      <c r="C173" s="97"/>
      <c r="D173" s="97"/>
      <c r="E173" s="98"/>
      <c r="F173" s="99"/>
      <c r="G173" s="100"/>
      <c r="H173" s="120"/>
      <c r="I173" s="101"/>
      <c r="J173" s="101"/>
      <c r="K173" s="99"/>
      <c r="L173" s="37"/>
    </row>
    <row r="174" spans="1:12" s="38" customFormat="1" ht="15.95" customHeight="1" x14ac:dyDescent="0.2">
      <c r="A174" s="35"/>
      <c r="B174" s="36"/>
      <c r="C174" s="97"/>
      <c r="D174" s="97"/>
      <c r="E174" s="98"/>
      <c r="F174" s="99"/>
      <c r="G174" s="100"/>
      <c r="H174" s="120"/>
      <c r="I174" s="101"/>
      <c r="J174" s="101"/>
      <c r="K174" s="99"/>
      <c r="L174" s="37"/>
    </row>
    <row r="175" spans="1:12" s="38" customFormat="1" ht="15.95" customHeight="1" x14ac:dyDescent="0.2">
      <c r="A175" s="35"/>
      <c r="B175" s="36"/>
      <c r="C175" s="97"/>
      <c r="D175" s="97"/>
      <c r="E175" s="98"/>
      <c r="F175" s="99"/>
      <c r="G175" s="100"/>
      <c r="H175" s="120"/>
      <c r="I175" s="101"/>
      <c r="J175" s="101"/>
      <c r="K175" s="99"/>
      <c r="L175" s="37"/>
    </row>
    <row r="176" spans="1:12" s="38" customFormat="1" ht="15.95" customHeight="1" x14ac:dyDescent="0.2">
      <c r="A176" s="35"/>
      <c r="B176" s="36"/>
      <c r="C176" s="97"/>
      <c r="D176" s="97"/>
      <c r="E176" s="98"/>
      <c r="F176" s="99"/>
      <c r="G176" s="100"/>
      <c r="H176" s="120"/>
      <c r="I176" s="101"/>
      <c r="J176" s="101"/>
      <c r="K176" s="99"/>
      <c r="L176" s="37"/>
    </row>
    <row r="177" spans="1:12" s="38" customFormat="1" ht="15.95" customHeight="1" x14ac:dyDescent="0.2">
      <c r="A177" s="35"/>
      <c r="B177" s="36"/>
      <c r="C177" s="97"/>
      <c r="D177" s="97"/>
      <c r="E177" s="98"/>
      <c r="F177" s="99"/>
      <c r="G177" s="100"/>
      <c r="H177" s="120"/>
      <c r="I177" s="101"/>
      <c r="J177" s="101"/>
      <c r="K177" s="99"/>
      <c r="L177" s="37"/>
    </row>
    <row r="178" spans="1:12" s="38" customFormat="1" ht="15.95" customHeight="1" x14ac:dyDescent="0.2">
      <c r="A178" s="35"/>
      <c r="B178" s="36"/>
      <c r="C178" s="97"/>
      <c r="D178" s="97"/>
      <c r="E178" s="98"/>
      <c r="F178" s="99"/>
      <c r="G178" s="100"/>
      <c r="H178" s="120"/>
      <c r="I178" s="101"/>
      <c r="J178" s="101"/>
      <c r="K178" s="99"/>
      <c r="L178" s="37"/>
    </row>
    <row r="179" spans="1:12" s="38" customFormat="1" ht="15.95" customHeight="1" x14ac:dyDescent="0.2">
      <c r="A179" s="35"/>
      <c r="B179" s="36"/>
      <c r="C179" s="97"/>
      <c r="D179" s="97"/>
      <c r="E179" s="98"/>
      <c r="F179" s="99"/>
      <c r="G179" s="100"/>
      <c r="H179" s="120"/>
      <c r="I179" s="101"/>
      <c r="J179" s="101"/>
      <c r="K179" s="99"/>
      <c r="L179" s="37"/>
    </row>
    <row r="180" spans="1:12" s="38" customFormat="1" ht="15.95" customHeight="1" x14ac:dyDescent="0.2">
      <c r="A180" s="35"/>
      <c r="B180" s="36"/>
      <c r="C180" s="97"/>
      <c r="D180" s="97"/>
      <c r="E180" s="98"/>
      <c r="F180" s="99"/>
      <c r="G180" s="100"/>
      <c r="H180" s="120"/>
      <c r="I180" s="101"/>
      <c r="J180" s="101"/>
      <c r="K180" s="99"/>
      <c r="L180" s="37"/>
    </row>
    <row r="181" spans="1:12" s="38" customFormat="1" ht="15.95" customHeight="1" x14ac:dyDescent="0.2">
      <c r="A181" s="35"/>
      <c r="B181" s="36"/>
      <c r="C181" s="97"/>
      <c r="D181" s="97"/>
      <c r="E181" s="98"/>
      <c r="F181" s="99"/>
      <c r="G181" s="100"/>
      <c r="H181" s="120"/>
      <c r="I181" s="101"/>
      <c r="J181" s="101"/>
      <c r="K181" s="99"/>
      <c r="L181" s="37"/>
    </row>
    <row r="182" spans="1:12" s="38" customFormat="1" ht="15.95" customHeight="1" x14ac:dyDescent="0.2">
      <c r="A182" s="35"/>
      <c r="B182" s="36"/>
      <c r="C182" s="97"/>
      <c r="D182" s="97"/>
      <c r="E182" s="98"/>
      <c r="F182" s="99"/>
      <c r="G182" s="100"/>
      <c r="H182" s="120"/>
      <c r="I182" s="101"/>
      <c r="J182" s="101"/>
      <c r="K182" s="99"/>
      <c r="L182" s="37"/>
    </row>
    <row r="183" spans="1:12" s="38" customFormat="1" ht="15.95" customHeight="1" x14ac:dyDescent="0.2">
      <c r="A183" s="35"/>
      <c r="B183" s="36"/>
      <c r="C183" s="97"/>
      <c r="D183" s="97"/>
      <c r="E183" s="98"/>
      <c r="F183" s="99"/>
      <c r="G183" s="100"/>
      <c r="H183" s="120"/>
      <c r="I183" s="101"/>
      <c r="J183" s="101"/>
      <c r="K183" s="99"/>
      <c r="L183" s="37"/>
    </row>
    <row r="184" spans="1:12" s="38" customFormat="1" ht="15.95" customHeight="1" x14ac:dyDescent="0.2">
      <c r="A184" s="35"/>
      <c r="B184" s="36"/>
      <c r="C184" s="97"/>
      <c r="D184" s="97"/>
      <c r="E184" s="98"/>
      <c r="F184" s="99"/>
      <c r="G184" s="100"/>
      <c r="H184" s="120"/>
      <c r="I184" s="101"/>
      <c r="J184" s="101"/>
      <c r="K184" s="99"/>
      <c r="L184" s="37"/>
    </row>
    <row r="185" spans="1:12" s="38" customFormat="1" ht="15.95" customHeight="1" x14ac:dyDescent="0.2">
      <c r="A185" s="35"/>
      <c r="B185" s="36"/>
      <c r="C185" s="97"/>
      <c r="D185" s="97"/>
      <c r="E185" s="98"/>
      <c r="F185" s="99"/>
      <c r="G185" s="100"/>
      <c r="H185" s="120"/>
      <c r="I185" s="101"/>
      <c r="J185" s="101"/>
      <c r="K185" s="99"/>
      <c r="L185" s="37"/>
    </row>
    <row r="186" spans="1:12" s="38" customFormat="1" ht="15.95" customHeight="1" x14ac:dyDescent="0.2">
      <c r="A186" s="35"/>
      <c r="B186" s="36"/>
      <c r="C186" s="97"/>
      <c r="D186" s="97"/>
      <c r="E186" s="98"/>
      <c r="F186" s="99"/>
      <c r="G186" s="100"/>
      <c r="H186" s="120"/>
      <c r="I186" s="101"/>
      <c r="J186" s="101"/>
      <c r="K186" s="99"/>
      <c r="L186" s="37"/>
    </row>
    <row r="187" spans="1:12" s="38" customFormat="1" ht="15.95" customHeight="1" x14ac:dyDescent="0.2">
      <c r="A187" s="35"/>
      <c r="B187" s="36"/>
      <c r="C187" s="97"/>
      <c r="D187" s="97"/>
      <c r="E187" s="98"/>
      <c r="F187" s="99"/>
      <c r="G187" s="100"/>
      <c r="H187" s="120"/>
      <c r="I187" s="101"/>
      <c r="J187" s="101"/>
      <c r="K187" s="99"/>
      <c r="L187" s="37"/>
    </row>
    <row r="188" spans="1:12" s="38" customFormat="1" ht="15.95" customHeight="1" x14ac:dyDescent="0.2">
      <c r="A188" s="35"/>
      <c r="B188" s="36"/>
      <c r="C188" s="97"/>
      <c r="D188" s="97"/>
      <c r="E188" s="98"/>
      <c r="F188" s="99"/>
      <c r="G188" s="100"/>
      <c r="H188" s="120"/>
      <c r="I188" s="101"/>
      <c r="J188" s="101"/>
      <c r="K188" s="99"/>
      <c r="L188" s="37"/>
    </row>
    <row r="189" spans="1:12" s="38" customFormat="1" ht="15.95" customHeight="1" x14ac:dyDescent="0.2">
      <c r="A189" s="35"/>
      <c r="B189" s="36"/>
      <c r="C189" s="97"/>
      <c r="D189" s="97"/>
      <c r="E189" s="98"/>
      <c r="F189" s="99"/>
      <c r="G189" s="100"/>
      <c r="H189" s="120"/>
      <c r="I189" s="101"/>
      <c r="J189" s="101"/>
      <c r="K189" s="99"/>
      <c r="L189" s="37"/>
    </row>
    <row r="190" spans="1:12" s="38" customFormat="1" ht="15.95" customHeight="1" x14ac:dyDescent="0.2">
      <c r="A190" s="35"/>
      <c r="B190" s="36"/>
      <c r="C190" s="97"/>
      <c r="D190" s="97"/>
      <c r="E190" s="98"/>
      <c r="F190" s="99"/>
      <c r="G190" s="100"/>
      <c r="H190" s="120"/>
      <c r="I190" s="101"/>
      <c r="J190" s="101"/>
      <c r="K190" s="99"/>
      <c r="L190" s="37"/>
    </row>
    <row r="191" spans="1:12" s="38" customFormat="1" ht="15.95" customHeight="1" x14ac:dyDescent="0.2">
      <c r="A191" s="35"/>
      <c r="B191" s="36"/>
      <c r="C191" s="97"/>
      <c r="D191" s="97"/>
      <c r="E191" s="98"/>
      <c r="F191" s="99"/>
      <c r="G191" s="100"/>
      <c r="H191" s="120"/>
      <c r="I191" s="101"/>
      <c r="J191" s="101"/>
      <c r="K191" s="99"/>
      <c r="L191" s="37"/>
    </row>
    <row r="192" spans="1:12" s="38" customFormat="1" ht="15.95" customHeight="1" x14ac:dyDescent="0.2">
      <c r="A192" s="35"/>
      <c r="B192" s="36"/>
      <c r="C192" s="97"/>
      <c r="D192" s="97"/>
      <c r="E192" s="98"/>
      <c r="F192" s="99"/>
      <c r="G192" s="100"/>
      <c r="H192" s="120"/>
      <c r="I192" s="101"/>
      <c r="J192" s="101"/>
      <c r="K192" s="99"/>
      <c r="L192" s="37"/>
    </row>
    <row r="193" spans="1:12" s="38" customFormat="1" ht="15.95" customHeight="1" x14ac:dyDescent="0.2">
      <c r="A193" s="35"/>
      <c r="B193" s="36"/>
      <c r="C193" s="97"/>
      <c r="D193" s="97"/>
      <c r="E193" s="98"/>
      <c r="F193" s="99"/>
      <c r="G193" s="100"/>
      <c r="H193" s="120"/>
      <c r="I193" s="101"/>
      <c r="J193" s="101"/>
      <c r="K193" s="99"/>
      <c r="L193" s="37"/>
    </row>
    <row r="194" spans="1:12" s="38" customFormat="1" ht="15.95" customHeight="1" x14ac:dyDescent="0.2">
      <c r="A194" s="35"/>
      <c r="B194" s="36"/>
      <c r="C194" s="97"/>
      <c r="D194" s="97"/>
      <c r="E194" s="98"/>
      <c r="F194" s="99"/>
      <c r="G194" s="100"/>
      <c r="H194" s="120"/>
      <c r="I194" s="101"/>
      <c r="J194" s="101"/>
      <c r="K194" s="99"/>
      <c r="L194" s="37"/>
    </row>
    <row r="195" spans="1:12" s="38" customFormat="1" ht="15.95" customHeight="1" x14ac:dyDescent="0.2">
      <c r="A195" s="35"/>
      <c r="B195" s="36"/>
      <c r="C195" s="97"/>
      <c r="D195" s="97"/>
      <c r="E195" s="98"/>
      <c r="F195" s="99"/>
      <c r="G195" s="100"/>
      <c r="H195" s="120"/>
      <c r="I195" s="101"/>
      <c r="J195" s="101"/>
      <c r="K195" s="99"/>
      <c r="L195" s="37"/>
    </row>
    <row r="196" spans="1:12" s="38" customFormat="1" ht="15.95" customHeight="1" x14ac:dyDescent="0.2">
      <c r="A196" s="35"/>
      <c r="B196" s="36"/>
      <c r="C196" s="97"/>
      <c r="D196" s="97"/>
      <c r="E196" s="98"/>
      <c r="F196" s="99"/>
      <c r="G196" s="100"/>
      <c r="H196" s="120"/>
      <c r="I196" s="101"/>
      <c r="J196" s="101"/>
      <c r="K196" s="99"/>
      <c r="L196" s="37"/>
    </row>
    <row r="197" spans="1:12" s="38" customFormat="1" ht="15.95" customHeight="1" x14ac:dyDescent="0.2">
      <c r="A197" s="35"/>
      <c r="B197" s="36"/>
      <c r="C197" s="97"/>
      <c r="D197" s="97"/>
      <c r="E197" s="98"/>
      <c r="F197" s="99"/>
      <c r="G197" s="100"/>
      <c r="H197" s="120"/>
      <c r="I197" s="101"/>
      <c r="J197" s="101"/>
      <c r="K197" s="99"/>
      <c r="L197" s="37"/>
    </row>
    <row r="198" spans="1:12" s="38" customFormat="1" ht="15.95" customHeight="1" x14ac:dyDescent="0.2">
      <c r="A198" s="35"/>
      <c r="B198" s="36"/>
      <c r="C198" s="97"/>
      <c r="D198" s="97"/>
      <c r="E198" s="98"/>
      <c r="F198" s="99"/>
      <c r="G198" s="100"/>
      <c r="H198" s="120"/>
      <c r="I198" s="101"/>
      <c r="J198" s="101"/>
      <c r="K198" s="99"/>
      <c r="L198" s="37"/>
    </row>
    <row r="199" spans="1:12" s="38" customFormat="1" ht="15.95" customHeight="1" x14ac:dyDescent="0.2">
      <c r="A199" s="35"/>
      <c r="B199" s="36"/>
      <c r="C199" s="97"/>
      <c r="D199" s="97"/>
      <c r="E199" s="98"/>
      <c r="F199" s="99"/>
      <c r="G199" s="100"/>
      <c r="H199" s="120"/>
      <c r="I199" s="101"/>
      <c r="J199" s="101"/>
      <c r="K199" s="99"/>
      <c r="L199" s="37"/>
    </row>
    <row r="200" spans="1:12" s="38" customFormat="1" ht="15.95" customHeight="1" x14ac:dyDescent="0.2">
      <c r="A200" s="35"/>
      <c r="B200" s="36"/>
      <c r="C200" s="97"/>
      <c r="D200" s="97"/>
      <c r="E200" s="98"/>
      <c r="F200" s="99"/>
      <c r="G200" s="100"/>
      <c r="H200" s="120"/>
      <c r="I200" s="101"/>
      <c r="J200" s="101"/>
      <c r="K200" s="99"/>
      <c r="L200" s="37"/>
    </row>
    <row r="201" spans="1:12" s="38" customFormat="1" ht="15.95" customHeight="1" x14ac:dyDescent="0.2">
      <c r="A201" s="35"/>
      <c r="B201" s="36"/>
      <c r="C201" s="97"/>
      <c r="D201" s="97"/>
      <c r="E201" s="98"/>
      <c r="F201" s="99"/>
      <c r="G201" s="100"/>
      <c r="H201" s="120"/>
      <c r="I201" s="101"/>
      <c r="J201" s="101"/>
      <c r="K201" s="99"/>
      <c r="L201" s="37"/>
    </row>
    <row r="202" spans="1:12" s="38" customFormat="1" ht="15.95" customHeight="1" x14ac:dyDescent="0.2">
      <c r="A202" s="35"/>
      <c r="B202" s="36"/>
      <c r="C202" s="97"/>
      <c r="D202" s="97"/>
      <c r="E202" s="98"/>
      <c r="F202" s="99"/>
      <c r="G202" s="100"/>
      <c r="H202" s="120"/>
      <c r="I202" s="101"/>
      <c r="J202" s="101"/>
      <c r="K202" s="99"/>
      <c r="L202" s="37"/>
    </row>
    <row r="203" spans="1:12" s="38" customFormat="1" ht="15.95" customHeight="1" x14ac:dyDescent="0.2">
      <c r="A203" s="35"/>
      <c r="B203" s="36"/>
      <c r="C203" s="97"/>
      <c r="D203" s="97"/>
      <c r="E203" s="98"/>
      <c r="F203" s="99"/>
      <c r="G203" s="100"/>
      <c r="H203" s="120"/>
      <c r="I203" s="101"/>
      <c r="J203" s="101"/>
      <c r="K203" s="99"/>
      <c r="L203" s="37"/>
    </row>
    <row r="204" spans="1:12" s="38" customFormat="1" ht="15.95" customHeight="1" x14ac:dyDescent="0.2">
      <c r="A204" s="35"/>
      <c r="B204" s="36"/>
      <c r="C204" s="97"/>
      <c r="D204" s="97"/>
      <c r="E204" s="98"/>
      <c r="F204" s="99"/>
      <c r="G204" s="100"/>
      <c r="H204" s="120"/>
      <c r="I204" s="101"/>
      <c r="J204" s="101"/>
      <c r="K204" s="99"/>
      <c r="L204" s="37"/>
    </row>
    <row r="205" spans="1:12" s="38" customFormat="1" ht="15.95" customHeight="1" x14ac:dyDescent="0.2">
      <c r="A205" s="35"/>
      <c r="B205" s="36"/>
      <c r="C205" s="97"/>
      <c r="D205" s="97"/>
      <c r="E205" s="98"/>
      <c r="F205" s="99"/>
      <c r="G205" s="100"/>
      <c r="H205" s="120"/>
      <c r="I205" s="101"/>
      <c r="J205" s="101"/>
      <c r="K205" s="99"/>
      <c r="L205" s="37"/>
    </row>
    <row r="206" spans="1:12" s="38" customFormat="1" ht="15.95" customHeight="1" x14ac:dyDescent="0.2">
      <c r="A206" s="35"/>
      <c r="B206" s="36"/>
      <c r="C206" s="97"/>
      <c r="D206" s="97"/>
      <c r="E206" s="98"/>
      <c r="F206" s="99"/>
      <c r="G206" s="100"/>
      <c r="H206" s="120"/>
      <c r="I206" s="101"/>
      <c r="J206" s="101"/>
      <c r="K206" s="99"/>
      <c r="L206" s="37"/>
    </row>
    <row r="207" spans="1:12" s="38" customFormat="1" ht="15.95" customHeight="1" x14ac:dyDescent="0.2">
      <c r="A207" s="35"/>
      <c r="B207" s="36"/>
      <c r="C207" s="97"/>
      <c r="D207" s="97"/>
      <c r="E207" s="98"/>
      <c r="F207" s="99"/>
      <c r="G207" s="100"/>
      <c r="H207" s="120"/>
      <c r="I207" s="101"/>
      <c r="J207" s="101"/>
      <c r="K207" s="99"/>
      <c r="L207" s="37"/>
    </row>
    <row r="208" spans="1:12" s="38" customFormat="1" ht="15.95" customHeight="1" x14ac:dyDescent="0.2">
      <c r="A208" s="35"/>
      <c r="B208" s="36"/>
      <c r="C208" s="97"/>
      <c r="D208" s="97"/>
      <c r="E208" s="98"/>
      <c r="F208" s="99"/>
      <c r="G208" s="100"/>
      <c r="H208" s="120"/>
      <c r="I208" s="101"/>
      <c r="J208" s="101"/>
      <c r="K208" s="99"/>
      <c r="L208" s="37"/>
    </row>
    <row r="209" spans="1:12" s="38" customFormat="1" ht="15.95" customHeight="1" x14ac:dyDescent="0.2">
      <c r="A209" s="35"/>
      <c r="B209" s="36"/>
      <c r="C209" s="97"/>
      <c r="D209" s="97"/>
      <c r="E209" s="98"/>
      <c r="F209" s="99"/>
      <c r="G209" s="100"/>
      <c r="H209" s="120"/>
      <c r="I209" s="101"/>
      <c r="J209" s="101"/>
      <c r="K209" s="99"/>
      <c r="L209" s="37"/>
    </row>
    <row r="210" spans="1:12" s="38" customFormat="1" ht="15.95" customHeight="1" x14ac:dyDescent="0.2">
      <c r="A210" s="35"/>
      <c r="B210" s="36"/>
      <c r="C210" s="97"/>
      <c r="D210" s="97"/>
      <c r="E210" s="98"/>
      <c r="F210" s="99"/>
      <c r="G210" s="100"/>
      <c r="H210" s="120"/>
      <c r="I210" s="101"/>
      <c r="J210" s="101"/>
      <c r="K210" s="99"/>
      <c r="L210" s="37"/>
    </row>
    <row r="211" spans="1:12" s="38" customFormat="1" ht="15.95" customHeight="1" x14ac:dyDescent="0.2">
      <c r="A211" s="35"/>
      <c r="B211" s="36"/>
      <c r="C211" s="97"/>
      <c r="D211" s="97"/>
      <c r="E211" s="98"/>
      <c r="F211" s="99"/>
      <c r="G211" s="100"/>
      <c r="H211" s="120"/>
      <c r="I211" s="101"/>
      <c r="J211" s="101"/>
      <c r="K211" s="99"/>
      <c r="L211" s="37"/>
    </row>
    <row r="212" spans="1:12" s="38" customFormat="1" ht="15.95" customHeight="1" x14ac:dyDescent="0.2">
      <c r="A212" s="35"/>
      <c r="B212" s="36"/>
      <c r="C212" s="97"/>
      <c r="D212" s="97"/>
      <c r="E212" s="98"/>
      <c r="F212" s="99"/>
      <c r="G212" s="100"/>
      <c r="H212" s="120"/>
      <c r="I212" s="101"/>
      <c r="J212" s="101"/>
      <c r="K212" s="99"/>
      <c r="L212" s="37"/>
    </row>
    <row r="213" spans="1:12" s="38" customFormat="1" ht="15.95" customHeight="1" x14ac:dyDescent="0.2">
      <c r="A213" s="35"/>
      <c r="B213" s="36"/>
      <c r="C213" s="97"/>
      <c r="D213" s="97"/>
      <c r="E213" s="98"/>
      <c r="F213" s="99"/>
      <c r="G213" s="100"/>
      <c r="H213" s="120"/>
      <c r="I213" s="101"/>
      <c r="J213" s="101"/>
      <c r="K213" s="99"/>
      <c r="L213" s="37"/>
    </row>
    <row r="214" spans="1:12" s="38" customFormat="1" ht="15.95" customHeight="1" x14ac:dyDescent="0.2">
      <c r="A214" s="35"/>
      <c r="B214" s="36"/>
      <c r="C214" s="97"/>
      <c r="D214" s="97"/>
      <c r="E214" s="98"/>
      <c r="F214" s="99"/>
      <c r="G214" s="100"/>
      <c r="H214" s="120"/>
      <c r="I214" s="101"/>
      <c r="J214" s="101"/>
      <c r="K214" s="99"/>
      <c r="L214" s="37"/>
    </row>
    <row r="215" spans="1:12" s="38" customFormat="1" ht="15.95" customHeight="1" x14ac:dyDescent="0.2">
      <c r="A215" s="35"/>
      <c r="B215" s="36"/>
      <c r="C215" s="97"/>
      <c r="D215" s="97"/>
      <c r="E215" s="98"/>
      <c r="F215" s="99"/>
      <c r="G215" s="100"/>
      <c r="H215" s="120"/>
      <c r="I215" s="101"/>
      <c r="J215" s="101"/>
      <c r="K215" s="99"/>
      <c r="L215" s="37"/>
    </row>
    <row r="216" spans="1:12" s="38" customFormat="1" ht="15.95" customHeight="1" x14ac:dyDescent="0.2">
      <c r="A216" s="35"/>
      <c r="B216" s="36"/>
      <c r="C216" s="97"/>
      <c r="D216" s="97"/>
      <c r="E216" s="98"/>
      <c r="F216" s="99"/>
      <c r="G216" s="100"/>
      <c r="H216" s="120"/>
      <c r="I216" s="101"/>
      <c r="J216" s="101"/>
      <c r="K216" s="99"/>
      <c r="L216" s="37"/>
    </row>
    <row r="217" spans="1:12" s="38" customFormat="1" ht="15.95" customHeight="1" x14ac:dyDescent="0.2">
      <c r="A217" s="35"/>
      <c r="B217" s="36"/>
      <c r="C217" s="97"/>
      <c r="D217" s="97"/>
      <c r="E217" s="98"/>
      <c r="F217" s="99"/>
      <c r="G217" s="100"/>
      <c r="H217" s="120"/>
      <c r="I217" s="101"/>
      <c r="J217" s="101"/>
      <c r="K217" s="99"/>
      <c r="L217" s="37"/>
    </row>
    <row r="218" spans="1:12" s="38" customFormat="1" ht="15.95" customHeight="1" x14ac:dyDescent="0.2">
      <c r="A218" s="35"/>
      <c r="B218" s="36"/>
      <c r="C218" s="97"/>
      <c r="D218" s="97"/>
      <c r="E218" s="98"/>
      <c r="F218" s="99"/>
      <c r="G218" s="100"/>
      <c r="H218" s="120"/>
      <c r="I218" s="101"/>
      <c r="J218" s="101"/>
      <c r="K218" s="99"/>
      <c r="L218" s="37"/>
    </row>
    <row r="219" spans="1:12" s="38" customFormat="1" ht="15.95" customHeight="1" x14ac:dyDescent="0.2">
      <c r="A219" s="35"/>
      <c r="B219" s="36"/>
      <c r="C219" s="97"/>
      <c r="D219" s="97"/>
      <c r="E219" s="98"/>
      <c r="F219" s="99"/>
      <c r="G219" s="100"/>
      <c r="H219" s="120"/>
      <c r="I219" s="101"/>
      <c r="J219" s="101"/>
      <c r="K219" s="99"/>
      <c r="L219" s="37"/>
    </row>
    <row r="220" spans="1:12" s="38" customFormat="1" ht="15.95" customHeight="1" x14ac:dyDescent="0.2">
      <c r="A220" s="35"/>
      <c r="B220" s="36"/>
      <c r="C220" s="97"/>
      <c r="D220" s="97"/>
      <c r="E220" s="98"/>
      <c r="F220" s="99"/>
      <c r="G220" s="100"/>
      <c r="H220" s="120"/>
      <c r="I220" s="101"/>
      <c r="J220" s="101"/>
      <c r="K220" s="99"/>
      <c r="L220" s="37"/>
    </row>
    <row r="221" spans="1:12" s="38" customFormat="1" ht="15.95" customHeight="1" x14ac:dyDescent="0.2">
      <c r="A221" s="35"/>
      <c r="B221" s="36"/>
      <c r="C221" s="97"/>
      <c r="D221" s="97"/>
      <c r="E221" s="98"/>
      <c r="F221" s="99"/>
      <c r="G221" s="100"/>
      <c r="H221" s="120"/>
      <c r="I221" s="101"/>
      <c r="J221" s="101"/>
      <c r="K221" s="99"/>
      <c r="L221" s="37"/>
    </row>
    <row r="222" spans="1:12" s="38" customFormat="1" ht="15.95" customHeight="1" x14ac:dyDescent="0.2">
      <c r="A222" s="35"/>
      <c r="B222" s="36"/>
      <c r="C222" s="97"/>
      <c r="D222" s="97"/>
      <c r="E222" s="98"/>
      <c r="F222" s="99"/>
      <c r="G222" s="100"/>
      <c r="H222" s="120"/>
      <c r="I222" s="101"/>
      <c r="J222" s="101"/>
      <c r="K222" s="99"/>
      <c r="L222" s="37"/>
    </row>
    <row r="223" spans="1:12" s="38" customFormat="1" ht="15.95" customHeight="1" x14ac:dyDescent="0.2">
      <c r="A223" s="35"/>
      <c r="B223" s="36"/>
      <c r="C223" s="97"/>
      <c r="D223" s="97"/>
      <c r="E223" s="98"/>
      <c r="F223" s="99"/>
      <c r="G223" s="100"/>
      <c r="H223" s="120"/>
      <c r="I223" s="101"/>
      <c r="J223" s="101"/>
      <c r="K223" s="99"/>
      <c r="L223" s="37"/>
    </row>
    <row r="224" spans="1:12" s="38" customFormat="1" ht="15.95" customHeight="1" x14ac:dyDescent="0.2">
      <c r="A224" s="35"/>
      <c r="B224" s="36"/>
      <c r="C224" s="97"/>
      <c r="D224" s="97"/>
      <c r="E224" s="98"/>
      <c r="F224" s="99"/>
      <c r="G224" s="100"/>
      <c r="H224" s="120"/>
      <c r="I224" s="101"/>
      <c r="J224" s="101"/>
      <c r="K224" s="99"/>
      <c r="L224" s="37"/>
    </row>
    <row r="225" spans="1:12" s="38" customFormat="1" ht="15.95" customHeight="1" x14ac:dyDescent="0.2">
      <c r="A225" s="35"/>
      <c r="B225" s="36"/>
      <c r="C225" s="97"/>
      <c r="D225" s="97"/>
      <c r="E225" s="98"/>
      <c r="F225" s="99"/>
      <c r="G225" s="100"/>
      <c r="H225" s="120"/>
      <c r="I225" s="101"/>
      <c r="J225" s="101"/>
      <c r="K225" s="99"/>
      <c r="L225" s="37"/>
    </row>
    <row r="226" spans="1:12" s="38" customFormat="1" ht="15.95" customHeight="1" x14ac:dyDescent="0.2">
      <c r="A226" s="35"/>
      <c r="B226" s="36"/>
      <c r="C226" s="97"/>
      <c r="D226" s="97"/>
      <c r="E226" s="98"/>
      <c r="F226" s="99"/>
      <c r="G226" s="100"/>
      <c r="H226" s="120"/>
      <c r="I226" s="101"/>
      <c r="J226" s="101"/>
      <c r="K226" s="99"/>
      <c r="L226" s="37"/>
    </row>
    <row r="227" spans="1:12" s="38" customFormat="1" ht="15.95" customHeight="1" x14ac:dyDescent="0.2">
      <c r="A227" s="35"/>
      <c r="B227" s="36"/>
      <c r="C227" s="97"/>
      <c r="D227" s="97"/>
      <c r="E227" s="98"/>
      <c r="F227" s="99"/>
      <c r="G227" s="100"/>
      <c r="H227" s="120"/>
      <c r="I227" s="101"/>
      <c r="J227" s="101"/>
      <c r="K227" s="99"/>
      <c r="L227" s="37"/>
    </row>
    <row r="228" spans="1:12" s="38" customFormat="1" ht="15.95" customHeight="1" x14ac:dyDescent="0.2">
      <c r="A228" s="35"/>
      <c r="B228" s="36"/>
      <c r="C228" s="97"/>
      <c r="D228" s="97"/>
      <c r="E228" s="98"/>
      <c r="F228" s="99"/>
      <c r="G228" s="100"/>
      <c r="H228" s="120"/>
      <c r="I228" s="101"/>
      <c r="J228" s="101"/>
      <c r="K228" s="99"/>
      <c r="L228" s="37"/>
    </row>
    <row r="229" spans="1:12" s="38" customFormat="1" ht="15.95" customHeight="1" x14ac:dyDescent="0.2">
      <c r="A229" s="35"/>
      <c r="B229" s="36"/>
      <c r="C229" s="97"/>
      <c r="D229" s="97"/>
      <c r="E229" s="98"/>
      <c r="F229" s="99"/>
      <c r="G229" s="100"/>
      <c r="H229" s="120"/>
      <c r="I229" s="101"/>
      <c r="J229" s="101"/>
      <c r="K229" s="99"/>
      <c r="L229" s="37"/>
    </row>
    <row r="230" spans="1:12" s="38" customFormat="1" ht="15.95" customHeight="1" x14ac:dyDescent="0.2">
      <c r="A230" s="35"/>
      <c r="B230" s="36"/>
      <c r="C230" s="97"/>
      <c r="D230" s="97"/>
      <c r="E230" s="98"/>
      <c r="F230" s="99"/>
      <c r="G230" s="100"/>
      <c r="H230" s="120"/>
      <c r="I230" s="101"/>
      <c r="J230" s="101"/>
      <c r="K230" s="99"/>
      <c r="L230" s="37"/>
    </row>
    <row r="231" spans="1:12" s="38" customFormat="1" ht="15.95" customHeight="1" x14ac:dyDescent="0.2">
      <c r="A231" s="35"/>
      <c r="B231" s="36"/>
      <c r="C231" s="97"/>
      <c r="D231" s="97"/>
      <c r="E231" s="98"/>
      <c r="F231" s="99"/>
      <c r="G231" s="100"/>
      <c r="H231" s="120"/>
      <c r="I231" s="101"/>
      <c r="J231" s="101"/>
      <c r="K231" s="99"/>
      <c r="L231" s="37"/>
    </row>
    <row r="232" spans="1:12" s="38" customFormat="1" ht="15.95" customHeight="1" x14ac:dyDescent="0.2">
      <c r="A232" s="35"/>
      <c r="B232" s="36"/>
      <c r="C232" s="97"/>
      <c r="D232" s="97"/>
      <c r="E232" s="98"/>
      <c r="F232" s="99"/>
      <c r="G232" s="100"/>
      <c r="H232" s="120"/>
      <c r="I232" s="101"/>
      <c r="J232" s="101"/>
      <c r="K232" s="99"/>
      <c r="L232" s="37"/>
    </row>
    <row r="233" spans="1:12" s="38" customFormat="1" ht="15.95" customHeight="1" x14ac:dyDescent="0.2">
      <c r="A233" s="35"/>
      <c r="B233" s="36"/>
      <c r="C233" s="97"/>
      <c r="D233" s="97"/>
      <c r="E233" s="98"/>
      <c r="F233" s="99"/>
      <c r="G233" s="100"/>
      <c r="H233" s="120"/>
      <c r="I233" s="101"/>
      <c r="J233" s="101"/>
      <c r="K233" s="99"/>
      <c r="L233" s="37"/>
    </row>
    <row r="234" spans="1:12" s="38" customFormat="1" ht="15.95" customHeight="1" x14ac:dyDescent="0.2">
      <c r="A234" s="35"/>
      <c r="B234" s="36"/>
      <c r="C234" s="97"/>
      <c r="D234" s="97"/>
      <c r="E234" s="98"/>
      <c r="F234" s="99"/>
      <c r="G234" s="100"/>
      <c r="H234" s="120"/>
      <c r="I234" s="101"/>
      <c r="J234" s="101"/>
      <c r="K234" s="99"/>
      <c r="L234" s="37"/>
    </row>
    <row r="235" spans="1:12" s="38" customFormat="1" ht="15.95" customHeight="1" x14ac:dyDescent="0.2">
      <c r="A235" s="35"/>
      <c r="B235" s="36"/>
      <c r="C235" s="97"/>
      <c r="D235" s="97"/>
      <c r="E235" s="98"/>
      <c r="F235" s="99"/>
      <c r="G235" s="100"/>
      <c r="H235" s="120"/>
      <c r="I235" s="101"/>
      <c r="J235" s="101"/>
      <c r="K235" s="99"/>
      <c r="L235" s="37"/>
    </row>
    <row r="236" spans="1:12" s="38" customFormat="1" ht="15.95" customHeight="1" x14ac:dyDescent="0.2">
      <c r="A236" s="35"/>
      <c r="B236" s="36"/>
      <c r="C236" s="97"/>
      <c r="D236" s="97"/>
      <c r="E236" s="98"/>
      <c r="F236" s="99"/>
      <c r="G236" s="100"/>
      <c r="H236" s="120"/>
      <c r="I236" s="101"/>
      <c r="J236" s="101"/>
      <c r="K236" s="99"/>
      <c r="L236" s="37"/>
    </row>
    <row r="237" spans="1:12" s="38" customFormat="1" ht="15.95" customHeight="1" x14ac:dyDescent="0.2">
      <c r="A237" s="35"/>
      <c r="B237" s="36"/>
      <c r="C237" s="97"/>
      <c r="D237" s="97"/>
      <c r="E237" s="98"/>
      <c r="F237" s="99"/>
      <c r="G237" s="100"/>
      <c r="H237" s="120"/>
      <c r="I237" s="101"/>
      <c r="J237" s="101"/>
      <c r="K237" s="99"/>
      <c r="L237" s="37"/>
    </row>
    <row r="238" spans="1:12" s="38" customFormat="1" ht="15.95" customHeight="1" x14ac:dyDescent="0.2">
      <c r="A238" s="35"/>
      <c r="B238" s="36"/>
      <c r="C238" s="97"/>
      <c r="D238" s="97"/>
      <c r="E238" s="98"/>
      <c r="F238" s="99"/>
      <c r="G238" s="100"/>
      <c r="H238" s="120"/>
      <c r="I238" s="101"/>
      <c r="J238" s="101"/>
      <c r="K238" s="99"/>
      <c r="L238" s="37"/>
    </row>
    <row r="239" spans="1:12" s="38" customFormat="1" ht="15.95" customHeight="1" x14ac:dyDescent="0.2">
      <c r="A239" s="35"/>
      <c r="B239" s="36"/>
      <c r="C239" s="97"/>
      <c r="D239" s="97"/>
      <c r="E239" s="98"/>
      <c r="F239" s="99"/>
      <c r="G239" s="100"/>
      <c r="H239" s="120"/>
      <c r="I239" s="101"/>
      <c r="J239" s="101"/>
      <c r="K239" s="99"/>
      <c r="L239" s="37"/>
    </row>
    <row r="240" spans="1:12" s="38" customFormat="1" ht="15.95" customHeight="1" x14ac:dyDescent="0.2">
      <c r="A240" s="35"/>
      <c r="B240" s="36"/>
      <c r="C240" s="97"/>
      <c r="D240" s="97"/>
      <c r="E240" s="98"/>
      <c r="F240" s="99"/>
      <c r="G240" s="100"/>
      <c r="H240" s="120"/>
      <c r="I240" s="101"/>
      <c r="J240" s="101"/>
      <c r="K240" s="99"/>
      <c r="L240" s="37"/>
    </row>
    <row r="241" spans="1:12" s="38" customFormat="1" ht="15.95" customHeight="1" x14ac:dyDescent="0.2">
      <c r="A241" s="35"/>
      <c r="B241" s="36"/>
      <c r="C241" s="97"/>
      <c r="D241" s="97"/>
      <c r="E241" s="98"/>
      <c r="F241" s="99"/>
      <c r="G241" s="100"/>
      <c r="H241" s="120"/>
      <c r="I241" s="101"/>
      <c r="J241" s="101"/>
      <c r="K241" s="99"/>
      <c r="L241" s="37"/>
    </row>
    <row r="242" spans="1:12" s="38" customFormat="1" ht="15.95" customHeight="1" x14ac:dyDescent="0.2">
      <c r="A242" s="35"/>
      <c r="B242" s="36"/>
      <c r="C242" s="97"/>
      <c r="D242" s="97"/>
      <c r="E242" s="98"/>
      <c r="F242" s="99"/>
      <c r="G242" s="100"/>
      <c r="H242" s="120"/>
      <c r="I242" s="101"/>
      <c r="J242" s="101"/>
      <c r="K242" s="99"/>
      <c r="L242" s="37"/>
    </row>
    <row r="243" spans="1:12" s="38" customFormat="1" ht="15.95" customHeight="1" x14ac:dyDescent="0.2">
      <c r="A243" s="35"/>
      <c r="B243" s="36"/>
      <c r="C243" s="97"/>
      <c r="D243" s="97"/>
      <c r="E243" s="98"/>
      <c r="F243" s="99"/>
      <c r="G243" s="100"/>
      <c r="H243" s="120"/>
      <c r="I243" s="101"/>
      <c r="J243" s="101"/>
      <c r="K243" s="99"/>
      <c r="L243" s="37"/>
    </row>
    <row r="244" spans="1:12" s="38" customFormat="1" ht="15.95" customHeight="1" x14ac:dyDescent="0.2">
      <c r="A244" s="35"/>
      <c r="B244" s="36"/>
      <c r="C244" s="97"/>
      <c r="D244" s="97"/>
      <c r="E244" s="98"/>
      <c r="F244" s="99"/>
      <c r="G244" s="100"/>
      <c r="H244" s="120"/>
      <c r="I244" s="101"/>
      <c r="J244" s="101"/>
      <c r="K244" s="99"/>
      <c r="L244" s="37"/>
    </row>
    <row r="245" spans="1:12" s="38" customFormat="1" ht="15.95" customHeight="1" x14ac:dyDescent="0.2">
      <c r="A245" s="35"/>
      <c r="B245" s="36"/>
      <c r="C245" s="97"/>
      <c r="D245" s="97"/>
      <c r="E245" s="98"/>
      <c r="F245" s="99"/>
      <c r="G245" s="100"/>
      <c r="H245" s="120"/>
      <c r="I245" s="101"/>
      <c r="J245" s="101"/>
      <c r="K245" s="99"/>
      <c r="L245" s="37"/>
    </row>
    <row r="246" spans="1:12" s="38" customFormat="1" ht="15.95" customHeight="1" x14ac:dyDescent="0.2">
      <c r="A246" s="35"/>
      <c r="B246" s="36"/>
      <c r="C246" s="97"/>
      <c r="D246" s="97"/>
      <c r="E246" s="98"/>
      <c r="F246" s="99"/>
      <c r="G246" s="100"/>
      <c r="H246" s="120"/>
      <c r="I246" s="101"/>
      <c r="J246" s="101"/>
      <c r="K246" s="99"/>
      <c r="L246" s="37"/>
    </row>
    <row r="247" spans="1:12" s="38" customFormat="1" ht="15.95" customHeight="1" x14ac:dyDescent="0.2">
      <c r="A247" s="35"/>
      <c r="B247" s="36"/>
      <c r="C247" s="97"/>
      <c r="D247" s="97"/>
      <c r="E247" s="98"/>
      <c r="F247" s="99"/>
      <c r="G247" s="100"/>
      <c r="H247" s="120"/>
      <c r="I247" s="101"/>
      <c r="J247" s="101"/>
      <c r="K247" s="99"/>
      <c r="L247" s="37"/>
    </row>
    <row r="248" spans="1:12" s="38" customFormat="1" ht="15.95" customHeight="1" x14ac:dyDescent="0.2">
      <c r="A248" s="35"/>
      <c r="B248" s="36"/>
      <c r="C248" s="97"/>
      <c r="D248" s="97"/>
      <c r="E248" s="98"/>
      <c r="F248" s="99"/>
      <c r="G248" s="100"/>
      <c r="H248" s="120"/>
      <c r="I248" s="101"/>
      <c r="J248" s="101"/>
      <c r="K248" s="99"/>
      <c r="L248" s="37"/>
    </row>
    <row r="249" spans="1:12" s="38" customFormat="1" ht="15.95" customHeight="1" x14ac:dyDescent="0.2">
      <c r="A249" s="35"/>
      <c r="B249" s="36"/>
      <c r="C249" s="97"/>
      <c r="D249" s="97"/>
      <c r="E249" s="98"/>
      <c r="F249" s="99"/>
      <c r="G249" s="100"/>
      <c r="H249" s="120"/>
      <c r="I249" s="101"/>
      <c r="J249" s="101"/>
      <c r="K249" s="99"/>
      <c r="L249" s="37"/>
    </row>
    <row r="250" spans="1:12" s="38" customFormat="1" ht="15.95" customHeight="1" x14ac:dyDescent="0.2">
      <c r="A250" s="35"/>
      <c r="B250" s="36"/>
      <c r="C250" s="97"/>
      <c r="D250" s="97"/>
      <c r="E250" s="98"/>
      <c r="F250" s="99"/>
      <c r="G250" s="100"/>
      <c r="H250" s="120"/>
      <c r="I250" s="101"/>
      <c r="J250" s="101"/>
      <c r="K250" s="99"/>
      <c r="L250" s="37"/>
    </row>
    <row r="251" spans="1:12" s="38" customFormat="1" ht="15.95" customHeight="1" x14ac:dyDescent="0.2">
      <c r="A251" s="35"/>
      <c r="B251" s="36"/>
      <c r="C251" s="97"/>
      <c r="D251" s="97"/>
      <c r="E251" s="98"/>
      <c r="F251" s="99"/>
      <c r="G251" s="100"/>
      <c r="H251" s="120"/>
      <c r="I251" s="101"/>
      <c r="J251" s="101"/>
      <c r="K251" s="99"/>
      <c r="L251" s="37"/>
    </row>
    <row r="252" spans="1:12" s="38" customFormat="1" ht="15.95" customHeight="1" x14ac:dyDescent="0.2">
      <c r="A252" s="35"/>
      <c r="B252" s="36"/>
      <c r="C252" s="97"/>
      <c r="D252" s="97"/>
      <c r="E252" s="98"/>
      <c r="F252" s="99"/>
      <c r="G252" s="100"/>
      <c r="H252" s="120"/>
      <c r="I252" s="101"/>
      <c r="J252" s="101"/>
      <c r="K252" s="99"/>
      <c r="L252" s="37"/>
    </row>
    <row r="253" spans="1:12" s="38" customFormat="1" ht="15.95" customHeight="1" x14ac:dyDescent="0.2">
      <c r="A253" s="35"/>
      <c r="B253" s="36"/>
      <c r="C253" s="97"/>
      <c r="D253" s="97"/>
      <c r="E253" s="98"/>
      <c r="F253" s="99"/>
      <c r="G253" s="100"/>
      <c r="H253" s="120"/>
      <c r="I253" s="101"/>
      <c r="J253" s="101"/>
      <c r="K253" s="99"/>
      <c r="L253" s="37"/>
    </row>
    <row r="254" spans="1:12" s="38" customFormat="1" ht="15.95" customHeight="1" x14ac:dyDescent="0.2">
      <c r="A254" s="35"/>
      <c r="B254" s="36"/>
      <c r="C254" s="97"/>
      <c r="D254" s="97"/>
      <c r="E254" s="98"/>
      <c r="F254" s="99"/>
      <c r="G254" s="100"/>
      <c r="H254" s="120"/>
      <c r="I254" s="101"/>
      <c r="J254" s="101"/>
      <c r="K254" s="99"/>
      <c r="L254" s="37"/>
    </row>
    <row r="255" spans="1:12" s="38" customFormat="1" ht="15.95" customHeight="1" x14ac:dyDescent="0.2">
      <c r="A255" s="35"/>
      <c r="B255" s="36"/>
      <c r="C255" s="97"/>
      <c r="D255" s="97"/>
      <c r="E255" s="98"/>
      <c r="F255" s="99"/>
      <c r="G255" s="100"/>
      <c r="H255" s="120"/>
      <c r="I255" s="101"/>
      <c r="J255" s="101"/>
      <c r="K255" s="99"/>
      <c r="L255" s="37"/>
    </row>
    <row r="256" spans="1:12" s="38" customFormat="1" ht="15.95" customHeight="1" x14ac:dyDescent="0.2">
      <c r="A256" s="35"/>
      <c r="B256" s="36"/>
      <c r="C256" s="97"/>
      <c r="D256" s="97"/>
      <c r="E256" s="98"/>
      <c r="F256" s="99"/>
      <c r="G256" s="100"/>
      <c r="H256" s="120"/>
      <c r="I256" s="101"/>
      <c r="J256" s="101"/>
      <c r="K256" s="99"/>
      <c r="L256" s="37"/>
    </row>
    <row r="257" spans="1:56" s="38" customFormat="1" ht="6.95" customHeight="1" x14ac:dyDescent="0.2">
      <c r="A257" s="35"/>
      <c r="B257" s="59"/>
      <c r="C257" s="60"/>
      <c r="D257" s="60"/>
      <c r="E257" s="60"/>
      <c r="F257" s="60"/>
      <c r="G257" s="60"/>
      <c r="H257" s="115"/>
      <c r="I257" s="60"/>
      <c r="J257" s="60"/>
      <c r="K257" s="60"/>
      <c r="L257" s="37"/>
    </row>
    <row r="261" spans="1:56" s="29" customFormat="1" x14ac:dyDescent="0.2">
      <c r="A261" s="1"/>
      <c r="B261" s="1"/>
      <c r="C261" s="1"/>
      <c r="D261" s="1"/>
      <c r="E261" s="1"/>
      <c r="F261" s="1"/>
      <c r="G261" s="1"/>
      <c r="H261" s="110"/>
      <c r="I261" s="1"/>
      <c r="J261" s="102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</sheetData>
  <sheetProtection sheet="1" objects="1" scenarios="1" formatCells="0" formatColumns="0" formatRows="0" autoFilter="0"/>
  <autoFilter ref="C91:L257"/>
  <mergeCells count="14">
    <mergeCell ref="E31:H31"/>
    <mergeCell ref="E7:H7"/>
    <mergeCell ref="E9:H9"/>
    <mergeCell ref="E11:H11"/>
    <mergeCell ref="E13:H13"/>
    <mergeCell ref="E22:H22"/>
    <mergeCell ref="E82:H82"/>
    <mergeCell ref="E84:H84"/>
    <mergeCell ref="E52:H52"/>
    <mergeCell ref="E54:H54"/>
    <mergeCell ref="E56:H56"/>
    <mergeCell ref="E58:H58"/>
    <mergeCell ref="E78:H78"/>
    <mergeCell ref="E80:H80"/>
  </mergeCells>
  <dataValidations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7"/>
  <sheetViews>
    <sheetView showGridLines="0" tabSelected="1" topLeftCell="A218" zoomScale="115" zoomScaleNormal="115" workbookViewId="0">
      <selection activeCell="H233" sqref="H233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10" customWidth="1"/>
    <col min="9" max="11" width="20.1640625" style="1" customWidth="1"/>
    <col min="12" max="12" width="15" style="29" hidden="1" customWidth="1"/>
    <col min="13" max="13" width="12" style="29" customWidth="1"/>
    <col min="14" max="16384" width="9.33203125" style="1"/>
  </cols>
  <sheetData>
    <row r="1" spans="1:13" hidden="1" x14ac:dyDescent="0.2"/>
    <row r="2" spans="1:13" ht="36.950000000000003" hidden="1" customHeight="1" x14ac:dyDescent="0.2"/>
    <row r="3" spans="1:13" ht="6.95" hidden="1" customHeight="1" x14ac:dyDescent="0.2">
      <c r="B3" s="30"/>
      <c r="C3" s="31"/>
      <c r="D3" s="31"/>
      <c r="E3" s="31"/>
      <c r="F3" s="31"/>
      <c r="G3" s="31"/>
      <c r="H3" s="112"/>
      <c r="I3" s="31"/>
      <c r="J3" s="31"/>
      <c r="K3" s="31"/>
    </row>
    <row r="4" spans="1:13" ht="24.95" hidden="1" customHeight="1" x14ac:dyDescent="0.2">
      <c r="B4" s="32"/>
      <c r="D4" s="33" t="s">
        <v>40</v>
      </c>
    </row>
    <row r="5" spans="1:13" ht="6.95" hidden="1" customHeight="1" x14ac:dyDescent="0.2">
      <c r="B5" s="32"/>
    </row>
    <row r="6" spans="1:13" ht="12" hidden="1" customHeight="1" x14ac:dyDescent="0.2">
      <c r="B6" s="32"/>
      <c r="D6" s="34" t="s">
        <v>3</v>
      </c>
    </row>
    <row r="7" spans="1:13" ht="16.5" hidden="1" customHeight="1" x14ac:dyDescent="0.2">
      <c r="B7" s="32"/>
      <c r="E7" s="158" t="e">
        <f>#REF!</f>
        <v>#REF!</v>
      </c>
      <c r="F7" s="159"/>
      <c r="G7" s="159"/>
      <c r="H7" s="159"/>
    </row>
    <row r="8" spans="1:13" ht="12.75" hidden="1" x14ac:dyDescent="0.2">
      <c r="B8" s="32"/>
      <c r="D8" s="34" t="s">
        <v>41</v>
      </c>
    </row>
    <row r="9" spans="1:13" ht="16.5" hidden="1" customHeight="1" x14ac:dyDescent="0.2">
      <c r="B9" s="32"/>
      <c r="E9" s="158" t="s">
        <v>42</v>
      </c>
      <c r="F9" s="160"/>
      <c r="G9" s="160"/>
      <c r="H9" s="160"/>
    </row>
    <row r="10" spans="1:13" ht="12" hidden="1" customHeight="1" x14ac:dyDescent="0.2">
      <c r="B10" s="32"/>
      <c r="D10" s="34" t="s">
        <v>43</v>
      </c>
    </row>
    <row r="11" spans="1:13" s="38" customFormat="1" ht="16.5" hidden="1" customHeight="1" x14ac:dyDescent="0.2">
      <c r="A11" s="35"/>
      <c r="B11" s="36"/>
      <c r="C11" s="35"/>
      <c r="D11" s="35"/>
      <c r="E11" s="155" t="s">
        <v>44</v>
      </c>
      <c r="F11" s="156"/>
      <c r="G11" s="156"/>
      <c r="H11" s="156"/>
      <c r="I11" s="35"/>
      <c r="J11" s="35"/>
      <c r="K11" s="35"/>
      <c r="L11" s="37"/>
      <c r="M11" s="121"/>
    </row>
    <row r="12" spans="1:13" s="38" customFormat="1" ht="12" hidden="1" customHeight="1" x14ac:dyDescent="0.2">
      <c r="A12" s="35"/>
      <c r="B12" s="36"/>
      <c r="C12" s="35"/>
      <c r="D12" s="34" t="s">
        <v>45</v>
      </c>
      <c r="E12" s="35"/>
      <c r="F12" s="35"/>
      <c r="G12" s="35"/>
      <c r="H12" s="91"/>
      <c r="I12" s="35"/>
      <c r="J12" s="35"/>
      <c r="K12" s="35"/>
      <c r="L12" s="37"/>
      <c r="M12" s="121"/>
    </row>
    <row r="13" spans="1:13" s="38" customFormat="1" ht="16.5" hidden="1" customHeight="1" x14ac:dyDescent="0.2">
      <c r="A13" s="35"/>
      <c r="B13" s="36"/>
      <c r="C13" s="35"/>
      <c r="D13" s="35"/>
      <c r="E13" s="157" t="s">
        <v>87</v>
      </c>
      <c r="F13" s="156"/>
      <c r="G13" s="156"/>
      <c r="H13" s="156"/>
      <c r="I13" s="35"/>
      <c r="J13" s="35"/>
      <c r="K13" s="35"/>
      <c r="L13" s="37"/>
      <c r="M13" s="121"/>
    </row>
    <row r="14" spans="1:13" s="38" customFormat="1" hidden="1" x14ac:dyDescent="0.2">
      <c r="A14" s="35"/>
      <c r="B14" s="36"/>
      <c r="C14" s="35"/>
      <c r="D14" s="35"/>
      <c r="E14" s="35"/>
      <c r="F14" s="35"/>
      <c r="G14" s="35"/>
      <c r="H14" s="91"/>
      <c r="I14" s="35"/>
      <c r="J14" s="35"/>
      <c r="K14" s="35"/>
      <c r="L14" s="37"/>
      <c r="M14" s="121"/>
    </row>
    <row r="15" spans="1:13" s="38" customFormat="1" ht="12" hidden="1" customHeight="1" x14ac:dyDescent="0.2">
      <c r="A15" s="35"/>
      <c r="B15" s="36"/>
      <c r="C15" s="35"/>
      <c r="D15" s="34" t="s">
        <v>4</v>
      </c>
      <c r="E15" s="35"/>
      <c r="F15" s="39" t="s">
        <v>0</v>
      </c>
      <c r="G15" s="35"/>
      <c r="H15" s="91"/>
      <c r="I15" s="34" t="s">
        <v>5</v>
      </c>
      <c r="J15" s="39" t="s">
        <v>0</v>
      </c>
      <c r="K15" s="35"/>
      <c r="L15" s="37"/>
      <c r="M15" s="121"/>
    </row>
    <row r="16" spans="1:13" s="38" customFormat="1" ht="12" hidden="1" customHeight="1" x14ac:dyDescent="0.2">
      <c r="A16" s="35"/>
      <c r="B16" s="36"/>
      <c r="C16" s="35"/>
      <c r="D16" s="34" t="s">
        <v>6</v>
      </c>
      <c r="E16" s="35"/>
      <c r="F16" s="39" t="s">
        <v>7</v>
      </c>
      <c r="G16" s="35"/>
      <c r="H16" s="91"/>
      <c r="I16" s="34" t="s">
        <v>8</v>
      </c>
      <c r="J16" s="40" t="e">
        <f>#REF!</f>
        <v>#REF!</v>
      </c>
      <c r="K16" s="35"/>
      <c r="L16" s="37"/>
      <c r="M16" s="121"/>
    </row>
    <row r="17" spans="1:13" s="38" customFormat="1" ht="10.9" hidden="1" customHeight="1" x14ac:dyDescent="0.2">
      <c r="A17" s="35"/>
      <c r="B17" s="36"/>
      <c r="C17" s="35"/>
      <c r="D17" s="35"/>
      <c r="E17" s="35"/>
      <c r="F17" s="35"/>
      <c r="G17" s="35"/>
      <c r="H17" s="91"/>
      <c r="I17" s="35"/>
      <c r="J17" s="35"/>
      <c r="K17" s="35"/>
      <c r="L17" s="37"/>
      <c r="M17" s="121"/>
    </row>
    <row r="18" spans="1:13" s="38" customFormat="1" ht="12" hidden="1" customHeight="1" x14ac:dyDescent="0.2">
      <c r="A18" s="35"/>
      <c r="B18" s="36"/>
      <c r="C18" s="35"/>
      <c r="D18" s="34" t="s">
        <v>9</v>
      </c>
      <c r="E18" s="35"/>
      <c r="F18" s="35"/>
      <c r="G18" s="35"/>
      <c r="H18" s="91"/>
      <c r="I18" s="34" t="s">
        <v>10</v>
      </c>
      <c r="J18" s="39" t="s">
        <v>0</v>
      </c>
      <c r="K18" s="35"/>
      <c r="L18" s="37"/>
      <c r="M18" s="121"/>
    </row>
    <row r="19" spans="1:13" s="38" customFormat="1" ht="18" hidden="1" customHeight="1" x14ac:dyDescent="0.2">
      <c r="A19" s="35"/>
      <c r="B19" s="36"/>
      <c r="C19" s="35"/>
      <c r="D19" s="35"/>
      <c r="E19" s="39" t="s">
        <v>11</v>
      </c>
      <c r="F19" s="35"/>
      <c r="G19" s="35"/>
      <c r="H19" s="91"/>
      <c r="I19" s="34" t="s">
        <v>12</v>
      </c>
      <c r="J19" s="39" t="s">
        <v>0</v>
      </c>
      <c r="K19" s="35"/>
      <c r="L19" s="37"/>
      <c r="M19" s="121"/>
    </row>
    <row r="20" spans="1:13" s="38" customFormat="1" ht="6.95" hidden="1" customHeight="1" x14ac:dyDescent="0.2">
      <c r="A20" s="35"/>
      <c r="B20" s="36"/>
      <c r="C20" s="35"/>
      <c r="D20" s="35"/>
      <c r="E20" s="35"/>
      <c r="F20" s="35"/>
      <c r="G20" s="35"/>
      <c r="H20" s="91"/>
      <c r="I20" s="35"/>
      <c r="J20" s="35"/>
      <c r="K20" s="35"/>
      <c r="L20" s="37"/>
      <c r="M20" s="121"/>
    </row>
    <row r="21" spans="1:13" s="38" customFormat="1" ht="12" hidden="1" customHeight="1" x14ac:dyDescent="0.2">
      <c r="A21" s="35"/>
      <c r="B21" s="36"/>
      <c r="C21" s="35"/>
      <c r="D21" s="34" t="s">
        <v>13</v>
      </c>
      <c r="E21" s="35"/>
      <c r="F21" s="35"/>
      <c r="G21" s="35"/>
      <c r="H21" s="91"/>
      <c r="I21" s="34" t="s">
        <v>10</v>
      </c>
      <c r="J21" s="39" t="e">
        <f>#REF!</f>
        <v>#REF!</v>
      </c>
      <c r="K21" s="35"/>
      <c r="L21" s="37"/>
      <c r="M21" s="121"/>
    </row>
    <row r="22" spans="1:13" s="38" customFormat="1" ht="18" hidden="1" customHeight="1" x14ac:dyDescent="0.2">
      <c r="A22" s="35"/>
      <c r="B22" s="36"/>
      <c r="C22" s="35"/>
      <c r="D22" s="35"/>
      <c r="E22" s="162" t="e">
        <f>#REF!</f>
        <v>#REF!</v>
      </c>
      <c r="F22" s="162"/>
      <c r="G22" s="162"/>
      <c r="H22" s="162"/>
      <c r="I22" s="34" t="s">
        <v>12</v>
      </c>
      <c r="J22" s="39" t="e">
        <f>#REF!</f>
        <v>#REF!</v>
      </c>
      <c r="K22" s="35"/>
      <c r="L22" s="37"/>
      <c r="M22" s="121"/>
    </row>
    <row r="23" spans="1:13" s="38" customFormat="1" ht="6.95" hidden="1" customHeight="1" x14ac:dyDescent="0.2">
      <c r="A23" s="35"/>
      <c r="B23" s="36"/>
      <c r="C23" s="35"/>
      <c r="D23" s="35"/>
      <c r="E23" s="35"/>
      <c r="F23" s="35"/>
      <c r="G23" s="35"/>
      <c r="H23" s="91"/>
      <c r="I23" s="35"/>
      <c r="J23" s="35"/>
      <c r="K23" s="35"/>
      <c r="L23" s="37"/>
      <c r="M23" s="121"/>
    </row>
    <row r="24" spans="1:13" s="38" customFormat="1" ht="12" hidden="1" customHeight="1" x14ac:dyDescent="0.2">
      <c r="A24" s="35"/>
      <c r="B24" s="36"/>
      <c r="C24" s="35"/>
      <c r="D24" s="34" t="s">
        <v>14</v>
      </c>
      <c r="E24" s="35"/>
      <c r="F24" s="35"/>
      <c r="G24" s="35"/>
      <c r="H24" s="91"/>
      <c r="I24" s="34" t="s">
        <v>10</v>
      </c>
      <c r="J24" s="39" t="s">
        <v>0</v>
      </c>
      <c r="K24" s="35"/>
      <c r="L24" s="37"/>
      <c r="M24" s="121"/>
    </row>
    <row r="25" spans="1:13" s="38" customFormat="1" ht="18" hidden="1" customHeight="1" x14ac:dyDescent="0.2">
      <c r="A25" s="35"/>
      <c r="B25" s="36"/>
      <c r="C25" s="35"/>
      <c r="D25" s="35"/>
      <c r="E25" s="39" t="s">
        <v>15</v>
      </c>
      <c r="F25" s="35"/>
      <c r="G25" s="35"/>
      <c r="H25" s="91"/>
      <c r="I25" s="34" t="s">
        <v>12</v>
      </c>
      <c r="J25" s="39" t="s">
        <v>0</v>
      </c>
      <c r="K25" s="35"/>
      <c r="L25" s="37"/>
      <c r="M25" s="121"/>
    </row>
    <row r="26" spans="1:13" s="38" customFormat="1" ht="6.95" hidden="1" customHeight="1" x14ac:dyDescent="0.2">
      <c r="A26" s="35"/>
      <c r="B26" s="36"/>
      <c r="C26" s="35"/>
      <c r="D26" s="35"/>
      <c r="E26" s="35"/>
      <c r="F26" s="35"/>
      <c r="G26" s="35"/>
      <c r="H26" s="91"/>
      <c r="I26" s="35"/>
      <c r="J26" s="35"/>
      <c r="K26" s="35"/>
      <c r="L26" s="37"/>
      <c r="M26" s="121"/>
    </row>
    <row r="27" spans="1:13" s="38" customFormat="1" ht="12" hidden="1" customHeight="1" x14ac:dyDescent="0.2">
      <c r="A27" s="35"/>
      <c r="B27" s="36"/>
      <c r="C27" s="35"/>
      <c r="D27" s="34" t="s">
        <v>16</v>
      </c>
      <c r="E27" s="35"/>
      <c r="F27" s="35"/>
      <c r="G27" s="35"/>
      <c r="H27" s="91"/>
      <c r="I27" s="34" t="s">
        <v>10</v>
      </c>
      <c r="J27" s="39" t="e">
        <f>IF(#REF!="","",#REF!)</f>
        <v>#REF!</v>
      </c>
      <c r="K27" s="35"/>
      <c r="L27" s="37"/>
      <c r="M27" s="121"/>
    </row>
    <row r="28" spans="1:13" s="38" customFormat="1" ht="18" hidden="1" customHeight="1" x14ac:dyDescent="0.2">
      <c r="A28" s="35"/>
      <c r="B28" s="36"/>
      <c r="C28" s="35"/>
      <c r="D28" s="35"/>
      <c r="E28" s="39" t="e">
        <f>IF(#REF!="","",#REF!)</f>
        <v>#REF!</v>
      </c>
      <c r="F28" s="35"/>
      <c r="G28" s="35"/>
      <c r="H28" s="91"/>
      <c r="I28" s="34" t="s">
        <v>12</v>
      </c>
      <c r="J28" s="39" t="e">
        <f>IF(#REF!="","",#REF!)</f>
        <v>#REF!</v>
      </c>
      <c r="K28" s="35"/>
      <c r="L28" s="37"/>
      <c r="M28" s="121"/>
    </row>
    <row r="29" spans="1:13" s="38" customFormat="1" ht="6.95" hidden="1" customHeight="1" x14ac:dyDescent="0.2">
      <c r="A29" s="35"/>
      <c r="B29" s="36"/>
      <c r="C29" s="35"/>
      <c r="D29" s="35"/>
      <c r="E29" s="35"/>
      <c r="F29" s="35"/>
      <c r="G29" s="35"/>
      <c r="H29" s="91"/>
      <c r="I29" s="35"/>
      <c r="J29" s="35"/>
      <c r="K29" s="35"/>
      <c r="L29" s="37"/>
      <c r="M29" s="121"/>
    </row>
    <row r="30" spans="1:13" s="38" customFormat="1" ht="12" hidden="1" customHeight="1" x14ac:dyDescent="0.2">
      <c r="A30" s="35"/>
      <c r="B30" s="36"/>
      <c r="C30" s="35"/>
      <c r="D30" s="34" t="s">
        <v>17</v>
      </c>
      <c r="E30" s="35"/>
      <c r="F30" s="35"/>
      <c r="G30" s="35"/>
      <c r="H30" s="91"/>
      <c r="I30" s="35"/>
      <c r="J30" s="35"/>
      <c r="K30" s="35"/>
      <c r="L30" s="37"/>
      <c r="M30" s="121"/>
    </row>
    <row r="31" spans="1:13" s="44" customFormat="1" ht="16.5" hidden="1" customHeight="1" x14ac:dyDescent="0.2">
      <c r="A31" s="41"/>
      <c r="B31" s="42"/>
      <c r="C31" s="41"/>
      <c r="D31" s="41"/>
      <c r="E31" s="161" t="s">
        <v>0</v>
      </c>
      <c r="F31" s="161"/>
      <c r="G31" s="161"/>
      <c r="H31" s="161"/>
      <c r="I31" s="41"/>
      <c r="J31" s="41"/>
      <c r="K31" s="41"/>
      <c r="L31" s="43"/>
      <c r="M31" s="77"/>
    </row>
    <row r="32" spans="1:13" s="38" customFormat="1" ht="6.95" hidden="1" customHeight="1" x14ac:dyDescent="0.2">
      <c r="A32" s="35"/>
      <c r="B32" s="36"/>
      <c r="C32" s="35"/>
      <c r="D32" s="35"/>
      <c r="E32" s="35"/>
      <c r="F32" s="35"/>
      <c r="G32" s="35"/>
      <c r="H32" s="91"/>
      <c r="I32" s="35"/>
      <c r="J32" s="35"/>
      <c r="K32" s="35"/>
      <c r="L32" s="37"/>
      <c r="M32" s="121"/>
    </row>
    <row r="33" spans="1:13" s="38" customFormat="1" ht="6.95" hidden="1" customHeight="1" x14ac:dyDescent="0.2">
      <c r="A33" s="35"/>
      <c r="B33" s="36"/>
      <c r="C33" s="35"/>
      <c r="D33" s="45"/>
      <c r="E33" s="45"/>
      <c r="F33" s="45"/>
      <c r="G33" s="45"/>
      <c r="H33" s="113"/>
      <c r="I33" s="45"/>
      <c r="J33" s="45"/>
      <c r="K33" s="45"/>
      <c r="L33" s="37"/>
      <c r="M33" s="121"/>
    </row>
    <row r="34" spans="1:13" s="38" customFormat="1" ht="25.35" hidden="1" customHeight="1" x14ac:dyDescent="0.2">
      <c r="A34" s="35"/>
      <c r="B34" s="36"/>
      <c r="C34" s="35"/>
      <c r="D34" s="46" t="s">
        <v>18</v>
      </c>
      <c r="E34" s="35"/>
      <c r="F34" s="35"/>
      <c r="G34" s="35"/>
      <c r="H34" s="91"/>
      <c r="I34" s="35"/>
      <c r="J34" s="47">
        <f>ROUND(J92, 2)</f>
        <v>0</v>
      </c>
      <c r="K34" s="35"/>
      <c r="L34" s="37"/>
      <c r="M34" s="121"/>
    </row>
    <row r="35" spans="1:13" s="38" customFormat="1" ht="6.95" hidden="1" customHeight="1" x14ac:dyDescent="0.2">
      <c r="A35" s="35"/>
      <c r="B35" s="36"/>
      <c r="C35" s="35"/>
      <c r="D35" s="45"/>
      <c r="E35" s="45"/>
      <c r="F35" s="45"/>
      <c r="G35" s="45"/>
      <c r="H35" s="113"/>
      <c r="I35" s="45"/>
      <c r="J35" s="45"/>
      <c r="K35" s="45"/>
      <c r="L35" s="37"/>
      <c r="M35" s="121"/>
    </row>
    <row r="36" spans="1:13" s="38" customFormat="1" ht="14.45" hidden="1" customHeight="1" x14ac:dyDescent="0.2">
      <c r="A36" s="35"/>
      <c r="B36" s="36"/>
      <c r="C36" s="35"/>
      <c r="D36" s="35"/>
      <c r="E36" s="35"/>
      <c r="F36" s="48" t="s">
        <v>20</v>
      </c>
      <c r="G36" s="35"/>
      <c r="H36" s="91"/>
      <c r="I36" s="48" t="s">
        <v>19</v>
      </c>
      <c r="J36" s="48" t="s">
        <v>21</v>
      </c>
      <c r="K36" s="35"/>
      <c r="L36" s="37"/>
      <c r="M36" s="121"/>
    </row>
    <row r="37" spans="1:13" s="38" customFormat="1" ht="14.45" hidden="1" customHeight="1" x14ac:dyDescent="0.2">
      <c r="A37" s="35"/>
      <c r="B37" s="36"/>
      <c r="C37" s="35"/>
      <c r="D37" s="49" t="s">
        <v>22</v>
      </c>
      <c r="E37" s="34" t="s">
        <v>23</v>
      </c>
      <c r="F37" s="50" t="e">
        <f>ROUND((SUM(#REF!)),  2)</f>
        <v>#REF!</v>
      </c>
      <c r="G37" s="35"/>
      <c r="H37" s="91"/>
      <c r="I37" s="51">
        <v>0.21</v>
      </c>
      <c r="J37" s="50" t="e">
        <f>ROUND(((SUM(#REF!))*I37),  2)</f>
        <v>#REF!</v>
      </c>
      <c r="K37" s="35"/>
      <c r="L37" s="37"/>
      <c r="M37" s="121"/>
    </row>
    <row r="38" spans="1:13" s="38" customFormat="1" ht="14.45" hidden="1" customHeight="1" x14ac:dyDescent="0.2">
      <c r="A38" s="35"/>
      <c r="B38" s="36"/>
      <c r="C38" s="35"/>
      <c r="D38" s="35"/>
      <c r="E38" s="34" t="s">
        <v>24</v>
      </c>
      <c r="F38" s="50" t="e">
        <f>ROUND((SUM(#REF!)),  2)</f>
        <v>#REF!</v>
      </c>
      <c r="G38" s="35"/>
      <c r="H38" s="91"/>
      <c r="I38" s="51">
        <v>0.15</v>
      </c>
      <c r="J38" s="50" t="e">
        <f>ROUND(((SUM(#REF!))*I38),  2)</f>
        <v>#REF!</v>
      </c>
      <c r="K38" s="35"/>
      <c r="L38" s="37"/>
      <c r="M38" s="121"/>
    </row>
    <row r="39" spans="1:13" s="38" customFormat="1" ht="14.45" hidden="1" customHeight="1" x14ac:dyDescent="0.2">
      <c r="A39" s="35"/>
      <c r="B39" s="36"/>
      <c r="C39" s="35"/>
      <c r="D39" s="35"/>
      <c r="E39" s="34" t="s">
        <v>25</v>
      </c>
      <c r="F39" s="50" t="e">
        <f>ROUND((SUM(#REF!)),  2)</f>
        <v>#REF!</v>
      </c>
      <c r="G39" s="35"/>
      <c r="H39" s="91"/>
      <c r="I39" s="51">
        <v>0.21</v>
      </c>
      <c r="J39" s="50">
        <f>0</f>
        <v>0</v>
      </c>
      <c r="K39" s="35"/>
      <c r="L39" s="37"/>
      <c r="M39" s="121"/>
    </row>
    <row r="40" spans="1:13" s="38" customFormat="1" ht="14.45" hidden="1" customHeight="1" x14ac:dyDescent="0.2">
      <c r="A40" s="35"/>
      <c r="B40" s="36"/>
      <c r="C40" s="35"/>
      <c r="D40" s="35"/>
      <c r="E40" s="34" t="s">
        <v>26</v>
      </c>
      <c r="F40" s="50" t="e">
        <f>ROUND((SUM(#REF!)),  2)</f>
        <v>#REF!</v>
      </c>
      <c r="G40" s="35"/>
      <c r="H40" s="91"/>
      <c r="I40" s="51">
        <v>0.15</v>
      </c>
      <c r="J40" s="50">
        <f>0</f>
        <v>0</v>
      </c>
      <c r="K40" s="35"/>
      <c r="L40" s="37"/>
      <c r="M40" s="121"/>
    </row>
    <row r="41" spans="1:13" s="38" customFormat="1" ht="14.45" hidden="1" customHeight="1" x14ac:dyDescent="0.2">
      <c r="A41" s="35"/>
      <c r="B41" s="36"/>
      <c r="C41" s="35"/>
      <c r="D41" s="35"/>
      <c r="E41" s="34" t="s">
        <v>27</v>
      </c>
      <c r="F41" s="50" t="e">
        <f>ROUND((SUM(#REF!)),  2)</f>
        <v>#REF!</v>
      </c>
      <c r="G41" s="35"/>
      <c r="H41" s="91"/>
      <c r="I41" s="51">
        <v>0</v>
      </c>
      <c r="J41" s="50">
        <f>0</f>
        <v>0</v>
      </c>
      <c r="K41" s="35"/>
      <c r="L41" s="37"/>
      <c r="M41" s="121"/>
    </row>
    <row r="42" spans="1:13" s="38" customFormat="1" ht="6.95" hidden="1" customHeight="1" x14ac:dyDescent="0.2">
      <c r="A42" s="35"/>
      <c r="B42" s="36"/>
      <c r="C42" s="35"/>
      <c r="D42" s="35"/>
      <c r="E42" s="35"/>
      <c r="F42" s="35"/>
      <c r="G42" s="35"/>
      <c r="H42" s="91"/>
      <c r="I42" s="35"/>
      <c r="J42" s="35"/>
      <c r="K42" s="35"/>
      <c r="L42" s="37"/>
      <c r="M42" s="121"/>
    </row>
    <row r="43" spans="1:13" s="38" customFormat="1" ht="25.35" hidden="1" customHeight="1" x14ac:dyDescent="0.2">
      <c r="A43" s="35"/>
      <c r="B43" s="36"/>
      <c r="C43" s="52"/>
      <c r="D43" s="53" t="s">
        <v>28</v>
      </c>
      <c r="E43" s="54"/>
      <c r="F43" s="54"/>
      <c r="G43" s="55" t="s">
        <v>29</v>
      </c>
      <c r="H43" s="114" t="s">
        <v>30</v>
      </c>
      <c r="I43" s="54"/>
      <c r="J43" s="57" t="e">
        <f>SUM(J34:J41)</f>
        <v>#REF!</v>
      </c>
      <c r="K43" s="58"/>
      <c r="L43" s="37"/>
      <c r="M43" s="121"/>
    </row>
    <row r="44" spans="1:13" s="38" customFormat="1" ht="14.45" hidden="1" customHeight="1" x14ac:dyDescent="0.2">
      <c r="A44" s="35"/>
      <c r="B44" s="59"/>
      <c r="C44" s="60"/>
      <c r="D44" s="60"/>
      <c r="E44" s="60"/>
      <c r="F44" s="60"/>
      <c r="G44" s="60"/>
      <c r="H44" s="115"/>
      <c r="I44" s="60"/>
      <c r="J44" s="60"/>
      <c r="K44" s="60"/>
      <c r="L44" s="37"/>
      <c r="M44" s="121"/>
    </row>
    <row r="45" spans="1:13" hidden="1" x14ac:dyDescent="0.2"/>
    <row r="46" spans="1:13" hidden="1" x14ac:dyDescent="0.2"/>
    <row r="47" spans="1:13" hidden="1" x14ac:dyDescent="0.2"/>
    <row r="48" spans="1:13" s="38" customFormat="1" ht="6.95" hidden="1" customHeight="1" x14ac:dyDescent="0.2">
      <c r="A48" s="35"/>
      <c r="B48" s="61"/>
      <c r="C48" s="62"/>
      <c r="D48" s="62"/>
      <c r="E48" s="62"/>
      <c r="F48" s="62"/>
      <c r="G48" s="62"/>
      <c r="H48" s="116"/>
      <c r="I48" s="62"/>
      <c r="J48" s="62"/>
      <c r="K48" s="62"/>
      <c r="L48" s="37"/>
      <c r="M48" s="121"/>
    </row>
    <row r="49" spans="1:13" s="38" customFormat="1" ht="24.95" hidden="1" customHeight="1" x14ac:dyDescent="0.2">
      <c r="A49" s="35"/>
      <c r="B49" s="36"/>
      <c r="C49" s="33" t="s">
        <v>46</v>
      </c>
      <c r="D49" s="35"/>
      <c r="E49" s="35"/>
      <c r="F49" s="35"/>
      <c r="G49" s="35"/>
      <c r="H49" s="91"/>
      <c r="I49" s="35"/>
      <c r="J49" s="35"/>
      <c r="K49" s="35"/>
      <c r="L49" s="37"/>
      <c r="M49" s="121"/>
    </row>
    <row r="50" spans="1:13" s="38" customFormat="1" ht="6.95" hidden="1" customHeight="1" x14ac:dyDescent="0.2">
      <c r="A50" s="35"/>
      <c r="B50" s="36"/>
      <c r="C50" s="35"/>
      <c r="D50" s="35"/>
      <c r="E50" s="35"/>
      <c r="F50" s="35"/>
      <c r="G50" s="35"/>
      <c r="H50" s="91"/>
      <c r="I50" s="35"/>
      <c r="J50" s="35"/>
      <c r="K50" s="35"/>
      <c r="L50" s="37"/>
      <c r="M50" s="121"/>
    </row>
    <row r="51" spans="1:13" s="38" customFormat="1" ht="12" hidden="1" customHeight="1" x14ac:dyDescent="0.2">
      <c r="A51" s="35"/>
      <c r="B51" s="36"/>
      <c r="C51" s="34" t="s">
        <v>3</v>
      </c>
      <c r="D51" s="35"/>
      <c r="E51" s="35"/>
      <c r="F51" s="35"/>
      <c r="G51" s="35"/>
      <c r="H51" s="91"/>
      <c r="I51" s="35"/>
      <c r="J51" s="35"/>
      <c r="K51" s="35"/>
      <c r="L51" s="37"/>
      <c r="M51" s="121"/>
    </row>
    <row r="52" spans="1:13" s="38" customFormat="1" ht="16.5" hidden="1" customHeight="1" x14ac:dyDescent="0.2">
      <c r="A52" s="35"/>
      <c r="B52" s="36"/>
      <c r="C52" s="35"/>
      <c r="D52" s="35"/>
      <c r="E52" s="158" t="e">
        <f>E7</f>
        <v>#REF!</v>
      </c>
      <c r="F52" s="159"/>
      <c r="G52" s="159"/>
      <c r="H52" s="159"/>
      <c r="I52" s="35"/>
      <c r="J52" s="35"/>
      <c r="K52" s="35"/>
      <c r="L52" s="37"/>
      <c r="M52" s="121"/>
    </row>
    <row r="53" spans="1:13" ht="12" hidden="1" customHeight="1" x14ac:dyDescent="0.2">
      <c r="B53" s="32"/>
      <c r="C53" s="34" t="s">
        <v>41</v>
      </c>
    </row>
    <row r="54" spans="1:13" ht="16.5" hidden="1" customHeight="1" x14ac:dyDescent="0.2">
      <c r="B54" s="32"/>
      <c r="E54" s="158" t="s">
        <v>42</v>
      </c>
      <c r="F54" s="160"/>
      <c r="G54" s="160"/>
      <c r="H54" s="160"/>
    </row>
    <row r="55" spans="1:13" ht="12" hidden="1" customHeight="1" x14ac:dyDescent="0.2">
      <c r="B55" s="32"/>
      <c r="C55" s="34" t="s">
        <v>43</v>
      </c>
    </row>
    <row r="56" spans="1:13" s="38" customFormat="1" ht="16.5" hidden="1" customHeight="1" x14ac:dyDescent="0.2">
      <c r="A56" s="35"/>
      <c r="B56" s="36"/>
      <c r="C56" s="35"/>
      <c r="D56" s="35"/>
      <c r="E56" s="155" t="s">
        <v>44</v>
      </c>
      <c r="F56" s="156"/>
      <c r="G56" s="156"/>
      <c r="H56" s="156"/>
      <c r="I56" s="35"/>
      <c r="J56" s="35"/>
      <c r="K56" s="35"/>
      <c r="L56" s="37"/>
      <c r="M56" s="121"/>
    </row>
    <row r="57" spans="1:13" s="38" customFormat="1" ht="12" hidden="1" customHeight="1" x14ac:dyDescent="0.2">
      <c r="A57" s="35"/>
      <c r="B57" s="36"/>
      <c r="C57" s="34" t="s">
        <v>45</v>
      </c>
      <c r="D57" s="35"/>
      <c r="E57" s="35"/>
      <c r="F57" s="35"/>
      <c r="G57" s="35"/>
      <c r="H57" s="91"/>
      <c r="I57" s="35"/>
      <c r="J57" s="35"/>
      <c r="K57" s="35"/>
      <c r="L57" s="37"/>
      <c r="M57" s="121"/>
    </row>
    <row r="58" spans="1:13" s="38" customFormat="1" ht="16.5" hidden="1" customHeight="1" x14ac:dyDescent="0.2">
      <c r="A58" s="35"/>
      <c r="B58" s="36"/>
      <c r="C58" s="35"/>
      <c r="D58" s="35"/>
      <c r="E58" s="157" t="str">
        <f>E13</f>
        <v>T00 změna - Mobilní interiér</v>
      </c>
      <c r="F58" s="156"/>
      <c r="G58" s="156"/>
      <c r="H58" s="156"/>
      <c r="I58" s="35"/>
      <c r="J58" s="35"/>
      <c r="K58" s="35"/>
      <c r="L58" s="37"/>
      <c r="M58" s="121"/>
    </row>
    <row r="59" spans="1:13" s="38" customFormat="1" ht="6.95" hidden="1" customHeight="1" x14ac:dyDescent="0.2">
      <c r="A59" s="35"/>
      <c r="B59" s="36"/>
      <c r="C59" s="35"/>
      <c r="D59" s="35"/>
      <c r="E59" s="35"/>
      <c r="F59" s="35"/>
      <c r="G59" s="35"/>
      <c r="H59" s="91"/>
      <c r="I59" s="35"/>
      <c r="J59" s="35"/>
      <c r="K59" s="35"/>
      <c r="L59" s="37"/>
      <c r="M59" s="121"/>
    </row>
    <row r="60" spans="1:13" s="38" customFormat="1" ht="12" hidden="1" customHeight="1" x14ac:dyDescent="0.2">
      <c r="A60" s="35"/>
      <c r="B60" s="36"/>
      <c r="C60" s="34" t="s">
        <v>6</v>
      </c>
      <c r="D60" s="35"/>
      <c r="E60" s="35"/>
      <c r="F60" s="39" t="str">
        <f>F16</f>
        <v>p.č. 11645/1, 11643 a 11644</v>
      </c>
      <c r="G60" s="35"/>
      <c r="H60" s="91"/>
      <c r="I60" s="34" t="s">
        <v>8</v>
      </c>
      <c r="J60" s="40" t="e">
        <f>IF(J16="","",J16)</f>
        <v>#REF!</v>
      </c>
      <c r="K60" s="35"/>
      <c r="L60" s="37"/>
      <c r="M60" s="121"/>
    </row>
    <row r="61" spans="1:13" s="38" customFormat="1" ht="6.95" hidden="1" customHeight="1" x14ac:dyDescent="0.2">
      <c r="A61" s="35"/>
      <c r="B61" s="36"/>
      <c r="C61" s="35"/>
      <c r="D61" s="35"/>
      <c r="E61" s="35"/>
      <c r="F61" s="35"/>
      <c r="G61" s="35"/>
      <c r="H61" s="91"/>
      <c r="I61" s="35"/>
      <c r="J61" s="35"/>
      <c r="K61" s="35"/>
      <c r="L61" s="37"/>
      <c r="M61" s="121"/>
    </row>
    <row r="62" spans="1:13" s="38" customFormat="1" ht="25.7" hidden="1" customHeight="1" x14ac:dyDescent="0.2">
      <c r="A62" s="35"/>
      <c r="B62" s="36"/>
      <c r="C62" s="34" t="s">
        <v>9</v>
      </c>
      <c r="D62" s="35"/>
      <c r="E62" s="35"/>
      <c r="F62" s="39" t="str">
        <f>E19</f>
        <v>Univerzita Karlova</v>
      </c>
      <c r="G62" s="35"/>
      <c r="H62" s="91"/>
      <c r="I62" s="34" t="s">
        <v>14</v>
      </c>
      <c r="J62" s="63" t="str">
        <f>E25</f>
        <v>VPÚ DECO Praha, a.s.</v>
      </c>
      <c r="K62" s="35"/>
      <c r="L62" s="37"/>
      <c r="M62" s="121"/>
    </row>
    <row r="63" spans="1:13" s="38" customFormat="1" ht="15.2" hidden="1" customHeight="1" x14ac:dyDescent="0.2">
      <c r="A63" s="35"/>
      <c r="B63" s="36"/>
      <c r="C63" s="34" t="s">
        <v>13</v>
      </c>
      <c r="D63" s="35"/>
      <c r="E63" s="35"/>
      <c r="F63" s="39" t="e">
        <f>IF(E22="","",E22)</f>
        <v>#REF!</v>
      </c>
      <c r="G63" s="35"/>
      <c r="H63" s="91"/>
      <c r="I63" s="34" t="s">
        <v>16</v>
      </c>
      <c r="J63" s="63" t="e">
        <f>E28</f>
        <v>#REF!</v>
      </c>
      <c r="K63" s="35"/>
      <c r="L63" s="37"/>
      <c r="M63" s="121"/>
    </row>
    <row r="64" spans="1:13" s="38" customFormat="1" ht="10.35" hidden="1" customHeight="1" x14ac:dyDescent="0.2">
      <c r="A64" s="35"/>
      <c r="B64" s="36"/>
      <c r="C64" s="35"/>
      <c r="D64" s="35"/>
      <c r="E64" s="35"/>
      <c r="F64" s="35"/>
      <c r="G64" s="35"/>
      <c r="H64" s="91"/>
      <c r="I64" s="35"/>
      <c r="J64" s="35"/>
      <c r="K64" s="35"/>
      <c r="L64" s="37"/>
      <c r="M64" s="121"/>
    </row>
    <row r="65" spans="1:13" s="38" customFormat="1" ht="29.25" hidden="1" customHeight="1" x14ac:dyDescent="0.2">
      <c r="A65" s="35"/>
      <c r="B65" s="36"/>
      <c r="C65" s="64" t="s">
        <v>47</v>
      </c>
      <c r="D65" s="52"/>
      <c r="E65" s="52"/>
      <c r="F65" s="52"/>
      <c r="G65" s="52"/>
      <c r="H65" s="117"/>
      <c r="I65" s="52"/>
      <c r="J65" s="65" t="s">
        <v>48</v>
      </c>
      <c r="K65" s="52"/>
      <c r="L65" s="37"/>
      <c r="M65" s="121"/>
    </row>
    <row r="66" spans="1:13" s="38" customFormat="1" ht="10.35" hidden="1" customHeight="1" x14ac:dyDescent="0.2">
      <c r="A66" s="35"/>
      <c r="B66" s="36"/>
      <c r="C66" s="35"/>
      <c r="D66" s="35"/>
      <c r="E66" s="35"/>
      <c r="F66" s="35"/>
      <c r="G66" s="35"/>
      <c r="H66" s="91"/>
      <c r="I66" s="35"/>
      <c r="J66" s="35"/>
      <c r="K66" s="35"/>
      <c r="L66" s="37"/>
      <c r="M66" s="121"/>
    </row>
    <row r="67" spans="1:13" s="38" customFormat="1" ht="22.9" hidden="1" customHeight="1" x14ac:dyDescent="0.2">
      <c r="A67" s="35"/>
      <c r="B67" s="36"/>
      <c r="C67" s="66" t="s">
        <v>34</v>
      </c>
      <c r="D67" s="35"/>
      <c r="E67" s="35"/>
      <c r="F67" s="35"/>
      <c r="G67" s="35"/>
      <c r="H67" s="91"/>
      <c r="I67" s="35"/>
      <c r="J67" s="47">
        <f>J92</f>
        <v>0</v>
      </c>
      <c r="K67" s="35"/>
      <c r="L67" s="37"/>
      <c r="M67" s="121"/>
    </row>
    <row r="68" spans="1:13" s="67" customFormat="1" ht="24.95" hidden="1" customHeight="1" x14ac:dyDescent="0.2">
      <c r="B68" s="68"/>
      <c r="D68" s="69" t="s">
        <v>88</v>
      </c>
      <c r="E68" s="70"/>
      <c r="F68" s="70"/>
      <c r="G68" s="70"/>
      <c r="H68" s="118"/>
      <c r="I68" s="70"/>
      <c r="J68" s="71">
        <f>J93</f>
        <v>0</v>
      </c>
      <c r="L68" s="72"/>
      <c r="M68" s="72"/>
    </row>
    <row r="69" spans="1:13" s="38" customFormat="1" ht="21.75" hidden="1" customHeight="1" x14ac:dyDescent="0.2">
      <c r="A69" s="35"/>
      <c r="B69" s="36"/>
      <c r="C69" s="35"/>
      <c r="D69" s="35"/>
      <c r="E69" s="35"/>
      <c r="F69" s="35"/>
      <c r="G69" s="35"/>
      <c r="H69" s="91"/>
      <c r="I69" s="35"/>
      <c r="J69" s="35"/>
      <c r="K69" s="35"/>
      <c r="L69" s="37"/>
      <c r="M69" s="121"/>
    </row>
    <row r="70" spans="1:13" s="38" customFormat="1" ht="6.95" hidden="1" customHeight="1" x14ac:dyDescent="0.2">
      <c r="A70" s="35"/>
      <c r="B70" s="59"/>
      <c r="C70" s="60"/>
      <c r="D70" s="60"/>
      <c r="E70" s="60"/>
      <c r="F70" s="60"/>
      <c r="G70" s="60"/>
      <c r="H70" s="115"/>
      <c r="I70" s="60"/>
      <c r="J70" s="60"/>
      <c r="K70" s="60"/>
      <c r="L70" s="37"/>
      <c r="M70" s="121"/>
    </row>
    <row r="71" spans="1:13" hidden="1" x14ac:dyDescent="0.2"/>
    <row r="72" spans="1:13" hidden="1" x14ac:dyDescent="0.2"/>
    <row r="74" spans="1:13" s="38" customFormat="1" ht="6.95" customHeight="1" x14ac:dyDescent="0.2">
      <c r="A74" s="35"/>
      <c r="B74" s="61"/>
      <c r="C74" s="62"/>
      <c r="D74" s="62"/>
      <c r="E74" s="62"/>
      <c r="F74" s="62"/>
      <c r="G74" s="62"/>
      <c r="H74" s="116"/>
      <c r="I74" s="62"/>
      <c r="J74" s="62"/>
      <c r="K74" s="62"/>
      <c r="L74" s="37"/>
      <c r="M74" s="121"/>
    </row>
    <row r="75" spans="1:13" s="38" customFormat="1" ht="24.95" customHeight="1" x14ac:dyDescent="0.2">
      <c r="A75" s="35"/>
      <c r="B75" s="36"/>
      <c r="C75" s="33" t="s">
        <v>49</v>
      </c>
      <c r="D75" s="35"/>
      <c r="E75" s="35"/>
      <c r="F75" s="35"/>
      <c r="G75" s="35"/>
      <c r="H75" s="91"/>
      <c r="I75" s="35"/>
      <c r="J75" s="35"/>
      <c r="K75" s="35"/>
      <c r="L75" s="37"/>
      <c r="M75" s="121"/>
    </row>
    <row r="76" spans="1:13" s="38" customFormat="1" ht="6.95" customHeight="1" x14ac:dyDescent="0.2">
      <c r="A76" s="35"/>
      <c r="B76" s="36"/>
      <c r="C76" s="35"/>
      <c r="D76" s="35"/>
      <c r="E76" s="35"/>
      <c r="F76" s="35"/>
      <c r="G76" s="35"/>
      <c r="H76" s="91"/>
      <c r="I76" s="35"/>
      <c r="J76" s="35"/>
      <c r="K76" s="35"/>
      <c r="L76" s="37"/>
      <c r="M76" s="121"/>
    </row>
    <row r="77" spans="1:13" s="38" customFormat="1" ht="12" customHeight="1" x14ac:dyDescent="0.2">
      <c r="A77" s="35"/>
      <c r="B77" s="36"/>
      <c r="C77" s="34" t="s">
        <v>3</v>
      </c>
      <c r="D77" s="35"/>
      <c r="E77" s="35"/>
      <c r="F77" s="35"/>
      <c r="G77" s="35"/>
      <c r="H77" s="91"/>
      <c r="I77" s="35"/>
      <c r="J77" s="35"/>
      <c r="K77" s="35"/>
      <c r="L77" s="37"/>
      <c r="M77" s="121"/>
    </row>
    <row r="78" spans="1:13" s="38" customFormat="1" ht="16.5" customHeight="1" x14ac:dyDescent="0.2">
      <c r="A78" s="35"/>
      <c r="B78" s="36"/>
      <c r="C78" s="35"/>
      <c r="D78" s="35"/>
      <c r="E78" s="158" t="s">
        <v>609</v>
      </c>
      <c r="F78" s="159"/>
      <c r="G78" s="159"/>
      <c r="H78" s="159"/>
      <c r="I78" s="35"/>
      <c r="J78" s="35"/>
      <c r="K78" s="35"/>
      <c r="L78" s="37"/>
      <c r="M78" s="121"/>
    </row>
    <row r="79" spans="1:13" ht="12" customHeight="1" x14ac:dyDescent="0.2">
      <c r="B79" s="32"/>
      <c r="C79" s="34" t="s">
        <v>41</v>
      </c>
    </row>
    <row r="80" spans="1:13" ht="16.5" customHeight="1" x14ac:dyDescent="0.2">
      <c r="B80" s="32"/>
      <c r="E80" s="158" t="s">
        <v>42</v>
      </c>
      <c r="F80" s="160"/>
      <c r="G80" s="160"/>
      <c r="H80" s="160"/>
    </row>
    <row r="81" spans="1:13" ht="12" customHeight="1" x14ac:dyDescent="0.2">
      <c r="B81" s="32"/>
      <c r="C81" s="34" t="s">
        <v>43</v>
      </c>
    </row>
    <row r="82" spans="1:13" s="38" customFormat="1" ht="16.5" customHeight="1" x14ac:dyDescent="0.2">
      <c r="A82" s="35"/>
      <c r="B82" s="36"/>
      <c r="C82" s="35"/>
      <c r="D82" s="35"/>
      <c r="E82" s="155" t="s">
        <v>44</v>
      </c>
      <c r="F82" s="156"/>
      <c r="G82" s="156"/>
      <c r="H82" s="156"/>
      <c r="I82" s="35"/>
      <c r="J82" s="35"/>
      <c r="K82" s="35"/>
      <c r="L82" s="37"/>
      <c r="M82" s="121"/>
    </row>
    <row r="83" spans="1:13" s="38" customFormat="1" ht="12" customHeight="1" x14ac:dyDescent="0.2">
      <c r="A83" s="35"/>
      <c r="B83" s="36"/>
      <c r="C83" s="34" t="s">
        <v>45</v>
      </c>
      <c r="D83" s="35"/>
      <c r="E83" s="35"/>
      <c r="F83" s="35"/>
      <c r="G83" s="35"/>
      <c r="H83" s="91"/>
      <c r="I83" s="35"/>
      <c r="J83" s="35"/>
      <c r="K83" s="35"/>
      <c r="L83" s="37"/>
      <c r="M83" s="121"/>
    </row>
    <row r="84" spans="1:13" s="38" customFormat="1" ht="16.5" customHeight="1" x14ac:dyDescent="0.2">
      <c r="A84" s="35"/>
      <c r="B84" s="36"/>
      <c r="C84" s="35"/>
      <c r="D84" s="35"/>
      <c r="E84" s="157" t="s">
        <v>659</v>
      </c>
      <c r="F84" s="156"/>
      <c r="G84" s="156"/>
      <c r="H84" s="156"/>
      <c r="I84" s="35"/>
      <c r="J84" s="35"/>
      <c r="K84" s="35"/>
      <c r="L84" s="37"/>
      <c r="M84" s="121"/>
    </row>
    <row r="85" spans="1:13" s="38" customFormat="1" ht="6.95" customHeight="1" x14ac:dyDescent="0.2">
      <c r="A85" s="35"/>
      <c r="B85" s="36"/>
      <c r="C85" s="35"/>
      <c r="D85" s="35"/>
      <c r="E85" s="35"/>
      <c r="F85" s="35"/>
      <c r="G85" s="35"/>
      <c r="H85" s="91"/>
      <c r="I85" s="35"/>
      <c r="J85" s="35"/>
      <c r="K85" s="35"/>
      <c r="L85" s="37"/>
      <c r="M85" s="121"/>
    </row>
    <row r="86" spans="1:13" s="38" customFormat="1" ht="12" customHeight="1" x14ac:dyDescent="0.2">
      <c r="A86" s="35"/>
      <c r="B86" s="36"/>
      <c r="C86" s="34" t="s">
        <v>6</v>
      </c>
      <c r="D86" s="35"/>
      <c r="E86" s="35"/>
      <c r="F86" s="39" t="str">
        <f>F16</f>
        <v>p.č. 11645/1, 11643 a 11644</v>
      </c>
      <c r="G86" s="35"/>
      <c r="H86" s="91"/>
      <c r="I86" s="34" t="s">
        <v>8</v>
      </c>
      <c r="J86" s="40"/>
      <c r="K86" s="35"/>
      <c r="L86" s="37"/>
      <c r="M86" s="121"/>
    </row>
    <row r="87" spans="1:13" s="38" customFormat="1" ht="6.95" customHeight="1" x14ac:dyDescent="0.2">
      <c r="A87" s="35"/>
      <c r="B87" s="36"/>
      <c r="C87" s="35"/>
      <c r="D87" s="35"/>
      <c r="E87" s="35"/>
      <c r="F87" s="35"/>
      <c r="G87" s="35"/>
      <c r="H87" s="91"/>
      <c r="I87" s="35"/>
      <c r="J87" s="35"/>
      <c r="K87" s="35"/>
      <c r="L87" s="37"/>
      <c r="M87" s="121"/>
    </row>
    <row r="88" spans="1:13" s="38" customFormat="1" ht="25.7" customHeight="1" x14ac:dyDescent="0.2">
      <c r="A88" s="35"/>
      <c r="B88" s="36"/>
      <c r="C88" s="34" t="s">
        <v>9</v>
      </c>
      <c r="D88" s="35"/>
      <c r="E88" s="35"/>
      <c r="F88" s="39" t="str">
        <f>E19</f>
        <v>Univerzita Karlova</v>
      </c>
      <c r="G88" s="35"/>
      <c r="H88" s="91"/>
      <c r="I88" s="34" t="s">
        <v>14</v>
      </c>
      <c r="J88" s="63" t="str">
        <f>E25</f>
        <v>VPÚ DECO Praha, a.s.</v>
      </c>
      <c r="K88" s="35"/>
      <c r="L88" s="37"/>
      <c r="M88" s="121"/>
    </row>
    <row r="89" spans="1:13" s="38" customFormat="1" ht="15.2" customHeight="1" x14ac:dyDescent="0.2">
      <c r="A89" s="35"/>
      <c r="B89" s="36"/>
      <c r="C89" s="34" t="s">
        <v>13</v>
      </c>
      <c r="D89" s="35"/>
      <c r="E89" s="35"/>
      <c r="F89" s="39"/>
      <c r="G89" s="35"/>
      <c r="H89" s="91"/>
      <c r="I89" s="34" t="s">
        <v>16</v>
      </c>
      <c r="J89" s="63"/>
      <c r="K89" s="35"/>
      <c r="L89" s="37"/>
      <c r="M89" s="121"/>
    </row>
    <row r="90" spans="1:13" s="38" customFormat="1" ht="10.35" customHeight="1" x14ac:dyDescent="0.2">
      <c r="A90" s="35"/>
      <c r="B90" s="36"/>
      <c r="C90" s="35"/>
      <c r="D90" s="35"/>
      <c r="E90" s="35"/>
      <c r="F90" s="35"/>
      <c r="G90" s="35"/>
      <c r="H90" s="91"/>
      <c r="I90" s="35"/>
      <c r="J90" s="35"/>
      <c r="K90" s="35"/>
      <c r="L90" s="37"/>
      <c r="M90" s="121"/>
    </row>
    <row r="91" spans="1:13" s="77" customFormat="1" ht="29.25" customHeight="1" x14ac:dyDescent="0.2">
      <c r="A91" s="43"/>
      <c r="B91" s="73"/>
      <c r="C91" s="74" t="s">
        <v>50</v>
      </c>
      <c r="D91" s="75" t="s">
        <v>33</v>
      </c>
      <c r="E91" s="75" t="s">
        <v>31</v>
      </c>
      <c r="F91" s="75" t="s">
        <v>32</v>
      </c>
      <c r="G91" s="75" t="s">
        <v>51</v>
      </c>
      <c r="H91" s="119" t="s">
        <v>52</v>
      </c>
      <c r="I91" s="75" t="s">
        <v>53</v>
      </c>
      <c r="J91" s="75" t="s">
        <v>48</v>
      </c>
      <c r="K91" s="76" t="s">
        <v>54</v>
      </c>
      <c r="L91" s="43"/>
    </row>
    <row r="92" spans="1:13" s="38" customFormat="1" ht="22.9" customHeight="1" x14ac:dyDescent="0.25">
      <c r="A92" s="35"/>
      <c r="B92" s="36"/>
      <c r="C92" s="78" t="s">
        <v>55</v>
      </c>
      <c r="D92" s="35"/>
      <c r="E92" s="35"/>
      <c r="F92" s="35"/>
      <c r="G92" s="35"/>
      <c r="H92" s="91"/>
      <c r="I92" s="35"/>
      <c r="J92" s="79">
        <f>SUBTOTAL(9,J93:J298)</f>
        <v>0</v>
      </c>
      <c r="K92" s="35"/>
      <c r="L92" s="37"/>
      <c r="M92" s="121"/>
    </row>
    <row r="93" spans="1:13" s="80" customFormat="1" ht="25.9" customHeight="1" x14ac:dyDescent="0.2">
      <c r="B93" s="81"/>
      <c r="D93" s="82" t="s">
        <v>35</v>
      </c>
      <c r="E93" s="83" t="s">
        <v>89</v>
      </c>
      <c r="F93" s="83" t="s">
        <v>660</v>
      </c>
      <c r="H93" s="111"/>
      <c r="J93" s="84">
        <f>SUBTOTAL(9,J94:J188)</f>
        <v>0</v>
      </c>
      <c r="L93" s="85"/>
      <c r="M93" s="85"/>
    </row>
    <row r="94" spans="1:13" s="38" customFormat="1" ht="15.95" customHeight="1" x14ac:dyDescent="0.2">
      <c r="A94" s="35"/>
      <c r="B94" s="36"/>
      <c r="C94" s="86">
        <v>47</v>
      </c>
      <c r="D94" s="86" t="s">
        <v>56</v>
      </c>
      <c r="E94" s="87" t="s">
        <v>96</v>
      </c>
      <c r="F94" s="88" t="s">
        <v>284</v>
      </c>
      <c r="G94" s="89" t="s">
        <v>57</v>
      </c>
      <c r="H94" s="108">
        <v>141</v>
      </c>
      <c r="I94" s="107"/>
      <c r="J94" s="90">
        <f>H94*I94</f>
        <v>0</v>
      </c>
      <c r="K94" s="88" t="s">
        <v>58</v>
      </c>
      <c r="L94" s="91" t="s">
        <v>271</v>
      </c>
      <c r="M94" s="121"/>
    </row>
    <row r="95" spans="1:13" s="38" customFormat="1" ht="15.95" customHeight="1" x14ac:dyDescent="0.2">
      <c r="A95" s="35"/>
      <c r="B95" s="36"/>
      <c r="C95" s="86">
        <v>48</v>
      </c>
      <c r="D95" s="86" t="s">
        <v>56</v>
      </c>
      <c r="E95" s="87" t="s">
        <v>97</v>
      </c>
      <c r="F95" s="88" t="s">
        <v>285</v>
      </c>
      <c r="G95" s="89" t="s">
        <v>57</v>
      </c>
      <c r="H95" s="108">
        <v>34</v>
      </c>
      <c r="I95" s="107"/>
      <c r="J95" s="90">
        <f t="shared" ref="J95:J156" si="0">H95*I95</f>
        <v>0</v>
      </c>
      <c r="K95" s="88" t="s">
        <v>58</v>
      </c>
      <c r="L95" s="91" t="s">
        <v>271</v>
      </c>
      <c r="M95" s="121"/>
    </row>
    <row r="96" spans="1:13" s="38" customFormat="1" ht="15.95" customHeight="1" x14ac:dyDescent="0.2">
      <c r="A96" s="35"/>
      <c r="B96" s="36"/>
      <c r="C96" s="86">
        <v>49</v>
      </c>
      <c r="D96" s="86" t="s">
        <v>56</v>
      </c>
      <c r="E96" s="87" t="s">
        <v>98</v>
      </c>
      <c r="F96" s="88" t="s">
        <v>286</v>
      </c>
      <c r="G96" s="89" t="s">
        <v>57</v>
      </c>
      <c r="H96" s="108">
        <v>35</v>
      </c>
      <c r="I96" s="107"/>
      <c r="J96" s="90">
        <f t="shared" si="0"/>
        <v>0</v>
      </c>
      <c r="K96" s="88" t="s">
        <v>58</v>
      </c>
      <c r="L96" s="91" t="s">
        <v>271</v>
      </c>
      <c r="M96" s="121"/>
    </row>
    <row r="97" spans="1:13" s="38" customFormat="1" ht="15.95" customHeight="1" x14ac:dyDescent="0.2">
      <c r="A97" s="35"/>
      <c r="B97" s="36"/>
      <c r="C97" s="86">
        <v>50</v>
      </c>
      <c r="D97" s="86" t="s">
        <v>56</v>
      </c>
      <c r="E97" s="87" t="s">
        <v>287</v>
      </c>
      <c r="F97" s="88" t="s">
        <v>288</v>
      </c>
      <c r="G97" s="89" t="s">
        <v>57</v>
      </c>
      <c r="H97" s="108">
        <v>4</v>
      </c>
      <c r="I97" s="107"/>
      <c r="J97" s="90">
        <f t="shared" si="0"/>
        <v>0</v>
      </c>
      <c r="K97" s="88" t="s">
        <v>58</v>
      </c>
      <c r="L97" s="91" t="s">
        <v>271</v>
      </c>
      <c r="M97" s="121"/>
    </row>
    <row r="98" spans="1:13" s="38" customFormat="1" ht="15.95" customHeight="1" x14ac:dyDescent="0.2">
      <c r="A98" s="35"/>
      <c r="B98" s="36"/>
      <c r="C98" s="86">
        <v>51</v>
      </c>
      <c r="D98" s="86" t="s">
        <v>56</v>
      </c>
      <c r="E98" s="87" t="s">
        <v>99</v>
      </c>
      <c r="F98" s="88" t="s">
        <v>289</v>
      </c>
      <c r="G98" s="89" t="s">
        <v>57</v>
      </c>
      <c r="H98" s="108">
        <v>9</v>
      </c>
      <c r="I98" s="107"/>
      <c r="J98" s="90">
        <f t="shared" si="0"/>
        <v>0</v>
      </c>
      <c r="K98" s="88" t="s">
        <v>58</v>
      </c>
      <c r="L98" s="91" t="s">
        <v>271</v>
      </c>
      <c r="M98" s="121"/>
    </row>
    <row r="99" spans="1:13" s="38" customFormat="1" ht="15.95" customHeight="1" x14ac:dyDescent="0.2">
      <c r="A99" s="35"/>
      <c r="B99" s="36"/>
      <c r="C99" s="86">
        <v>52</v>
      </c>
      <c r="D99" s="86" t="s">
        <v>56</v>
      </c>
      <c r="E99" s="87" t="s">
        <v>100</v>
      </c>
      <c r="F99" s="88" t="s">
        <v>290</v>
      </c>
      <c r="G99" s="89" t="s">
        <v>57</v>
      </c>
      <c r="H99" s="108">
        <v>95</v>
      </c>
      <c r="I99" s="107"/>
      <c r="J99" s="90">
        <f t="shared" si="0"/>
        <v>0</v>
      </c>
      <c r="K99" s="88" t="s">
        <v>58</v>
      </c>
      <c r="L99" s="91" t="s">
        <v>271</v>
      </c>
      <c r="M99" s="121"/>
    </row>
    <row r="100" spans="1:13" s="38" customFormat="1" ht="15.95" customHeight="1" x14ac:dyDescent="0.2">
      <c r="A100" s="35"/>
      <c r="B100" s="36"/>
      <c r="C100" s="86">
        <v>53</v>
      </c>
      <c r="D100" s="86" t="s">
        <v>56</v>
      </c>
      <c r="E100" s="87" t="s">
        <v>101</v>
      </c>
      <c r="F100" s="88" t="s">
        <v>291</v>
      </c>
      <c r="G100" s="89" t="s">
        <v>57</v>
      </c>
      <c r="H100" s="108">
        <v>30</v>
      </c>
      <c r="I100" s="107"/>
      <c r="J100" s="90">
        <f t="shared" si="0"/>
        <v>0</v>
      </c>
      <c r="K100" s="88" t="s">
        <v>58</v>
      </c>
      <c r="L100" s="91" t="s">
        <v>271</v>
      </c>
      <c r="M100" s="121"/>
    </row>
    <row r="101" spans="1:13" s="38" customFormat="1" ht="15.95" customHeight="1" x14ac:dyDescent="0.2">
      <c r="A101" s="35"/>
      <c r="B101" s="36"/>
      <c r="C101" s="86">
        <v>54</v>
      </c>
      <c r="D101" s="86" t="s">
        <v>56</v>
      </c>
      <c r="E101" s="87" t="s">
        <v>102</v>
      </c>
      <c r="F101" s="88" t="s">
        <v>292</v>
      </c>
      <c r="G101" s="89" t="s">
        <v>57</v>
      </c>
      <c r="H101" s="108">
        <v>14</v>
      </c>
      <c r="I101" s="107"/>
      <c r="J101" s="90">
        <f t="shared" si="0"/>
        <v>0</v>
      </c>
      <c r="K101" s="88" t="s">
        <v>58</v>
      </c>
      <c r="L101" s="91" t="s">
        <v>271</v>
      </c>
      <c r="M101" s="121"/>
    </row>
    <row r="102" spans="1:13" s="38" customFormat="1" ht="15.95" customHeight="1" x14ac:dyDescent="0.2">
      <c r="A102" s="35"/>
      <c r="B102" s="36"/>
      <c r="C102" s="86">
        <v>55</v>
      </c>
      <c r="D102" s="86" t="s">
        <v>56</v>
      </c>
      <c r="E102" s="87" t="s">
        <v>293</v>
      </c>
      <c r="F102" s="88" t="s">
        <v>294</v>
      </c>
      <c r="G102" s="89" t="s">
        <v>57</v>
      </c>
      <c r="H102" s="108">
        <v>5</v>
      </c>
      <c r="I102" s="107"/>
      <c r="J102" s="90">
        <f t="shared" si="0"/>
        <v>0</v>
      </c>
      <c r="K102" s="88" t="s">
        <v>58</v>
      </c>
      <c r="L102" s="91" t="s">
        <v>271</v>
      </c>
      <c r="M102" s="121"/>
    </row>
    <row r="103" spans="1:13" s="38" customFormat="1" ht="15.95" customHeight="1" x14ac:dyDescent="0.2">
      <c r="A103" s="35"/>
      <c r="B103" s="36"/>
      <c r="C103" s="86">
        <v>56</v>
      </c>
      <c r="D103" s="86" t="s">
        <v>56</v>
      </c>
      <c r="E103" s="87" t="s">
        <v>103</v>
      </c>
      <c r="F103" s="88" t="s">
        <v>295</v>
      </c>
      <c r="G103" s="89" t="s">
        <v>57</v>
      </c>
      <c r="H103" s="108">
        <v>195</v>
      </c>
      <c r="I103" s="107"/>
      <c r="J103" s="90">
        <f t="shared" si="0"/>
        <v>0</v>
      </c>
      <c r="K103" s="88" t="s">
        <v>58</v>
      </c>
      <c r="L103" s="91" t="s">
        <v>271</v>
      </c>
      <c r="M103" s="121"/>
    </row>
    <row r="104" spans="1:13" s="38" customFormat="1" ht="15.95" customHeight="1" x14ac:dyDescent="0.2">
      <c r="A104" s="35"/>
      <c r="B104" s="36"/>
      <c r="C104" s="86">
        <v>57</v>
      </c>
      <c r="D104" s="86" t="s">
        <v>56</v>
      </c>
      <c r="E104" s="87" t="s">
        <v>296</v>
      </c>
      <c r="F104" s="88" t="s">
        <v>297</v>
      </c>
      <c r="G104" s="89" t="s">
        <v>57</v>
      </c>
      <c r="H104" s="108">
        <v>55</v>
      </c>
      <c r="I104" s="107"/>
      <c r="J104" s="90">
        <f t="shared" si="0"/>
        <v>0</v>
      </c>
      <c r="K104" s="88" t="s">
        <v>58</v>
      </c>
      <c r="L104" s="91" t="s">
        <v>271</v>
      </c>
      <c r="M104" s="121"/>
    </row>
    <row r="105" spans="1:13" s="38" customFormat="1" ht="15.95" customHeight="1" x14ac:dyDescent="0.2">
      <c r="A105" s="35"/>
      <c r="B105" s="36"/>
      <c r="C105" s="86">
        <v>58</v>
      </c>
      <c r="D105" s="86" t="s">
        <v>56</v>
      </c>
      <c r="E105" s="87" t="s">
        <v>298</v>
      </c>
      <c r="F105" s="88" t="s">
        <v>299</v>
      </c>
      <c r="G105" s="89" t="s">
        <v>57</v>
      </c>
      <c r="H105" s="108">
        <v>14</v>
      </c>
      <c r="I105" s="107"/>
      <c r="J105" s="90">
        <f t="shared" si="0"/>
        <v>0</v>
      </c>
      <c r="K105" s="88" t="s">
        <v>58</v>
      </c>
      <c r="L105" s="37" t="s">
        <v>271</v>
      </c>
      <c r="M105" s="121"/>
    </row>
    <row r="106" spans="1:13" s="38" customFormat="1" ht="15.95" customHeight="1" x14ac:dyDescent="0.2">
      <c r="A106" s="35"/>
      <c r="B106" s="36"/>
      <c r="C106" s="86">
        <v>59</v>
      </c>
      <c r="D106" s="86" t="s">
        <v>56</v>
      </c>
      <c r="E106" s="87" t="s">
        <v>104</v>
      </c>
      <c r="F106" s="88" t="s">
        <v>300</v>
      </c>
      <c r="G106" s="89" t="s">
        <v>57</v>
      </c>
      <c r="H106" s="108">
        <v>65</v>
      </c>
      <c r="I106" s="107"/>
      <c r="J106" s="90">
        <f t="shared" si="0"/>
        <v>0</v>
      </c>
      <c r="K106" s="88" t="s">
        <v>58</v>
      </c>
      <c r="L106" s="91" t="s">
        <v>271</v>
      </c>
      <c r="M106" s="121"/>
    </row>
    <row r="107" spans="1:13" s="38" customFormat="1" ht="15.95" customHeight="1" x14ac:dyDescent="0.2">
      <c r="A107" s="35"/>
      <c r="B107" s="36"/>
      <c r="C107" s="86">
        <v>60</v>
      </c>
      <c r="D107" s="86" t="s">
        <v>56</v>
      </c>
      <c r="E107" s="87" t="s">
        <v>105</v>
      </c>
      <c r="F107" s="88" t="s">
        <v>301</v>
      </c>
      <c r="G107" s="89" t="s">
        <v>57</v>
      </c>
      <c r="H107" s="108">
        <v>13</v>
      </c>
      <c r="I107" s="107"/>
      <c r="J107" s="90">
        <f t="shared" si="0"/>
        <v>0</v>
      </c>
      <c r="K107" s="88" t="s">
        <v>58</v>
      </c>
      <c r="L107" s="91" t="s">
        <v>271</v>
      </c>
      <c r="M107" s="121"/>
    </row>
    <row r="108" spans="1:13" s="38" customFormat="1" ht="15.95" customHeight="1" x14ac:dyDescent="0.2">
      <c r="A108" s="35"/>
      <c r="B108" s="36"/>
      <c r="C108" s="86">
        <v>61</v>
      </c>
      <c r="D108" s="86" t="s">
        <v>56</v>
      </c>
      <c r="E108" s="87" t="s">
        <v>106</v>
      </c>
      <c r="F108" s="88" t="s">
        <v>302</v>
      </c>
      <c r="G108" s="89" t="s">
        <v>57</v>
      </c>
      <c r="H108" s="108">
        <v>186</v>
      </c>
      <c r="I108" s="107"/>
      <c r="J108" s="90">
        <f t="shared" si="0"/>
        <v>0</v>
      </c>
      <c r="K108" s="88" t="s">
        <v>58</v>
      </c>
      <c r="L108" s="91" t="s">
        <v>272</v>
      </c>
      <c r="M108" s="121"/>
    </row>
    <row r="109" spans="1:13" s="38" customFormat="1" ht="15.95" customHeight="1" x14ac:dyDescent="0.2">
      <c r="A109" s="35"/>
      <c r="B109" s="36"/>
      <c r="C109" s="86">
        <v>62</v>
      </c>
      <c r="D109" s="86" t="s">
        <v>56</v>
      </c>
      <c r="E109" s="87" t="s">
        <v>107</v>
      </c>
      <c r="F109" s="88" t="s">
        <v>303</v>
      </c>
      <c r="G109" s="89" t="s">
        <v>57</v>
      </c>
      <c r="H109" s="108">
        <v>50</v>
      </c>
      <c r="I109" s="107"/>
      <c r="J109" s="90">
        <f t="shared" si="0"/>
        <v>0</v>
      </c>
      <c r="K109" s="88" t="s">
        <v>58</v>
      </c>
      <c r="L109" s="91" t="s">
        <v>272</v>
      </c>
      <c r="M109" s="121"/>
    </row>
    <row r="110" spans="1:13" s="38" customFormat="1" ht="15.95" customHeight="1" x14ac:dyDescent="0.2">
      <c r="A110" s="35"/>
      <c r="B110" s="36"/>
      <c r="C110" s="86">
        <v>63</v>
      </c>
      <c r="D110" s="86" t="s">
        <v>56</v>
      </c>
      <c r="E110" s="87" t="s">
        <v>108</v>
      </c>
      <c r="F110" s="88" t="s">
        <v>304</v>
      </c>
      <c r="G110" s="89" t="s">
        <v>57</v>
      </c>
      <c r="H110" s="108">
        <v>62</v>
      </c>
      <c r="I110" s="107"/>
      <c r="J110" s="90">
        <f t="shared" si="0"/>
        <v>0</v>
      </c>
      <c r="K110" s="88" t="s">
        <v>58</v>
      </c>
      <c r="L110" s="91" t="s">
        <v>272</v>
      </c>
      <c r="M110" s="121"/>
    </row>
    <row r="111" spans="1:13" s="38" customFormat="1" ht="15.95" customHeight="1" x14ac:dyDescent="0.2">
      <c r="A111" s="35"/>
      <c r="B111" s="36"/>
      <c r="C111" s="86">
        <v>64</v>
      </c>
      <c r="D111" s="86" t="s">
        <v>56</v>
      </c>
      <c r="E111" s="87" t="s">
        <v>109</v>
      </c>
      <c r="F111" s="88" t="s">
        <v>305</v>
      </c>
      <c r="G111" s="89" t="s">
        <v>57</v>
      </c>
      <c r="H111" s="108">
        <v>37</v>
      </c>
      <c r="I111" s="107"/>
      <c r="J111" s="90">
        <f t="shared" si="0"/>
        <v>0</v>
      </c>
      <c r="K111" s="88" t="s">
        <v>58</v>
      </c>
      <c r="L111" s="91" t="s">
        <v>272</v>
      </c>
      <c r="M111" s="121"/>
    </row>
    <row r="112" spans="1:13" s="38" customFormat="1" ht="15.95" customHeight="1" x14ac:dyDescent="0.2">
      <c r="A112" s="35"/>
      <c r="B112" s="36"/>
      <c r="C112" s="86">
        <v>65</v>
      </c>
      <c r="D112" s="86" t="s">
        <v>56</v>
      </c>
      <c r="E112" s="87" t="s">
        <v>110</v>
      </c>
      <c r="F112" s="88" t="s">
        <v>306</v>
      </c>
      <c r="G112" s="89" t="s">
        <v>57</v>
      </c>
      <c r="H112" s="108">
        <v>144</v>
      </c>
      <c r="I112" s="107"/>
      <c r="J112" s="90">
        <f t="shared" si="0"/>
        <v>0</v>
      </c>
      <c r="K112" s="88" t="s">
        <v>58</v>
      </c>
      <c r="L112" s="91" t="s">
        <v>272</v>
      </c>
      <c r="M112" s="121"/>
    </row>
    <row r="113" spans="1:13" s="38" customFormat="1" ht="15.95" customHeight="1" x14ac:dyDescent="0.2">
      <c r="A113" s="35"/>
      <c r="B113" s="36"/>
      <c r="C113" s="86">
        <v>66</v>
      </c>
      <c r="D113" s="86" t="s">
        <v>56</v>
      </c>
      <c r="E113" s="87" t="s">
        <v>474</v>
      </c>
      <c r="F113" s="88" t="s">
        <v>475</v>
      </c>
      <c r="G113" s="89" t="s">
        <v>57</v>
      </c>
      <c r="H113" s="108">
        <v>34</v>
      </c>
      <c r="I113" s="107"/>
      <c r="J113" s="90">
        <f t="shared" si="0"/>
        <v>0</v>
      </c>
      <c r="K113" s="88" t="s">
        <v>58</v>
      </c>
      <c r="L113" s="91" t="s">
        <v>272</v>
      </c>
      <c r="M113" s="121"/>
    </row>
    <row r="114" spans="1:13" s="38" customFormat="1" ht="15.95" customHeight="1" x14ac:dyDescent="0.2">
      <c r="A114" s="35"/>
      <c r="B114" s="36"/>
      <c r="C114" s="86">
        <v>67</v>
      </c>
      <c r="D114" s="86" t="s">
        <v>56</v>
      </c>
      <c r="E114" s="87" t="s">
        <v>111</v>
      </c>
      <c r="F114" s="88" t="s">
        <v>307</v>
      </c>
      <c r="G114" s="89" t="s">
        <v>57</v>
      </c>
      <c r="H114" s="108">
        <v>251</v>
      </c>
      <c r="I114" s="107"/>
      <c r="J114" s="90">
        <f t="shared" si="0"/>
        <v>0</v>
      </c>
      <c r="K114" s="88" t="s">
        <v>58</v>
      </c>
      <c r="L114" s="91" t="s">
        <v>272</v>
      </c>
      <c r="M114" s="121"/>
    </row>
    <row r="115" spans="1:13" s="38" customFormat="1" ht="15.95" customHeight="1" x14ac:dyDescent="0.2">
      <c r="A115" s="35"/>
      <c r="B115" s="36"/>
      <c r="C115" s="86">
        <v>68</v>
      </c>
      <c r="D115" s="86" t="s">
        <v>56</v>
      </c>
      <c r="E115" s="87" t="s">
        <v>112</v>
      </c>
      <c r="F115" s="88" t="s">
        <v>308</v>
      </c>
      <c r="G115" s="89" t="s">
        <v>57</v>
      </c>
      <c r="H115" s="108">
        <v>98</v>
      </c>
      <c r="I115" s="107"/>
      <c r="J115" s="90">
        <f t="shared" si="0"/>
        <v>0</v>
      </c>
      <c r="K115" s="88" t="s">
        <v>58</v>
      </c>
      <c r="L115" s="91" t="s">
        <v>272</v>
      </c>
      <c r="M115" s="121"/>
    </row>
    <row r="116" spans="1:13" s="38" customFormat="1" ht="15.95" customHeight="1" x14ac:dyDescent="0.2">
      <c r="A116" s="35"/>
      <c r="B116" s="36"/>
      <c r="C116" s="86">
        <v>69</v>
      </c>
      <c r="D116" s="86" t="s">
        <v>56</v>
      </c>
      <c r="E116" s="87" t="s">
        <v>113</v>
      </c>
      <c r="F116" s="88" t="s">
        <v>309</v>
      </c>
      <c r="G116" s="89" t="s">
        <v>57</v>
      </c>
      <c r="H116" s="108">
        <v>53</v>
      </c>
      <c r="I116" s="107"/>
      <c r="J116" s="90">
        <f t="shared" si="0"/>
        <v>0</v>
      </c>
      <c r="K116" s="88" t="s">
        <v>58</v>
      </c>
      <c r="L116" s="91" t="s">
        <v>272</v>
      </c>
      <c r="M116" s="121"/>
    </row>
    <row r="117" spans="1:13" s="38" customFormat="1" ht="15.95" customHeight="1" x14ac:dyDescent="0.2">
      <c r="A117" s="35"/>
      <c r="B117" s="36"/>
      <c r="C117" s="86">
        <v>70</v>
      </c>
      <c r="D117" s="86" t="s">
        <v>56</v>
      </c>
      <c r="E117" s="87" t="s">
        <v>114</v>
      </c>
      <c r="F117" s="88" t="s">
        <v>310</v>
      </c>
      <c r="G117" s="89" t="s">
        <v>57</v>
      </c>
      <c r="H117" s="108">
        <v>4</v>
      </c>
      <c r="I117" s="107"/>
      <c r="J117" s="90">
        <f t="shared" si="0"/>
        <v>0</v>
      </c>
      <c r="K117" s="88" t="s">
        <v>58</v>
      </c>
      <c r="L117" s="91" t="s">
        <v>272</v>
      </c>
      <c r="M117" s="121"/>
    </row>
    <row r="118" spans="1:13" s="38" customFormat="1" ht="15.95" customHeight="1" x14ac:dyDescent="0.2">
      <c r="A118" s="35"/>
      <c r="B118" s="36"/>
      <c r="C118" s="86">
        <v>71</v>
      </c>
      <c r="D118" s="86" t="s">
        <v>56</v>
      </c>
      <c r="E118" s="87" t="s">
        <v>115</v>
      </c>
      <c r="F118" s="88" t="s">
        <v>311</v>
      </c>
      <c r="G118" s="89" t="s">
        <v>57</v>
      </c>
      <c r="H118" s="108">
        <v>20</v>
      </c>
      <c r="I118" s="107"/>
      <c r="J118" s="90">
        <f t="shared" si="0"/>
        <v>0</v>
      </c>
      <c r="K118" s="88" t="s">
        <v>58</v>
      </c>
      <c r="L118" s="91" t="s">
        <v>271</v>
      </c>
      <c r="M118" s="121"/>
    </row>
    <row r="119" spans="1:13" s="38" customFormat="1" ht="15.95" customHeight="1" x14ac:dyDescent="0.2">
      <c r="A119" s="35"/>
      <c r="B119" s="36"/>
      <c r="C119" s="86">
        <v>72</v>
      </c>
      <c r="D119" s="86" t="s">
        <v>56</v>
      </c>
      <c r="E119" s="87" t="s">
        <v>119</v>
      </c>
      <c r="F119" s="88" t="s">
        <v>315</v>
      </c>
      <c r="G119" s="89" t="s">
        <v>57</v>
      </c>
      <c r="H119" s="108">
        <v>9</v>
      </c>
      <c r="I119" s="107"/>
      <c r="J119" s="90">
        <f t="shared" si="0"/>
        <v>0</v>
      </c>
      <c r="K119" s="88" t="s">
        <v>58</v>
      </c>
      <c r="L119" s="91" t="s">
        <v>273</v>
      </c>
      <c r="M119" s="121"/>
    </row>
    <row r="120" spans="1:13" s="38" customFormat="1" ht="15.95" customHeight="1" x14ac:dyDescent="0.2">
      <c r="A120" s="35"/>
      <c r="B120" s="36"/>
      <c r="C120" s="86">
        <v>73</v>
      </c>
      <c r="D120" s="86" t="s">
        <v>56</v>
      </c>
      <c r="E120" s="87" t="s">
        <v>120</v>
      </c>
      <c r="F120" s="88" t="s">
        <v>316</v>
      </c>
      <c r="G120" s="89" t="s">
        <v>57</v>
      </c>
      <c r="H120" s="108">
        <v>5</v>
      </c>
      <c r="I120" s="107"/>
      <c r="J120" s="90">
        <f t="shared" si="0"/>
        <v>0</v>
      </c>
      <c r="K120" s="88" t="s">
        <v>58</v>
      </c>
      <c r="L120" s="91" t="s">
        <v>273</v>
      </c>
      <c r="M120" s="121"/>
    </row>
    <row r="121" spans="1:13" s="38" customFormat="1" ht="15.95" customHeight="1" x14ac:dyDescent="0.2">
      <c r="A121" s="35"/>
      <c r="B121" s="36"/>
      <c r="C121" s="86">
        <v>74</v>
      </c>
      <c r="D121" s="86" t="s">
        <v>56</v>
      </c>
      <c r="E121" s="87" t="s">
        <v>121</v>
      </c>
      <c r="F121" s="88" t="s">
        <v>317</v>
      </c>
      <c r="G121" s="89" t="s">
        <v>57</v>
      </c>
      <c r="H121" s="108">
        <v>11</v>
      </c>
      <c r="I121" s="107"/>
      <c r="J121" s="90">
        <f t="shared" si="0"/>
        <v>0</v>
      </c>
      <c r="K121" s="88" t="s">
        <v>58</v>
      </c>
      <c r="L121" s="91" t="s">
        <v>273</v>
      </c>
      <c r="M121" s="121"/>
    </row>
    <row r="122" spans="1:13" s="38" customFormat="1" ht="15.95" customHeight="1" x14ac:dyDescent="0.2">
      <c r="A122" s="35"/>
      <c r="B122" s="36"/>
      <c r="C122" s="86">
        <v>75</v>
      </c>
      <c r="D122" s="86" t="s">
        <v>56</v>
      </c>
      <c r="E122" s="87" t="s">
        <v>318</v>
      </c>
      <c r="F122" s="88" t="s">
        <v>319</v>
      </c>
      <c r="G122" s="89" t="s">
        <v>57</v>
      </c>
      <c r="H122" s="108">
        <v>1</v>
      </c>
      <c r="I122" s="107"/>
      <c r="J122" s="90">
        <f t="shared" si="0"/>
        <v>0</v>
      </c>
      <c r="K122" s="88" t="s">
        <v>58</v>
      </c>
      <c r="L122" s="91" t="s">
        <v>273</v>
      </c>
      <c r="M122" s="121"/>
    </row>
    <row r="123" spans="1:13" s="38" customFormat="1" ht="15.95" customHeight="1" x14ac:dyDescent="0.2">
      <c r="A123" s="35"/>
      <c r="B123" s="36"/>
      <c r="C123" s="86">
        <v>76</v>
      </c>
      <c r="D123" s="86" t="s">
        <v>56</v>
      </c>
      <c r="E123" s="87" t="s">
        <v>269</v>
      </c>
      <c r="F123" s="88" t="s">
        <v>321</v>
      </c>
      <c r="G123" s="89" t="s">
        <v>57</v>
      </c>
      <c r="H123" s="108">
        <v>1</v>
      </c>
      <c r="I123" s="107"/>
      <c r="J123" s="90">
        <f t="shared" si="0"/>
        <v>0</v>
      </c>
      <c r="K123" s="88" t="s">
        <v>58</v>
      </c>
      <c r="L123" s="91" t="s">
        <v>273</v>
      </c>
      <c r="M123" s="121"/>
    </row>
    <row r="124" spans="1:13" s="38" customFormat="1" ht="15.95" customHeight="1" x14ac:dyDescent="0.2">
      <c r="A124" s="35"/>
      <c r="B124" s="36"/>
      <c r="C124" s="86">
        <v>77</v>
      </c>
      <c r="D124" s="86" t="s">
        <v>56</v>
      </c>
      <c r="E124" s="87" t="s">
        <v>320</v>
      </c>
      <c r="F124" s="88" t="s">
        <v>476</v>
      </c>
      <c r="G124" s="89" t="s">
        <v>57</v>
      </c>
      <c r="H124" s="108">
        <v>1</v>
      </c>
      <c r="I124" s="107"/>
      <c r="J124" s="90">
        <f t="shared" si="0"/>
        <v>0</v>
      </c>
      <c r="K124" s="88" t="s">
        <v>58</v>
      </c>
      <c r="L124" s="91" t="s">
        <v>273</v>
      </c>
      <c r="M124" s="121"/>
    </row>
    <row r="125" spans="1:13" s="38" customFormat="1" ht="15.95" customHeight="1" x14ac:dyDescent="0.2">
      <c r="A125" s="35"/>
      <c r="B125" s="36"/>
      <c r="C125" s="86">
        <v>78</v>
      </c>
      <c r="D125" s="86" t="s">
        <v>56</v>
      </c>
      <c r="E125" s="87" t="s">
        <v>122</v>
      </c>
      <c r="F125" s="88" t="s">
        <v>322</v>
      </c>
      <c r="G125" s="89" t="s">
        <v>57</v>
      </c>
      <c r="H125" s="108">
        <v>20</v>
      </c>
      <c r="I125" s="107"/>
      <c r="J125" s="90">
        <f t="shared" si="0"/>
        <v>0</v>
      </c>
      <c r="K125" s="88" t="s">
        <v>58</v>
      </c>
      <c r="L125" s="91" t="s">
        <v>272</v>
      </c>
      <c r="M125" s="121"/>
    </row>
    <row r="126" spans="1:13" s="38" customFormat="1" ht="15.95" customHeight="1" x14ac:dyDescent="0.2">
      <c r="A126" s="35"/>
      <c r="B126" s="36"/>
      <c r="C126" s="86">
        <v>79</v>
      </c>
      <c r="D126" s="86" t="s">
        <v>56</v>
      </c>
      <c r="E126" s="87" t="s">
        <v>132</v>
      </c>
      <c r="F126" s="88" t="s">
        <v>331</v>
      </c>
      <c r="G126" s="89" t="s">
        <v>57</v>
      </c>
      <c r="H126" s="108">
        <v>1</v>
      </c>
      <c r="I126" s="107"/>
      <c r="J126" s="90">
        <f t="shared" si="0"/>
        <v>0</v>
      </c>
      <c r="K126" s="88" t="s">
        <v>58</v>
      </c>
      <c r="L126" s="91" t="s">
        <v>272</v>
      </c>
      <c r="M126" s="121" t="s">
        <v>680</v>
      </c>
    </row>
    <row r="127" spans="1:13" s="38" customFormat="1" ht="15.95" customHeight="1" x14ac:dyDescent="0.2">
      <c r="A127" s="35"/>
      <c r="B127" s="36"/>
      <c r="C127" s="86">
        <v>80</v>
      </c>
      <c r="D127" s="86" t="s">
        <v>56</v>
      </c>
      <c r="E127" s="87" t="s">
        <v>134</v>
      </c>
      <c r="F127" s="88" t="s">
        <v>553</v>
      </c>
      <c r="G127" s="89" t="s">
        <v>57</v>
      </c>
      <c r="H127" s="108">
        <v>20</v>
      </c>
      <c r="I127" s="107"/>
      <c r="J127" s="90">
        <f t="shared" si="0"/>
        <v>0</v>
      </c>
      <c r="K127" s="88" t="s">
        <v>58</v>
      </c>
      <c r="L127" s="91" t="s">
        <v>271</v>
      </c>
      <c r="M127" s="121"/>
    </row>
    <row r="128" spans="1:13" s="38" customFormat="1" ht="15.95" customHeight="1" x14ac:dyDescent="0.2">
      <c r="A128" s="35"/>
      <c r="B128" s="36"/>
      <c r="C128" s="86">
        <v>81</v>
      </c>
      <c r="D128" s="86" t="s">
        <v>56</v>
      </c>
      <c r="E128" s="87" t="s">
        <v>135</v>
      </c>
      <c r="F128" s="88" t="s">
        <v>343</v>
      </c>
      <c r="G128" s="89" t="s">
        <v>57</v>
      </c>
      <c r="H128" s="108">
        <v>3</v>
      </c>
      <c r="I128" s="107"/>
      <c r="J128" s="90">
        <f t="shared" si="0"/>
        <v>0</v>
      </c>
      <c r="K128" s="88" t="s">
        <v>58</v>
      </c>
      <c r="L128" s="91" t="s">
        <v>271</v>
      </c>
      <c r="M128" s="121"/>
    </row>
    <row r="129" spans="1:13" s="38" customFormat="1" ht="15.95" customHeight="1" x14ac:dyDescent="0.2">
      <c r="A129" s="35"/>
      <c r="B129" s="36"/>
      <c r="C129" s="86">
        <v>82</v>
      </c>
      <c r="D129" s="86" t="s">
        <v>56</v>
      </c>
      <c r="E129" s="87" t="s">
        <v>136</v>
      </c>
      <c r="F129" s="88" t="s">
        <v>344</v>
      </c>
      <c r="G129" s="89" t="s">
        <v>57</v>
      </c>
      <c r="H129" s="108">
        <v>22</v>
      </c>
      <c r="I129" s="107"/>
      <c r="J129" s="90">
        <f t="shared" si="0"/>
        <v>0</v>
      </c>
      <c r="K129" s="88" t="s">
        <v>58</v>
      </c>
      <c r="L129" s="91" t="s">
        <v>272</v>
      </c>
      <c r="M129" s="121"/>
    </row>
    <row r="130" spans="1:13" s="38" customFormat="1" ht="15.95" customHeight="1" x14ac:dyDescent="0.2">
      <c r="A130" s="35"/>
      <c r="B130" s="36"/>
      <c r="C130" s="86">
        <v>83</v>
      </c>
      <c r="D130" s="86" t="s">
        <v>56</v>
      </c>
      <c r="E130" s="87" t="s">
        <v>137</v>
      </c>
      <c r="F130" s="88" t="s">
        <v>345</v>
      </c>
      <c r="G130" s="89" t="s">
        <v>57</v>
      </c>
      <c r="H130" s="108">
        <v>13</v>
      </c>
      <c r="I130" s="107"/>
      <c r="J130" s="90">
        <f t="shared" si="0"/>
        <v>0</v>
      </c>
      <c r="K130" s="88" t="s">
        <v>58</v>
      </c>
      <c r="L130" s="91" t="s">
        <v>272</v>
      </c>
      <c r="M130" s="121"/>
    </row>
    <row r="131" spans="1:13" s="38" customFormat="1" ht="15.95" customHeight="1" x14ac:dyDescent="0.2">
      <c r="A131" s="35"/>
      <c r="B131" s="36"/>
      <c r="C131" s="86">
        <v>84</v>
      </c>
      <c r="D131" s="86" t="s">
        <v>56</v>
      </c>
      <c r="E131" s="94" t="s">
        <v>138</v>
      </c>
      <c r="F131" s="95" t="s">
        <v>486</v>
      </c>
      <c r="G131" s="89" t="s">
        <v>57</v>
      </c>
      <c r="H131" s="108">
        <v>137</v>
      </c>
      <c r="I131" s="107"/>
      <c r="J131" s="90">
        <f t="shared" si="0"/>
        <v>0</v>
      </c>
      <c r="K131" s="88" t="s">
        <v>58</v>
      </c>
      <c r="L131" s="103" t="s">
        <v>272</v>
      </c>
      <c r="M131" s="121"/>
    </row>
    <row r="132" spans="1:13" s="38" customFormat="1" ht="15.95" customHeight="1" x14ac:dyDescent="0.2">
      <c r="A132" s="35"/>
      <c r="B132" s="36"/>
      <c r="C132" s="86">
        <v>85</v>
      </c>
      <c r="D132" s="86" t="s">
        <v>56</v>
      </c>
      <c r="E132" s="87" t="s">
        <v>139</v>
      </c>
      <c r="F132" s="88" t="s">
        <v>346</v>
      </c>
      <c r="G132" s="89" t="s">
        <v>57</v>
      </c>
      <c r="H132" s="108">
        <v>1</v>
      </c>
      <c r="I132" s="107"/>
      <c r="J132" s="90">
        <f t="shared" si="0"/>
        <v>0</v>
      </c>
      <c r="K132" s="88" t="s">
        <v>58</v>
      </c>
      <c r="L132" s="91" t="s">
        <v>272</v>
      </c>
      <c r="M132" s="121"/>
    </row>
    <row r="133" spans="1:13" s="38" customFormat="1" ht="15.95" customHeight="1" x14ac:dyDescent="0.2">
      <c r="A133" s="35"/>
      <c r="B133" s="36"/>
      <c r="C133" s="86">
        <v>86</v>
      </c>
      <c r="D133" s="86" t="s">
        <v>56</v>
      </c>
      <c r="E133" s="87" t="s">
        <v>140</v>
      </c>
      <c r="F133" s="88" t="s">
        <v>347</v>
      </c>
      <c r="G133" s="89" t="s">
        <v>57</v>
      </c>
      <c r="H133" s="108">
        <v>2</v>
      </c>
      <c r="I133" s="107"/>
      <c r="J133" s="90">
        <f t="shared" si="0"/>
        <v>0</v>
      </c>
      <c r="K133" s="88" t="s">
        <v>58</v>
      </c>
      <c r="L133" s="91" t="s">
        <v>271</v>
      </c>
      <c r="M133" s="121"/>
    </row>
    <row r="134" spans="1:13" s="38" customFormat="1" ht="15.95" customHeight="1" x14ac:dyDescent="0.2">
      <c r="A134" s="35"/>
      <c r="B134" s="36"/>
      <c r="C134" s="86">
        <v>87</v>
      </c>
      <c r="D134" s="86" t="s">
        <v>56</v>
      </c>
      <c r="E134" s="87" t="s">
        <v>141</v>
      </c>
      <c r="F134" s="88" t="s">
        <v>348</v>
      </c>
      <c r="G134" s="89" t="s">
        <v>57</v>
      </c>
      <c r="H134" s="108">
        <v>8</v>
      </c>
      <c r="I134" s="107"/>
      <c r="J134" s="90">
        <f t="shared" si="0"/>
        <v>0</v>
      </c>
      <c r="K134" s="88" t="s">
        <v>58</v>
      </c>
      <c r="L134" s="91" t="s">
        <v>271</v>
      </c>
      <c r="M134" s="121"/>
    </row>
    <row r="135" spans="1:13" s="38" customFormat="1" ht="15.95" customHeight="1" x14ac:dyDescent="0.2">
      <c r="A135" s="35"/>
      <c r="B135" s="36"/>
      <c r="C135" s="86">
        <v>88</v>
      </c>
      <c r="D135" s="86" t="s">
        <v>56</v>
      </c>
      <c r="E135" s="87" t="s">
        <v>144</v>
      </c>
      <c r="F135" s="88" t="s">
        <v>351</v>
      </c>
      <c r="G135" s="89" t="s">
        <v>57</v>
      </c>
      <c r="H135" s="108">
        <v>16</v>
      </c>
      <c r="I135" s="107"/>
      <c r="J135" s="90">
        <f t="shared" si="0"/>
        <v>0</v>
      </c>
      <c r="K135" s="88" t="s">
        <v>58</v>
      </c>
      <c r="L135" s="91" t="s">
        <v>272</v>
      </c>
      <c r="M135" s="121"/>
    </row>
    <row r="136" spans="1:13" s="38" customFormat="1" ht="15.95" customHeight="1" x14ac:dyDescent="0.2">
      <c r="A136" s="35"/>
      <c r="B136" s="36"/>
      <c r="C136" s="86">
        <v>89</v>
      </c>
      <c r="D136" s="86" t="s">
        <v>56</v>
      </c>
      <c r="E136" s="87" t="s">
        <v>145</v>
      </c>
      <c r="F136" s="88" t="s">
        <v>352</v>
      </c>
      <c r="G136" s="89" t="s">
        <v>57</v>
      </c>
      <c r="H136" s="108">
        <v>108</v>
      </c>
      <c r="I136" s="107"/>
      <c r="J136" s="90">
        <f t="shared" si="0"/>
        <v>0</v>
      </c>
      <c r="K136" s="88" t="s">
        <v>58</v>
      </c>
      <c r="L136" s="91" t="s">
        <v>272</v>
      </c>
      <c r="M136" s="121"/>
    </row>
    <row r="137" spans="1:13" s="38" customFormat="1" ht="15.95" customHeight="1" x14ac:dyDescent="0.2">
      <c r="A137" s="35"/>
      <c r="B137" s="36"/>
      <c r="C137" s="86">
        <v>90</v>
      </c>
      <c r="D137" s="86" t="s">
        <v>56</v>
      </c>
      <c r="E137" s="87" t="s">
        <v>496</v>
      </c>
      <c r="F137" s="88" t="s">
        <v>497</v>
      </c>
      <c r="G137" s="89" t="s">
        <v>57</v>
      </c>
      <c r="H137" s="108">
        <v>10</v>
      </c>
      <c r="I137" s="107"/>
      <c r="J137" s="90">
        <f t="shared" si="0"/>
        <v>0</v>
      </c>
      <c r="K137" s="88" t="s">
        <v>58</v>
      </c>
      <c r="L137" s="91" t="s">
        <v>272</v>
      </c>
      <c r="M137" s="121"/>
    </row>
    <row r="138" spans="1:13" s="38" customFormat="1" ht="15.95" customHeight="1" x14ac:dyDescent="0.2">
      <c r="A138" s="35"/>
      <c r="B138" s="36"/>
      <c r="C138" s="86">
        <v>91</v>
      </c>
      <c r="D138" s="86" t="s">
        <v>56</v>
      </c>
      <c r="E138" s="87" t="s">
        <v>146</v>
      </c>
      <c r="F138" s="88" t="s">
        <v>353</v>
      </c>
      <c r="G138" s="89" t="s">
        <v>57</v>
      </c>
      <c r="H138" s="108">
        <v>7</v>
      </c>
      <c r="I138" s="107"/>
      <c r="J138" s="90">
        <f t="shared" si="0"/>
        <v>0</v>
      </c>
      <c r="K138" s="88" t="s">
        <v>58</v>
      </c>
      <c r="L138" s="91" t="s">
        <v>271</v>
      </c>
      <c r="M138" s="121"/>
    </row>
    <row r="139" spans="1:13" s="38" customFormat="1" ht="15.95" customHeight="1" x14ac:dyDescent="0.2">
      <c r="A139" s="35"/>
      <c r="B139" s="36"/>
      <c r="C139" s="86">
        <v>92</v>
      </c>
      <c r="D139" s="86" t="s">
        <v>56</v>
      </c>
      <c r="E139" s="87" t="s">
        <v>147</v>
      </c>
      <c r="F139" s="88" t="s">
        <v>354</v>
      </c>
      <c r="G139" s="89" t="s">
        <v>57</v>
      </c>
      <c r="H139" s="108">
        <v>5</v>
      </c>
      <c r="I139" s="107"/>
      <c r="J139" s="90">
        <f t="shared" si="0"/>
        <v>0</v>
      </c>
      <c r="K139" s="88" t="s">
        <v>58</v>
      </c>
      <c r="L139" s="91" t="s">
        <v>271</v>
      </c>
      <c r="M139" s="121"/>
    </row>
    <row r="140" spans="1:13" s="38" customFormat="1" ht="15.95" customHeight="1" x14ac:dyDescent="0.2">
      <c r="A140" s="35"/>
      <c r="B140" s="36"/>
      <c r="C140" s="86">
        <v>93</v>
      </c>
      <c r="D140" s="86" t="s">
        <v>56</v>
      </c>
      <c r="E140" s="87" t="s">
        <v>148</v>
      </c>
      <c r="F140" s="88" t="s">
        <v>355</v>
      </c>
      <c r="G140" s="89" t="s">
        <v>57</v>
      </c>
      <c r="H140" s="108">
        <v>26</v>
      </c>
      <c r="I140" s="107"/>
      <c r="J140" s="90">
        <f t="shared" si="0"/>
        <v>0</v>
      </c>
      <c r="K140" s="88" t="s">
        <v>58</v>
      </c>
      <c r="L140" s="91" t="s">
        <v>271</v>
      </c>
      <c r="M140" s="121"/>
    </row>
    <row r="141" spans="1:13" s="38" customFormat="1" ht="15.95" customHeight="1" x14ac:dyDescent="0.2">
      <c r="A141" s="35"/>
      <c r="B141" s="36"/>
      <c r="C141" s="86">
        <v>94</v>
      </c>
      <c r="D141" s="86" t="s">
        <v>56</v>
      </c>
      <c r="E141" s="87" t="s">
        <v>356</v>
      </c>
      <c r="F141" s="88" t="s">
        <v>357</v>
      </c>
      <c r="G141" s="89" t="s">
        <v>57</v>
      </c>
      <c r="H141" s="108">
        <v>6</v>
      </c>
      <c r="I141" s="107"/>
      <c r="J141" s="90">
        <f t="shared" si="0"/>
        <v>0</v>
      </c>
      <c r="K141" s="88" t="s">
        <v>58</v>
      </c>
      <c r="L141" s="91" t="s">
        <v>271</v>
      </c>
      <c r="M141" s="121"/>
    </row>
    <row r="142" spans="1:13" s="38" customFormat="1" ht="15.95" customHeight="1" x14ac:dyDescent="0.2">
      <c r="A142" s="35"/>
      <c r="B142" s="36"/>
      <c r="C142" s="86">
        <v>95</v>
      </c>
      <c r="D142" s="86" t="s">
        <v>56</v>
      </c>
      <c r="E142" s="87" t="s">
        <v>149</v>
      </c>
      <c r="F142" s="88" t="s">
        <v>358</v>
      </c>
      <c r="G142" s="89" t="s">
        <v>57</v>
      </c>
      <c r="H142" s="108">
        <v>2</v>
      </c>
      <c r="I142" s="107"/>
      <c r="J142" s="90">
        <f t="shared" si="0"/>
        <v>0</v>
      </c>
      <c r="K142" s="88" t="s">
        <v>58</v>
      </c>
      <c r="L142" s="91" t="s">
        <v>271</v>
      </c>
      <c r="M142" s="121"/>
    </row>
    <row r="143" spans="1:13" s="38" customFormat="1" ht="15.95" customHeight="1" x14ac:dyDescent="0.2">
      <c r="A143" s="35"/>
      <c r="B143" s="36"/>
      <c r="C143" s="86">
        <v>96</v>
      </c>
      <c r="D143" s="86" t="s">
        <v>56</v>
      </c>
      <c r="E143" s="87" t="s">
        <v>150</v>
      </c>
      <c r="F143" s="88" t="s">
        <v>359</v>
      </c>
      <c r="G143" s="89" t="s">
        <v>57</v>
      </c>
      <c r="H143" s="108">
        <v>20</v>
      </c>
      <c r="I143" s="107"/>
      <c r="J143" s="90">
        <f t="shared" si="0"/>
        <v>0</v>
      </c>
      <c r="K143" s="88" t="s">
        <v>58</v>
      </c>
      <c r="L143" s="91" t="s">
        <v>271</v>
      </c>
      <c r="M143" s="121" t="s">
        <v>680</v>
      </c>
    </row>
    <row r="144" spans="1:13" s="38" customFormat="1" ht="15.95" customHeight="1" x14ac:dyDescent="0.2">
      <c r="A144" s="35"/>
      <c r="B144" s="36"/>
      <c r="C144" s="86">
        <v>97</v>
      </c>
      <c r="D144" s="86" t="s">
        <v>56</v>
      </c>
      <c r="E144" s="87" t="s">
        <v>154</v>
      </c>
      <c r="F144" s="88" t="s">
        <v>363</v>
      </c>
      <c r="G144" s="89" t="s">
        <v>57</v>
      </c>
      <c r="H144" s="108">
        <v>6</v>
      </c>
      <c r="I144" s="107"/>
      <c r="J144" s="90">
        <f t="shared" si="0"/>
        <v>0</v>
      </c>
      <c r="K144" s="88" t="s">
        <v>58</v>
      </c>
      <c r="L144" s="91" t="s">
        <v>271</v>
      </c>
      <c r="M144" s="121"/>
    </row>
    <row r="145" spans="1:13" s="38" customFormat="1" ht="15.95" customHeight="1" x14ac:dyDescent="0.2">
      <c r="A145" s="35"/>
      <c r="B145" s="36"/>
      <c r="C145" s="86">
        <v>98</v>
      </c>
      <c r="D145" s="86" t="s">
        <v>56</v>
      </c>
      <c r="E145" s="87" t="s">
        <v>167</v>
      </c>
      <c r="F145" s="88" t="s">
        <v>380</v>
      </c>
      <c r="G145" s="89" t="s">
        <v>57</v>
      </c>
      <c r="H145" s="108">
        <v>5</v>
      </c>
      <c r="I145" s="107"/>
      <c r="J145" s="90">
        <f t="shared" si="0"/>
        <v>0</v>
      </c>
      <c r="K145" s="88" t="s">
        <v>58</v>
      </c>
      <c r="L145" s="93" t="s">
        <v>271</v>
      </c>
      <c r="M145" s="121"/>
    </row>
    <row r="146" spans="1:13" s="38" customFormat="1" ht="15.95" customHeight="1" x14ac:dyDescent="0.2">
      <c r="A146" s="35"/>
      <c r="B146" s="36"/>
      <c r="C146" s="86">
        <v>99</v>
      </c>
      <c r="D146" s="86" t="s">
        <v>56</v>
      </c>
      <c r="E146" s="87" t="s">
        <v>171</v>
      </c>
      <c r="F146" s="88" t="s">
        <v>382</v>
      </c>
      <c r="G146" s="89" t="s">
        <v>57</v>
      </c>
      <c r="H146" s="108">
        <v>1</v>
      </c>
      <c r="I146" s="107"/>
      <c r="J146" s="90">
        <f t="shared" si="0"/>
        <v>0</v>
      </c>
      <c r="K146" s="88" t="s">
        <v>58</v>
      </c>
      <c r="L146" s="91" t="s">
        <v>272</v>
      </c>
      <c r="M146" s="121"/>
    </row>
    <row r="147" spans="1:13" s="38" customFormat="1" ht="15.95" customHeight="1" x14ac:dyDescent="0.2">
      <c r="A147" s="35"/>
      <c r="B147" s="36"/>
      <c r="C147" s="86">
        <v>100</v>
      </c>
      <c r="D147" s="86" t="s">
        <v>56</v>
      </c>
      <c r="E147" s="87" t="s">
        <v>172</v>
      </c>
      <c r="F147" s="88" t="s">
        <v>383</v>
      </c>
      <c r="G147" s="89" t="s">
        <v>57</v>
      </c>
      <c r="H147" s="108">
        <v>7</v>
      </c>
      <c r="I147" s="107"/>
      <c r="J147" s="90">
        <f t="shared" si="0"/>
        <v>0</v>
      </c>
      <c r="K147" s="88" t="s">
        <v>58</v>
      </c>
      <c r="L147" s="91" t="s">
        <v>272</v>
      </c>
      <c r="M147" s="121"/>
    </row>
    <row r="148" spans="1:13" s="38" customFormat="1" ht="15.95" customHeight="1" x14ac:dyDescent="0.2">
      <c r="A148" s="35"/>
      <c r="B148" s="36"/>
      <c r="C148" s="86">
        <v>101</v>
      </c>
      <c r="D148" s="86" t="s">
        <v>56</v>
      </c>
      <c r="E148" s="87" t="s">
        <v>173</v>
      </c>
      <c r="F148" s="88" t="s">
        <v>384</v>
      </c>
      <c r="G148" s="89" t="s">
        <v>57</v>
      </c>
      <c r="H148" s="108">
        <v>1</v>
      </c>
      <c r="I148" s="107"/>
      <c r="J148" s="90">
        <f t="shared" si="0"/>
        <v>0</v>
      </c>
      <c r="K148" s="88" t="s">
        <v>58</v>
      </c>
      <c r="L148" s="93" t="s">
        <v>273</v>
      </c>
      <c r="M148" s="121"/>
    </row>
    <row r="149" spans="1:13" s="38" customFormat="1" ht="15.95" customHeight="1" x14ac:dyDescent="0.2">
      <c r="A149" s="35"/>
      <c r="B149" s="36"/>
      <c r="C149" s="86">
        <v>102</v>
      </c>
      <c r="D149" s="86" t="s">
        <v>56</v>
      </c>
      <c r="E149" s="87" t="s">
        <v>184</v>
      </c>
      <c r="F149" s="88" t="s">
        <v>395</v>
      </c>
      <c r="G149" s="89" t="s">
        <v>57</v>
      </c>
      <c r="H149" s="108">
        <v>1</v>
      </c>
      <c r="I149" s="107"/>
      <c r="J149" s="90">
        <f t="shared" si="0"/>
        <v>0</v>
      </c>
      <c r="K149" s="88" t="s">
        <v>58</v>
      </c>
      <c r="L149" s="91" t="s">
        <v>271</v>
      </c>
      <c r="M149" s="121"/>
    </row>
    <row r="150" spans="1:13" s="38" customFormat="1" ht="15.95" customHeight="1" x14ac:dyDescent="0.2">
      <c r="A150" s="35"/>
      <c r="B150" s="36"/>
      <c r="C150" s="86">
        <v>103</v>
      </c>
      <c r="D150" s="86" t="s">
        <v>56</v>
      </c>
      <c r="E150" s="87" t="s">
        <v>189</v>
      </c>
      <c r="F150" s="88" t="s">
        <v>400</v>
      </c>
      <c r="G150" s="89" t="s">
        <v>57</v>
      </c>
      <c r="H150" s="108">
        <v>4</v>
      </c>
      <c r="I150" s="107"/>
      <c r="J150" s="90">
        <f t="shared" si="0"/>
        <v>0</v>
      </c>
      <c r="K150" s="88" t="s">
        <v>58</v>
      </c>
      <c r="L150" s="91" t="s">
        <v>271</v>
      </c>
      <c r="M150" s="121"/>
    </row>
    <row r="151" spans="1:13" s="38" customFormat="1" ht="15.95" customHeight="1" x14ac:dyDescent="0.2">
      <c r="A151" s="35"/>
      <c r="B151" s="36"/>
      <c r="C151" s="86">
        <v>104</v>
      </c>
      <c r="D151" s="86" t="s">
        <v>56</v>
      </c>
      <c r="E151" s="87" t="s">
        <v>193</v>
      </c>
      <c r="F151" s="88" t="s">
        <v>406</v>
      </c>
      <c r="G151" s="89" t="s">
        <v>57</v>
      </c>
      <c r="H151" s="108">
        <v>11</v>
      </c>
      <c r="I151" s="107"/>
      <c r="J151" s="90">
        <f t="shared" si="0"/>
        <v>0</v>
      </c>
      <c r="K151" s="88" t="s">
        <v>58</v>
      </c>
      <c r="L151" s="91" t="s">
        <v>272</v>
      </c>
      <c r="M151" s="121"/>
    </row>
    <row r="152" spans="1:13" s="38" customFormat="1" ht="15.95" customHeight="1" x14ac:dyDescent="0.2">
      <c r="A152" s="35"/>
      <c r="B152" s="36"/>
      <c r="C152" s="86">
        <v>105</v>
      </c>
      <c r="D152" s="86" t="s">
        <v>56</v>
      </c>
      <c r="E152" s="87" t="s">
        <v>194</v>
      </c>
      <c r="F152" s="88" t="s">
        <v>407</v>
      </c>
      <c r="G152" s="89" t="s">
        <v>57</v>
      </c>
      <c r="H152" s="108">
        <v>15</v>
      </c>
      <c r="I152" s="107"/>
      <c r="J152" s="90">
        <f t="shared" si="0"/>
        <v>0</v>
      </c>
      <c r="K152" s="88" t="s">
        <v>58</v>
      </c>
      <c r="L152" s="91" t="s">
        <v>272</v>
      </c>
      <c r="M152" s="121"/>
    </row>
    <row r="153" spans="1:13" s="38" customFormat="1" ht="15.95" customHeight="1" x14ac:dyDescent="0.2">
      <c r="A153" s="35"/>
      <c r="B153" s="36"/>
      <c r="C153" s="86">
        <v>106</v>
      </c>
      <c r="D153" s="86" t="s">
        <v>56</v>
      </c>
      <c r="E153" s="87" t="s">
        <v>195</v>
      </c>
      <c r="F153" s="88" t="s">
        <v>411</v>
      </c>
      <c r="G153" s="89" t="s">
        <v>57</v>
      </c>
      <c r="H153" s="108">
        <v>33</v>
      </c>
      <c r="I153" s="107"/>
      <c r="J153" s="90">
        <f t="shared" si="0"/>
        <v>0</v>
      </c>
      <c r="K153" s="88" t="s">
        <v>58</v>
      </c>
      <c r="L153" s="91" t="s">
        <v>271</v>
      </c>
      <c r="M153" s="121"/>
    </row>
    <row r="154" spans="1:13" s="38" customFormat="1" ht="15.95" customHeight="1" x14ac:dyDescent="0.2">
      <c r="A154" s="35"/>
      <c r="B154" s="36"/>
      <c r="C154" s="86">
        <v>107</v>
      </c>
      <c r="D154" s="86" t="s">
        <v>56</v>
      </c>
      <c r="E154" s="87" t="s">
        <v>196</v>
      </c>
      <c r="F154" s="88" t="s">
        <v>410</v>
      </c>
      <c r="G154" s="89" t="s">
        <v>57</v>
      </c>
      <c r="H154" s="108">
        <v>17</v>
      </c>
      <c r="I154" s="107"/>
      <c r="J154" s="90">
        <f t="shared" si="0"/>
        <v>0</v>
      </c>
      <c r="K154" s="88" t="s">
        <v>58</v>
      </c>
      <c r="L154" s="91" t="s">
        <v>271</v>
      </c>
      <c r="M154" s="121"/>
    </row>
    <row r="155" spans="1:13" s="38" customFormat="1" ht="15.95" customHeight="1" x14ac:dyDescent="0.2">
      <c r="A155" s="35"/>
      <c r="B155" s="36"/>
      <c r="C155" s="86">
        <v>108</v>
      </c>
      <c r="D155" s="86" t="s">
        <v>56</v>
      </c>
      <c r="E155" s="87" t="s">
        <v>198</v>
      </c>
      <c r="F155" s="88" t="s">
        <v>409</v>
      </c>
      <c r="G155" s="89" t="s">
        <v>57</v>
      </c>
      <c r="H155" s="108">
        <v>1</v>
      </c>
      <c r="I155" s="107"/>
      <c r="J155" s="90">
        <f t="shared" si="0"/>
        <v>0</v>
      </c>
      <c r="K155" s="88" t="s">
        <v>58</v>
      </c>
      <c r="L155" s="91" t="s">
        <v>273</v>
      </c>
      <c r="M155" s="121"/>
    </row>
    <row r="156" spans="1:13" s="38" customFormat="1" ht="15.95" customHeight="1" x14ac:dyDescent="0.2">
      <c r="A156" s="35"/>
      <c r="B156" s="36"/>
      <c r="C156" s="86">
        <v>109</v>
      </c>
      <c r="D156" s="86" t="s">
        <v>56</v>
      </c>
      <c r="E156" s="87" t="s">
        <v>199</v>
      </c>
      <c r="F156" s="95" t="s">
        <v>200</v>
      </c>
      <c r="G156" s="96" t="s">
        <v>57</v>
      </c>
      <c r="H156" s="108">
        <v>1</v>
      </c>
      <c r="I156" s="107"/>
      <c r="J156" s="90">
        <f t="shared" si="0"/>
        <v>0</v>
      </c>
      <c r="K156" s="88" t="s">
        <v>58</v>
      </c>
      <c r="L156" s="91" t="s">
        <v>271</v>
      </c>
      <c r="M156" s="121"/>
    </row>
    <row r="157" spans="1:13" s="38" customFormat="1" ht="15.95" customHeight="1" x14ac:dyDescent="0.2">
      <c r="A157" s="35"/>
      <c r="B157" s="36"/>
      <c r="C157" s="86">
        <v>110</v>
      </c>
      <c r="D157" s="86" t="s">
        <v>56</v>
      </c>
      <c r="E157" s="87" t="s">
        <v>203</v>
      </c>
      <c r="F157" s="88" t="s">
        <v>480</v>
      </c>
      <c r="G157" s="89" t="s">
        <v>57</v>
      </c>
      <c r="H157" s="108">
        <v>1</v>
      </c>
      <c r="I157" s="107"/>
      <c r="J157" s="90">
        <f t="shared" ref="J157:J188" si="1">H157*I157</f>
        <v>0</v>
      </c>
      <c r="K157" s="88" t="s">
        <v>58</v>
      </c>
      <c r="L157" s="91" t="s">
        <v>271</v>
      </c>
      <c r="M157" s="121"/>
    </row>
    <row r="158" spans="1:13" s="38" customFormat="1" ht="15.95" customHeight="1" x14ac:dyDescent="0.2">
      <c r="A158" s="35"/>
      <c r="B158" s="36"/>
      <c r="C158" s="86">
        <v>111</v>
      </c>
      <c r="D158" s="86" t="s">
        <v>56</v>
      </c>
      <c r="E158" s="87" t="s">
        <v>414</v>
      </c>
      <c r="F158" s="88" t="s">
        <v>479</v>
      </c>
      <c r="G158" s="89" t="s">
        <v>57</v>
      </c>
      <c r="H158" s="108">
        <v>1</v>
      </c>
      <c r="I158" s="107"/>
      <c r="J158" s="90">
        <f t="shared" si="1"/>
        <v>0</v>
      </c>
      <c r="K158" s="88" t="s">
        <v>58</v>
      </c>
      <c r="L158" s="91" t="s">
        <v>271</v>
      </c>
      <c r="M158" s="121"/>
    </row>
    <row r="159" spans="1:13" s="38" customFormat="1" ht="15.95" customHeight="1" x14ac:dyDescent="0.2">
      <c r="A159" s="35"/>
      <c r="B159" s="36"/>
      <c r="C159" s="86">
        <v>112</v>
      </c>
      <c r="D159" s="86" t="s">
        <v>56</v>
      </c>
      <c r="E159" s="87" t="s">
        <v>204</v>
      </c>
      <c r="F159" s="95" t="s">
        <v>415</v>
      </c>
      <c r="G159" s="89" t="s">
        <v>57</v>
      </c>
      <c r="H159" s="108">
        <v>22</v>
      </c>
      <c r="I159" s="107"/>
      <c r="J159" s="90">
        <f t="shared" si="1"/>
        <v>0</v>
      </c>
      <c r="K159" s="88" t="s">
        <v>58</v>
      </c>
      <c r="L159" s="37" t="s">
        <v>272</v>
      </c>
      <c r="M159" s="121"/>
    </row>
    <row r="160" spans="1:13" s="38" customFormat="1" ht="15.95" customHeight="1" x14ac:dyDescent="0.2">
      <c r="A160" s="35"/>
      <c r="B160" s="36"/>
      <c r="C160" s="86">
        <v>113</v>
      </c>
      <c r="D160" s="86" t="s">
        <v>56</v>
      </c>
      <c r="E160" s="87" t="s">
        <v>205</v>
      </c>
      <c r="F160" s="88" t="s">
        <v>418</v>
      </c>
      <c r="G160" s="89" t="s">
        <v>57</v>
      </c>
      <c r="H160" s="108">
        <v>3</v>
      </c>
      <c r="I160" s="107"/>
      <c r="J160" s="90">
        <f t="shared" si="1"/>
        <v>0</v>
      </c>
      <c r="K160" s="88" t="s">
        <v>58</v>
      </c>
      <c r="L160" s="37" t="s">
        <v>272</v>
      </c>
      <c r="M160" s="121"/>
    </row>
    <row r="161" spans="1:13" s="38" customFormat="1" ht="15.95" customHeight="1" x14ac:dyDescent="0.2">
      <c r="A161" s="35"/>
      <c r="B161" s="36"/>
      <c r="C161" s="86">
        <v>114</v>
      </c>
      <c r="D161" s="86" t="s">
        <v>56</v>
      </c>
      <c r="E161" s="94" t="s">
        <v>482</v>
      </c>
      <c r="F161" s="95" t="s">
        <v>483</v>
      </c>
      <c r="G161" s="96" t="s">
        <v>57</v>
      </c>
      <c r="H161" s="108">
        <v>1</v>
      </c>
      <c r="I161" s="107"/>
      <c r="J161" s="90">
        <f t="shared" si="1"/>
        <v>0</v>
      </c>
      <c r="K161" s="88" t="s">
        <v>58</v>
      </c>
      <c r="L161" s="37" t="s">
        <v>272</v>
      </c>
      <c r="M161" s="121"/>
    </row>
    <row r="162" spans="1:13" s="38" customFormat="1" ht="15.95" customHeight="1" x14ac:dyDescent="0.2">
      <c r="A162" s="35"/>
      <c r="B162" s="36"/>
      <c r="C162" s="86">
        <v>115</v>
      </c>
      <c r="D162" s="86" t="s">
        <v>56</v>
      </c>
      <c r="E162" s="87" t="s">
        <v>210</v>
      </c>
      <c r="F162" s="88" t="s">
        <v>420</v>
      </c>
      <c r="G162" s="89" t="s">
        <v>57</v>
      </c>
      <c r="H162" s="108">
        <v>63</v>
      </c>
      <c r="I162" s="107"/>
      <c r="J162" s="90">
        <f t="shared" si="1"/>
        <v>0</v>
      </c>
      <c r="K162" s="88" t="s">
        <v>58</v>
      </c>
      <c r="L162" s="91" t="s">
        <v>272</v>
      </c>
      <c r="M162" s="121"/>
    </row>
    <row r="163" spans="1:13" s="38" customFormat="1" ht="15.95" customHeight="1" x14ac:dyDescent="0.2">
      <c r="A163" s="35"/>
      <c r="B163" s="36"/>
      <c r="C163" s="86">
        <v>116</v>
      </c>
      <c r="D163" s="86" t="s">
        <v>56</v>
      </c>
      <c r="E163" s="87" t="s">
        <v>421</v>
      </c>
      <c r="F163" s="88" t="s">
        <v>422</v>
      </c>
      <c r="G163" s="89" t="s">
        <v>57</v>
      </c>
      <c r="H163" s="108">
        <v>9</v>
      </c>
      <c r="I163" s="107"/>
      <c r="J163" s="90">
        <f t="shared" si="1"/>
        <v>0</v>
      </c>
      <c r="K163" s="88" t="s">
        <v>58</v>
      </c>
      <c r="L163" s="91" t="s">
        <v>272</v>
      </c>
      <c r="M163" s="121"/>
    </row>
    <row r="164" spans="1:13" s="38" customFormat="1" ht="15.95" customHeight="1" x14ac:dyDescent="0.2">
      <c r="A164" s="35"/>
      <c r="B164" s="36"/>
      <c r="C164" s="86">
        <v>117</v>
      </c>
      <c r="D164" s="86" t="s">
        <v>56</v>
      </c>
      <c r="E164" s="87" t="s">
        <v>610</v>
      </c>
      <c r="F164" s="88" t="s">
        <v>611</v>
      </c>
      <c r="G164" s="89" t="s">
        <v>57</v>
      </c>
      <c r="H164" s="108">
        <v>1</v>
      </c>
      <c r="I164" s="107"/>
      <c r="J164" s="90">
        <f t="shared" si="1"/>
        <v>0</v>
      </c>
      <c r="K164" s="88" t="s">
        <v>58</v>
      </c>
      <c r="L164" s="91" t="s">
        <v>272</v>
      </c>
      <c r="M164" s="121"/>
    </row>
    <row r="165" spans="1:13" s="38" customFormat="1" ht="15.95" customHeight="1" x14ac:dyDescent="0.2">
      <c r="A165" s="35"/>
      <c r="B165" s="36"/>
      <c r="C165" s="86">
        <v>118</v>
      </c>
      <c r="D165" s="86" t="s">
        <v>56</v>
      </c>
      <c r="E165" s="87" t="s">
        <v>221</v>
      </c>
      <c r="F165" s="88" t="s">
        <v>441</v>
      </c>
      <c r="G165" s="89" t="s">
        <v>57</v>
      </c>
      <c r="H165" s="108">
        <v>21</v>
      </c>
      <c r="I165" s="107"/>
      <c r="J165" s="90">
        <f t="shared" si="1"/>
        <v>0</v>
      </c>
      <c r="K165" s="88" t="s">
        <v>58</v>
      </c>
      <c r="L165" s="37" t="s">
        <v>272</v>
      </c>
      <c r="M165" s="121"/>
    </row>
    <row r="166" spans="1:13" s="38" customFormat="1" ht="15.95" customHeight="1" x14ac:dyDescent="0.2">
      <c r="A166" s="35"/>
      <c r="B166" s="36"/>
      <c r="C166" s="86">
        <v>119</v>
      </c>
      <c r="D166" s="86" t="s">
        <v>56</v>
      </c>
      <c r="E166" s="87" t="s">
        <v>222</v>
      </c>
      <c r="F166" s="88" t="s">
        <v>442</v>
      </c>
      <c r="G166" s="89" t="s">
        <v>57</v>
      </c>
      <c r="H166" s="108">
        <v>1</v>
      </c>
      <c r="I166" s="107"/>
      <c r="J166" s="90">
        <f t="shared" si="1"/>
        <v>0</v>
      </c>
      <c r="K166" s="88" t="s">
        <v>58</v>
      </c>
      <c r="L166" s="91" t="s">
        <v>272</v>
      </c>
      <c r="M166" s="121"/>
    </row>
    <row r="167" spans="1:13" s="38" customFormat="1" ht="15.95" customHeight="1" x14ac:dyDescent="0.2">
      <c r="A167" s="35"/>
      <c r="B167" s="36"/>
      <c r="C167" s="86">
        <v>120</v>
      </c>
      <c r="D167" s="86" t="s">
        <v>56</v>
      </c>
      <c r="E167" s="87" t="s">
        <v>223</v>
      </c>
      <c r="F167" s="88" t="s">
        <v>443</v>
      </c>
      <c r="G167" s="89" t="s">
        <v>57</v>
      </c>
      <c r="H167" s="108">
        <v>56</v>
      </c>
      <c r="I167" s="107"/>
      <c r="J167" s="90">
        <f t="shared" si="1"/>
        <v>0</v>
      </c>
      <c r="K167" s="88" t="s">
        <v>58</v>
      </c>
      <c r="L167" s="37" t="s">
        <v>271</v>
      </c>
      <c r="M167" s="121"/>
    </row>
    <row r="168" spans="1:13" s="38" customFormat="1" ht="15.95" customHeight="1" x14ac:dyDescent="0.2">
      <c r="A168" s="35"/>
      <c r="B168" s="36"/>
      <c r="C168" s="86">
        <v>121</v>
      </c>
      <c r="D168" s="86" t="s">
        <v>56</v>
      </c>
      <c r="E168" s="87" t="s">
        <v>224</v>
      </c>
      <c r="F168" s="88" t="s">
        <v>556</v>
      </c>
      <c r="G168" s="89" t="s">
        <v>57</v>
      </c>
      <c r="H168" s="108">
        <v>1</v>
      </c>
      <c r="I168" s="107"/>
      <c r="J168" s="90">
        <f t="shared" si="1"/>
        <v>0</v>
      </c>
      <c r="K168" s="88" t="s">
        <v>58</v>
      </c>
      <c r="L168" s="91" t="s">
        <v>272</v>
      </c>
      <c r="M168" s="121"/>
    </row>
    <row r="169" spans="1:13" s="38" customFormat="1" ht="15.95" customHeight="1" x14ac:dyDescent="0.2">
      <c r="A169" s="35"/>
      <c r="B169" s="36"/>
      <c r="C169" s="86">
        <v>122</v>
      </c>
      <c r="D169" s="86" t="s">
        <v>56</v>
      </c>
      <c r="E169" s="94" t="s">
        <v>225</v>
      </c>
      <c r="F169" s="95" t="s">
        <v>444</v>
      </c>
      <c r="G169" s="89" t="s">
        <v>57</v>
      </c>
      <c r="H169" s="108">
        <v>6</v>
      </c>
      <c r="I169" s="107"/>
      <c r="J169" s="90">
        <f t="shared" si="1"/>
        <v>0</v>
      </c>
      <c r="K169" s="88" t="s">
        <v>58</v>
      </c>
      <c r="L169" s="37" t="s">
        <v>272</v>
      </c>
      <c r="M169" s="121"/>
    </row>
    <row r="170" spans="1:13" s="38" customFormat="1" ht="15.95" customHeight="1" x14ac:dyDescent="0.2">
      <c r="A170" s="35"/>
      <c r="B170" s="36"/>
      <c r="C170" s="86">
        <v>123</v>
      </c>
      <c r="D170" s="86" t="s">
        <v>56</v>
      </c>
      <c r="E170" s="94" t="s">
        <v>445</v>
      </c>
      <c r="F170" s="95" t="s">
        <v>446</v>
      </c>
      <c r="G170" s="96" t="s">
        <v>57</v>
      </c>
      <c r="H170" s="108">
        <v>1</v>
      </c>
      <c r="I170" s="107"/>
      <c r="J170" s="90">
        <f t="shared" si="1"/>
        <v>0</v>
      </c>
      <c r="K170" s="88" t="s">
        <v>58</v>
      </c>
      <c r="L170" s="91" t="s">
        <v>271</v>
      </c>
      <c r="M170" s="121"/>
    </row>
    <row r="171" spans="1:13" s="38" customFormat="1" ht="15.95" customHeight="1" x14ac:dyDescent="0.2">
      <c r="A171" s="35"/>
      <c r="B171" s="36"/>
      <c r="C171" s="86">
        <v>124</v>
      </c>
      <c r="D171" s="86" t="s">
        <v>56</v>
      </c>
      <c r="E171" s="94" t="s">
        <v>226</v>
      </c>
      <c r="F171" s="95" t="s">
        <v>447</v>
      </c>
      <c r="G171" s="96" t="s">
        <v>57</v>
      </c>
      <c r="H171" s="108">
        <v>2</v>
      </c>
      <c r="I171" s="107"/>
      <c r="J171" s="90">
        <f t="shared" si="1"/>
        <v>0</v>
      </c>
      <c r="K171" s="88" t="s">
        <v>58</v>
      </c>
      <c r="L171" s="91" t="s">
        <v>271</v>
      </c>
      <c r="M171" s="121"/>
    </row>
    <row r="172" spans="1:13" s="38" customFormat="1" ht="15.95" customHeight="1" x14ac:dyDescent="0.2">
      <c r="A172" s="35"/>
      <c r="B172" s="36"/>
      <c r="C172" s="86">
        <v>125</v>
      </c>
      <c r="D172" s="86" t="s">
        <v>56</v>
      </c>
      <c r="E172" s="94" t="s">
        <v>278</v>
      </c>
      <c r="F172" s="95" t="s">
        <v>484</v>
      </c>
      <c r="G172" s="96" t="s">
        <v>57</v>
      </c>
      <c r="H172" s="108">
        <v>1</v>
      </c>
      <c r="I172" s="107"/>
      <c r="J172" s="90">
        <f t="shared" si="1"/>
        <v>0</v>
      </c>
      <c r="K172" s="88" t="s">
        <v>58</v>
      </c>
      <c r="L172" s="37" t="s">
        <v>271</v>
      </c>
      <c r="M172" s="121"/>
    </row>
    <row r="173" spans="1:13" s="38" customFormat="1" ht="15.95" customHeight="1" x14ac:dyDescent="0.2">
      <c r="A173" s="35"/>
      <c r="B173" s="36"/>
      <c r="C173" s="86">
        <v>126</v>
      </c>
      <c r="D173" s="86" t="s">
        <v>56</v>
      </c>
      <c r="E173" s="87" t="s">
        <v>228</v>
      </c>
      <c r="F173" s="88" t="s">
        <v>229</v>
      </c>
      <c r="G173" s="89" t="s">
        <v>57</v>
      </c>
      <c r="H173" s="108">
        <v>47</v>
      </c>
      <c r="I173" s="107"/>
      <c r="J173" s="90">
        <f t="shared" si="1"/>
        <v>0</v>
      </c>
      <c r="K173" s="88" t="s">
        <v>58</v>
      </c>
      <c r="L173" s="91" t="s">
        <v>271</v>
      </c>
      <c r="M173" s="121"/>
    </row>
    <row r="174" spans="1:13" s="38" customFormat="1" ht="15.95" customHeight="1" x14ac:dyDescent="0.2">
      <c r="A174" s="35"/>
      <c r="B174" s="36"/>
      <c r="C174" s="86">
        <v>127</v>
      </c>
      <c r="D174" s="86" t="s">
        <v>56</v>
      </c>
      <c r="E174" s="87" t="s">
        <v>602</v>
      </c>
      <c r="F174" s="88" t="s">
        <v>603</v>
      </c>
      <c r="G174" s="89" t="s">
        <v>57</v>
      </c>
      <c r="H174" s="108">
        <v>8</v>
      </c>
      <c r="I174" s="107"/>
      <c r="J174" s="90">
        <f t="shared" si="1"/>
        <v>0</v>
      </c>
      <c r="K174" s="88" t="s">
        <v>58</v>
      </c>
      <c r="L174" s="91" t="s">
        <v>271</v>
      </c>
      <c r="M174" s="121"/>
    </row>
    <row r="175" spans="1:13" s="38" customFormat="1" ht="15.95" customHeight="1" x14ac:dyDescent="0.2">
      <c r="A175" s="35"/>
      <c r="B175" s="36"/>
      <c r="C175" s="86">
        <v>128</v>
      </c>
      <c r="D175" s="86" t="s">
        <v>56</v>
      </c>
      <c r="E175" s="94" t="s">
        <v>449</v>
      </c>
      <c r="F175" s="95" t="s">
        <v>450</v>
      </c>
      <c r="G175" s="96" t="s">
        <v>57</v>
      </c>
      <c r="H175" s="108">
        <v>3</v>
      </c>
      <c r="I175" s="107"/>
      <c r="J175" s="90">
        <f t="shared" si="1"/>
        <v>0</v>
      </c>
      <c r="K175" s="88" t="s">
        <v>58</v>
      </c>
      <c r="L175" s="91" t="s">
        <v>271</v>
      </c>
      <c r="M175" s="121"/>
    </row>
    <row r="176" spans="1:13" s="38" customFormat="1" ht="15.95" customHeight="1" x14ac:dyDescent="0.2">
      <c r="A176" s="35"/>
      <c r="B176" s="36"/>
      <c r="C176" s="86">
        <v>129</v>
      </c>
      <c r="D176" s="86" t="s">
        <v>56</v>
      </c>
      <c r="E176" s="94" t="s">
        <v>607</v>
      </c>
      <c r="F176" s="95" t="s">
        <v>608</v>
      </c>
      <c r="G176" s="96" t="s">
        <v>57</v>
      </c>
      <c r="H176" s="108">
        <v>10</v>
      </c>
      <c r="I176" s="107"/>
      <c r="J176" s="90">
        <f t="shared" si="1"/>
        <v>0</v>
      </c>
      <c r="K176" s="88" t="s">
        <v>58</v>
      </c>
      <c r="L176" s="91" t="s">
        <v>271</v>
      </c>
      <c r="M176" s="121"/>
    </row>
    <row r="177" spans="1:56" s="38" customFormat="1" ht="15.95" customHeight="1" x14ac:dyDescent="0.2">
      <c r="A177" s="35"/>
      <c r="B177" s="36"/>
      <c r="C177" s="86">
        <v>130</v>
      </c>
      <c r="D177" s="86" t="s">
        <v>56</v>
      </c>
      <c r="E177" s="87" t="s">
        <v>230</v>
      </c>
      <c r="F177" s="88" t="s">
        <v>451</v>
      </c>
      <c r="G177" s="89" t="s">
        <v>57</v>
      </c>
      <c r="H177" s="108">
        <v>56</v>
      </c>
      <c r="I177" s="107"/>
      <c r="J177" s="90">
        <f t="shared" si="1"/>
        <v>0</v>
      </c>
      <c r="K177" s="88" t="s">
        <v>58</v>
      </c>
      <c r="L177" s="37" t="s">
        <v>271</v>
      </c>
      <c r="M177" s="121"/>
    </row>
    <row r="178" spans="1:56" s="38" customFormat="1" ht="15.95" customHeight="1" x14ac:dyDescent="0.2">
      <c r="A178" s="35"/>
      <c r="B178" s="36"/>
      <c r="C178" s="86">
        <v>131</v>
      </c>
      <c r="D178" s="86" t="s">
        <v>56</v>
      </c>
      <c r="E178" s="87" t="s">
        <v>231</v>
      </c>
      <c r="F178" s="88" t="s">
        <v>452</v>
      </c>
      <c r="G178" s="89" t="s">
        <v>57</v>
      </c>
      <c r="H178" s="108">
        <v>1</v>
      </c>
      <c r="I178" s="107"/>
      <c r="J178" s="90">
        <f t="shared" si="1"/>
        <v>0</v>
      </c>
      <c r="K178" s="88" t="s">
        <v>58</v>
      </c>
      <c r="L178" s="37" t="s">
        <v>271</v>
      </c>
      <c r="M178" s="121"/>
    </row>
    <row r="179" spans="1:56" s="38" customFormat="1" ht="15.95" customHeight="1" x14ac:dyDescent="0.2">
      <c r="A179" s="35"/>
      <c r="B179" s="36"/>
      <c r="C179" s="86">
        <v>132</v>
      </c>
      <c r="D179" s="86" t="s">
        <v>56</v>
      </c>
      <c r="E179" s="87" t="s">
        <v>453</v>
      </c>
      <c r="F179" s="88" t="s">
        <v>454</v>
      </c>
      <c r="G179" s="89" t="s">
        <v>57</v>
      </c>
      <c r="H179" s="108">
        <v>1</v>
      </c>
      <c r="I179" s="107"/>
      <c r="J179" s="90">
        <f t="shared" si="1"/>
        <v>0</v>
      </c>
      <c r="K179" s="88" t="s">
        <v>58</v>
      </c>
      <c r="L179" s="91" t="s">
        <v>271</v>
      </c>
      <c r="M179" s="121"/>
    </row>
    <row r="180" spans="1:56" s="38" customFormat="1" ht="15.95" customHeight="1" x14ac:dyDescent="0.2">
      <c r="A180" s="35"/>
      <c r="B180" s="36"/>
      <c r="C180" s="86">
        <v>133</v>
      </c>
      <c r="D180" s="86" t="s">
        <v>56</v>
      </c>
      <c r="E180" s="87" t="s">
        <v>232</v>
      </c>
      <c r="F180" s="88" t="s">
        <v>455</v>
      </c>
      <c r="G180" s="89" t="s">
        <v>57</v>
      </c>
      <c r="H180" s="108">
        <v>72</v>
      </c>
      <c r="I180" s="107"/>
      <c r="J180" s="90">
        <f t="shared" si="1"/>
        <v>0</v>
      </c>
      <c r="K180" s="88" t="s">
        <v>58</v>
      </c>
      <c r="L180" s="91" t="s">
        <v>272</v>
      </c>
      <c r="M180" s="121"/>
    </row>
    <row r="181" spans="1:56" s="38" customFormat="1" ht="15.95" customHeight="1" x14ac:dyDescent="0.2">
      <c r="A181" s="35"/>
      <c r="B181" s="36"/>
      <c r="C181" s="86">
        <v>134</v>
      </c>
      <c r="D181" s="86" t="s">
        <v>56</v>
      </c>
      <c r="E181" s="87" t="s">
        <v>233</v>
      </c>
      <c r="F181" s="88" t="s">
        <v>234</v>
      </c>
      <c r="G181" s="89" t="s">
        <v>57</v>
      </c>
      <c r="H181" s="108">
        <v>1</v>
      </c>
      <c r="I181" s="107"/>
      <c r="J181" s="90">
        <f t="shared" si="1"/>
        <v>0</v>
      </c>
      <c r="K181" s="88" t="s">
        <v>58</v>
      </c>
      <c r="L181" s="91" t="s">
        <v>271</v>
      </c>
      <c r="M181" s="121"/>
    </row>
    <row r="182" spans="1:56" s="38" customFormat="1" ht="15.95" customHeight="1" x14ac:dyDescent="0.2">
      <c r="A182" s="35"/>
      <c r="B182" s="36"/>
      <c r="C182" s="86">
        <v>135</v>
      </c>
      <c r="D182" s="86" t="s">
        <v>56</v>
      </c>
      <c r="E182" s="87" t="s">
        <v>456</v>
      </c>
      <c r="F182" s="88" t="s">
        <v>485</v>
      </c>
      <c r="G182" s="89" t="s">
        <v>57</v>
      </c>
      <c r="H182" s="108">
        <v>4</v>
      </c>
      <c r="I182" s="107"/>
      <c r="J182" s="90">
        <f t="shared" si="1"/>
        <v>0</v>
      </c>
      <c r="K182" s="88" t="s">
        <v>58</v>
      </c>
      <c r="L182" s="91" t="s">
        <v>271</v>
      </c>
      <c r="M182" s="121"/>
    </row>
    <row r="183" spans="1:56" s="38" customFormat="1" ht="15.95" customHeight="1" x14ac:dyDescent="0.2">
      <c r="A183" s="35"/>
      <c r="B183" s="36"/>
      <c r="C183" s="86">
        <v>136</v>
      </c>
      <c r="D183" s="86" t="s">
        <v>56</v>
      </c>
      <c r="E183" s="87" t="s">
        <v>245</v>
      </c>
      <c r="F183" s="88" t="s">
        <v>246</v>
      </c>
      <c r="G183" s="89" t="s">
        <v>57</v>
      </c>
      <c r="H183" s="108">
        <v>1</v>
      </c>
      <c r="I183" s="107"/>
      <c r="J183" s="90">
        <f t="shared" si="1"/>
        <v>0</v>
      </c>
      <c r="K183" s="88" t="s">
        <v>58</v>
      </c>
      <c r="L183" s="91" t="s">
        <v>271</v>
      </c>
      <c r="M183" s="121"/>
    </row>
    <row r="184" spans="1:56" s="38" customFormat="1" ht="15.95" customHeight="1" x14ac:dyDescent="0.2">
      <c r="A184" s="35"/>
      <c r="B184" s="36"/>
      <c r="C184" s="86">
        <v>137</v>
      </c>
      <c r="D184" s="86" t="s">
        <v>56</v>
      </c>
      <c r="E184" s="87" t="s">
        <v>247</v>
      </c>
      <c r="F184" s="88" t="s">
        <v>248</v>
      </c>
      <c r="G184" s="89" t="s">
        <v>57</v>
      </c>
      <c r="H184" s="108">
        <v>15</v>
      </c>
      <c r="I184" s="107"/>
      <c r="J184" s="90">
        <f t="shared" si="1"/>
        <v>0</v>
      </c>
      <c r="K184" s="88" t="s">
        <v>58</v>
      </c>
      <c r="L184" s="91" t="s">
        <v>272</v>
      </c>
      <c r="M184" s="121"/>
    </row>
    <row r="185" spans="1:56" s="38" customFormat="1" ht="15.95" customHeight="1" x14ac:dyDescent="0.2">
      <c r="A185" s="35"/>
      <c r="B185" s="36"/>
      <c r="C185" s="86">
        <v>138</v>
      </c>
      <c r="D185" s="86" t="s">
        <v>56</v>
      </c>
      <c r="E185" s="87" t="s">
        <v>499</v>
      </c>
      <c r="F185" s="88" t="s">
        <v>500</v>
      </c>
      <c r="G185" s="89" t="s">
        <v>57</v>
      </c>
      <c r="H185" s="108">
        <v>10</v>
      </c>
      <c r="I185" s="107"/>
      <c r="J185" s="90">
        <f t="shared" si="1"/>
        <v>0</v>
      </c>
      <c r="K185" s="88" t="s">
        <v>58</v>
      </c>
      <c r="L185" s="91" t="s">
        <v>272</v>
      </c>
      <c r="M185" s="121"/>
    </row>
    <row r="186" spans="1:56" s="38" customFormat="1" ht="15.95" customHeight="1" x14ac:dyDescent="0.2">
      <c r="A186" s="35"/>
      <c r="B186" s="36"/>
      <c r="C186" s="86">
        <v>139</v>
      </c>
      <c r="D186" s="86" t="s">
        <v>56</v>
      </c>
      <c r="E186" s="87" t="s">
        <v>460</v>
      </c>
      <c r="F186" s="88" t="s">
        <v>462</v>
      </c>
      <c r="G186" s="89" t="s">
        <v>57</v>
      </c>
      <c r="H186" s="108">
        <v>15</v>
      </c>
      <c r="I186" s="107"/>
      <c r="J186" s="90">
        <f t="shared" si="1"/>
        <v>0</v>
      </c>
      <c r="K186" s="88" t="s">
        <v>58</v>
      </c>
      <c r="L186" s="37" t="s">
        <v>271</v>
      </c>
      <c r="M186" s="121"/>
    </row>
    <row r="187" spans="1:56" s="38" customFormat="1" ht="15.95" customHeight="1" x14ac:dyDescent="0.2">
      <c r="A187" s="35"/>
      <c r="B187" s="36"/>
      <c r="C187" s="86">
        <v>140</v>
      </c>
      <c r="D187" s="86" t="s">
        <v>56</v>
      </c>
      <c r="E187" s="87" t="s">
        <v>467</v>
      </c>
      <c r="F187" s="88" t="s">
        <v>468</v>
      </c>
      <c r="G187" s="89" t="s">
        <v>57</v>
      </c>
      <c r="H187" s="108">
        <v>1</v>
      </c>
      <c r="I187" s="107"/>
      <c r="J187" s="90">
        <f t="shared" si="1"/>
        <v>0</v>
      </c>
      <c r="K187" s="88" t="s">
        <v>58</v>
      </c>
      <c r="L187" s="104" t="s">
        <v>272</v>
      </c>
      <c r="M187" s="121"/>
    </row>
    <row r="188" spans="1:56" s="38" customFormat="1" ht="15.95" customHeight="1" x14ac:dyDescent="0.2">
      <c r="A188" s="35"/>
      <c r="B188" s="36"/>
      <c r="C188" s="86">
        <v>141</v>
      </c>
      <c r="D188" s="86" t="s">
        <v>56</v>
      </c>
      <c r="E188" s="87" t="s">
        <v>258</v>
      </c>
      <c r="F188" s="88" t="s">
        <v>469</v>
      </c>
      <c r="G188" s="89" t="s">
        <v>57</v>
      </c>
      <c r="H188" s="108">
        <v>8</v>
      </c>
      <c r="I188" s="107"/>
      <c r="J188" s="90">
        <f t="shared" si="1"/>
        <v>0</v>
      </c>
      <c r="K188" s="88" t="s">
        <v>58</v>
      </c>
      <c r="L188" s="91" t="s">
        <v>272</v>
      </c>
      <c r="M188" s="121" t="s">
        <v>680</v>
      </c>
    </row>
    <row r="190" spans="1:56" s="29" customFormat="1" ht="15" x14ac:dyDescent="0.2">
      <c r="A190" s="1"/>
      <c r="B190" s="1"/>
      <c r="C190" s="1"/>
      <c r="D190" s="82" t="s">
        <v>35</v>
      </c>
      <c r="E190" s="83" t="s">
        <v>89</v>
      </c>
      <c r="F190" s="83" t="s">
        <v>661</v>
      </c>
      <c r="G190" s="80"/>
      <c r="H190" s="111"/>
      <c r="I190" s="80"/>
      <c r="J190" s="84">
        <f>SUBTOTAL(9,J191:J205)</f>
        <v>0</v>
      </c>
      <c r="K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5.95" customHeight="1" x14ac:dyDescent="0.2">
      <c r="C191" s="86">
        <v>142</v>
      </c>
      <c r="D191" s="86" t="s">
        <v>56</v>
      </c>
      <c r="E191" s="87" t="s">
        <v>96</v>
      </c>
      <c r="F191" s="88" t="s">
        <v>568</v>
      </c>
      <c r="G191" s="89" t="s">
        <v>57</v>
      </c>
      <c r="H191" s="108">
        <v>2</v>
      </c>
      <c r="I191" s="107"/>
      <c r="J191" s="90">
        <f>H191*I191</f>
        <v>0</v>
      </c>
      <c r="K191" s="88" t="s">
        <v>58</v>
      </c>
    </row>
    <row r="192" spans="1:56" ht="15.95" customHeight="1" x14ac:dyDescent="0.2">
      <c r="C192" s="86">
        <v>143</v>
      </c>
      <c r="D192" s="86" t="s">
        <v>56</v>
      </c>
      <c r="E192" s="87" t="s">
        <v>97</v>
      </c>
      <c r="F192" s="88" t="s">
        <v>569</v>
      </c>
      <c r="G192" s="89" t="s">
        <v>57</v>
      </c>
      <c r="H192" s="108">
        <v>1</v>
      </c>
      <c r="I192" s="107"/>
      <c r="J192" s="90">
        <f t="shared" ref="J192:J205" si="2">H192*I192</f>
        <v>0</v>
      </c>
      <c r="K192" s="88" t="s">
        <v>58</v>
      </c>
    </row>
    <row r="193" spans="1:56" s="29" customFormat="1" ht="15.95" customHeight="1" x14ac:dyDescent="0.2">
      <c r="A193" s="1"/>
      <c r="B193" s="1"/>
      <c r="C193" s="86">
        <v>144</v>
      </c>
      <c r="D193" s="86" t="s">
        <v>56</v>
      </c>
      <c r="E193" s="87" t="s">
        <v>106</v>
      </c>
      <c r="F193" s="88" t="s">
        <v>570</v>
      </c>
      <c r="G193" s="89" t="s">
        <v>57</v>
      </c>
      <c r="H193" s="108">
        <v>4</v>
      </c>
      <c r="I193" s="107"/>
      <c r="J193" s="90">
        <f t="shared" si="2"/>
        <v>0</v>
      </c>
      <c r="K193" s="88" t="s">
        <v>58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5.95" customHeight="1" x14ac:dyDescent="0.2">
      <c r="C194" s="86">
        <v>145</v>
      </c>
      <c r="D194" s="86" t="s">
        <v>56</v>
      </c>
      <c r="E194" s="87" t="s">
        <v>108</v>
      </c>
      <c r="F194" s="88" t="s">
        <v>578</v>
      </c>
      <c r="G194" s="89" t="s">
        <v>57</v>
      </c>
      <c r="H194" s="108">
        <v>1</v>
      </c>
      <c r="I194" s="107"/>
      <c r="J194" s="90">
        <f t="shared" si="2"/>
        <v>0</v>
      </c>
      <c r="K194" s="88" t="s">
        <v>58</v>
      </c>
    </row>
    <row r="195" spans="1:56" ht="15.95" customHeight="1" x14ac:dyDescent="0.2">
      <c r="C195" s="86">
        <v>146</v>
      </c>
      <c r="D195" s="86" t="s">
        <v>56</v>
      </c>
      <c r="E195" s="87" t="s">
        <v>110</v>
      </c>
      <c r="F195" s="88" t="s">
        <v>571</v>
      </c>
      <c r="G195" s="89" t="s">
        <v>57</v>
      </c>
      <c r="H195" s="108">
        <v>2</v>
      </c>
      <c r="I195" s="107"/>
      <c r="J195" s="90">
        <f t="shared" si="2"/>
        <v>0</v>
      </c>
      <c r="K195" s="88" t="s">
        <v>58</v>
      </c>
    </row>
    <row r="196" spans="1:56" ht="15.95" customHeight="1" x14ac:dyDescent="0.2">
      <c r="C196" s="86">
        <v>147</v>
      </c>
      <c r="D196" s="86" t="s">
        <v>56</v>
      </c>
      <c r="E196" s="87" t="s">
        <v>111</v>
      </c>
      <c r="F196" s="88" t="s">
        <v>572</v>
      </c>
      <c r="G196" s="89" t="s">
        <v>57</v>
      </c>
      <c r="H196" s="108">
        <v>4</v>
      </c>
      <c r="I196" s="107"/>
      <c r="J196" s="90">
        <f t="shared" si="2"/>
        <v>0</v>
      </c>
      <c r="K196" s="88" t="s">
        <v>58</v>
      </c>
    </row>
    <row r="197" spans="1:56" ht="15.95" customHeight="1" x14ac:dyDescent="0.2">
      <c r="C197" s="86">
        <v>148</v>
      </c>
      <c r="D197" s="86" t="s">
        <v>56</v>
      </c>
      <c r="E197" s="87" t="s">
        <v>112</v>
      </c>
      <c r="F197" s="88" t="s">
        <v>573</v>
      </c>
      <c r="G197" s="89" t="s">
        <v>57</v>
      </c>
      <c r="H197" s="108">
        <v>1</v>
      </c>
      <c r="I197" s="107"/>
      <c r="J197" s="90">
        <f t="shared" si="2"/>
        <v>0</v>
      </c>
      <c r="K197" s="88" t="s">
        <v>58</v>
      </c>
    </row>
    <row r="198" spans="1:56" ht="15.95" customHeight="1" x14ac:dyDescent="0.2">
      <c r="C198" s="86">
        <v>149</v>
      </c>
      <c r="D198" s="86" t="s">
        <v>56</v>
      </c>
      <c r="E198" s="87" t="s">
        <v>115</v>
      </c>
      <c r="F198" s="88" t="s">
        <v>574</v>
      </c>
      <c r="G198" s="89" t="s">
        <v>57</v>
      </c>
      <c r="H198" s="108">
        <v>61</v>
      </c>
      <c r="I198" s="107"/>
      <c r="J198" s="90">
        <f t="shared" si="2"/>
        <v>0</v>
      </c>
      <c r="K198" s="88" t="s">
        <v>58</v>
      </c>
    </row>
    <row r="199" spans="1:56" ht="15.95" customHeight="1" x14ac:dyDescent="0.2">
      <c r="C199" s="86">
        <v>150</v>
      </c>
      <c r="D199" s="86" t="s">
        <v>56</v>
      </c>
      <c r="E199" s="87" t="s">
        <v>587</v>
      </c>
      <c r="F199" s="88" t="s">
        <v>575</v>
      </c>
      <c r="G199" s="89" t="s">
        <v>57</v>
      </c>
      <c r="H199" s="108">
        <v>20</v>
      </c>
      <c r="I199" s="107"/>
      <c r="J199" s="90">
        <f t="shared" si="2"/>
        <v>0</v>
      </c>
      <c r="K199" s="88" t="s">
        <v>58</v>
      </c>
    </row>
    <row r="200" spans="1:56" ht="15.95" customHeight="1" x14ac:dyDescent="0.2">
      <c r="C200" s="86">
        <v>151</v>
      </c>
      <c r="D200" s="86" t="s">
        <v>56</v>
      </c>
      <c r="E200" s="87" t="s">
        <v>121</v>
      </c>
      <c r="F200" s="88" t="s">
        <v>580</v>
      </c>
      <c r="G200" s="89" t="s">
        <v>57</v>
      </c>
      <c r="H200" s="108">
        <v>1</v>
      </c>
      <c r="I200" s="107"/>
      <c r="J200" s="90">
        <f t="shared" si="2"/>
        <v>0</v>
      </c>
      <c r="K200" s="88" t="s">
        <v>58</v>
      </c>
    </row>
    <row r="201" spans="1:56" ht="15.95" customHeight="1" x14ac:dyDescent="0.2">
      <c r="C201" s="86">
        <v>152</v>
      </c>
      <c r="D201" s="86" t="s">
        <v>56</v>
      </c>
      <c r="E201" s="87" t="s">
        <v>141</v>
      </c>
      <c r="F201" s="88" t="s">
        <v>718</v>
      </c>
      <c r="G201" s="89" t="s">
        <v>57</v>
      </c>
      <c r="H201" s="108">
        <v>2</v>
      </c>
      <c r="I201" s="107"/>
      <c r="J201" s="90">
        <f t="shared" si="2"/>
        <v>0</v>
      </c>
      <c r="K201" s="88" t="s">
        <v>58</v>
      </c>
    </row>
    <row r="202" spans="1:56" ht="15.95" customHeight="1" x14ac:dyDescent="0.2">
      <c r="C202" s="86">
        <v>153</v>
      </c>
      <c r="D202" s="86" t="s">
        <v>56</v>
      </c>
      <c r="E202" s="87" t="s">
        <v>147</v>
      </c>
      <c r="F202" s="88" t="s">
        <v>719</v>
      </c>
      <c r="G202" s="89" t="s">
        <v>57</v>
      </c>
      <c r="H202" s="108">
        <v>2</v>
      </c>
      <c r="I202" s="107"/>
      <c r="J202" s="90">
        <f t="shared" si="2"/>
        <v>0</v>
      </c>
      <c r="K202" s="88" t="s">
        <v>58</v>
      </c>
    </row>
    <row r="203" spans="1:56" ht="15.95" customHeight="1" x14ac:dyDescent="0.2">
      <c r="C203" s="86">
        <v>154</v>
      </c>
      <c r="D203" s="86" t="s">
        <v>56</v>
      </c>
      <c r="E203" s="87" t="s">
        <v>226</v>
      </c>
      <c r="F203" s="88" t="s">
        <v>720</v>
      </c>
      <c r="G203" s="89" t="s">
        <v>57</v>
      </c>
      <c r="H203" s="108">
        <v>1</v>
      </c>
      <c r="I203" s="107"/>
      <c r="J203" s="90">
        <f t="shared" si="2"/>
        <v>0</v>
      </c>
      <c r="K203" s="88" t="s">
        <v>58</v>
      </c>
    </row>
    <row r="204" spans="1:56" ht="15.95" customHeight="1" x14ac:dyDescent="0.2">
      <c r="C204" s="86">
        <v>155</v>
      </c>
      <c r="D204" s="86" t="s">
        <v>56</v>
      </c>
      <c r="E204" s="87" t="s">
        <v>460</v>
      </c>
      <c r="F204" s="88" t="s">
        <v>586</v>
      </c>
      <c r="G204" s="89" t="s">
        <v>57</v>
      </c>
      <c r="H204" s="108">
        <v>10</v>
      </c>
      <c r="I204" s="107"/>
      <c r="J204" s="90">
        <f t="shared" si="2"/>
        <v>0</v>
      </c>
      <c r="K204" s="88" t="s">
        <v>58</v>
      </c>
    </row>
    <row r="205" spans="1:56" ht="15.95" customHeight="1" x14ac:dyDescent="0.2">
      <c r="C205" s="86">
        <v>156</v>
      </c>
      <c r="D205" s="86" t="s">
        <v>56</v>
      </c>
      <c r="E205" s="87" t="s">
        <v>648</v>
      </c>
      <c r="F205" s="88" t="s">
        <v>695</v>
      </c>
      <c r="G205" s="89" t="s">
        <v>57</v>
      </c>
      <c r="H205" s="108">
        <v>8</v>
      </c>
      <c r="I205" s="107"/>
      <c r="J205" s="90">
        <f t="shared" si="2"/>
        <v>0</v>
      </c>
      <c r="K205" s="88" t="s">
        <v>58</v>
      </c>
    </row>
    <row r="207" spans="1:56" ht="15" x14ac:dyDescent="0.2">
      <c r="D207" s="82" t="s">
        <v>35</v>
      </c>
      <c r="E207" s="83" t="s">
        <v>89</v>
      </c>
      <c r="F207" s="83" t="s">
        <v>662</v>
      </c>
      <c r="G207" s="80"/>
      <c r="H207" s="111"/>
      <c r="I207" s="80"/>
      <c r="J207" s="84">
        <f>SUBTOTAL(9,J208:J257)</f>
        <v>0</v>
      </c>
    </row>
    <row r="208" spans="1:56" ht="15.95" customHeight="1" x14ac:dyDescent="0.2">
      <c r="C208" s="86">
        <v>157</v>
      </c>
      <c r="D208" s="86" t="s">
        <v>56</v>
      </c>
      <c r="E208" s="87" t="s">
        <v>97</v>
      </c>
      <c r="F208" s="88" t="s">
        <v>585</v>
      </c>
      <c r="G208" s="89" t="s">
        <v>57</v>
      </c>
      <c r="H208" s="108">
        <v>1</v>
      </c>
      <c r="I208" s="107"/>
      <c r="J208" s="90">
        <f>H208*I208</f>
        <v>0</v>
      </c>
      <c r="K208" s="88" t="s">
        <v>58</v>
      </c>
    </row>
    <row r="209" spans="3:13" ht="15.95" customHeight="1" x14ac:dyDescent="0.2">
      <c r="C209" s="86">
        <v>158</v>
      </c>
      <c r="D209" s="86" t="s">
        <v>56</v>
      </c>
      <c r="E209" s="87" t="s">
        <v>98</v>
      </c>
      <c r="F209" s="88" t="s">
        <v>505</v>
      </c>
      <c r="G209" s="89" t="s">
        <v>57</v>
      </c>
      <c r="H209" s="108">
        <v>7</v>
      </c>
      <c r="I209" s="107"/>
      <c r="J209" s="90">
        <f t="shared" ref="J209:J257" si="3">H209*I209</f>
        <v>0</v>
      </c>
      <c r="K209" s="88" t="s">
        <v>58</v>
      </c>
    </row>
    <row r="210" spans="3:13" ht="15.95" customHeight="1" x14ac:dyDescent="0.2">
      <c r="C210" s="86">
        <v>159</v>
      </c>
      <c r="D210" s="86" t="s">
        <v>56</v>
      </c>
      <c r="E210" s="87" t="s">
        <v>101</v>
      </c>
      <c r="F210" s="88" t="s">
        <v>506</v>
      </c>
      <c r="G210" s="89" t="s">
        <v>57</v>
      </c>
      <c r="H210" s="108">
        <v>41</v>
      </c>
      <c r="I210" s="107"/>
      <c r="J210" s="90">
        <f t="shared" si="3"/>
        <v>0</v>
      </c>
      <c r="K210" s="88" t="s">
        <v>58</v>
      </c>
    </row>
    <row r="211" spans="3:13" ht="15.95" customHeight="1" x14ac:dyDescent="0.2">
      <c r="C211" s="86">
        <v>160</v>
      </c>
      <c r="D211" s="86" t="s">
        <v>56</v>
      </c>
      <c r="E211" s="87" t="s">
        <v>102</v>
      </c>
      <c r="F211" s="88" t="s">
        <v>507</v>
      </c>
      <c r="G211" s="89" t="s">
        <v>57</v>
      </c>
      <c r="H211" s="108">
        <v>1</v>
      </c>
      <c r="I211" s="107"/>
      <c r="J211" s="90">
        <f t="shared" si="3"/>
        <v>0</v>
      </c>
      <c r="K211" s="88" t="s">
        <v>58</v>
      </c>
    </row>
    <row r="212" spans="3:13" ht="15.95" customHeight="1" x14ac:dyDescent="0.2">
      <c r="C212" s="86">
        <v>161</v>
      </c>
      <c r="D212" s="86" t="s">
        <v>56</v>
      </c>
      <c r="E212" s="87" t="s">
        <v>106</v>
      </c>
      <c r="F212" s="88" t="s">
        <v>508</v>
      </c>
      <c r="G212" s="89" t="s">
        <v>57</v>
      </c>
      <c r="H212" s="108">
        <v>42</v>
      </c>
      <c r="I212" s="107"/>
      <c r="J212" s="90">
        <f t="shared" si="3"/>
        <v>0</v>
      </c>
      <c r="K212" s="88" t="s">
        <v>58</v>
      </c>
    </row>
    <row r="213" spans="3:13" s="122" customFormat="1" ht="15.95" customHeight="1" x14ac:dyDescent="0.2">
      <c r="C213" s="86">
        <v>162</v>
      </c>
      <c r="D213" s="86" t="s">
        <v>56</v>
      </c>
      <c r="E213" s="87" t="s">
        <v>107</v>
      </c>
      <c r="F213" s="88" t="s">
        <v>682</v>
      </c>
      <c r="G213" s="89" t="s">
        <v>57</v>
      </c>
      <c r="H213" s="108">
        <v>2</v>
      </c>
      <c r="I213" s="107"/>
      <c r="J213" s="90">
        <f t="shared" si="3"/>
        <v>0</v>
      </c>
      <c r="K213" s="88" t="s">
        <v>58</v>
      </c>
      <c r="L213" s="29"/>
      <c r="M213" s="29"/>
    </row>
    <row r="214" spans="3:13" ht="15.95" customHeight="1" x14ac:dyDescent="0.2">
      <c r="C214" s="86">
        <v>163</v>
      </c>
      <c r="D214" s="86" t="s">
        <v>56</v>
      </c>
      <c r="E214" s="87" t="s">
        <v>584</v>
      </c>
      <c r="F214" s="88" t="s">
        <v>563</v>
      </c>
      <c r="G214" s="89" t="s">
        <v>57</v>
      </c>
      <c r="H214" s="108">
        <v>8</v>
      </c>
      <c r="I214" s="107"/>
      <c r="J214" s="90">
        <f t="shared" si="3"/>
        <v>0</v>
      </c>
      <c r="K214" s="88" t="s">
        <v>58</v>
      </c>
    </row>
    <row r="215" spans="3:13" ht="15.95" customHeight="1" x14ac:dyDescent="0.2">
      <c r="C215" s="86">
        <v>164</v>
      </c>
      <c r="D215" s="86" t="s">
        <v>56</v>
      </c>
      <c r="E215" s="87" t="s">
        <v>108</v>
      </c>
      <c r="F215" s="88" t="s">
        <v>509</v>
      </c>
      <c r="G215" s="89" t="s">
        <v>57</v>
      </c>
      <c r="H215" s="108">
        <v>16</v>
      </c>
      <c r="I215" s="107"/>
      <c r="J215" s="90">
        <f t="shared" si="3"/>
        <v>0</v>
      </c>
      <c r="K215" s="88" t="s">
        <v>58</v>
      </c>
    </row>
    <row r="216" spans="3:13" ht="15.95" customHeight="1" x14ac:dyDescent="0.2">
      <c r="C216" s="86">
        <v>165</v>
      </c>
      <c r="D216" s="86" t="s">
        <v>56</v>
      </c>
      <c r="E216" s="87" t="s">
        <v>109</v>
      </c>
      <c r="F216" s="88" t="s">
        <v>510</v>
      </c>
      <c r="G216" s="89" t="s">
        <v>57</v>
      </c>
      <c r="H216" s="108">
        <v>5</v>
      </c>
      <c r="I216" s="107"/>
      <c r="J216" s="90">
        <f t="shared" si="3"/>
        <v>0</v>
      </c>
      <c r="K216" s="88" t="s">
        <v>58</v>
      </c>
    </row>
    <row r="217" spans="3:13" ht="15.95" customHeight="1" x14ac:dyDescent="0.2">
      <c r="C217" s="86">
        <v>166</v>
      </c>
      <c r="D217" s="86" t="s">
        <v>56</v>
      </c>
      <c r="E217" s="87" t="s">
        <v>110</v>
      </c>
      <c r="F217" s="88" t="s">
        <v>511</v>
      </c>
      <c r="G217" s="89" t="s">
        <v>57</v>
      </c>
      <c r="H217" s="108">
        <v>105</v>
      </c>
      <c r="I217" s="107"/>
      <c r="J217" s="90">
        <f t="shared" si="3"/>
        <v>0</v>
      </c>
      <c r="K217" s="88" t="s">
        <v>58</v>
      </c>
    </row>
    <row r="218" spans="3:13" ht="15.95" customHeight="1" x14ac:dyDescent="0.2">
      <c r="C218" s="86">
        <v>167</v>
      </c>
      <c r="D218" s="86" t="s">
        <v>56</v>
      </c>
      <c r="E218" s="87" t="s">
        <v>474</v>
      </c>
      <c r="F218" s="88" t="s">
        <v>512</v>
      </c>
      <c r="G218" s="89" t="s">
        <v>57</v>
      </c>
      <c r="H218" s="108">
        <v>82</v>
      </c>
      <c r="I218" s="107"/>
      <c r="J218" s="90">
        <f t="shared" si="3"/>
        <v>0</v>
      </c>
      <c r="K218" s="88" t="s">
        <v>58</v>
      </c>
    </row>
    <row r="219" spans="3:13" ht="15.95" customHeight="1" x14ac:dyDescent="0.2">
      <c r="C219" s="86">
        <v>168</v>
      </c>
      <c r="D219" s="86" t="s">
        <v>56</v>
      </c>
      <c r="E219" s="87" t="s">
        <v>547</v>
      </c>
      <c r="F219" s="88" t="s">
        <v>548</v>
      </c>
      <c r="G219" s="89" t="s">
        <v>57</v>
      </c>
      <c r="H219" s="108">
        <v>1</v>
      </c>
      <c r="I219" s="107"/>
      <c r="J219" s="90">
        <f t="shared" si="3"/>
        <v>0</v>
      </c>
      <c r="K219" s="88" t="s">
        <v>58</v>
      </c>
    </row>
    <row r="220" spans="3:13" ht="15.95" customHeight="1" x14ac:dyDescent="0.2">
      <c r="C220" s="86">
        <v>169</v>
      </c>
      <c r="D220" s="86" t="s">
        <v>56</v>
      </c>
      <c r="E220" s="87" t="s">
        <v>111</v>
      </c>
      <c r="F220" s="88" t="s">
        <v>513</v>
      </c>
      <c r="G220" s="89" t="s">
        <v>57</v>
      </c>
      <c r="H220" s="108">
        <v>36</v>
      </c>
      <c r="I220" s="107"/>
      <c r="J220" s="90">
        <f t="shared" si="3"/>
        <v>0</v>
      </c>
      <c r="K220" s="88" t="s">
        <v>58</v>
      </c>
    </row>
    <row r="221" spans="3:13" ht="15.95" customHeight="1" x14ac:dyDescent="0.2">
      <c r="C221" s="86">
        <v>170</v>
      </c>
      <c r="D221" s="86" t="s">
        <v>56</v>
      </c>
      <c r="E221" s="87" t="s">
        <v>112</v>
      </c>
      <c r="F221" s="88" t="s">
        <v>514</v>
      </c>
      <c r="G221" s="89" t="s">
        <v>57</v>
      </c>
      <c r="H221" s="108">
        <v>18</v>
      </c>
      <c r="I221" s="107"/>
      <c r="J221" s="90">
        <f t="shared" si="3"/>
        <v>0</v>
      </c>
      <c r="K221" s="88" t="s">
        <v>58</v>
      </c>
    </row>
    <row r="222" spans="3:13" ht="15.95" customHeight="1" x14ac:dyDescent="0.2">
      <c r="C222" s="86">
        <v>171</v>
      </c>
      <c r="D222" s="86" t="s">
        <v>56</v>
      </c>
      <c r="E222" s="87" t="s">
        <v>115</v>
      </c>
      <c r="F222" s="88" t="s">
        <v>515</v>
      </c>
      <c r="G222" s="89" t="s">
        <v>57</v>
      </c>
      <c r="H222" s="108">
        <v>4</v>
      </c>
      <c r="I222" s="107"/>
      <c r="J222" s="90">
        <f t="shared" si="3"/>
        <v>0</v>
      </c>
      <c r="K222" s="88" t="s">
        <v>58</v>
      </c>
    </row>
    <row r="223" spans="3:13" ht="15.95" customHeight="1" x14ac:dyDescent="0.2">
      <c r="C223" s="86">
        <v>172</v>
      </c>
      <c r="D223" s="86" t="s">
        <v>56</v>
      </c>
      <c r="E223" s="87" t="s">
        <v>121</v>
      </c>
      <c r="F223" s="88" t="s">
        <v>516</v>
      </c>
      <c r="G223" s="89" t="s">
        <v>57</v>
      </c>
      <c r="H223" s="108">
        <v>2</v>
      </c>
      <c r="I223" s="107"/>
      <c r="J223" s="90">
        <f t="shared" si="3"/>
        <v>0</v>
      </c>
      <c r="K223" s="88" t="s">
        <v>58</v>
      </c>
    </row>
    <row r="224" spans="3:13" ht="15.95" customHeight="1" x14ac:dyDescent="0.2">
      <c r="C224" s="86">
        <v>173</v>
      </c>
      <c r="D224" s="86" t="s">
        <v>56</v>
      </c>
      <c r="E224" s="87" t="s">
        <v>122</v>
      </c>
      <c r="F224" s="88" t="s">
        <v>517</v>
      </c>
      <c r="G224" s="89" t="s">
        <v>57</v>
      </c>
      <c r="H224" s="108">
        <v>18</v>
      </c>
      <c r="I224" s="107"/>
      <c r="J224" s="90">
        <f t="shared" si="3"/>
        <v>0</v>
      </c>
      <c r="K224" s="88" t="s">
        <v>58</v>
      </c>
    </row>
    <row r="225" spans="3:13" ht="15.95" customHeight="1" x14ac:dyDescent="0.2">
      <c r="C225" s="86">
        <v>174</v>
      </c>
      <c r="D225" s="86" t="s">
        <v>56</v>
      </c>
      <c r="E225" s="87" t="s">
        <v>565</v>
      </c>
      <c r="F225" s="88" t="s">
        <v>564</v>
      </c>
      <c r="G225" s="89" t="s">
        <v>57</v>
      </c>
      <c r="H225" s="108">
        <v>3</v>
      </c>
      <c r="I225" s="107"/>
      <c r="J225" s="90">
        <f t="shared" si="3"/>
        <v>0</v>
      </c>
      <c r="K225" s="88" t="s">
        <v>58</v>
      </c>
    </row>
    <row r="226" spans="3:13" ht="15.95" customHeight="1" x14ac:dyDescent="0.2">
      <c r="C226" s="86">
        <v>175</v>
      </c>
      <c r="D226" s="86" t="s">
        <v>56</v>
      </c>
      <c r="E226" s="87" t="s">
        <v>136</v>
      </c>
      <c r="F226" s="88" t="s">
        <v>520</v>
      </c>
      <c r="G226" s="89" t="s">
        <v>57</v>
      </c>
      <c r="H226" s="108">
        <v>17</v>
      </c>
      <c r="I226" s="107"/>
      <c r="J226" s="90">
        <f t="shared" si="3"/>
        <v>0</v>
      </c>
      <c r="K226" s="88" t="s">
        <v>58</v>
      </c>
    </row>
    <row r="227" spans="3:13" ht="15.95" customHeight="1" x14ac:dyDescent="0.2">
      <c r="C227" s="86">
        <v>176</v>
      </c>
      <c r="D227" s="86" t="s">
        <v>56</v>
      </c>
      <c r="E227" s="87" t="s">
        <v>146</v>
      </c>
      <c r="F227" s="88" t="s">
        <v>521</v>
      </c>
      <c r="G227" s="89" t="s">
        <v>57</v>
      </c>
      <c r="H227" s="108">
        <v>1</v>
      </c>
      <c r="I227" s="107"/>
      <c r="J227" s="90">
        <f t="shared" si="3"/>
        <v>0</v>
      </c>
      <c r="K227" s="88" t="s">
        <v>58</v>
      </c>
    </row>
    <row r="228" spans="3:13" ht="15.95" customHeight="1" x14ac:dyDescent="0.2">
      <c r="C228" s="86">
        <v>177</v>
      </c>
      <c r="D228" s="86" t="s">
        <v>56</v>
      </c>
      <c r="E228" s="87" t="s">
        <v>147</v>
      </c>
      <c r="F228" s="88" t="s">
        <v>522</v>
      </c>
      <c r="G228" s="89" t="s">
        <v>57</v>
      </c>
      <c r="H228" s="108">
        <v>1</v>
      </c>
      <c r="I228" s="107"/>
      <c r="J228" s="90">
        <f t="shared" si="3"/>
        <v>0</v>
      </c>
      <c r="K228" s="88" t="s">
        <v>58</v>
      </c>
    </row>
    <row r="229" spans="3:13" ht="15.95" customHeight="1" x14ac:dyDescent="0.2">
      <c r="C229" s="86">
        <v>178</v>
      </c>
      <c r="D229" s="86" t="s">
        <v>56</v>
      </c>
      <c r="E229" s="87" t="s">
        <v>172</v>
      </c>
      <c r="F229" s="88" t="s">
        <v>525</v>
      </c>
      <c r="G229" s="89" t="s">
        <v>57</v>
      </c>
      <c r="H229" s="108">
        <v>2</v>
      </c>
      <c r="I229" s="107"/>
      <c r="J229" s="90">
        <f t="shared" si="3"/>
        <v>0</v>
      </c>
      <c r="K229" s="88" t="s">
        <v>58</v>
      </c>
    </row>
    <row r="230" spans="3:13" ht="15.95" customHeight="1" x14ac:dyDescent="0.2">
      <c r="C230" s="86">
        <v>179</v>
      </c>
      <c r="D230" s="86" t="s">
        <v>56</v>
      </c>
      <c r="E230" s="87" t="s">
        <v>189</v>
      </c>
      <c r="F230" s="88" t="s">
        <v>526</v>
      </c>
      <c r="G230" s="89" t="s">
        <v>57</v>
      </c>
      <c r="H230" s="108">
        <v>1</v>
      </c>
      <c r="I230" s="107"/>
      <c r="J230" s="90">
        <f t="shared" si="3"/>
        <v>0</v>
      </c>
      <c r="K230" s="88" t="s">
        <v>58</v>
      </c>
    </row>
    <row r="231" spans="3:13" ht="15.95" customHeight="1" x14ac:dyDescent="0.2">
      <c r="C231" s="86">
        <v>180</v>
      </c>
      <c r="D231" s="86" t="s">
        <v>56</v>
      </c>
      <c r="E231" s="87" t="s">
        <v>194</v>
      </c>
      <c r="F231" s="88" t="s">
        <v>717</v>
      </c>
      <c r="G231" s="89" t="s">
        <v>57</v>
      </c>
      <c r="H231" s="108">
        <v>13</v>
      </c>
      <c r="I231" s="107"/>
      <c r="J231" s="90">
        <f t="shared" si="3"/>
        <v>0</v>
      </c>
      <c r="K231" s="88" t="s">
        <v>58</v>
      </c>
    </row>
    <row r="232" spans="3:13" ht="15.95" customHeight="1" x14ac:dyDescent="0.2">
      <c r="C232" s="86">
        <v>181</v>
      </c>
      <c r="D232" s="86" t="s">
        <v>56</v>
      </c>
      <c r="E232" s="87" t="s">
        <v>204</v>
      </c>
      <c r="F232" s="88" t="s">
        <v>528</v>
      </c>
      <c r="G232" s="89" t="s">
        <v>57</v>
      </c>
      <c r="H232" s="108">
        <v>7</v>
      </c>
      <c r="I232" s="107"/>
      <c r="J232" s="90">
        <f t="shared" si="3"/>
        <v>0</v>
      </c>
      <c r="K232" s="88" t="s">
        <v>58</v>
      </c>
    </row>
    <row r="233" spans="3:13" ht="15.95" customHeight="1" x14ac:dyDescent="0.2">
      <c r="C233" s="86">
        <v>182</v>
      </c>
      <c r="D233" s="86" t="s">
        <v>56</v>
      </c>
      <c r="E233" s="87" t="s">
        <v>223</v>
      </c>
      <c r="F233" s="88" t="s">
        <v>566</v>
      </c>
      <c r="G233" s="89" t="s">
        <v>57</v>
      </c>
      <c r="H233" s="108">
        <v>8</v>
      </c>
      <c r="I233" s="107"/>
      <c r="J233" s="90">
        <f t="shared" si="3"/>
        <v>0</v>
      </c>
      <c r="K233" s="88" t="s">
        <v>58</v>
      </c>
    </row>
    <row r="234" spans="3:13" s="136" customFormat="1" ht="15.95" customHeight="1" x14ac:dyDescent="0.2">
      <c r="C234" s="86">
        <v>183</v>
      </c>
      <c r="D234" s="86" t="s">
        <v>56</v>
      </c>
      <c r="E234" s="87" t="s">
        <v>226</v>
      </c>
      <c r="F234" s="88" t="s">
        <v>721</v>
      </c>
      <c r="G234" s="89" t="s">
        <v>57</v>
      </c>
      <c r="H234" s="108">
        <v>1</v>
      </c>
      <c r="I234" s="107"/>
      <c r="J234" s="90">
        <f t="shared" ref="J234" si="4">H234*I234</f>
        <v>0</v>
      </c>
      <c r="K234" s="88" t="s">
        <v>58</v>
      </c>
      <c r="L234" s="29"/>
      <c r="M234" s="29"/>
    </row>
    <row r="235" spans="3:13" ht="15.95" customHeight="1" x14ac:dyDescent="0.2">
      <c r="C235" s="86">
        <v>184</v>
      </c>
      <c r="D235" s="86" t="s">
        <v>56</v>
      </c>
      <c r="E235" s="87" t="s">
        <v>460</v>
      </c>
      <c r="F235" s="88" t="s">
        <v>533</v>
      </c>
      <c r="G235" s="89" t="s">
        <v>57</v>
      </c>
      <c r="H235" s="108">
        <v>6</v>
      </c>
      <c r="I235" s="107"/>
      <c r="J235" s="90">
        <f t="shared" si="3"/>
        <v>0</v>
      </c>
      <c r="K235" s="88" t="s">
        <v>58</v>
      </c>
    </row>
    <row r="236" spans="3:13" ht="15.95" customHeight="1" x14ac:dyDescent="0.2">
      <c r="C236" s="86">
        <v>185</v>
      </c>
      <c r="D236" s="86" t="s">
        <v>56</v>
      </c>
      <c r="E236" s="87" t="s">
        <v>619</v>
      </c>
      <c r="F236" s="88" t="s">
        <v>549</v>
      </c>
      <c r="G236" s="89" t="s">
        <v>57</v>
      </c>
      <c r="H236" s="108">
        <v>1</v>
      </c>
      <c r="I236" s="107"/>
      <c r="J236" s="90">
        <f t="shared" si="3"/>
        <v>0</v>
      </c>
      <c r="K236" s="88" t="s">
        <v>58</v>
      </c>
    </row>
    <row r="237" spans="3:13" ht="15.95" customHeight="1" x14ac:dyDescent="0.2">
      <c r="C237" s="86">
        <v>186</v>
      </c>
      <c r="D237" s="86" t="s">
        <v>56</v>
      </c>
      <c r="E237" s="87" t="s">
        <v>628</v>
      </c>
      <c r="F237" s="88" t="s">
        <v>696</v>
      </c>
      <c r="G237" s="89" t="s">
        <v>57</v>
      </c>
      <c r="H237" s="108">
        <v>2</v>
      </c>
      <c r="I237" s="107"/>
      <c r="J237" s="90">
        <f t="shared" si="3"/>
        <v>0</v>
      </c>
      <c r="K237" s="88" t="s">
        <v>58</v>
      </c>
    </row>
    <row r="238" spans="3:13" ht="15.95" customHeight="1" x14ac:dyDescent="0.2">
      <c r="C238" s="86">
        <v>187</v>
      </c>
      <c r="D238" s="86" t="s">
        <v>56</v>
      </c>
      <c r="E238" s="87" t="s">
        <v>643</v>
      </c>
      <c r="F238" s="88" t="s">
        <v>697</v>
      </c>
      <c r="G238" s="89" t="s">
        <v>57</v>
      </c>
      <c r="H238" s="108">
        <v>1</v>
      </c>
      <c r="I238" s="107"/>
      <c r="J238" s="90">
        <f t="shared" si="3"/>
        <v>0</v>
      </c>
      <c r="K238" s="88" t="s">
        <v>58</v>
      </c>
    </row>
    <row r="239" spans="3:13" ht="15.95" customHeight="1" x14ac:dyDescent="0.2">
      <c r="C239" s="86">
        <v>188</v>
      </c>
      <c r="D239" s="86" t="s">
        <v>56</v>
      </c>
      <c r="E239" s="87" t="s">
        <v>630</v>
      </c>
      <c r="F239" s="88" t="s">
        <v>698</v>
      </c>
      <c r="G239" s="89" t="s">
        <v>57</v>
      </c>
      <c r="H239" s="108">
        <v>2</v>
      </c>
      <c r="I239" s="107"/>
      <c r="J239" s="90">
        <f t="shared" si="3"/>
        <v>0</v>
      </c>
      <c r="K239" s="88" t="s">
        <v>58</v>
      </c>
    </row>
    <row r="240" spans="3:13" s="125" customFormat="1" ht="15.95" customHeight="1" x14ac:dyDescent="0.2">
      <c r="C240" s="86">
        <v>189</v>
      </c>
      <c r="D240" s="86" t="s">
        <v>56</v>
      </c>
      <c r="E240" s="87" t="s">
        <v>683</v>
      </c>
      <c r="F240" s="88" t="s">
        <v>699</v>
      </c>
      <c r="G240" s="89" t="s">
        <v>57</v>
      </c>
      <c r="H240" s="108">
        <v>1</v>
      </c>
      <c r="I240" s="107"/>
      <c r="J240" s="90">
        <f t="shared" si="3"/>
        <v>0</v>
      </c>
      <c r="K240" s="88" t="s">
        <v>58</v>
      </c>
      <c r="L240" s="29"/>
      <c r="M240" s="29"/>
    </row>
    <row r="241" spans="3:13" ht="15.95" customHeight="1" x14ac:dyDescent="0.2">
      <c r="C241" s="86">
        <v>190</v>
      </c>
      <c r="D241" s="86" t="s">
        <v>56</v>
      </c>
      <c r="E241" s="87" t="s">
        <v>635</v>
      </c>
      <c r="F241" s="88" t="s">
        <v>704</v>
      </c>
      <c r="G241" s="89" t="s">
        <v>57</v>
      </c>
      <c r="H241" s="108">
        <v>2</v>
      </c>
      <c r="I241" s="107"/>
      <c r="J241" s="90">
        <f t="shared" si="3"/>
        <v>0</v>
      </c>
      <c r="K241" s="88" t="s">
        <v>58</v>
      </c>
    </row>
    <row r="242" spans="3:13" ht="15.95" customHeight="1" x14ac:dyDescent="0.2">
      <c r="C242" s="86">
        <v>191</v>
      </c>
      <c r="D242" s="86" t="s">
        <v>56</v>
      </c>
      <c r="E242" s="87" t="s">
        <v>629</v>
      </c>
      <c r="F242" s="88" t="s">
        <v>705</v>
      </c>
      <c r="G242" s="89" t="s">
        <v>57</v>
      </c>
      <c r="H242" s="108">
        <v>4</v>
      </c>
      <c r="I242" s="107"/>
      <c r="J242" s="90">
        <f t="shared" si="3"/>
        <v>0</v>
      </c>
      <c r="K242" s="88" t="s">
        <v>58</v>
      </c>
    </row>
    <row r="243" spans="3:13" ht="15.95" customHeight="1" x14ac:dyDescent="0.2">
      <c r="C243" s="86">
        <v>192</v>
      </c>
      <c r="D243" s="86" t="s">
        <v>56</v>
      </c>
      <c r="E243" s="87" t="s">
        <v>620</v>
      </c>
      <c r="F243" s="88" t="s">
        <v>550</v>
      </c>
      <c r="G243" s="89" t="s">
        <v>57</v>
      </c>
      <c r="H243" s="108">
        <v>4</v>
      </c>
      <c r="I243" s="107"/>
      <c r="J243" s="90">
        <f t="shared" si="3"/>
        <v>0</v>
      </c>
      <c r="K243" s="88" t="s">
        <v>58</v>
      </c>
    </row>
    <row r="244" spans="3:13" ht="15.95" customHeight="1" x14ac:dyDescent="0.2">
      <c r="C244" s="86">
        <v>193</v>
      </c>
      <c r="D244" s="86" t="s">
        <v>56</v>
      </c>
      <c r="E244" s="87" t="s">
        <v>621</v>
      </c>
      <c r="F244" s="88" t="s">
        <v>551</v>
      </c>
      <c r="G244" s="89" t="s">
        <v>57</v>
      </c>
      <c r="H244" s="108">
        <v>1</v>
      </c>
      <c r="I244" s="107"/>
      <c r="J244" s="90">
        <f t="shared" si="3"/>
        <v>0</v>
      </c>
      <c r="K244" s="88" t="s">
        <v>58</v>
      </c>
    </row>
    <row r="245" spans="3:13" ht="15.95" customHeight="1" x14ac:dyDescent="0.2">
      <c r="C245" s="86">
        <v>194</v>
      </c>
      <c r="D245" s="86" t="s">
        <v>56</v>
      </c>
      <c r="E245" s="87" t="s">
        <v>636</v>
      </c>
      <c r="F245" s="88" t="s">
        <v>706</v>
      </c>
      <c r="G245" s="89" t="s">
        <v>57</v>
      </c>
      <c r="H245" s="108">
        <v>1</v>
      </c>
      <c r="I245" s="107"/>
      <c r="J245" s="90">
        <f t="shared" si="3"/>
        <v>0</v>
      </c>
      <c r="K245" s="88" t="s">
        <v>58</v>
      </c>
    </row>
    <row r="246" spans="3:13" ht="15.95" customHeight="1" x14ac:dyDescent="0.2">
      <c r="C246" s="86">
        <v>195</v>
      </c>
      <c r="D246" s="86" t="s">
        <v>56</v>
      </c>
      <c r="E246" s="87" t="s">
        <v>631</v>
      </c>
      <c r="F246" s="88" t="s">
        <v>707</v>
      </c>
      <c r="G246" s="89" t="s">
        <v>57</v>
      </c>
      <c r="H246" s="108">
        <v>4</v>
      </c>
      <c r="I246" s="107"/>
      <c r="J246" s="90">
        <f t="shared" si="3"/>
        <v>0</v>
      </c>
      <c r="K246" s="88" t="s">
        <v>58</v>
      </c>
    </row>
    <row r="247" spans="3:13" ht="15.95" customHeight="1" x14ac:dyDescent="0.2">
      <c r="C247" s="86">
        <v>196</v>
      </c>
      <c r="D247" s="86" t="s">
        <v>56</v>
      </c>
      <c r="E247" s="87" t="s">
        <v>637</v>
      </c>
      <c r="F247" s="88" t="s">
        <v>708</v>
      </c>
      <c r="G247" s="89" t="s">
        <v>57</v>
      </c>
      <c r="H247" s="108">
        <v>2</v>
      </c>
      <c r="I247" s="107"/>
      <c r="J247" s="90">
        <f t="shared" si="3"/>
        <v>0</v>
      </c>
      <c r="K247" s="88" t="s">
        <v>58</v>
      </c>
    </row>
    <row r="248" spans="3:13" s="125" customFormat="1" ht="15.95" customHeight="1" x14ac:dyDescent="0.2">
      <c r="C248" s="86">
        <v>197</v>
      </c>
      <c r="D248" s="86" t="s">
        <v>56</v>
      </c>
      <c r="E248" s="87" t="s">
        <v>685</v>
      </c>
      <c r="F248" s="88" t="s">
        <v>712</v>
      </c>
      <c r="G248" s="89" t="s">
        <v>57</v>
      </c>
      <c r="H248" s="108">
        <v>1</v>
      </c>
      <c r="I248" s="107"/>
      <c r="J248" s="90">
        <f t="shared" si="3"/>
        <v>0</v>
      </c>
      <c r="K248" s="88" t="s">
        <v>58</v>
      </c>
      <c r="L248" s="29"/>
      <c r="M248" s="29"/>
    </row>
    <row r="249" spans="3:13" ht="15.95" customHeight="1" x14ac:dyDescent="0.2">
      <c r="C249" s="86">
        <v>198</v>
      </c>
      <c r="D249" s="86" t="s">
        <v>56</v>
      </c>
      <c r="E249" s="87" t="s">
        <v>622</v>
      </c>
      <c r="F249" s="88" t="s">
        <v>552</v>
      </c>
      <c r="G249" s="89" t="s">
        <v>57</v>
      </c>
      <c r="H249" s="108">
        <v>1</v>
      </c>
      <c r="I249" s="107"/>
      <c r="J249" s="90">
        <f t="shared" si="3"/>
        <v>0</v>
      </c>
      <c r="K249" s="88" t="s">
        <v>58</v>
      </c>
    </row>
    <row r="250" spans="3:13" ht="15.95" customHeight="1" x14ac:dyDescent="0.2">
      <c r="C250" s="86">
        <v>199</v>
      </c>
      <c r="D250" s="86" t="s">
        <v>56</v>
      </c>
      <c r="E250" s="87" t="s">
        <v>638</v>
      </c>
      <c r="F250" s="88" t="s">
        <v>709</v>
      </c>
      <c r="G250" s="89" t="s">
        <v>57</v>
      </c>
      <c r="H250" s="108">
        <v>1</v>
      </c>
      <c r="I250" s="107"/>
      <c r="J250" s="90">
        <f t="shared" si="3"/>
        <v>0</v>
      </c>
      <c r="K250" s="88" t="s">
        <v>58</v>
      </c>
    </row>
    <row r="251" spans="3:13" ht="15.95" customHeight="1" x14ac:dyDescent="0.2">
      <c r="C251" s="86">
        <v>200</v>
      </c>
      <c r="D251" s="86" t="s">
        <v>56</v>
      </c>
      <c r="E251" s="87" t="s">
        <v>623</v>
      </c>
      <c r="F251" s="88" t="s">
        <v>576</v>
      </c>
      <c r="G251" s="89" t="s">
        <v>57</v>
      </c>
      <c r="H251" s="108">
        <v>1</v>
      </c>
      <c r="I251" s="107"/>
      <c r="J251" s="90">
        <f t="shared" si="3"/>
        <v>0</v>
      </c>
      <c r="K251" s="88" t="s">
        <v>58</v>
      </c>
    </row>
    <row r="252" spans="3:13" s="125" customFormat="1" ht="15.95" customHeight="1" x14ac:dyDescent="0.2">
      <c r="C252" s="86">
        <v>201</v>
      </c>
      <c r="D252" s="86" t="s">
        <v>56</v>
      </c>
      <c r="E252" s="87" t="s">
        <v>687</v>
      </c>
      <c r="F252" s="88" t="s">
        <v>688</v>
      </c>
      <c r="G252" s="89" t="s">
        <v>57</v>
      </c>
      <c r="H252" s="108">
        <v>2</v>
      </c>
      <c r="I252" s="107"/>
      <c r="J252" s="90">
        <f t="shared" si="3"/>
        <v>0</v>
      </c>
      <c r="K252" s="88" t="s">
        <v>58</v>
      </c>
      <c r="L252" s="29"/>
      <c r="M252" s="29"/>
    </row>
    <row r="253" spans="3:13" ht="15.95" customHeight="1" x14ac:dyDescent="0.2">
      <c r="C253" s="86">
        <v>202</v>
      </c>
      <c r="D253" s="86" t="s">
        <v>56</v>
      </c>
      <c r="E253" s="87" t="s">
        <v>624</v>
      </c>
      <c r="F253" s="88" t="s">
        <v>577</v>
      </c>
      <c r="G253" s="89" t="s">
        <v>57</v>
      </c>
      <c r="H253" s="108">
        <v>1</v>
      </c>
      <c r="I253" s="107"/>
      <c r="J253" s="90">
        <f t="shared" si="3"/>
        <v>0</v>
      </c>
      <c r="K253" s="88" t="s">
        <v>58</v>
      </c>
    </row>
    <row r="254" spans="3:13" ht="15.95" customHeight="1" x14ac:dyDescent="0.2">
      <c r="C254" s="86">
        <v>203</v>
      </c>
      <c r="D254" s="86" t="s">
        <v>56</v>
      </c>
      <c r="E254" s="87" t="s">
        <v>639</v>
      </c>
      <c r="F254" s="88" t="s">
        <v>710</v>
      </c>
      <c r="G254" s="89" t="s">
        <v>57</v>
      </c>
      <c r="H254" s="108">
        <v>1</v>
      </c>
      <c r="I254" s="107"/>
      <c r="J254" s="90">
        <f t="shared" si="3"/>
        <v>0</v>
      </c>
      <c r="K254" s="88" t="s">
        <v>58</v>
      </c>
    </row>
    <row r="255" spans="3:13" ht="15.95" customHeight="1" x14ac:dyDescent="0.2">
      <c r="C255" s="86">
        <v>204</v>
      </c>
      <c r="D255" s="86" t="s">
        <v>56</v>
      </c>
      <c r="E255" s="87" t="s">
        <v>641</v>
      </c>
      <c r="F255" s="88" t="s">
        <v>711</v>
      </c>
      <c r="G255" s="89" t="s">
        <v>57</v>
      </c>
      <c r="H255" s="108">
        <v>1</v>
      </c>
      <c r="I255" s="107"/>
      <c r="J255" s="90">
        <f t="shared" si="3"/>
        <v>0</v>
      </c>
      <c r="K255" s="88" t="s">
        <v>58</v>
      </c>
    </row>
    <row r="256" spans="3:13" ht="15.95" customHeight="1" x14ac:dyDescent="0.2">
      <c r="C256" s="86">
        <v>205</v>
      </c>
      <c r="D256" s="86" t="s">
        <v>56</v>
      </c>
      <c r="E256" s="87" t="s">
        <v>640</v>
      </c>
      <c r="F256" s="88" t="s">
        <v>559</v>
      </c>
      <c r="G256" s="89" t="s">
        <v>57</v>
      </c>
      <c r="H256" s="108">
        <v>1</v>
      </c>
      <c r="I256" s="107"/>
      <c r="J256" s="90">
        <f t="shared" si="3"/>
        <v>0</v>
      </c>
      <c r="K256" s="88" t="s">
        <v>58</v>
      </c>
    </row>
    <row r="257" spans="3:11" ht="15.95" customHeight="1" x14ac:dyDescent="0.2">
      <c r="C257" s="86">
        <v>206</v>
      </c>
      <c r="D257" s="86" t="s">
        <v>56</v>
      </c>
      <c r="E257" s="87" t="s">
        <v>642</v>
      </c>
      <c r="F257" s="88" t="s">
        <v>558</v>
      </c>
      <c r="G257" s="89" t="s">
        <v>57</v>
      </c>
      <c r="H257" s="108">
        <v>1</v>
      </c>
      <c r="I257" s="107"/>
      <c r="J257" s="90">
        <f t="shared" si="3"/>
        <v>0</v>
      </c>
      <c r="K257" s="88" t="s">
        <v>58</v>
      </c>
    </row>
  </sheetData>
  <sheetProtection algorithmName="SHA-512" hashValue="sUg3pRqyi8ke9/oG07tpWSbQHyhk0A5W0Yo869CBp5rG9axSRVq4S8qLvrjmxFN+ZKYAiC+asbFcmNWUGCI18Q==" saltValue="IkgR96EajW12KstJJ/gDQg==" spinCount="100000" sheet="1" objects="1" scenarios="1" formatCells="0" formatColumns="0" formatRows="0" autoFilter="0"/>
  <autoFilter ref="C91:L188"/>
  <mergeCells count="14">
    <mergeCell ref="E7:H7"/>
    <mergeCell ref="E9:H9"/>
    <mergeCell ref="E11:H11"/>
    <mergeCell ref="E13:H13"/>
    <mergeCell ref="E22:H22"/>
    <mergeCell ref="E80:H80"/>
    <mergeCell ref="E82:H82"/>
    <mergeCell ref="E84:H84"/>
    <mergeCell ref="E31:H31"/>
    <mergeCell ref="E52:H52"/>
    <mergeCell ref="E54:H54"/>
    <mergeCell ref="E56:H56"/>
    <mergeCell ref="E58:H58"/>
    <mergeCell ref="E78:H78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showGridLines="0" topLeftCell="A148" zoomScale="115" zoomScaleNormal="115" workbookViewId="0">
      <selection activeCell="F162" sqref="F162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1" width="20.1640625" style="1" customWidth="1"/>
    <col min="12" max="12" width="15" style="29" hidden="1" customWidth="1"/>
    <col min="13" max="16384" width="9.33203125" style="1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30"/>
      <c r="C3" s="31"/>
      <c r="D3" s="31"/>
      <c r="E3" s="31"/>
      <c r="F3" s="31"/>
      <c r="G3" s="31"/>
      <c r="H3" s="31"/>
      <c r="I3" s="31"/>
      <c r="J3" s="31"/>
      <c r="K3" s="31"/>
    </row>
    <row r="4" spans="1:12" ht="24.95" hidden="1" customHeight="1" x14ac:dyDescent="0.2">
      <c r="B4" s="32"/>
      <c r="D4" s="33" t="s">
        <v>40</v>
      </c>
    </row>
    <row r="5" spans="1:12" ht="6.95" hidden="1" customHeight="1" x14ac:dyDescent="0.2">
      <c r="B5" s="32"/>
    </row>
    <row r="6" spans="1:12" ht="12" hidden="1" customHeight="1" x14ac:dyDescent="0.2">
      <c r="B6" s="32"/>
      <c r="D6" s="34" t="s">
        <v>3</v>
      </c>
    </row>
    <row r="7" spans="1:12" ht="16.5" hidden="1" customHeight="1" x14ac:dyDescent="0.2">
      <c r="B7" s="32"/>
      <c r="E7" s="158" t="e">
        <f>#REF!</f>
        <v>#REF!</v>
      </c>
      <c r="F7" s="159"/>
      <c r="G7" s="159"/>
      <c r="H7" s="159"/>
    </row>
    <row r="8" spans="1:12" ht="12.75" hidden="1" x14ac:dyDescent="0.2">
      <c r="B8" s="32"/>
      <c r="D8" s="34" t="s">
        <v>41</v>
      </c>
    </row>
    <row r="9" spans="1:12" ht="16.5" hidden="1" customHeight="1" x14ac:dyDescent="0.2">
      <c r="B9" s="32"/>
      <c r="E9" s="158" t="s">
        <v>42</v>
      </c>
      <c r="F9" s="160"/>
      <c r="G9" s="160"/>
      <c r="H9" s="160"/>
    </row>
    <row r="10" spans="1:12" ht="12" hidden="1" customHeight="1" x14ac:dyDescent="0.2">
      <c r="B10" s="32"/>
      <c r="D10" s="34" t="s">
        <v>43</v>
      </c>
    </row>
    <row r="11" spans="1:12" s="38" customFormat="1" ht="16.5" hidden="1" customHeight="1" x14ac:dyDescent="0.2">
      <c r="A11" s="35"/>
      <c r="B11" s="36"/>
      <c r="C11" s="35"/>
      <c r="D11" s="35"/>
      <c r="E11" s="155" t="s">
        <v>44</v>
      </c>
      <c r="F11" s="156"/>
      <c r="G11" s="156"/>
      <c r="H11" s="156"/>
      <c r="I11" s="35"/>
      <c r="J11" s="35"/>
      <c r="K11" s="35"/>
      <c r="L11" s="37"/>
    </row>
    <row r="12" spans="1:12" s="38" customFormat="1" ht="12" hidden="1" customHeight="1" x14ac:dyDescent="0.2">
      <c r="A12" s="35"/>
      <c r="B12" s="36"/>
      <c r="C12" s="35"/>
      <c r="D12" s="34" t="s">
        <v>45</v>
      </c>
      <c r="E12" s="35"/>
      <c r="F12" s="35"/>
      <c r="G12" s="35"/>
      <c r="H12" s="35"/>
      <c r="I12" s="35"/>
      <c r="J12" s="35"/>
      <c r="K12" s="35"/>
      <c r="L12" s="37"/>
    </row>
    <row r="13" spans="1:12" s="38" customFormat="1" ht="16.5" hidden="1" customHeight="1" x14ac:dyDescent="0.2">
      <c r="A13" s="35"/>
      <c r="B13" s="36"/>
      <c r="C13" s="35"/>
      <c r="D13" s="35"/>
      <c r="E13" s="157" t="s">
        <v>87</v>
      </c>
      <c r="F13" s="156"/>
      <c r="G13" s="156"/>
      <c r="H13" s="156"/>
      <c r="I13" s="35"/>
      <c r="J13" s="35"/>
      <c r="K13" s="35"/>
      <c r="L13" s="37"/>
    </row>
    <row r="14" spans="1:12" s="38" customFormat="1" hidden="1" x14ac:dyDescent="0.2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7"/>
    </row>
    <row r="15" spans="1:12" s="38" customFormat="1" ht="12" hidden="1" customHeight="1" x14ac:dyDescent="0.2">
      <c r="A15" s="35"/>
      <c r="B15" s="36"/>
      <c r="C15" s="35"/>
      <c r="D15" s="34" t="s">
        <v>4</v>
      </c>
      <c r="E15" s="35"/>
      <c r="F15" s="39" t="s">
        <v>0</v>
      </c>
      <c r="G15" s="35"/>
      <c r="H15" s="35"/>
      <c r="I15" s="34" t="s">
        <v>5</v>
      </c>
      <c r="J15" s="39" t="s">
        <v>0</v>
      </c>
      <c r="K15" s="35"/>
      <c r="L15" s="37"/>
    </row>
    <row r="16" spans="1:12" s="38" customFormat="1" ht="12" hidden="1" customHeight="1" x14ac:dyDescent="0.2">
      <c r="A16" s="35"/>
      <c r="B16" s="36"/>
      <c r="C16" s="35"/>
      <c r="D16" s="34" t="s">
        <v>6</v>
      </c>
      <c r="E16" s="35"/>
      <c r="F16" s="39" t="s">
        <v>7</v>
      </c>
      <c r="G16" s="35"/>
      <c r="H16" s="35"/>
      <c r="I16" s="34" t="s">
        <v>8</v>
      </c>
      <c r="J16" s="40" t="e">
        <f>#REF!</f>
        <v>#REF!</v>
      </c>
      <c r="K16" s="35"/>
      <c r="L16" s="37"/>
    </row>
    <row r="17" spans="1:12" s="38" customFormat="1" ht="10.9" hidden="1" customHeight="1" x14ac:dyDescent="0.2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7"/>
    </row>
    <row r="18" spans="1:12" s="38" customFormat="1" ht="12" hidden="1" customHeight="1" x14ac:dyDescent="0.2">
      <c r="A18" s="35"/>
      <c r="B18" s="36"/>
      <c r="C18" s="35"/>
      <c r="D18" s="34" t="s">
        <v>9</v>
      </c>
      <c r="E18" s="35"/>
      <c r="F18" s="35"/>
      <c r="G18" s="35"/>
      <c r="H18" s="35"/>
      <c r="I18" s="34" t="s">
        <v>10</v>
      </c>
      <c r="J18" s="39" t="s">
        <v>0</v>
      </c>
      <c r="K18" s="35"/>
      <c r="L18" s="37"/>
    </row>
    <row r="19" spans="1:12" s="38" customFormat="1" ht="18" hidden="1" customHeight="1" x14ac:dyDescent="0.2">
      <c r="A19" s="35"/>
      <c r="B19" s="36"/>
      <c r="C19" s="35"/>
      <c r="D19" s="35"/>
      <c r="E19" s="39" t="s">
        <v>11</v>
      </c>
      <c r="F19" s="35"/>
      <c r="G19" s="35"/>
      <c r="H19" s="35"/>
      <c r="I19" s="34" t="s">
        <v>12</v>
      </c>
      <c r="J19" s="39" t="s">
        <v>0</v>
      </c>
      <c r="K19" s="35"/>
      <c r="L19" s="37"/>
    </row>
    <row r="20" spans="1:12" s="38" customFormat="1" ht="6.95" hidden="1" customHeight="1" x14ac:dyDescent="0.2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7"/>
    </row>
    <row r="21" spans="1:12" s="38" customFormat="1" ht="12" hidden="1" customHeight="1" x14ac:dyDescent="0.2">
      <c r="A21" s="35"/>
      <c r="B21" s="36"/>
      <c r="C21" s="35"/>
      <c r="D21" s="34" t="s">
        <v>13</v>
      </c>
      <c r="E21" s="35"/>
      <c r="F21" s="35"/>
      <c r="G21" s="35"/>
      <c r="H21" s="35"/>
      <c r="I21" s="34" t="s">
        <v>10</v>
      </c>
      <c r="J21" s="39" t="e">
        <f>#REF!</f>
        <v>#REF!</v>
      </c>
      <c r="K21" s="35"/>
      <c r="L21" s="37"/>
    </row>
    <row r="22" spans="1:12" s="38" customFormat="1" ht="18" hidden="1" customHeight="1" x14ac:dyDescent="0.2">
      <c r="A22" s="35"/>
      <c r="B22" s="36"/>
      <c r="C22" s="35"/>
      <c r="D22" s="35"/>
      <c r="E22" s="162" t="e">
        <f>#REF!</f>
        <v>#REF!</v>
      </c>
      <c r="F22" s="162"/>
      <c r="G22" s="162"/>
      <c r="H22" s="162"/>
      <c r="I22" s="34" t="s">
        <v>12</v>
      </c>
      <c r="J22" s="39" t="e">
        <f>#REF!</f>
        <v>#REF!</v>
      </c>
      <c r="K22" s="35"/>
      <c r="L22" s="37"/>
    </row>
    <row r="23" spans="1:12" s="38" customFormat="1" ht="6.95" hidden="1" customHeight="1" x14ac:dyDescent="0.2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7"/>
    </row>
    <row r="24" spans="1:12" s="38" customFormat="1" ht="12" hidden="1" customHeight="1" x14ac:dyDescent="0.2">
      <c r="A24" s="35"/>
      <c r="B24" s="36"/>
      <c r="C24" s="35"/>
      <c r="D24" s="34" t="s">
        <v>14</v>
      </c>
      <c r="E24" s="35"/>
      <c r="F24" s="35"/>
      <c r="G24" s="35"/>
      <c r="H24" s="35"/>
      <c r="I24" s="34" t="s">
        <v>10</v>
      </c>
      <c r="J24" s="39" t="s">
        <v>0</v>
      </c>
      <c r="K24" s="35"/>
      <c r="L24" s="37"/>
    </row>
    <row r="25" spans="1:12" s="38" customFormat="1" ht="18" hidden="1" customHeight="1" x14ac:dyDescent="0.2">
      <c r="A25" s="35"/>
      <c r="B25" s="36"/>
      <c r="C25" s="35"/>
      <c r="D25" s="35"/>
      <c r="E25" s="39" t="s">
        <v>15</v>
      </c>
      <c r="F25" s="35"/>
      <c r="G25" s="35"/>
      <c r="H25" s="35"/>
      <c r="I25" s="34" t="s">
        <v>12</v>
      </c>
      <c r="J25" s="39" t="s">
        <v>0</v>
      </c>
      <c r="K25" s="35"/>
      <c r="L25" s="37"/>
    </row>
    <row r="26" spans="1:12" s="38" customFormat="1" ht="6.95" hidden="1" customHeight="1" x14ac:dyDescent="0.2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37"/>
    </row>
    <row r="27" spans="1:12" s="38" customFormat="1" ht="12" hidden="1" customHeight="1" x14ac:dyDescent="0.2">
      <c r="A27" s="35"/>
      <c r="B27" s="36"/>
      <c r="C27" s="35"/>
      <c r="D27" s="34" t="s">
        <v>16</v>
      </c>
      <c r="E27" s="35"/>
      <c r="F27" s="35"/>
      <c r="G27" s="35"/>
      <c r="H27" s="35"/>
      <c r="I27" s="34" t="s">
        <v>10</v>
      </c>
      <c r="J27" s="39" t="e">
        <f>IF(#REF!="","",#REF!)</f>
        <v>#REF!</v>
      </c>
      <c r="K27" s="35"/>
      <c r="L27" s="37"/>
    </row>
    <row r="28" spans="1:12" s="38" customFormat="1" ht="18" hidden="1" customHeight="1" x14ac:dyDescent="0.2">
      <c r="A28" s="35"/>
      <c r="B28" s="36"/>
      <c r="C28" s="35"/>
      <c r="D28" s="35"/>
      <c r="E28" s="39" t="e">
        <f>IF(#REF!="","",#REF!)</f>
        <v>#REF!</v>
      </c>
      <c r="F28" s="35"/>
      <c r="G28" s="35"/>
      <c r="H28" s="35"/>
      <c r="I28" s="34" t="s">
        <v>12</v>
      </c>
      <c r="J28" s="39" t="e">
        <f>IF(#REF!="","",#REF!)</f>
        <v>#REF!</v>
      </c>
      <c r="K28" s="35"/>
      <c r="L28" s="37"/>
    </row>
    <row r="29" spans="1:12" s="38" customFormat="1" ht="6.95" hidden="1" customHeight="1" x14ac:dyDescent="0.2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37"/>
    </row>
    <row r="30" spans="1:12" s="38" customFormat="1" ht="12" hidden="1" customHeight="1" x14ac:dyDescent="0.2">
      <c r="A30" s="35"/>
      <c r="B30" s="36"/>
      <c r="C30" s="35"/>
      <c r="D30" s="34" t="s">
        <v>17</v>
      </c>
      <c r="E30" s="35"/>
      <c r="F30" s="35"/>
      <c r="G30" s="35"/>
      <c r="H30" s="35"/>
      <c r="I30" s="35"/>
      <c r="J30" s="35"/>
      <c r="K30" s="35"/>
      <c r="L30" s="37"/>
    </row>
    <row r="31" spans="1:12" s="44" customFormat="1" ht="16.5" hidden="1" customHeight="1" x14ac:dyDescent="0.2">
      <c r="A31" s="41"/>
      <c r="B31" s="42"/>
      <c r="C31" s="41"/>
      <c r="D31" s="41"/>
      <c r="E31" s="161" t="s">
        <v>0</v>
      </c>
      <c r="F31" s="161"/>
      <c r="G31" s="161"/>
      <c r="H31" s="161"/>
      <c r="I31" s="41"/>
      <c r="J31" s="41"/>
      <c r="K31" s="41"/>
      <c r="L31" s="43"/>
    </row>
    <row r="32" spans="1:12" s="38" customFormat="1" ht="6.95" hidden="1" customHeight="1" x14ac:dyDescent="0.2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7"/>
    </row>
    <row r="33" spans="1:12" s="38" customFormat="1" ht="6.95" hidden="1" customHeight="1" x14ac:dyDescent="0.2">
      <c r="A33" s="35"/>
      <c r="B33" s="36"/>
      <c r="C33" s="35"/>
      <c r="D33" s="45"/>
      <c r="E33" s="45"/>
      <c r="F33" s="45"/>
      <c r="G33" s="45"/>
      <c r="H33" s="45"/>
      <c r="I33" s="45"/>
      <c r="J33" s="45"/>
      <c r="K33" s="45"/>
      <c r="L33" s="37"/>
    </row>
    <row r="34" spans="1:12" s="38" customFormat="1" ht="25.35" hidden="1" customHeight="1" x14ac:dyDescent="0.2">
      <c r="A34" s="35"/>
      <c r="B34" s="36"/>
      <c r="C34" s="35"/>
      <c r="D34" s="46" t="s">
        <v>18</v>
      </c>
      <c r="E34" s="35"/>
      <c r="F34" s="35"/>
      <c r="G34" s="35"/>
      <c r="H34" s="35"/>
      <c r="I34" s="35"/>
      <c r="J34" s="47">
        <f>ROUND(J92, 2)</f>
        <v>0</v>
      </c>
      <c r="K34" s="35"/>
      <c r="L34" s="37"/>
    </row>
    <row r="35" spans="1:12" s="38" customFormat="1" ht="6.95" hidden="1" customHeight="1" x14ac:dyDescent="0.2">
      <c r="A35" s="35"/>
      <c r="B35" s="36"/>
      <c r="C35" s="35"/>
      <c r="D35" s="45"/>
      <c r="E35" s="45"/>
      <c r="F35" s="45"/>
      <c r="G35" s="45"/>
      <c r="H35" s="45"/>
      <c r="I35" s="45"/>
      <c r="J35" s="45"/>
      <c r="K35" s="45"/>
      <c r="L35" s="37"/>
    </row>
    <row r="36" spans="1:12" s="38" customFormat="1" ht="14.45" hidden="1" customHeight="1" x14ac:dyDescent="0.2">
      <c r="A36" s="35"/>
      <c r="B36" s="36"/>
      <c r="C36" s="35"/>
      <c r="D36" s="35"/>
      <c r="E36" s="35"/>
      <c r="F36" s="48" t="s">
        <v>20</v>
      </c>
      <c r="G36" s="35"/>
      <c r="H36" s="35"/>
      <c r="I36" s="48" t="s">
        <v>19</v>
      </c>
      <c r="J36" s="48" t="s">
        <v>21</v>
      </c>
      <c r="K36" s="35"/>
      <c r="L36" s="37"/>
    </row>
    <row r="37" spans="1:12" s="38" customFormat="1" ht="14.45" hidden="1" customHeight="1" x14ac:dyDescent="0.2">
      <c r="A37" s="35"/>
      <c r="B37" s="36"/>
      <c r="C37" s="35"/>
      <c r="D37" s="49" t="s">
        <v>22</v>
      </c>
      <c r="E37" s="34" t="s">
        <v>23</v>
      </c>
      <c r="F37" s="50" t="e">
        <f>ROUND((SUM(#REF!)),  2)</f>
        <v>#REF!</v>
      </c>
      <c r="G37" s="35"/>
      <c r="H37" s="35"/>
      <c r="I37" s="51">
        <v>0.21</v>
      </c>
      <c r="J37" s="50" t="e">
        <f>ROUND(((SUM(#REF!))*I37),  2)</f>
        <v>#REF!</v>
      </c>
      <c r="K37" s="35"/>
      <c r="L37" s="37"/>
    </row>
    <row r="38" spans="1:12" s="38" customFormat="1" ht="14.45" hidden="1" customHeight="1" x14ac:dyDescent="0.2">
      <c r="A38" s="35"/>
      <c r="B38" s="36"/>
      <c r="C38" s="35"/>
      <c r="D38" s="35"/>
      <c r="E38" s="34" t="s">
        <v>24</v>
      </c>
      <c r="F38" s="50" t="e">
        <f>ROUND((SUM(#REF!)),  2)</f>
        <v>#REF!</v>
      </c>
      <c r="G38" s="35"/>
      <c r="H38" s="35"/>
      <c r="I38" s="51">
        <v>0.15</v>
      </c>
      <c r="J38" s="50" t="e">
        <f>ROUND(((SUM(#REF!))*I38),  2)</f>
        <v>#REF!</v>
      </c>
      <c r="K38" s="35"/>
      <c r="L38" s="37"/>
    </row>
    <row r="39" spans="1:12" s="38" customFormat="1" ht="14.45" hidden="1" customHeight="1" x14ac:dyDescent="0.2">
      <c r="A39" s="35"/>
      <c r="B39" s="36"/>
      <c r="C39" s="35"/>
      <c r="D39" s="35"/>
      <c r="E39" s="34" t="s">
        <v>25</v>
      </c>
      <c r="F39" s="50" t="e">
        <f>ROUND((SUM(#REF!)),  2)</f>
        <v>#REF!</v>
      </c>
      <c r="G39" s="35"/>
      <c r="H39" s="35"/>
      <c r="I39" s="51">
        <v>0.21</v>
      </c>
      <c r="J39" s="50">
        <f>0</f>
        <v>0</v>
      </c>
      <c r="K39" s="35"/>
      <c r="L39" s="37"/>
    </row>
    <row r="40" spans="1:12" s="38" customFormat="1" ht="14.45" hidden="1" customHeight="1" x14ac:dyDescent="0.2">
      <c r="A40" s="35"/>
      <c r="B40" s="36"/>
      <c r="C40" s="35"/>
      <c r="D40" s="35"/>
      <c r="E40" s="34" t="s">
        <v>26</v>
      </c>
      <c r="F40" s="50" t="e">
        <f>ROUND((SUM(#REF!)),  2)</f>
        <v>#REF!</v>
      </c>
      <c r="G40" s="35"/>
      <c r="H40" s="35"/>
      <c r="I40" s="51">
        <v>0.15</v>
      </c>
      <c r="J40" s="50">
        <f>0</f>
        <v>0</v>
      </c>
      <c r="K40" s="35"/>
      <c r="L40" s="37"/>
    </row>
    <row r="41" spans="1:12" s="38" customFormat="1" ht="14.45" hidden="1" customHeight="1" x14ac:dyDescent="0.2">
      <c r="A41" s="35"/>
      <c r="B41" s="36"/>
      <c r="C41" s="35"/>
      <c r="D41" s="35"/>
      <c r="E41" s="34" t="s">
        <v>27</v>
      </c>
      <c r="F41" s="50" t="e">
        <f>ROUND((SUM(#REF!)),  2)</f>
        <v>#REF!</v>
      </c>
      <c r="G41" s="35"/>
      <c r="H41" s="35"/>
      <c r="I41" s="51">
        <v>0</v>
      </c>
      <c r="J41" s="50">
        <f>0</f>
        <v>0</v>
      </c>
      <c r="K41" s="35"/>
      <c r="L41" s="37"/>
    </row>
    <row r="42" spans="1:12" s="38" customFormat="1" ht="6.95" hidden="1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7"/>
    </row>
    <row r="43" spans="1:12" s="38" customFormat="1" ht="25.35" hidden="1" customHeight="1" x14ac:dyDescent="0.2">
      <c r="A43" s="35"/>
      <c r="B43" s="36"/>
      <c r="C43" s="52"/>
      <c r="D43" s="53" t="s">
        <v>28</v>
      </c>
      <c r="E43" s="54"/>
      <c r="F43" s="54"/>
      <c r="G43" s="55" t="s">
        <v>29</v>
      </c>
      <c r="H43" s="56" t="s">
        <v>30</v>
      </c>
      <c r="I43" s="54"/>
      <c r="J43" s="57" t="e">
        <f>SUM(J34:J41)</f>
        <v>#REF!</v>
      </c>
      <c r="K43" s="58"/>
      <c r="L43" s="37"/>
    </row>
    <row r="44" spans="1:12" s="38" customFormat="1" ht="14.45" hidden="1" customHeight="1" x14ac:dyDescent="0.2">
      <c r="A44" s="35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37"/>
    </row>
    <row r="45" spans="1:12" hidden="1" x14ac:dyDescent="0.2"/>
    <row r="46" spans="1:12" hidden="1" x14ac:dyDescent="0.2"/>
    <row r="47" spans="1:12" hidden="1" x14ac:dyDescent="0.2"/>
    <row r="48" spans="1:12" s="38" customFormat="1" ht="6.95" hidden="1" customHeight="1" x14ac:dyDescent="0.2">
      <c r="A48" s="35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37"/>
    </row>
    <row r="49" spans="1:12" s="38" customFormat="1" ht="24.95" hidden="1" customHeight="1" x14ac:dyDescent="0.2">
      <c r="A49" s="35"/>
      <c r="B49" s="36"/>
      <c r="C49" s="33" t="s">
        <v>46</v>
      </c>
      <c r="D49" s="35"/>
      <c r="E49" s="35"/>
      <c r="F49" s="35"/>
      <c r="G49" s="35"/>
      <c r="H49" s="35"/>
      <c r="I49" s="35"/>
      <c r="J49" s="35"/>
      <c r="K49" s="35"/>
      <c r="L49" s="37"/>
    </row>
    <row r="50" spans="1:12" s="38" customFormat="1" ht="6.95" hidden="1" customHeight="1" x14ac:dyDescent="0.2">
      <c r="A50" s="35"/>
      <c r="B50" s="36"/>
      <c r="C50" s="35"/>
      <c r="D50" s="35"/>
      <c r="E50" s="35"/>
      <c r="F50" s="35"/>
      <c r="G50" s="35"/>
      <c r="H50" s="35"/>
      <c r="I50" s="35"/>
      <c r="J50" s="35"/>
      <c r="K50" s="35"/>
      <c r="L50" s="37"/>
    </row>
    <row r="51" spans="1:12" s="38" customFormat="1" ht="12" hidden="1" customHeight="1" x14ac:dyDescent="0.2">
      <c r="A51" s="35"/>
      <c r="B51" s="36"/>
      <c r="C51" s="34" t="s">
        <v>3</v>
      </c>
      <c r="D51" s="35"/>
      <c r="E51" s="35"/>
      <c r="F51" s="35"/>
      <c r="G51" s="35"/>
      <c r="H51" s="35"/>
      <c r="I51" s="35"/>
      <c r="J51" s="35"/>
      <c r="K51" s="35"/>
      <c r="L51" s="37"/>
    </row>
    <row r="52" spans="1:12" s="38" customFormat="1" ht="16.5" hidden="1" customHeight="1" x14ac:dyDescent="0.2">
      <c r="A52" s="35"/>
      <c r="B52" s="36"/>
      <c r="C52" s="35"/>
      <c r="D52" s="35"/>
      <c r="E52" s="158" t="e">
        <f>E7</f>
        <v>#REF!</v>
      </c>
      <c r="F52" s="159"/>
      <c r="G52" s="159"/>
      <c r="H52" s="159"/>
      <c r="I52" s="35"/>
      <c r="J52" s="35"/>
      <c r="K52" s="35"/>
      <c r="L52" s="37"/>
    </row>
    <row r="53" spans="1:12" ht="12" hidden="1" customHeight="1" x14ac:dyDescent="0.2">
      <c r="B53" s="32"/>
      <c r="C53" s="34" t="s">
        <v>41</v>
      </c>
    </row>
    <row r="54" spans="1:12" ht="16.5" hidden="1" customHeight="1" x14ac:dyDescent="0.2">
      <c r="B54" s="32"/>
      <c r="E54" s="158" t="s">
        <v>42</v>
      </c>
      <c r="F54" s="160"/>
      <c r="G54" s="160"/>
      <c r="H54" s="160"/>
    </row>
    <row r="55" spans="1:12" ht="12" hidden="1" customHeight="1" x14ac:dyDescent="0.2">
      <c r="B55" s="32"/>
      <c r="C55" s="34" t="s">
        <v>43</v>
      </c>
    </row>
    <row r="56" spans="1:12" s="38" customFormat="1" ht="16.5" hidden="1" customHeight="1" x14ac:dyDescent="0.2">
      <c r="A56" s="35"/>
      <c r="B56" s="36"/>
      <c r="C56" s="35"/>
      <c r="D56" s="35"/>
      <c r="E56" s="155" t="s">
        <v>44</v>
      </c>
      <c r="F56" s="156"/>
      <c r="G56" s="156"/>
      <c r="H56" s="156"/>
      <c r="I56" s="35"/>
      <c r="J56" s="35"/>
      <c r="K56" s="35"/>
      <c r="L56" s="37"/>
    </row>
    <row r="57" spans="1:12" s="38" customFormat="1" ht="12" hidden="1" customHeight="1" x14ac:dyDescent="0.2">
      <c r="A57" s="35"/>
      <c r="B57" s="36"/>
      <c r="C57" s="34" t="s">
        <v>45</v>
      </c>
      <c r="D57" s="35"/>
      <c r="E57" s="35"/>
      <c r="F57" s="35"/>
      <c r="G57" s="35"/>
      <c r="H57" s="35"/>
      <c r="I57" s="35"/>
      <c r="J57" s="35"/>
      <c r="K57" s="35"/>
      <c r="L57" s="37"/>
    </row>
    <row r="58" spans="1:12" s="38" customFormat="1" ht="16.5" hidden="1" customHeight="1" x14ac:dyDescent="0.2">
      <c r="A58" s="35"/>
      <c r="B58" s="36"/>
      <c r="C58" s="35"/>
      <c r="D58" s="35"/>
      <c r="E58" s="157" t="str">
        <f>E13</f>
        <v>T00 změna - Mobilní interiér</v>
      </c>
      <c r="F58" s="156"/>
      <c r="G58" s="156"/>
      <c r="H58" s="156"/>
      <c r="I58" s="35"/>
      <c r="J58" s="35"/>
      <c r="K58" s="35"/>
      <c r="L58" s="37"/>
    </row>
    <row r="59" spans="1:12" s="38" customFormat="1" ht="6.95" hidden="1" customHeight="1" x14ac:dyDescent="0.2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37"/>
    </row>
    <row r="60" spans="1:12" s="38" customFormat="1" ht="12" hidden="1" customHeight="1" x14ac:dyDescent="0.2">
      <c r="A60" s="35"/>
      <c r="B60" s="36"/>
      <c r="C60" s="34" t="s">
        <v>6</v>
      </c>
      <c r="D60" s="35"/>
      <c r="E60" s="35"/>
      <c r="F60" s="39" t="str">
        <f>F16</f>
        <v>p.č. 11645/1, 11643 a 11644</v>
      </c>
      <c r="G60" s="35"/>
      <c r="H60" s="35"/>
      <c r="I60" s="34" t="s">
        <v>8</v>
      </c>
      <c r="J60" s="40" t="e">
        <f>IF(J16="","",J16)</f>
        <v>#REF!</v>
      </c>
      <c r="K60" s="35"/>
      <c r="L60" s="37"/>
    </row>
    <row r="61" spans="1:12" s="38" customFormat="1" ht="6.95" hidden="1" customHeight="1" x14ac:dyDescent="0.2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37"/>
    </row>
    <row r="62" spans="1:12" s="38" customFormat="1" ht="25.7" hidden="1" customHeight="1" x14ac:dyDescent="0.2">
      <c r="A62" s="35"/>
      <c r="B62" s="36"/>
      <c r="C62" s="34" t="s">
        <v>9</v>
      </c>
      <c r="D62" s="35"/>
      <c r="E62" s="35"/>
      <c r="F62" s="39" t="str">
        <f>E19</f>
        <v>Univerzita Karlova</v>
      </c>
      <c r="G62" s="35"/>
      <c r="H62" s="35"/>
      <c r="I62" s="34" t="s">
        <v>14</v>
      </c>
      <c r="J62" s="63" t="str">
        <f>E25</f>
        <v>VPÚ DECO Praha, a.s.</v>
      </c>
      <c r="K62" s="35"/>
      <c r="L62" s="37"/>
    </row>
    <row r="63" spans="1:12" s="38" customFormat="1" ht="15.2" hidden="1" customHeight="1" x14ac:dyDescent="0.2">
      <c r="A63" s="35"/>
      <c r="B63" s="36"/>
      <c r="C63" s="34" t="s">
        <v>13</v>
      </c>
      <c r="D63" s="35"/>
      <c r="E63" s="35"/>
      <c r="F63" s="39" t="e">
        <f>IF(E22="","",E22)</f>
        <v>#REF!</v>
      </c>
      <c r="G63" s="35"/>
      <c r="H63" s="35"/>
      <c r="I63" s="34" t="s">
        <v>16</v>
      </c>
      <c r="J63" s="63" t="e">
        <f>E28</f>
        <v>#REF!</v>
      </c>
      <c r="K63" s="35"/>
      <c r="L63" s="37"/>
    </row>
    <row r="64" spans="1:12" s="38" customFormat="1" ht="10.35" hidden="1" customHeight="1" x14ac:dyDescent="0.2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7"/>
    </row>
    <row r="65" spans="1:12" s="38" customFormat="1" ht="29.25" hidden="1" customHeight="1" x14ac:dyDescent="0.2">
      <c r="A65" s="35"/>
      <c r="B65" s="36"/>
      <c r="C65" s="64" t="s">
        <v>47</v>
      </c>
      <c r="D65" s="52"/>
      <c r="E65" s="52"/>
      <c r="F65" s="52"/>
      <c r="G65" s="52"/>
      <c r="H65" s="52"/>
      <c r="I65" s="52"/>
      <c r="J65" s="65" t="s">
        <v>48</v>
      </c>
      <c r="K65" s="52"/>
      <c r="L65" s="37"/>
    </row>
    <row r="66" spans="1:12" s="38" customFormat="1" ht="10.35" hidden="1" customHeight="1" x14ac:dyDescent="0.2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37"/>
    </row>
    <row r="67" spans="1:12" s="38" customFormat="1" ht="22.9" hidden="1" customHeight="1" x14ac:dyDescent="0.2">
      <c r="A67" s="35"/>
      <c r="B67" s="36"/>
      <c r="C67" s="66" t="s">
        <v>34</v>
      </c>
      <c r="D67" s="35"/>
      <c r="E67" s="35"/>
      <c r="F67" s="35"/>
      <c r="G67" s="35"/>
      <c r="H67" s="35"/>
      <c r="I67" s="35"/>
      <c r="J67" s="47">
        <f>J92</f>
        <v>0</v>
      </c>
      <c r="K67" s="35"/>
      <c r="L67" s="37"/>
    </row>
    <row r="68" spans="1:12" s="67" customFormat="1" ht="24.95" hidden="1" customHeight="1" x14ac:dyDescent="0.2">
      <c r="B68" s="68"/>
      <c r="D68" s="69" t="s">
        <v>88</v>
      </c>
      <c r="E68" s="70"/>
      <c r="F68" s="70"/>
      <c r="G68" s="70"/>
      <c r="H68" s="70"/>
      <c r="I68" s="70"/>
      <c r="J68" s="71">
        <f>J93</f>
        <v>0</v>
      </c>
      <c r="L68" s="72"/>
    </row>
    <row r="69" spans="1:12" s="38" customFormat="1" ht="21.75" hidden="1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37"/>
    </row>
    <row r="70" spans="1:12" s="38" customFormat="1" ht="6.95" hidden="1" customHeight="1" x14ac:dyDescent="0.2">
      <c r="A70" s="35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37"/>
    </row>
    <row r="71" spans="1:12" hidden="1" x14ac:dyDescent="0.2"/>
    <row r="72" spans="1:12" hidden="1" x14ac:dyDescent="0.2"/>
    <row r="74" spans="1:12" s="38" customFormat="1" ht="6.95" customHeight="1" x14ac:dyDescent="0.2">
      <c r="A74" s="35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37"/>
    </row>
    <row r="75" spans="1:12" s="38" customFormat="1" ht="24.95" customHeight="1" x14ac:dyDescent="0.2">
      <c r="A75" s="35"/>
      <c r="B75" s="36"/>
      <c r="C75" s="33" t="s">
        <v>49</v>
      </c>
      <c r="D75" s="35"/>
      <c r="E75" s="35"/>
      <c r="F75" s="35"/>
      <c r="G75" s="35"/>
      <c r="H75" s="35"/>
      <c r="I75" s="35"/>
      <c r="J75" s="35"/>
      <c r="K75" s="35"/>
      <c r="L75" s="37"/>
    </row>
    <row r="76" spans="1:12" s="38" customFormat="1" ht="6.95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7"/>
    </row>
    <row r="77" spans="1:12" s="38" customFormat="1" ht="12" customHeight="1" x14ac:dyDescent="0.2">
      <c r="A77" s="35"/>
      <c r="B77" s="36"/>
      <c r="C77" s="34" t="s">
        <v>3</v>
      </c>
      <c r="D77" s="35"/>
      <c r="E77" s="35"/>
      <c r="F77" s="35"/>
      <c r="G77" s="35"/>
      <c r="H77" s="35"/>
      <c r="I77" s="35"/>
      <c r="J77" s="35"/>
      <c r="K77" s="35"/>
      <c r="L77" s="37"/>
    </row>
    <row r="78" spans="1:12" s="38" customFormat="1" ht="16.5" customHeight="1" x14ac:dyDescent="0.2">
      <c r="A78" s="35"/>
      <c r="B78" s="36"/>
      <c r="C78" s="35"/>
      <c r="D78" s="35"/>
      <c r="E78" s="158" t="s">
        <v>609</v>
      </c>
      <c r="F78" s="159"/>
      <c r="G78" s="159"/>
      <c r="H78" s="159"/>
      <c r="I78" s="35"/>
      <c r="J78" s="35"/>
      <c r="K78" s="35"/>
      <c r="L78" s="37"/>
    </row>
    <row r="79" spans="1:12" ht="12" customHeight="1" x14ac:dyDescent="0.2">
      <c r="B79" s="32"/>
      <c r="C79" s="34" t="s">
        <v>41</v>
      </c>
    </row>
    <row r="80" spans="1:12" ht="16.5" customHeight="1" x14ac:dyDescent="0.2">
      <c r="B80" s="32"/>
      <c r="E80" s="158" t="s">
        <v>42</v>
      </c>
      <c r="F80" s="160"/>
      <c r="G80" s="160"/>
      <c r="H80" s="160"/>
    </row>
    <row r="81" spans="1:12" ht="12" customHeight="1" x14ac:dyDescent="0.2">
      <c r="B81" s="32"/>
      <c r="C81" s="34" t="s">
        <v>43</v>
      </c>
    </row>
    <row r="82" spans="1:12" s="38" customFormat="1" ht="16.5" customHeight="1" x14ac:dyDescent="0.2">
      <c r="A82" s="35"/>
      <c r="B82" s="36"/>
      <c r="C82" s="35"/>
      <c r="D82" s="35"/>
      <c r="E82" s="155" t="s">
        <v>44</v>
      </c>
      <c r="F82" s="156"/>
      <c r="G82" s="156"/>
      <c r="H82" s="156"/>
      <c r="I82" s="35"/>
      <c r="J82" s="35"/>
      <c r="K82" s="35"/>
      <c r="L82" s="37"/>
    </row>
    <row r="83" spans="1:12" s="38" customFormat="1" ht="12" customHeight="1" x14ac:dyDescent="0.2">
      <c r="A83" s="35"/>
      <c r="B83" s="36"/>
      <c r="C83" s="34" t="s">
        <v>45</v>
      </c>
      <c r="D83" s="35"/>
      <c r="E83" s="35"/>
      <c r="F83" s="35"/>
      <c r="G83" s="35"/>
      <c r="H83" s="35"/>
      <c r="I83" s="35"/>
      <c r="J83" s="35"/>
      <c r="K83" s="35"/>
      <c r="L83" s="37"/>
    </row>
    <row r="84" spans="1:12" s="38" customFormat="1" ht="16.5" customHeight="1" x14ac:dyDescent="0.2">
      <c r="A84" s="35"/>
      <c r="B84" s="36"/>
      <c r="C84" s="35"/>
      <c r="D84" s="35"/>
      <c r="E84" s="157" t="s">
        <v>663</v>
      </c>
      <c r="F84" s="156"/>
      <c r="G84" s="156"/>
      <c r="H84" s="156"/>
      <c r="I84" s="35"/>
      <c r="J84" s="35"/>
      <c r="K84" s="35"/>
      <c r="L84" s="37"/>
    </row>
    <row r="85" spans="1:12" s="38" customFormat="1" ht="6.95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37"/>
    </row>
    <row r="86" spans="1:12" s="38" customFormat="1" ht="12" customHeight="1" x14ac:dyDescent="0.2">
      <c r="A86" s="35"/>
      <c r="B86" s="36"/>
      <c r="C86" s="34" t="s">
        <v>6</v>
      </c>
      <c r="D86" s="35"/>
      <c r="E86" s="35"/>
      <c r="F86" s="39" t="str">
        <f>F16</f>
        <v>p.č. 11645/1, 11643 a 11644</v>
      </c>
      <c r="G86" s="35"/>
      <c r="H86" s="35"/>
      <c r="I86" s="34" t="s">
        <v>8</v>
      </c>
      <c r="J86" s="40"/>
      <c r="K86" s="35"/>
      <c r="L86" s="37"/>
    </row>
    <row r="87" spans="1:12" s="38" customFormat="1" ht="6.95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37"/>
    </row>
    <row r="88" spans="1:12" s="38" customFormat="1" ht="25.7" customHeight="1" x14ac:dyDescent="0.2">
      <c r="A88" s="35"/>
      <c r="B88" s="36"/>
      <c r="C88" s="34" t="s">
        <v>9</v>
      </c>
      <c r="D88" s="35"/>
      <c r="E88" s="35"/>
      <c r="F88" s="39" t="str">
        <f>E19</f>
        <v>Univerzita Karlova</v>
      </c>
      <c r="G88" s="35"/>
      <c r="H88" s="35"/>
      <c r="I88" s="34" t="s">
        <v>14</v>
      </c>
      <c r="J88" s="63" t="str">
        <f>E25</f>
        <v>VPÚ DECO Praha, a.s.</v>
      </c>
      <c r="K88" s="35"/>
      <c r="L88" s="37"/>
    </row>
    <row r="89" spans="1:12" s="38" customFormat="1" ht="15.2" customHeight="1" x14ac:dyDescent="0.2">
      <c r="A89" s="35"/>
      <c r="B89" s="36"/>
      <c r="C89" s="34" t="s">
        <v>13</v>
      </c>
      <c r="D89" s="35"/>
      <c r="E89" s="35"/>
      <c r="F89" s="39"/>
      <c r="G89" s="35"/>
      <c r="H89" s="35"/>
      <c r="I89" s="34" t="s">
        <v>16</v>
      </c>
      <c r="J89" s="63"/>
      <c r="K89" s="35"/>
      <c r="L89" s="37"/>
    </row>
    <row r="90" spans="1:12" s="38" customFormat="1" ht="10.35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7"/>
    </row>
    <row r="91" spans="1:12" s="77" customFormat="1" ht="29.25" customHeight="1" x14ac:dyDescent="0.2">
      <c r="A91" s="43"/>
      <c r="B91" s="73"/>
      <c r="C91" s="74" t="s">
        <v>50</v>
      </c>
      <c r="D91" s="75" t="s">
        <v>33</v>
      </c>
      <c r="E91" s="75" t="s">
        <v>31</v>
      </c>
      <c r="F91" s="75" t="s">
        <v>32</v>
      </c>
      <c r="G91" s="75" t="s">
        <v>51</v>
      </c>
      <c r="H91" s="75" t="s">
        <v>52</v>
      </c>
      <c r="I91" s="75" t="s">
        <v>53</v>
      </c>
      <c r="J91" s="75" t="s">
        <v>48</v>
      </c>
      <c r="K91" s="76" t="s">
        <v>54</v>
      </c>
      <c r="L91" s="43"/>
    </row>
    <row r="92" spans="1:12" s="38" customFormat="1" ht="22.9" customHeight="1" x14ac:dyDescent="0.25">
      <c r="A92" s="35"/>
      <c r="B92" s="36"/>
      <c r="C92" s="78" t="s">
        <v>55</v>
      </c>
      <c r="D92" s="35"/>
      <c r="E92" s="35"/>
      <c r="F92" s="35"/>
      <c r="G92" s="35"/>
      <c r="H92" s="35"/>
      <c r="I92" s="35"/>
      <c r="J92" s="79">
        <f>SUBTOTAL(9,J93:J195)</f>
        <v>0</v>
      </c>
      <c r="K92" s="35"/>
      <c r="L92" s="37"/>
    </row>
    <row r="93" spans="1:12" s="80" customFormat="1" ht="25.9" customHeight="1" x14ac:dyDescent="0.2">
      <c r="B93" s="81"/>
      <c r="D93" s="82" t="s">
        <v>35</v>
      </c>
      <c r="E93" s="83" t="s">
        <v>89</v>
      </c>
      <c r="F93" s="83" t="s">
        <v>664</v>
      </c>
      <c r="J93" s="84">
        <f>SUBTOTAL(9,J94:J149)</f>
        <v>0</v>
      </c>
      <c r="L93" s="85"/>
    </row>
    <row r="94" spans="1:12" s="38" customFormat="1" ht="15.95" customHeight="1" x14ac:dyDescent="0.2">
      <c r="A94" s="35"/>
      <c r="B94" s="36"/>
      <c r="C94" s="86">
        <v>207</v>
      </c>
      <c r="D94" s="86" t="s">
        <v>56</v>
      </c>
      <c r="E94" s="87" t="s">
        <v>124</v>
      </c>
      <c r="F94" s="88" t="s">
        <v>323</v>
      </c>
      <c r="G94" s="89" t="s">
        <v>57</v>
      </c>
      <c r="H94" s="108">
        <v>186</v>
      </c>
      <c r="I94" s="107"/>
      <c r="J94" s="90">
        <f>H94*I94</f>
        <v>0</v>
      </c>
      <c r="K94" s="88" t="s">
        <v>58</v>
      </c>
      <c r="L94" s="93" t="s">
        <v>274</v>
      </c>
    </row>
    <row r="95" spans="1:12" s="38" customFormat="1" ht="15.95" customHeight="1" x14ac:dyDescent="0.2">
      <c r="A95" s="35"/>
      <c r="B95" s="36"/>
      <c r="C95" s="86">
        <v>208</v>
      </c>
      <c r="D95" s="86" t="s">
        <v>56</v>
      </c>
      <c r="E95" s="87" t="s">
        <v>325</v>
      </c>
      <c r="F95" s="88" t="s">
        <v>324</v>
      </c>
      <c r="G95" s="89" t="s">
        <v>57</v>
      </c>
      <c r="H95" s="108">
        <v>12</v>
      </c>
      <c r="I95" s="107"/>
      <c r="J95" s="90">
        <f t="shared" ref="J95:J149" si="0">H95*I95</f>
        <v>0</v>
      </c>
      <c r="K95" s="88" t="s">
        <v>58</v>
      </c>
      <c r="L95" s="93" t="s">
        <v>274</v>
      </c>
    </row>
    <row r="96" spans="1:12" s="38" customFormat="1" ht="15.95" customHeight="1" x14ac:dyDescent="0.2">
      <c r="A96" s="35"/>
      <c r="B96" s="36"/>
      <c r="C96" s="86">
        <v>209</v>
      </c>
      <c r="D96" s="86" t="s">
        <v>56</v>
      </c>
      <c r="E96" s="87" t="s">
        <v>545</v>
      </c>
      <c r="F96" s="88" t="s">
        <v>546</v>
      </c>
      <c r="G96" s="89" t="s">
        <v>57</v>
      </c>
      <c r="H96" s="108">
        <v>8</v>
      </c>
      <c r="I96" s="107"/>
      <c r="J96" s="90">
        <f t="shared" si="0"/>
        <v>0</v>
      </c>
      <c r="K96" s="88" t="s">
        <v>58</v>
      </c>
      <c r="L96" s="93" t="s">
        <v>274</v>
      </c>
    </row>
    <row r="97" spans="1:12" s="38" customFormat="1" ht="15.95" customHeight="1" x14ac:dyDescent="0.2">
      <c r="A97" s="35"/>
      <c r="B97" s="36"/>
      <c r="C97" s="86">
        <v>210</v>
      </c>
      <c r="D97" s="86" t="s">
        <v>56</v>
      </c>
      <c r="E97" s="87" t="s">
        <v>125</v>
      </c>
      <c r="F97" s="88" t="s">
        <v>554</v>
      </c>
      <c r="G97" s="89" t="s">
        <v>57</v>
      </c>
      <c r="H97" s="108">
        <v>265</v>
      </c>
      <c r="I97" s="107"/>
      <c r="J97" s="90">
        <f t="shared" si="0"/>
        <v>0</v>
      </c>
      <c r="K97" s="88" t="s">
        <v>58</v>
      </c>
      <c r="L97" s="93" t="s">
        <v>274</v>
      </c>
    </row>
    <row r="98" spans="1:12" s="38" customFormat="1" ht="15.95" customHeight="1" x14ac:dyDescent="0.2">
      <c r="A98" s="35"/>
      <c r="B98" s="36"/>
      <c r="C98" s="86">
        <v>211</v>
      </c>
      <c r="D98" s="86" t="s">
        <v>56</v>
      </c>
      <c r="E98" s="94" t="s">
        <v>126</v>
      </c>
      <c r="F98" s="95" t="s">
        <v>555</v>
      </c>
      <c r="G98" s="96" t="s">
        <v>57</v>
      </c>
      <c r="H98" s="108">
        <v>5</v>
      </c>
      <c r="I98" s="107"/>
      <c r="J98" s="90">
        <f t="shared" si="0"/>
        <v>0</v>
      </c>
      <c r="K98" s="88" t="s">
        <v>58</v>
      </c>
      <c r="L98" s="93" t="s">
        <v>274</v>
      </c>
    </row>
    <row r="99" spans="1:12" s="38" customFormat="1" ht="15.95" customHeight="1" x14ac:dyDescent="0.2">
      <c r="A99" s="35"/>
      <c r="B99" s="36"/>
      <c r="C99" s="86">
        <v>212</v>
      </c>
      <c r="D99" s="86" t="s">
        <v>56</v>
      </c>
      <c r="E99" s="87" t="s">
        <v>127</v>
      </c>
      <c r="F99" s="88" t="s">
        <v>326</v>
      </c>
      <c r="G99" s="89" t="s">
        <v>57</v>
      </c>
      <c r="H99" s="108">
        <v>12</v>
      </c>
      <c r="I99" s="107"/>
      <c r="J99" s="90">
        <f t="shared" si="0"/>
        <v>0</v>
      </c>
      <c r="K99" s="88" t="s">
        <v>58</v>
      </c>
      <c r="L99" s="91" t="s">
        <v>268</v>
      </c>
    </row>
    <row r="100" spans="1:12" s="38" customFormat="1" ht="15.95" customHeight="1" x14ac:dyDescent="0.2">
      <c r="A100" s="35"/>
      <c r="B100" s="36"/>
      <c r="C100" s="86">
        <v>213</v>
      </c>
      <c r="D100" s="86" t="s">
        <v>56</v>
      </c>
      <c r="E100" s="87" t="s">
        <v>128</v>
      </c>
      <c r="F100" s="88" t="s">
        <v>327</v>
      </c>
      <c r="G100" s="89" t="s">
        <v>57</v>
      </c>
      <c r="H100" s="108">
        <v>1</v>
      </c>
      <c r="I100" s="107"/>
      <c r="J100" s="90">
        <f t="shared" si="0"/>
        <v>0</v>
      </c>
      <c r="K100" s="88" t="s">
        <v>58</v>
      </c>
      <c r="L100" s="91" t="s">
        <v>268</v>
      </c>
    </row>
    <row r="101" spans="1:12" s="38" customFormat="1" ht="15.95" customHeight="1" x14ac:dyDescent="0.2">
      <c r="A101" s="35"/>
      <c r="B101" s="36"/>
      <c r="C101" s="86">
        <v>214</v>
      </c>
      <c r="D101" s="86" t="s">
        <v>56</v>
      </c>
      <c r="E101" s="87" t="s">
        <v>129</v>
      </c>
      <c r="F101" s="88" t="s">
        <v>328</v>
      </c>
      <c r="G101" s="89" t="s">
        <v>57</v>
      </c>
      <c r="H101" s="108">
        <v>1</v>
      </c>
      <c r="I101" s="107"/>
      <c r="J101" s="90">
        <f t="shared" si="0"/>
        <v>0</v>
      </c>
      <c r="K101" s="88" t="s">
        <v>58</v>
      </c>
      <c r="L101" s="91" t="s">
        <v>268</v>
      </c>
    </row>
    <row r="102" spans="1:12" s="38" customFormat="1" ht="15.95" customHeight="1" x14ac:dyDescent="0.2">
      <c r="A102" s="35"/>
      <c r="B102" s="36"/>
      <c r="C102" s="86">
        <v>215</v>
      </c>
      <c r="D102" s="86" t="s">
        <v>56</v>
      </c>
      <c r="E102" s="87" t="s">
        <v>130</v>
      </c>
      <c r="F102" s="88" t="s">
        <v>329</v>
      </c>
      <c r="G102" s="89" t="s">
        <v>57</v>
      </c>
      <c r="H102" s="108">
        <v>1</v>
      </c>
      <c r="I102" s="107"/>
      <c r="J102" s="90">
        <f t="shared" si="0"/>
        <v>0</v>
      </c>
      <c r="K102" s="88" t="s">
        <v>58</v>
      </c>
      <c r="L102" s="91" t="s">
        <v>268</v>
      </c>
    </row>
    <row r="103" spans="1:12" s="38" customFormat="1" ht="15.95" customHeight="1" x14ac:dyDescent="0.2">
      <c r="A103" s="35"/>
      <c r="B103" s="36"/>
      <c r="C103" s="86">
        <v>216</v>
      </c>
      <c r="D103" s="86" t="s">
        <v>56</v>
      </c>
      <c r="E103" s="87" t="s">
        <v>131</v>
      </c>
      <c r="F103" s="88" t="s">
        <v>330</v>
      </c>
      <c r="G103" s="89" t="s">
        <v>57</v>
      </c>
      <c r="H103" s="108">
        <v>1</v>
      </c>
      <c r="I103" s="107"/>
      <c r="J103" s="90">
        <f t="shared" si="0"/>
        <v>0</v>
      </c>
      <c r="K103" s="88" t="s">
        <v>58</v>
      </c>
      <c r="L103" s="93" t="s">
        <v>268</v>
      </c>
    </row>
    <row r="104" spans="1:12" s="38" customFormat="1" ht="15.95" customHeight="1" x14ac:dyDescent="0.2">
      <c r="A104" s="35"/>
      <c r="B104" s="36"/>
      <c r="C104" s="86">
        <v>217</v>
      </c>
      <c r="D104" s="86" t="s">
        <v>56</v>
      </c>
      <c r="E104" s="87" t="s">
        <v>151</v>
      </c>
      <c r="F104" s="88" t="s">
        <v>360</v>
      </c>
      <c r="G104" s="89" t="s">
        <v>57</v>
      </c>
      <c r="H104" s="108">
        <v>298</v>
      </c>
      <c r="I104" s="107"/>
      <c r="J104" s="90">
        <f t="shared" si="0"/>
        <v>0</v>
      </c>
      <c r="K104" s="88" t="s">
        <v>58</v>
      </c>
      <c r="L104" s="91" t="s">
        <v>276</v>
      </c>
    </row>
    <row r="105" spans="1:12" s="38" customFormat="1" ht="15.95" customHeight="1" x14ac:dyDescent="0.2">
      <c r="A105" s="35"/>
      <c r="B105" s="36"/>
      <c r="C105" s="86">
        <v>218</v>
      </c>
      <c r="D105" s="86" t="s">
        <v>56</v>
      </c>
      <c r="E105" s="87" t="s">
        <v>152</v>
      </c>
      <c r="F105" s="88" t="s">
        <v>361</v>
      </c>
      <c r="G105" s="89" t="s">
        <v>57</v>
      </c>
      <c r="H105" s="108">
        <v>88</v>
      </c>
      <c r="I105" s="107"/>
      <c r="J105" s="90">
        <f t="shared" si="0"/>
        <v>0</v>
      </c>
      <c r="K105" s="88" t="s">
        <v>58</v>
      </c>
      <c r="L105" s="91" t="s">
        <v>276</v>
      </c>
    </row>
    <row r="106" spans="1:12" s="38" customFormat="1" ht="15.95" customHeight="1" x14ac:dyDescent="0.2">
      <c r="A106" s="35"/>
      <c r="B106" s="36"/>
      <c r="C106" s="86">
        <v>219</v>
      </c>
      <c r="D106" s="86" t="s">
        <v>56</v>
      </c>
      <c r="E106" s="87" t="s">
        <v>153</v>
      </c>
      <c r="F106" s="88" t="s">
        <v>362</v>
      </c>
      <c r="G106" s="89" t="s">
        <v>57</v>
      </c>
      <c r="H106" s="108">
        <v>44</v>
      </c>
      <c r="I106" s="107"/>
      <c r="J106" s="90">
        <f t="shared" si="0"/>
        <v>0</v>
      </c>
      <c r="K106" s="88" t="s">
        <v>58</v>
      </c>
      <c r="L106" s="93" t="s">
        <v>276</v>
      </c>
    </row>
    <row r="107" spans="1:12" s="38" customFormat="1" ht="15.95" customHeight="1" x14ac:dyDescent="0.2">
      <c r="A107" s="35"/>
      <c r="B107" s="36"/>
      <c r="C107" s="86">
        <v>220</v>
      </c>
      <c r="D107" s="86" t="s">
        <v>56</v>
      </c>
      <c r="E107" s="87" t="s">
        <v>168</v>
      </c>
      <c r="F107" s="88" t="s">
        <v>169</v>
      </c>
      <c r="G107" s="89" t="s">
        <v>57</v>
      </c>
      <c r="H107" s="108">
        <v>10</v>
      </c>
      <c r="I107" s="107"/>
      <c r="J107" s="90">
        <f t="shared" si="0"/>
        <v>0</v>
      </c>
      <c r="K107" s="88" t="s">
        <v>58</v>
      </c>
      <c r="L107" s="105" t="s">
        <v>268</v>
      </c>
    </row>
    <row r="108" spans="1:12" s="38" customFormat="1" ht="15.95" customHeight="1" x14ac:dyDescent="0.2">
      <c r="A108" s="35"/>
      <c r="B108" s="36"/>
      <c r="C108" s="86">
        <v>221</v>
      </c>
      <c r="D108" s="86" t="s">
        <v>56</v>
      </c>
      <c r="E108" s="87" t="s">
        <v>170</v>
      </c>
      <c r="F108" s="88" t="s">
        <v>381</v>
      </c>
      <c r="G108" s="89" t="s">
        <v>57</v>
      </c>
      <c r="H108" s="108">
        <v>1</v>
      </c>
      <c r="I108" s="107"/>
      <c r="J108" s="90">
        <f t="shared" si="0"/>
        <v>0</v>
      </c>
      <c r="K108" s="88" t="s">
        <v>58</v>
      </c>
      <c r="L108" s="91" t="s">
        <v>268</v>
      </c>
    </row>
    <row r="109" spans="1:12" s="38" customFormat="1" ht="15.95" customHeight="1" x14ac:dyDescent="0.2">
      <c r="A109" s="35"/>
      <c r="B109" s="36"/>
      <c r="C109" s="86">
        <v>222</v>
      </c>
      <c r="D109" s="86" t="s">
        <v>56</v>
      </c>
      <c r="E109" s="94" t="s">
        <v>174</v>
      </c>
      <c r="F109" s="95" t="s">
        <v>385</v>
      </c>
      <c r="G109" s="96" t="s">
        <v>57</v>
      </c>
      <c r="H109" s="108">
        <v>1</v>
      </c>
      <c r="I109" s="107"/>
      <c r="J109" s="90">
        <f t="shared" si="0"/>
        <v>0</v>
      </c>
      <c r="K109" s="88" t="s">
        <v>58</v>
      </c>
      <c r="L109" s="91" t="s">
        <v>268</v>
      </c>
    </row>
    <row r="110" spans="1:12" s="38" customFormat="1" ht="15.95" customHeight="1" x14ac:dyDescent="0.2">
      <c r="A110" s="35"/>
      <c r="B110" s="36"/>
      <c r="C110" s="86">
        <v>223</v>
      </c>
      <c r="D110" s="86" t="s">
        <v>56</v>
      </c>
      <c r="E110" s="94" t="s">
        <v>404</v>
      </c>
      <c r="F110" s="95" t="s">
        <v>405</v>
      </c>
      <c r="G110" s="96" t="s">
        <v>57</v>
      </c>
      <c r="H110" s="108">
        <v>1</v>
      </c>
      <c r="I110" s="107"/>
      <c r="J110" s="90">
        <f t="shared" si="0"/>
        <v>0</v>
      </c>
      <c r="K110" s="88" t="s">
        <v>58</v>
      </c>
      <c r="L110" s="91" t="s">
        <v>268</v>
      </c>
    </row>
    <row r="111" spans="1:12" s="38" customFormat="1" ht="15.95" customHeight="1" x14ac:dyDescent="0.2">
      <c r="A111" s="35"/>
      <c r="B111" s="36"/>
      <c r="C111" s="86">
        <v>224</v>
      </c>
      <c r="D111" s="86" t="s">
        <v>56</v>
      </c>
      <c r="E111" s="87" t="s">
        <v>185</v>
      </c>
      <c r="F111" s="88" t="s">
        <v>396</v>
      </c>
      <c r="G111" s="89" t="s">
        <v>57</v>
      </c>
      <c r="H111" s="108">
        <v>1</v>
      </c>
      <c r="I111" s="107"/>
      <c r="J111" s="90">
        <f t="shared" si="0"/>
        <v>0</v>
      </c>
      <c r="K111" s="88" t="s">
        <v>58</v>
      </c>
      <c r="L111" s="91" t="s">
        <v>268</v>
      </c>
    </row>
    <row r="112" spans="1:12" s="38" customFormat="1" ht="15.95" customHeight="1" x14ac:dyDescent="0.2">
      <c r="A112" s="35"/>
      <c r="B112" s="36"/>
      <c r="C112" s="86">
        <v>225</v>
      </c>
      <c r="D112" s="86" t="s">
        <v>56</v>
      </c>
      <c r="E112" s="87" t="s">
        <v>191</v>
      </c>
      <c r="F112" s="88" t="s">
        <v>402</v>
      </c>
      <c r="G112" s="89" t="s">
        <v>57</v>
      </c>
      <c r="H112" s="108">
        <v>1</v>
      </c>
      <c r="I112" s="107"/>
      <c r="J112" s="90">
        <f t="shared" si="0"/>
        <v>0</v>
      </c>
      <c r="K112" s="88" t="s">
        <v>58</v>
      </c>
      <c r="L112" s="91" t="s">
        <v>268</v>
      </c>
    </row>
    <row r="113" spans="1:12" s="38" customFormat="1" ht="15.95" customHeight="1" x14ac:dyDescent="0.2">
      <c r="A113" s="35"/>
      <c r="B113" s="36"/>
      <c r="C113" s="86">
        <v>226</v>
      </c>
      <c r="D113" s="86" t="s">
        <v>56</v>
      </c>
      <c r="E113" s="87" t="s">
        <v>192</v>
      </c>
      <c r="F113" s="88" t="s">
        <v>403</v>
      </c>
      <c r="G113" s="89" t="s">
        <v>57</v>
      </c>
      <c r="H113" s="108">
        <v>2</v>
      </c>
      <c r="I113" s="107"/>
      <c r="J113" s="90">
        <f t="shared" si="0"/>
        <v>0</v>
      </c>
      <c r="K113" s="88" t="s">
        <v>58</v>
      </c>
      <c r="L113" s="91" t="s">
        <v>268</v>
      </c>
    </row>
    <row r="114" spans="1:12" s="38" customFormat="1" ht="15.95" customHeight="1" x14ac:dyDescent="0.2">
      <c r="A114" s="35"/>
      <c r="B114" s="36"/>
      <c r="C114" s="86">
        <v>227</v>
      </c>
      <c r="D114" s="86" t="s">
        <v>56</v>
      </c>
      <c r="E114" s="87" t="s">
        <v>197</v>
      </c>
      <c r="F114" s="88" t="s">
        <v>408</v>
      </c>
      <c r="G114" s="89" t="s">
        <v>57</v>
      </c>
      <c r="H114" s="108">
        <v>34</v>
      </c>
      <c r="I114" s="107"/>
      <c r="J114" s="90">
        <f t="shared" si="0"/>
        <v>0</v>
      </c>
      <c r="K114" s="88" t="s">
        <v>58</v>
      </c>
      <c r="L114" s="91" t="s">
        <v>276</v>
      </c>
    </row>
    <row r="115" spans="1:12" s="38" customFormat="1" ht="24" x14ac:dyDescent="0.2">
      <c r="A115" s="35"/>
      <c r="B115" s="36"/>
      <c r="C115" s="86">
        <v>228</v>
      </c>
      <c r="D115" s="86" t="s">
        <v>56</v>
      </c>
      <c r="E115" s="87" t="s">
        <v>202</v>
      </c>
      <c r="F115" s="88" t="s">
        <v>413</v>
      </c>
      <c r="G115" s="89" t="s">
        <v>57</v>
      </c>
      <c r="H115" s="108">
        <v>2</v>
      </c>
      <c r="I115" s="107"/>
      <c r="J115" s="90">
        <f t="shared" si="0"/>
        <v>0</v>
      </c>
      <c r="K115" s="88" t="s">
        <v>58</v>
      </c>
      <c r="L115" s="91" t="s">
        <v>268</v>
      </c>
    </row>
    <row r="116" spans="1:12" s="38" customFormat="1" ht="15.95" customHeight="1" x14ac:dyDescent="0.2">
      <c r="A116" s="35"/>
      <c r="B116" s="36"/>
      <c r="C116" s="86">
        <v>229</v>
      </c>
      <c r="D116" s="86" t="s">
        <v>56</v>
      </c>
      <c r="E116" s="87" t="s">
        <v>206</v>
      </c>
      <c r="F116" s="88" t="s">
        <v>481</v>
      </c>
      <c r="G116" s="89" t="s">
        <v>57</v>
      </c>
      <c r="H116" s="108" t="s">
        <v>72</v>
      </c>
      <c r="I116" s="107"/>
      <c r="J116" s="90">
        <f t="shared" si="0"/>
        <v>0</v>
      </c>
      <c r="K116" s="88" t="s">
        <v>58</v>
      </c>
      <c r="L116" s="93" t="s">
        <v>268</v>
      </c>
    </row>
    <row r="117" spans="1:12" s="38" customFormat="1" ht="15.95" customHeight="1" x14ac:dyDescent="0.2">
      <c r="A117" s="35"/>
      <c r="B117" s="36"/>
      <c r="C117" s="86">
        <v>230</v>
      </c>
      <c r="D117" s="86" t="s">
        <v>56</v>
      </c>
      <c r="E117" s="87" t="s">
        <v>207</v>
      </c>
      <c r="F117" s="88" t="s">
        <v>419</v>
      </c>
      <c r="G117" s="89" t="s">
        <v>57</v>
      </c>
      <c r="H117" s="108" t="s">
        <v>79</v>
      </c>
      <c r="I117" s="107"/>
      <c r="J117" s="90">
        <f t="shared" si="0"/>
        <v>0</v>
      </c>
      <c r="K117" s="88" t="s">
        <v>58</v>
      </c>
      <c r="L117" s="104" t="s">
        <v>268</v>
      </c>
    </row>
    <row r="118" spans="1:12" s="38" customFormat="1" ht="15.95" customHeight="1" x14ac:dyDescent="0.2">
      <c r="A118" s="35"/>
      <c r="B118" s="36"/>
      <c r="C118" s="86">
        <v>231</v>
      </c>
      <c r="D118" s="86" t="s">
        <v>56</v>
      </c>
      <c r="E118" s="87" t="s">
        <v>604</v>
      </c>
      <c r="F118" s="88" t="s">
        <v>689</v>
      </c>
      <c r="G118" s="89" t="s">
        <v>57</v>
      </c>
      <c r="H118" s="108">
        <v>14</v>
      </c>
      <c r="I118" s="107"/>
      <c r="J118" s="90">
        <f t="shared" si="0"/>
        <v>0</v>
      </c>
      <c r="K118" s="88" t="s">
        <v>58</v>
      </c>
      <c r="L118" s="104" t="s">
        <v>268</v>
      </c>
    </row>
    <row r="119" spans="1:12" s="38" customFormat="1" ht="15.95" customHeight="1" x14ac:dyDescent="0.2">
      <c r="A119" s="35"/>
      <c r="B119" s="36"/>
      <c r="C119" s="86">
        <v>232</v>
      </c>
      <c r="D119" s="86" t="s">
        <v>56</v>
      </c>
      <c r="E119" s="87" t="s">
        <v>208</v>
      </c>
      <c r="F119" s="88" t="s">
        <v>209</v>
      </c>
      <c r="G119" s="89" t="s">
        <v>57</v>
      </c>
      <c r="H119" s="108">
        <v>50</v>
      </c>
      <c r="I119" s="107"/>
      <c r="J119" s="90">
        <f t="shared" si="0"/>
        <v>0</v>
      </c>
      <c r="K119" s="88" t="s">
        <v>58</v>
      </c>
      <c r="L119" s="37" t="s">
        <v>268</v>
      </c>
    </row>
    <row r="120" spans="1:12" s="38" customFormat="1" ht="15.95" customHeight="1" x14ac:dyDescent="0.2">
      <c r="A120" s="35"/>
      <c r="B120" s="36"/>
      <c r="C120" s="86">
        <v>233</v>
      </c>
      <c r="D120" s="86" t="s">
        <v>56</v>
      </c>
      <c r="E120" s="87" t="s">
        <v>417</v>
      </c>
      <c r="F120" s="88" t="s">
        <v>416</v>
      </c>
      <c r="G120" s="89" t="s">
        <v>57</v>
      </c>
      <c r="H120" s="108">
        <v>240</v>
      </c>
      <c r="I120" s="107"/>
      <c r="J120" s="90">
        <f t="shared" si="0"/>
        <v>0</v>
      </c>
      <c r="K120" s="88" t="s">
        <v>58</v>
      </c>
      <c r="L120" s="91" t="s">
        <v>268</v>
      </c>
    </row>
    <row r="121" spans="1:12" s="38" customFormat="1" ht="15.95" customHeight="1" x14ac:dyDescent="0.2">
      <c r="A121" s="35"/>
      <c r="B121" s="36"/>
      <c r="C121" s="86">
        <v>234</v>
      </c>
      <c r="D121" s="86" t="s">
        <v>56</v>
      </c>
      <c r="E121" s="87" t="s">
        <v>211</v>
      </c>
      <c r="F121" s="88" t="s">
        <v>423</v>
      </c>
      <c r="G121" s="89" t="s">
        <v>57</v>
      </c>
      <c r="H121" s="108">
        <v>15</v>
      </c>
      <c r="I121" s="107"/>
      <c r="J121" s="90">
        <f t="shared" si="0"/>
        <v>0</v>
      </c>
      <c r="K121" s="88" t="s">
        <v>58</v>
      </c>
      <c r="L121" s="91" t="s">
        <v>268</v>
      </c>
    </row>
    <row r="122" spans="1:12" s="38" customFormat="1" ht="15.95" customHeight="1" x14ac:dyDescent="0.2">
      <c r="A122" s="35"/>
      <c r="B122" s="36"/>
      <c r="C122" s="86">
        <v>235</v>
      </c>
      <c r="D122" s="86" t="s">
        <v>56</v>
      </c>
      <c r="E122" s="87" t="s">
        <v>212</v>
      </c>
      <c r="F122" s="88" t="s">
        <v>424</v>
      </c>
      <c r="G122" s="89" t="s">
        <v>57</v>
      </c>
      <c r="H122" s="108">
        <v>73</v>
      </c>
      <c r="I122" s="107"/>
      <c r="J122" s="90">
        <f t="shared" si="0"/>
        <v>0</v>
      </c>
      <c r="K122" s="88" t="s">
        <v>58</v>
      </c>
      <c r="L122" s="91" t="s">
        <v>268</v>
      </c>
    </row>
    <row r="123" spans="1:12" s="38" customFormat="1" ht="15.95" customHeight="1" x14ac:dyDescent="0.2">
      <c r="A123" s="35"/>
      <c r="B123" s="36"/>
      <c r="C123" s="86">
        <v>236</v>
      </c>
      <c r="D123" s="86" t="s">
        <v>56</v>
      </c>
      <c r="E123" s="87" t="s">
        <v>218</v>
      </c>
      <c r="F123" s="88" t="s">
        <v>438</v>
      </c>
      <c r="G123" s="89" t="s">
        <v>57</v>
      </c>
      <c r="H123" s="108">
        <v>9</v>
      </c>
      <c r="I123" s="107"/>
      <c r="J123" s="90">
        <f t="shared" si="0"/>
        <v>0</v>
      </c>
      <c r="K123" s="88" t="s">
        <v>58</v>
      </c>
      <c r="L123" s="91" t="s">
        <v>274</v>
      </c>
    </row>
    <row r="124" spans="1:12" s="38" customFormat="1" ht="15.95" customHeight="1" x14ac:dyDescent="0.2">
      <c r="A124" s="35"/>
      <c r="B124" s="36"/>
      <c r="C124" s="86">
        <v>237</v>
      </c>
      <c r="D124" s="86" t="s">
        <v>56</v>
      </c>
      <c r="E124" s="87" t="s">
        <v>219</v>
      </c>
      <c r="F124" s="88" t="s">
        <v>439</v>
      </c>
      <c r="G124" s="89" t="s">
        <v>57</v>
      </c>
      <c r="H124" s="108">
        <v>23</v>
      </c>
      <c r="I124" s="107"/>
      <c r="J124" s="90">
        <f t="shared" si="0"/>
        <v>0</v>
      </c>
      <c r="K124" s="88" t="s">
        <v>58</v>
      </c>
      <c r="L124" s="37" t="s">
        <v>274</v>
      </c>
    </row>
    <row r="125" spans="1:12" s="38" customFormat="1" ht="15.95" customHeight="1" x14ac:dyDescent="0.2">
      <c r="A125" s="35"/>
      <c r="B125" s="36"/>
      <c r="C125" s="86">
        <v>238</v>
      </c>
      <c r="D125" s="86" t="s">
        <v>56</v>
      </c>
      <c r="E125" s="87" t="s">
        <v>220</v>
      </c>
      <c r="F125" s="88" t="s">
        <v>440</v>
      </c>
      <c r="G125" s="89" t="s">
        <v>57</v>
      </c>
      <c r="H125" s="108">
        <v>76</v>
      </c>
      <c r="I125" s="107"/>
      <c r="J125" s="90">
        <f t="shared" si="0"/>
        <v>0</v>
      </c>
      <c r="K125" s="88" t="s">
        <v>58</v>
      </c>
      <c r="L125" s="91" t="s">
        <v>268</v>
      </c>
    </row>
    <row r="126" spans="1:12" s="38" customFormat="1" ht="15.95" customHeight="1" x14ac:dyDescent="0.2">
      <c r="A126" s="35"/>
      <c r="B126" s="36"/>
      <c r="C126" s="86">
        <v>239</v>
      </c>
      <c r="D126" s="86" t="s">
        <v>56</v>
      </c>
      <c r="E126" s="94" t="s">
        <v>649</v>
      </c>
      <c r="F126" s="95" t="s">
        <v>650</v>
      </c>
      <c r="G126" s="89" t="s">
        <v>57</v>
      </c>
      <c r="H126" s="108">
        <v>20</v>
      </c>
      <c r="I126" s="107"/>
      <c r="J126" s="90">
        <f t="shared" si="0"/>
        <v>0</v>
      </c>
      <c r="K126" s="88" t="s">
        <v>58</v>
      </c>
      <c r="L126" s="37" t="s">
        <v>268</v>
      </c>
    </row>
    <row r="127" spans="1:12" s="38" customFormat="1" ht="15.95" customHeight="1" x14ac:dyDescent="0.2">
      <c r="A127" s="35"/>
      <c r="B127" s="36"/>
      <c r="C127" s="86">
        <v>240</v>
      </c>
      <c r="D127" s="86" t="s">
        <v>56</v>
      </c>
      <c r="E127" s="87" t="s">
        <v>239</v>
      </c>
      <c r="F127" s="88" t="s">
        <v>240</v>
      </c>
      <c r="G127" s="89" t="s">
        <v>57</v>
      </c>
      <c r="H127" s="108">
        <v>20</v>
      </c>
      <c r="I127" s="107"/>
      <c r="J127" s="90">
        <f t="shared" si="0"/>
        <v>0</v>
      </c>
      <c r="K127" s="88" t="s">
        <v>58</v>
      </c>
      <c r="L127" s="91" t="s">
        <v>268</v>
      </c>
    </row>
    <row r="128" spans="1:12" s="38" customFormat="1" ht="15.95" customHeight="1" x14ac:dyDescent="0.2">
      <c r="A128" s="35"/>
      <c r="B128" s="36"/>
      <c r="C128" s="86">
        <v>241</v>
      </c>
      <c r="D128" s="86" t="s">
        <v>56</v>
      </c>
      <c r="E128" s="87" t="s">
        <v>241</v>
      </c>
      <c r="F128" s="88" t="s">
        <v>242</v>
      </c>
      <c r="G128" s="89" t="s">
        <v>57</v>
      </c>
      <c r="H128" s="108">
        <v>20</v>
      </c>
      <c r="I128" s="107"/>
      <c r="J128" s="90">
        <f t="shared" si="0"/>
        <v>0</v>
      </c>
      <c r="K128" s="88" t="s">
        <v>58</v>
      </c>
      <c r="L128" s="91" t="s">
        <v>268</v>
      </c>
    </row>
    <row r="129" spans="1:12" s="38" customFormat="1" ht="15.95" customHeight="1" x14ac:dyDescent="0.2">
      <c r="A129" s="35"/>
      <c r="B129" s="36"/>
      <c r="C129" s="86">
        <v>242</v>
      </c>
      <c r="D129" s="86" t="s">
        <v>56</v>
      </c>
      <c r="E129" s="87" t="s">
        <v>243</v>
      </c>
      <c r="F129" s="88" t="s">
        <v>244</v>
      </c>
      <c r="G129" s="89" t="s">
        <v>57</v>
      </c>
      <c r="H129" s="108">
        <v>10</v>
      </c>
      <c r="I129" s="107"/>
      <c r="J129" s="90">
        <f t="shared" si="0"/>
        <v>0</v>
      </c>
      <c r="K129" s="88" t="s">
        <v>58</v>
      </c>
      <c r="L129" s="91" t="s">
        <v>268</v>
      </c>
    </row>
    <row r="130" spans="1:12" s="38" customFormat="1" ht="15.95" customHeight="1" x14ac:dyDescent="0.2">
      <c r="A130" s="35"/>
      <c r="B130" s="36"/>
      <c r="C130" s="86">
        <v>243</v>
      </c>
      <c r="D130" s="86" t="s">
        <v>56</v>
      </c>
      <c r="E130" s="87" t="s">
        <v>249</v>
      </c>
      <c r="F130" s="88" t="s">
        <v>457</v>
      </c>
      <c r="G130" s="89" t="s">
        <v>57</v>
      </c>
      <c r="H130" s="108">
        <v>4</v>
      </c>
      <c r="I130" s="107"/>
      <c r="J130" s="90">
        <f t="shared" si="0"/>
        <v>0</v>
      </c>
      <c r="K130" s="88" t="s">
        <v>58</v>
      </c>
      <c r="L130" s="91" t="s">
        <v>276</v>
      </c>
    </row>
    <row r="131" spans="1:12" s="38" customFormat="1" ht="15.95" customHeight="1" x14ac:dyDescent="0.2">
      <c r="A131" s="35"/>
      <c r="B131" s="36"/>
      <c r="C131" s="86">
        <v>244</v>
      </c>
      <c r="D131" s="86" t="s">
        <v>56</v>
      </c>
      <c r="E131" s="87" t="s">
        <v>458</v>
      </c>
      <c r="F131" s="88" t="s">
        <v>681</v>
      </c>
      <c r="G131" s="89" t="s">
        <v>57</v>
      </c>
      <c r="H131" s="108">
        <v>3</v>
      </c>
      <c r="I131" s="107"/>
      <c r="J131" s="90">
        <f t="shared" si="0"/>
        <v>0</v>
      </c>
      <c r="K131" s="88" t="s">
        <v>58</v>
      </c>
      <c r="L131" s="91" t="s">
        <v>268</v>
      </c>
    </row>
    <row r="132" spans="1:12" s="38" customFormat="1" ht="15.95" customHeight="1" x14ac:dyDescent="0.2">
      <c r="A132" s="35"/>
      <c r="B132" s="36"/>
      <c r="C132" s="86">
        <v>245</v>
      </c>
      <c r="D132" s="86" t="s">
        <v>56</v>
      </c>
      <c r="E132" s="87" t="s">
        <v>459</v>
      </c>
      <c r="F132" s="88" t="s">
        <v>461</v>
      </c>
      <c r="G132" s="89" t="s">
        <v>57</v>
      </c>
      <c r="H132" s="108">
        <v>8</v>
      </c>
      <c r="I132" s="107"/>
      <c r="J132" s="90">
        <f t="shared" si="0"/>
        <v>0</v>
      </c>
      <c r="K132" s="88" t="s">
        <v>58</v>
      </c>
      <c r="L132" s="91" t="s">
        <v>268</v>
      </c>
    </row>
    <row r="133" spans="1:12" s="38" customFormat="1" ht="15.95" customHeight="1" x14ac:dyDescent="0.2">
      <c r="A133" s="35"/>
      <c r="B133" s="36"/>
      <c r="C133" s="86">
        <v>246</v>
      </c>
      <c r="D133" s="86" t="s">
        <v>56</v>
      </c>
      <c r="E133" s="87" t="s">
        <v>466</v>
      </c>
      <c r="F133" s="88" t="s">
        <v>465</v>
      </c>
      <c r="G133" s="89" t="s">
        <v>57</v>
      </c>
      <c r="H133" s="108">
        <v>20</v>
      </c>
      <c r="I133" s="107"/>
      <c r="J133" s="90">
        <f t="shared" si="0"/>
        <v>0</v>
      </c>
      <c r="K133" s="88" t="s">
        <v>58</v>
      </c>
      <c r="L133" s="37" t="s">
        <v>276</v>
      </c>
    </row>
    <row r="134" spans="1:12" s="38" customFormat="1" ht="15.95" customHeight="1" x14ac:dyDescent="0.2">
      <c r="A134" s="35"/>
      <c r="B134" s="36"/>
      <c r="C134" s="86">
        <v>247</v>
      </c>
      <c r="D134" s="86" t="s">
        <v>56</v>
      </c>
      <c r="E134" s="87" t="s">
        <v>501</v>
      </c>
      <c r="F134" s="88" t="s">
        <v>557</v>
      </c>
      <c r="G134" s="89" t="s">
        <v>57</v>
      </c>
      <c r="H134" s="108">
        <v>1</v>
      </c>
      <c r="I134" s="107"/>
      <c r="J134" s="90">
        <f t="shared" si="0"/>
        <v>0</v>
      </c>
      <c r="K134" s="88" t="s">
        <v>58</v>
      </c>
      <c r="L134" s="104" t="s">
        <v>268</v>
      </c>
    </row>
    <row r="135" spans="1:12" s="38" customFormat="1" ht="15.95" customHeight="1" x14ac:dyDescent="0.2">
      <c r="A135" s="35"/>
      <c r="B135" s="36"/>
      <c r="C135" s="86">
        <v>248</v>
      </c>
      <c r="D135" s="86" t="s">
        <v>56</v>
      </c>
      <c r="E135" s="87" t="s">
        <v>644</v>
      </c>
      <c r="F135" s="88" t="s">
        <v>645</v>
      </c>
      <c r="G135" s="89" t="s">
        <v>57</v>
      </c>
      <c r="H135" s="109">
        <v>1</v>
      </c>
      <c r="I135" s="107"/>
      <c r="J135" s="90">
        <f t="shared" si="0"/>
        <v>0</v>
      </c>
      <c r="K135" s="88" t="s">
        <v>58</v>
      </c>
      <c r="L135" s="37" t="s">
        <v>274</v>
      </c>
    </row>
    <row r="136" spans="1:12" s="38" customFormat="1" ht="15.95" customHeight="1" x14ac:dyDescent="0.2">
      <c r="A136" s="35"/>
      <c r="B136" s="36"/>
      <c r="C136" s="86">
        <v>249</v>
      </c>
      <c r="D136" s="86" t="s">
        <v>56</v>
      </c>
      <c r="E136" s="87" t="s">
        <v>646</v>
      </c>
      <c r="F136" s="88" t="s">
        <v>654</v>
      </c>
      <c r="G136" s="89" t="s">
        <v>57</v>
      </c>
      <c r="H136" s="109">
        <v>1</v>
      </c>
      <c r="I136" s="107"/>
      <c r="J136" s="90">
        <f t="shared" si="0"/>
        <v>0</v>
      </c>
      <c r="K136" s="88" t="s">
        <v>58</v>
      </c>
      <c r="L136" s="37" t="s">
        <v>274</v>
      </c>
    </row>
    <row r="137" spans="1:12" s="38" customFormat="1" ht="15.95" customHeight="1" x14ac:dyDescent="0.2">
      <c r="A137" s="35"/>
      <c r="B137" s="36"/>
      <c r="C137" s="86">
        <v>250</v>
      </c>
      <c r="D137" s="86" t="s">
        <v>56</v>
      </c>
      <c r="E137" s="94" t="s">
        <v>647</v>
      </c>
      <c r="F137" s="95" t="s">
        <v>652</v>
      </c>
      <c r="G137" s="96" t="s">
        <v>57</v>
      </c>
      <c r="H137" s="109">
        <v>1</v>
      </c>
      <c r="I137" s="107"/>
      <c r="J137" s="90">
        <f t="shared" si="0"/>
        <v>0</v>
      </c>
      <c r="K137" s="95" t="s">
        <v>58</v>
      </c>
      <c r="L137" s="37" t="s">
        <v>268</v>
      </c>
    </row>
    <row r="138" spans="1:12" s="38" customFormat="1" ht="15.95" customHeight="1" x14ac:dyDescent="0.2">
      <c r="A138" s="35"/>
      <c r="B138" s="36"/>
      <c r="C138" s="86">
        <v>251</v>
      </c>
      <c r="D138" s="86" t="s">
        <v>56</v>
      </c>
      <c r="E138" s="94" t="s">
        <v>651</v>
      </c>
      <c r="F138" s="95" t="s">
        <v>653</v>
      </c>
      <c r="G138" s="96" t="s">
        <v>57</v>
      </c>
      <c r="H138" s="109">
        <v>1</v>
      </c>
      <c r="I138" s="107"/>
      <c r="J138" s="90">
        <f t="shared" si="0"/>
        <v>0</v>
      </c>
      <c r="K138" s="95" t="s">
        <v>58</v>
      </c>
      <c r="L138" s="37" t="s">
        <v>268</v>
      </c>
    </row>
    <row r="139" spans="1:12" s="38" customFormat="1" ht="15.95" customHeight="1" x14ac:dyDescent="0.2">
      <c r="A139" s="35"/>
      <c r="B139" s="36"/>
      <c r="C139" s="86">
        <v>252</v>
      </c>
      <c r="D139" s="86" t="s">
        <v>56</v>
      </c>
      <c r="E139" s="87" t="s">
        <v>262</v>
      </c>
      <c r="F139" s="95" t="s">
        <v>488</v>
      </c>
      <c r="G139" s="89" t="s">
        <v>57</v>
      </c>
      <c r="H139" s="108">
        <v>154</v>
      </c>
      <c r="I139" s="107"/>
      <c r="J139" s="90">
        <f t="shared" si="0"/>
        <v>0</v>
      </c>
      <c r="K139" s="88" t="s">
        <v>58</v>
      </c>
      <c r="L139" s="91" t="s">
        <v>268</v>
      </c>
    </row>
    <row r="140" spans="1:12" s="38" customFormat="1" ht="15.95" customHeight="1" x14ac:dyDescent="0.2">
      <c r="A140" s="35"/>
      <c r="B140" s="36"/>
      <c r="C140" s="86">
        <v>253</v>
      </c>
      <c r="D140" s="86" t="s">
        <v>56</v>
      </c>
      <c r="E140" s="87" t="s">
        <v>490</v>
      </c>
      <c r="F140" s="95" t="s">
        <v>489</v>
      </c>
      <c r="G140" s="89" t="s">
        <v>57</v>
      </c>
      <c r="H140" s="108">
        <v>35</v>
      </c>
      <c r="I140" s="107"/>
      <c r="J140" s="90">
        <f t="shared" si="0"/>
        <v>0</v>
      </c>
      <c r="K140" s="88" t="s">
        <v>58</v>
      </c>
      <c r="L140" s="91" t="s">
        <v>268</v>
      </c>
    </row>
    <row r="141" spans="1:12" s="38" customFormat="1" ht="15.95" customHeight="1" x14ac:dyDescent="0.2">
      <c r="A141" s="35"/>
      <c r="B141" s="36"/>
      <c r="C141" s="86">
        <v>254</v>
      </c>
      <c r="D141" s="86" t="s">
        <v>56</v>
      </c>
      <c r="E141" s="87" t="s">
        <v>491</v>
      </c>
      <c r="F141" s="95" t="s">
        <v>492</v>
      </c>
      <c r="G141" s="89" t="s">
        <v>57</v>
      </c>
      <c r="H141" s="108">
        <v>51</v>
      </c>
      <c r="I141" s="107"/>
      <c r="J141" s="90">
        <f t="shared" si="0"/>
        <v>0</v>
      </c>
      <c r="K141" s="88" t="s">
        <v>58</v>
      </c>
      <c r="L141" s="91" t="s">
        <v>268</v>
      </c>
    </row>
    <row r="142" spans="1:12" s="38" customFormat="1" ht="15.95" customHeight="1" x14ac:dyDescent="0.2">
      <c r="A142" s="35"/>
      <c r="B142" s="36"/>
      <c r="C142" s="86">
        <v>255</v>
      </c>
      <c r="D142" s="86" t="s">
        <v>56</v>
      </c>
      <c r="E142" s="87" t="s">
        <v>260</v>
      </c>
      <c r="F142" s="95" t="s">
        <v>471</v>
      </c>
      <c r="G142" s="89" t="s">
        <v>57</v>
      </c>
      <c r="H142" s="108">
        <v>148</v>
      </c>
      <c r="I142" s="107"/>
      <c r="J142" s="90">
        <f t="shared" si="0"/>
        <v>0</v>
      </c>
      <c r="K142" s="88" t="s">
        <v>58</v>
      </c>
      <c r="L142" s="91" t="s">
        <v>268</v>
      </c>
    </row>
    <row r="143" spans="1:12" s="38" customFormat="1" ht="15.95" customHeight="1" x14ac:dyDescent="0.2">
      <c r="A143" s="35"/>
      <c r="B143" s="36"/>
      <c r="C143" s="86">
        <v>256</v>
      </c>
      <c r="D143" s="86" t="s">
        <v>56</v>
      </c>
      <c r="E143" s="87" t="s">
        <v>265</v>
      </c>
      <c r="F143" s="95" t="s">
        <v>472</v>
      </c>
      <c r="G143" s="89" t="s">
        <v>57</v>
      </c>
      <c r="H143" s="108">
        <v>198</v>
      </c>
      <c r="I143" s="107"/>
      <c r="J143" s="90">
        <f t="shared" si="0"/>
        <v>0</v>
      </c>
      <c r="K143" s="88" t="s">
        <v>58</v>
      </c>
      <c r="L143" s="91" t="s">
        <v>268</v>
      </c>
    </row>
    <row r="144" spans="1:12" s="38" customFormat="1" ht="15.95" customHeight="1" x14ac:dyDescent="0.2">
      <c r="A144" s="35"/>
      <c r="B144" s="36"/>
      <c r="C144" s="86">
        <v>257</v>
      </c>
      <c r="D144" s="86" t="s">
        <v>56</v>
      </c>
      <c r="E144" s="87" t="s">
        <v>267</v>
      </c>
      <c r="F144" s="95" t="s">
        <v>493</v>
      </c>
      <c r="G144" s="89" t="s">
        <v>57</v>
      </c>
      <c r="H144" s="108">
        <v>188</v>
      </c>
      <c r="I144" s="107"/>
      <c r="J144" s="90">
        <f t="shared" si="0"/>
        <v>0</v>
      </c>
      <c r="K144" s="88" t="s">
        <v>58</v>
      </c>
      <c r="L144" s="91" t="s">
        <v>268</v>
      </c>
    </row>
    <row r="145" spans="1:12" s="38" customFormat="1" ht="15.95" customHeight="1" x14ac:dyDescent="0.2">
      <c r="A145" s="35"/>
      <c r="B145" s="36"/>
      <c r="C145" s="86">
        <v>258</v>
      </c>
      <c r="D145" s="86" t="s">
        <v>56</v>
      </c>
      <c r="E145" s="87" t="s">
        <v>259</v>
      </c>
      <c r="F145" s="88" t="s">
        <v>470</v>
      </c>
      <c r="G145" s="89" t="s">
        <v>57</v>
      </c>
      <c r="H145" s="108">
        <v>420</v>
      </c>
      <c r="I145" s="107"/>
      <c r="J145" s="90">
        <f t="shared" si="0"/>
        <v>0</v>
      </c>
      <c r="K145" s="88" t="s">
        <v>58</v>
      </c>
      <c r="L145" s="91" t="s">
        <v>268</v>
      </c>
    </row>
    <row r="146" spans="1:12" s="38" customFormat="1" ht="15.95" customHeight="1" x14ac:dyDescent="0.2">
      <c r="A146" s="35"/>
      <c r="B146" s="36"/>
      <c r="C146" s="86">
        <v>259</v>
      </c>
      <c r="D146" s="86" t="s">
        <v>56</v>
      </c>
      <c r="E146" s="87" t="s">
        <v>494</v>
      </c>
      <c r="F146" s="88" t="s">
        <v>495</v>
      </c>
      <c r="G146" s="89" t="s">
        <v>57</v>
      </c>
      <c r="H146" s="108">
        <v>150</v>
      </c>
      <c r="I146" s="107"/>
      <c r="J146" s="90">
        <f t="shared" si="0"/>
        <v>0</v>
      </c>
      <c r="K146" s="88" t="s">
        <v>58</v>
      </c>
      <c r="L146" s="91" t="s">
        <v>268</v>
      </c>
    </row>
    <row r="147" spans="1:12" s="38" customFormat="1" ht="15.95" customHeight="1" x14ac:dyDescent="0.2">
      <c r="A147" s="35"/>
      <c r="B147" s="36"/>
      <c r="C147" s="86">
        <v>260</v>
      </c>
      <c r="D147" s="86" t="s">
        <v>56</v>
      </c>
      <c r="E147" s="87" t="s">
        <v>261</v>
      </c>
      <c r="F147" s="95" t="s">
        <v>487</v>
      </c>
      <c r="G147" s="89" t="s">
        <v>57</v>
      </c>
      <c r="H147" s="108">
        <v>293</v>
      </c>
      <c r="I147" s="107"/>
      <c r="J147" s="90">
        <f t="shared" si="0"/>
        <v>0</v>
      </c>
      <c r="K147" s="88" t="s">
        <v>58</v>
      </c>
      <c r="L147" s="91" t="s">
        <v>268</v>
      </c>
    </row>
    <row r="148" spans="1:12" s="38" customFormat="1" ht="15.95" customHeight="1" x14ac:dyDescent="0.2">
      <c r="A148" s="35"/>
      <c r="B148" s="36"/>
      <c r="C148" s="86">
        <v>261</v>
      </c>
      <c r="D148" s="86" t="s">
        <v>56</v>
      </c>
      <c r="E148" s="94" t="s">
        <v>266</v>
      </c>
      <c r="F148" s="95" t="s">
        <v>473</v>
      </c>
      <c r="G148" s="96" t="s">
        <v>57</v>
      </c>
      <c r="H148" s="108">
        <v>203</v>
      </c>
      <c r="I148" s="107"/>
      <c r="J148" s="90">
        <f t="shared" si="0"/>
        <v>0</v>
      </c>
      <c r="K148" s="88" t="s">
        <v>58</v>
      </c>
      <c r="L148" s="91" t="s">
        <v>268</v>
      </c>
    </row>
    <row r="149" spans="1:12" s="38" customFormat="1" ht="15.95" customHeight="1" x14ac:dyDescent="0.2">
      <c r="A149" s="35"/>
      <c r="B149" s="36"/>
      <c r="C149" s="86">
        <v>262</v>
      </c>
      <c r="D149" s="86" t="s">
        <v>56</v>
      </c>
      <c r="E149" s="87" t="s">
        <v>263</v>
      </c>
      <c r="F149" s="95" t="s">
        <v>264</v>
      </c>
      <c r="G149" s="89" t="s">
        <v>57</v>
      </c>
      <c r="H149" s="108">
        <v>105</v>
      </c>
      <c r="I149" s="107"/>
      <c r="J149" s="90">
        <f t="shared" si="0"/>
        <v>0</v>
      </c>
      <c r="K149" s="88" t="s">
        <v>58</v>
      </c>
      <c r="L149" s="91" t="s">
        <v>268</v>
      </c>
    </row>
    <row r="150" spans="1:12" x14ac:dyDescent="0.2">
      <c r="H150" s="110"/>
    </row>
    <row r="151" spans="1:12" ht="15" x14ac:dyDescent="0.2">
      <c r="D151" s="82" t="s">
        <v>35</v>
      </c>
      <c r="E151" s="83" t="s">
        <v>89</v>
      </c>
      <c r="F151" s="83" t="s">
        <v>665</v>
      </c>
      <c r="G151" s="80"/>
      <c r="H151" s="111"/>
      <c r="I151" s="80"/>
      <c r="J151" s="84">
        <f>SUBTOTAL(9,J152:J169)</f>
        <v>0</v>
      </c>
    </row>
    <row r="152" spans="1:12" s="38" customFormat="1" ht="15.95" customHeight="1" x14ac:dyDescent="0.2">
      <c r="A152" s="35"/>
      <c r="B152" s="36"/>
      <c r="C152" s="86">
        <v>263</v>
      </c>
      <c r="D152" s="86" t="s">
        <v>56</v>
      </c>
      <c r="E152" s="94" t="s">
        <v>123</v>
      </c>
      <c r="F152" s="95" t="s">
        <v>725</v>
      </c>
      <c r="G152" s="96" t="s">
        <v>57</v>
      </c>
      <c r="H152" s="108">
        <v>5</v>
      </c>
      <c r="I152" s="107"/>
      <c r="J152" s="90">
        <f>H152*I152</f>
        <v>0</v>
      </c>
      <c r="K152" s="88" t="s">
        <v>58</v>
      </c>
      <c r="L152" s="91"/>
    </row>
    <row r="153" spans="1:12" s="38" customFormat="1" ht="15.95" customHeight="1" x14ac:dyDescent="0.2">
      <c r="A153" s="35"/>
      <c r="B153" s="36"/>
      <c r="C153" s="86">
        <v>264</v>
      </c>
      <c r="D153" s="86" t="s">
        <v>56</v>
      </c>
      <c r="E153" s="94" t="s">
        <v>581</v>
      </c>
      <c r="F153" s="95" t="s">
        <v>723</v>
      </c>
      <c r="G153" s="96" t="s">
        <v>57</v>
      </c>
      <c r="H153" s="108">
        <v>16</v>
      </c>
      <c r="I153" s="107"/>
      <c r="J153" s="90">
        <f t="shared" ref="J153:J169" si="1">H153*I153</f>
        <v>0</v>
      </c>
      <c r="K153" s="88" t="s">
        <v>58</v>
      </c>
      <c r="L153" s="91"/>
    </row>
    <row r="154" spans="1:12" s="38" customFormat="1" ht="15.95" customHeight="1" x14ac:dyDescent="0.2">
      <c r="A154" s="35"/>
      <c r="B154" s="36"/>
      <c r="C154" s="86">
        <v>265</v>
      </c>
      <c r="D154" s="86" t="s">
        <v>56</v>
      </c>
      <c r="E154" s="94" t="s">
        <v>191</v>
      </c>
      <c r="F154" s="95" t="s">
        <v>722</v>
      </c>
      <c r="G154" s="96" t="s">
        <v>57</v>
      </c>
      <c r="H154" s="108">
        <v>1</v>
      </c>
      <c r="I154" s="107"/>
      <c r="J154" s="90">
        <f t="shared" si="1"/>
        <v>0</v>
      </c>
      <c r="K154" s="88" t="s">
        <v>58</v>
      </c>
      <c r="L154" s="91"/>
    </row>
    <row r="155" spans="1:12" s="38" customFormat="1" ht="15.95" customHeight="1" x14ac:dyDescent="0.2">
      <c r="A155" s="35"/>
      <c r="B155" s="36"/>
      <c r="C155" s="86">
        <v>266</v>
      </c>
      <c r="D155" s="86" t="s">
        <v>56</v>
      </c>
      <c r="E155" s="94" t="s">
        <v>208</v>
      </c>
      <c r="F155" s="95" t="s">
        <v>724</v>
      </c>
      <c r="G155" s="96" t="s">
        <v>57</v>
      </c>
      <c r="H155" s="108">
        <v>6</v>
      </c>
      <c r="I155" s="107"/>
      <c r="J155" s="90">
        <f t="shared" si="1"/>
        <v>0</v>
      </c>
      <c r="K155" s="88" t="s">
        <v>58</v>
      </c>
      <c r="L155" s="91"/>
    </row>
    <row r="156" spans="1:12" s="38" customFormat="1" ht="15.95" customHeight="1" x14ac:dyDescent="0.2">
      <c r="A156" s="35"/>
      <c r="B156" s="36"/>
      <c r="C156" s="86">
        <v>267</v>
      </c>
      <c r="D156" s="86" t="s">
        <v>56</v>
      </c>
      <c r="E156" s="94" t="s">
        <v>649</v>
      </c>
      <c r="F156" s="95" t="s">
        <v>692</v>
      </c>
      <c r="G156" s="96" t="s">
        <v>57</v>
      </c>
      <c r="H156" s="108">
        <v>6</v>
      </c>
      <c r="I156" s="107"/>
      <c r="J156" s="90">
        <f t="shared" si="1"/>
        <v>0</v>
      </c>
      <c r="K156" s="88" t="s">
        <v>58</v>
      </c>
      <c r="L156" s="91"/>
    </row>
    <row r="157" spans="1:12" s="38" customFormat="1" ht="15.95" customHeight="1" x14ac:dyDescent="0.2">
      <c r="A157" s="137"/>
      <c r="B157" s="36"/>
      <c r="C157" s="86">
        <v>268</v>
      </c>
      <c r="D157" s="86" t="s">
        <v>56</v>
      </c>
      <c r="E157" s="94" t="s">
        <v>466</v>
      </c>
      <c r="F157" s="95" t="s">
        <v>730</v>
      </c>
      <c r="G157" s="96" t="s">
        <v>57</v>
      </c>
      <c r="H157" s="108">
        <v>2</v>
      </c>
      <c r="I157" s="107"/>
      <c r="J157" s="90">
        <f t="shared" si="1"/>
        <v>0</v>
      </c>
      <c r="K157" s="88" t="s">
        <v>58</v>
      </c>
      <c r="L157" s="91"/>
    </row>
    <row r="158" spans="1:12" s="38" customFormat="1" ht="15.95" customHeight="1" x14ac:dyDescent="0.2">
      <c r="A158" s="135"/>
      <c r="B158" s="36"/>
      <c r="C158" s="86">
        <v>269</v>
      </c>
      <c r="D158" s="86" t="s">
        <v>56</v>
      </c>
      <c r="E158" s="87" t="s">
        <v>582</v>
      </c>
      <c r="F158" s="88" t="s">
        <v>590</v>
      </c>
      <c r="G158" s="89" t="s">
        <v>57</v>
      </c>
      <c r="H158" s="108">
        <v>44</v>
      </c>
      <c r="I158" s="107"/>
      <c r="J158" s="90">
        <f t="shared" si="1"/>
        <v>0</v>
      </c>
      <c r="K158" s="88" t="s">
        <v>58</v>
      </c>
      <c r="L158" s="91"/>
    </row>
    <row r="159" spans="1:12" s="38" customFormat="1" ht="15.95" customHeight="1" x14ac:dyDescent="0.2">
      <c r="A159" s="35"/>
      <c r="B159" s="36"/>
      <c r="C159" s="86">
        <v>270</v>
      </c>
      <c r="D159" s="86" t="s">
        <v>56</v>
      </c>
      <c r="E159" s="94" t="s">
        <v>583</v>
      </c>
      <c r="F159" s="95" t="s">
        <v>591</v>
      </c>
      <c r="G159" s="96" t="s">
        <v>57</v>
      </c>
      <c r="H159" s="108">
        <v>5</v>
      </c>
      <c r="I159" s="107"/>
      <c r="J159" s="90">
        <f t="shared" si="1"/>
        <v>0</v>
      </c>
      <c r="K159" s="88" t="s">
        <v>58</v>
      </c>
      <c r="L159" s="91"/>
    </row>
    <row r="160" spans="1:12" s="38" customFormat="1" ht="15.95" customHeight="1" x14ac:dyDescent="0.2">
      <c r="A160" s="35"/>
      <c r="B160" s="36"/>
      <c r="C160" s="86">
        <v>271</v>
      </c>
      <c r="D160" s="86" t="s">
        <v>56</v>
      </c>
      <c r="E160" s="94" t="s">
        <v>262</v>
      </c>
      <c r="F160" s="95" t="s">
        <v>593</v>
      </c>
      <c r="G160" s="96" t="s">
        <v>57</v>
      </c>
      <c r="H160" s="108">
        <v>4</v>
      </c>
      <c r="I160" s="107"/>
      <c r="J160" s="90">
        <f t="shared" si="1"/>
        <v>0</v>
      </c>
      <c r="K160" s="88" t="s">
        <v>58</v>
      </c>
      <c r="L160" s="91"/>
    </row>
    <row r="161" spans="1:12" s="38" customFormat="1" ht="15.95" customHeight="1" x14ac:dyDescent="0.2">
      <c r="A161" s="35"/>
      <c r="B161" s="36"/>
      <c r="C161" s="86">
        <v>272</v>
      </c>
      <c r="D161" s="86" t="s">
        <v>56</v>
      </c>
      <c r="E161" s="94" t="s">
        <v>490</v>
      </c>
      <c r="F161" s="95" t="s">
        <v>594</v>
      </c>
      <c r="G161" s="96" t="s">
        <v>57</v>
      </c>
      <c r="H161" s="108">
        <v>2</v>
      </c>
      <c r="I161" s="107"/>
      <c r="J161" s="90">
        <f t="shared" si="1"/>
        <v>0</v>
      </c>
      <c r="K161" s="88" t="s">
        <v>58</v>
      </c>
      <c r="L161" s="91"/>
    </row>
    <row r="162" spans="1:12" s="38" customFormat="1" ht="15.95" customHeight="1" x14ac:dyDescent="0.2">
      <c r="A162" s="35"/>
      <c r="B162" s="36"/>
      <c r="C162" s="86">
        <v>273</v>
      </c>
      <c r="D162" s="86" t="s">
        <v>56</v>
      </c>
      <c r="E162" s="94" t="s">
        <v>260</v>
      </c>
      <c r="F162" s="95" t="s">
        <v>595</v>
      </c>
      <c r="G162" s="96" t="s">
        <v>57</v>
      </c>
      <c r="H162" s="108">
        <v>2</v>
      </c>
      <c r="I162" s="107"/>
      <c r="J162" s="90">
        <f t="shared" si="1"/>
        <v>0</v>
      </c>
      <c r="K162" s="88" t="s">
        <v>58</v>
      </c>
      <c r="L162" s="91"/>
    </row>
    <row r="163" spans="1:12" s="38" customFormat="1" ht="15.95" customHeight="1" x14ac:dyDescent="0.2">
      <c r="A163" s="35"/>
      <c r="B163" s="36"/>
      <c r="C163" s="86">
        <v>274</v>
      </c>
      <c r="D163" s="86" t="s">
        <v>56</v>
      </c>
      <c r="E163" s="94" t="s">
        <v>265</v>
      </c>
      <c r="F163" s="95" t="s">
        <v>596</v>
      </c>
      <c r="G163" s="96" t="s">
        <v>57</v>
      </c>
      <c r="H163" s="108">
        <v>3</v>
      </c>
      <c r="I163" s="107"/>
      <c r="J163" s="90">
        <f t="shared" si="1"/>
        <v>0</v>
      </c>
      <c r="K163" s="88" t="s">
        <v>58</v>
      </c>
      <c r="L163" s="91"/>
    </row>
    <row r="164" spans="1:12" s="38" customFormat="1" ht="15.95" customHeight="1" x14ac:dyDescent="0.2">
      <c r="A164" s="35"/>
      <c r="B164" s="36"/>
      <c r="C164" s="86">
        <v>275</v>
      </c>
      <c r="D164" s="86" t="s">
        <v>56</v>
      </c>
      <c r="E164" s="94" t="s">
        <v>267</v>
      </c>
      <c r="F164" s="95" t="s">
        <v>597</v>
      </c>
      <c r="G164" s="96" t="s">
        <v>57</v>
      </c>
      <c r="H164" s="108">
        <v>3</v>
      </c>
      <c r="I164" s="107"/>
      <c r="J164" s="90">
        <f t="shared" si="1"/>
        <v>0</v>
      </c>
      <c r="K164" s="88" t="s">
        <v>58</v>
      </c>
      <c r="L164" s="91"/>
    </row>
    <row r="165" spans="1:12" s="38" customFormat="1" ht="15.95" customHeight="1" x14ac:dyDescent="0.2">
      <c r="A165" s="35"/>
      <c r="B165" s="36"/>
      <c r="C165" s="86">
        <v>276</v>
      </c>
      <c r="D165" s="86" t="s">
        <v>56</v>
      </c>
      <c r="E165" s="94" t="s">
        <v>259</v>
      </c>
      <c r="F165" s="95" t="s">
        <v>598</v>
      </c>
      <c r="G165" s="96" t="s">
        <v>57</v>
      </c>
      <c r="H165" s="108">
        <v>8</v>
      </c>
      <c r="I165" s="107"/>
      <c r="J165" s="90">
        <f t="shared" si="1"/>
        <v>0</v>
      </c>
      <c r="K165" s="88" t="s">
        <v>58</v>
      </c>
      <c r="L165" s="91"/>
    </row>
    <row r="166" spans="1:12" s="38" customFormat="1" ht="15.95" customHeight="1" x14ac:dyDescent="0.2">
      <c r="A166" s="35"/>
      <c r="B166" s="36"/>
      <c r="C166" s="86">
        <v>277</v>
      </c>
      <c r="D166" s="86" t="s">
        <v>56</v>
      </c>
      <c r="E166" s="94" t="s">
        <v>494</v>
      </c>
      <c r="F166" s="95" t="s">
        <v>599</v>
      </c>
      <c r="G166" s="96" t="s">
        <v>57</v>
      </c>
      <c r="H166" s="108">
        <v>4</v>
      </c>
      <c r="I166" s="107"/>
      <c r="J166" s="90">
        <f t="shared" si="1"/>
        <v>0</v>
      </c>
      <c r="K166" s="88" t="s">
        <v>58</v>
      </c>
      <c r="L166" s="91"/>
    </row>
    <row r="167" spans="1:12" s="38" customFormat="1" ht="15.95" customHeight="1" x14ac:dyDescent="0.2">
      <c r="A167" s="35"/>
      <c r="B167" s="36"/>
      <c r="C167" s="86">
        <v>278</v>
      </c>
      <c r="D167" s="86" t="s">
        <v>56</v>
      </c>
      <c r="E167" s="94" t="s">
        <v>261</v>
      </c>
      <c r="F167" s="95" t="s">
        <v>600</v>
      </c>
      <c r="G167" s="96" t="s">
        <v>57</v>
      </c>
      <c r="H167" s="108">
        <v>4</v>
      </c>
      <c r="I167" s="107"/>
      <c r="J167" s="90">
        <f t="shared" si="1"/>
        <v>0</v>
      </c>
      <c r="K167" s="88" t="s">
        <v>58</v>
      </c>
      <c r="L167" s="91"/>
    </row>
    <row r="168" spans="1:12" s="38" customFormat="1" ht="15.95" customHeight="1" x14ac:dyDescent="0.2">
      <c r="A168" s="35"/>
      <c r="B168" s="36"/>
      <c r="C168" s="86">
        <v>279</v>
      </c>
      <c r="D168" s="86" t="s">
        <v>56</v>
      </c>
      <c r="E168" s="94" t="s">
        <v>266</v>
      </c>
      <c r="F168" s="95" t="s">
        <v>601</v>
      </c>
      <c r="G168" s="96" t="s">
        <v>57</v>
      </c>
      <c r="H168" s="108">
        <v>3</v>
      </c>
      <c r="I168" s="107"/>
      <c r="J168" s="90">
        <f t="shared" si="1"/>
        <v>0</v>
      </c>
      <c r="K168" s="88" t="s">
        <v>58</v>
      </c>
      <c r="L168" s="91"/>
    </row>
    <row r="169" spans="1:12" s="38" customFormat="1" ht="15.95" customHeight="1" x14ac:dyDescent="0.2">
      <c r="A169" s="35"/>
      <c r="B169" s="36"/>
      <c r="C169" s="86">
        <v>280</v>
      </c>
      <c r="D169" s="86" t="s">
        <v>56</v>
      </c>
      <c r="E169" s="94" t="s">
        <v>263</v>
      </c>
      <c r="F169" s="95" t="s">
        <v>592</v>
      </c>
      <c r="G169" s="96" t="s">
        <v>57</v>
      </c>
      <c r="H169" s="108">
        <v>8</v>
      </c>
      <c r="I169" s="107"/>
      <c r="J169" s="90">
        <f t="shared" si="1"/>
        <v>0</v>
      </c>
      <c r="K169" s="88" t="s">
        <v>58</v>
      </c>
      <c r="L169" s="91"/>
    </row>
    <row r="170" spans="1:12" x14ac:dyDescent="0.2">
      <c r="H170" s="110"/>
    </row>
    <row r="171" spans="1:12" ht="15" x14ac:dyDescent="0.2">
      <c r="D171" s="82" t="s">
        <v>35</v>
      </c>
      <c r="E171" s="83" t="s">
        <v>89</v>
      </c>
      <c r="F171" s="83" t="s">
        <v>666</v>
      </c>
      <c r="G171" s="80"/>
      <c r="H171" s="111"/>
      <c r="I171" s="80"/>
      <c r="J171" s="84">
        <f>SUBTOTAL(9,J172:J233)</f>
        <v>0</v>
      </c>
    </row>
    <row r="172" spans="1:12" s="38" customFormat="1" ht="15.95" customHeight="1" x14ac:dyDescent="0.2">
      <c r="A172" s="35"/>
      <c r="B172" s="36"/>
      <c r="C172" s="86">
        <v>281</v>
      </c>
      <c r="D172" s="86" t="s">
        <v>56</v>
      </c>
      <c r="E172" s="94" t="s">
        <v>123</v>
      </c>
      <c r="F172" s="95" t="s">
        <v>518</v>
      </c>
      <c r="G172" s="96" t="s">
        <v>57</v>
      </c>
      <c r="H172" s="108" t="s">
        <v>498</v>
      </c>
      <c r="I172" s="107"/>
      <c r="J172" s="90">
        <f>H172*I172</f>
        <v>0</v>
      </c>
      <c r="K172" s="88" t="s">
        <v>58</v>
      </c>
      <c r="L172" s="91"/>
    </row>
    <row r="173" spans="1:12" s="38" customFormat="1" ht="15.95" customHeight="1" x14ac:dyDescent="0.2">
      <c r="A173" s="35"/>
      <c r="B173" s="36"/>
      <c r="C173" s="86">
        <v>282</v>
      </c>
      <c r="D173" s="86" t="s">
        <v>56</v>
      </c>
      <c r="E173" s="94" t="s">
        <v>124</v>
      </c>
      <c r="F173" s="95" t="s">
        <v>519</v>
      </c>
      <c r="G173" s="96" t="s">
        <v>57</v>
      </c>
      <c r="H173" s="108">
        <v>27</v>
      </c>
      <c r="I173" s="107"/>
      <c r="J173" s="90">
        <f t="shared" ref="J173:J195" si="2">H173*I173</f>
        <v>0</v>
      </c>
      <c r="K173" s="88" t="s">
        <v>58</v>
      </c>
      <c r="L173" s="91"/>
    </row>
    <row r="174" spans="1:12" s="38" customFormat="1" ht="15.95" customHeight="1" x14ac:dyDescent="0.2">
      <c r="A174" s="35"/>
      <c r="B174" s="36"/>
      <c r="C174" s="86">
        <v>283</v>
      </c>
      <c r="D174" s="86" t="s">
        <v>56</v>
      </c>
      <c r="E174" s="94" t="s">
        <v>151</v>
      </c>
      <c r="F174" s="95" t="s">
        <v>523</v>
      </c>
      <c r="G174" s="96" t="s">
        <v>57</v>
      </c>
      <c r="H174" s="108">
        <v>5</v>
      </c>
      <c r="I174" s="107"/>
      <c r="J174" s="90">
        <f t="shared" si="2"/>
        <v>0</v>
      </c>
      <c r="K174" s="88" t="s">
        <v>58</v>
      </c>
      <c r="L174" s="91"/>
    </row>
    <row r="175" spans="1:12" s="38" customFormat="1" ht="15.95" customHeight="1" x14ac:dyDescent="0.2">
      <c r="A175" s="35"/>
      <c r="B175" s="36"/>
      <c r="C175" s="86">
        <v>284</v>
      </c>
      <c r="D175" s="86" t="s">
        <v>56</v>
      </c>
      <c r="E175" s="94" t="s">
        <v>153</v>
      </c>
      <c r="F175" s="95" t="s">
        <v>524</v>
      </c>
      <c r="G175" s="96" t="s">
        <v>57</v>
      </c>
      <c r="H175" s="108">
        <v>6</v>
      </c>
      <c r="I175" s="107"/>
      <c r="J175" s="90">
        <f t="shared" si="2"/>
        <v>0</v>
      </c>
      <c r="K175" s="88" t="s">
        <v>58</v>
      </c>
      <c r="L175" s="91"/>
    </row>
    <row r="176" spans="1:12" s="38" customFormat="1" ht="15.95" customHeight="1" x14ac:dyDescent="0.2">
      <c r="A176" s="35"/>
      <c r="B176" s="36"/>
      <c r="C176" s="86">
        <v>285</v>
      </c>
      <c r="D176" s="86" t="s">
        <v>56</v>
      </c>
      <c r="E176" s="94" t="s">
        <v>197</v>
      </c>
      <c r="F176" s="95" t="s">
        <v>527</v>
      </c>
      <c r="G176" s="96" t="s">
        <v>57</v>
      </c>
      <c r="H176" s="108">
        <v>2</v>
      </c>
      <c r="I176" s="107"/>
      <c r="J176" s="90">
        <f t="shared" si="2"/>
        <v>0</v>
      </c>
      <c r="K176" s="88" t="s">
        <v>58</v>
      </c>
      <c r="L176" s="91"/>
    </row>
    <row r="177" spans="1:12" s="38" customFormat="1" ht="15.95" customHeight="1" x14ac:dyDescent="0.2">
      <c r="A177" s="126"/>
      <c r="B177" s="36"/>
      <c r="C177" s="86">
        <v>286</v>
      </c>
      <c r="D177" s="86" t="s">
        <v>56</v>
      </c>
      <c r="E177" s="94" t="s">
        <v>604</v>
      </c>
      <c r="F177" s="95" t="s">
        <v>690</v>
      </c>
      <c r="G177" s="96" t="s">
        <v>57</v>
      </c>
      <c r="H177" s="108">
        <v>5</v>
      </c>
      <c r="I177" s="107"/>
      <c r="J177" s="90">
        <f t="shared" si="2"/>
        <v>0</v>
      </c>
      <c r="K177" s="88" t="s">
        <v>58</v>
      </c>
      <c r="L177" s="91"/>
    </row>
    <row r="178" spans="1:12" s="38" customFormat="1" ht="15.95" customHeight="1" x14ac:dyDescent="0.2">
      <c r="A178" s="35"/>
      <c r="B178" s="36"/>
      <c r="C178" s="86">
        <v>287</v>
      </c>
      <c r="D178" s="86" t="s">
        <v>56</v>
      </c>
      <c r="E178" s="94" t="s">
        <v>208</v>
      </c>
      <c r="F178" s="95" t="s">
        <v>529</v>
      </c>
      <c r="G178" s="96" t="s">
        <v>57</v>
      </c>
      <c r="H178" s="108">
        <v>2</v>
      </c>
      <c r="I178" s="107"/>
      <c r="J178" s="90">
        <f t="shared" si="2"/>
        <v>0</v>
      </c>
      <c r="K178" s="88" t="s">
        <v>58</v>
      </c>
      <c r="L178" s="91"/>
    </row>
    <row r="179" spans="1:12" s="38" customFormat="1" ht="15.95" customHeight="1" x14ac:dyDescent="0.2">
      <c r="A179" s="35"/>
      <c r="B179" s="36"/>
      <c r="C179" s="86">
        <v>288</v>
      </c>
      <c r="D179" s="86" t="s">
        <v>56</v>
      </c>
      <c r="E179" s="94" t="s">
        <v>211</v>
      </c>
      <c r="F179" s="95" t="s">
        <v>530</v>
      </c>
      <c r="G179" s="96" t="s">
        <v>57</v>
      </c>
      <c r="H179" s="108">
        <v>8</v>
      </c>
      <c r="I179" s="107"/>
      <c r="J179" s="90">
        <f t="shared" si="2"/>
        <v>0</v>
      </c>
      <c r="K179" s="88" t="s">
        <v>58</v>
      </c>
      <c r="L179" s="91"/>
    </row>
    <row r="180" spans="1:12" s="38" customFormat="1" ht="15.95" customHeight="1" x14ac:dyDescent="0.2">
      <c r="A180" s="35"/>
      <c r="B180" s="36"/>
      <c r="C180" s="86">
        <v>289</v>
      </c>
      <c r="D180" s="86" t="s">
        <v>56</v>
      </c>
      <c r="E180" s="94" t="s">
        <v>218</v>
      </c>
      <c r="F180" s="95" t="s">
        <v>531</v>
      </c>
      <c r="G180" s="96" t="s">
        <v>57</v>
      </c>
      <c r="H180" s="108">
        <v>3</v>
      </c>
      <c r="I180" s="107"/>
      <c r="J180" s="90">
        <f t="shared" si="2"/>
        <v>0</v>
      </c>
      <c r="K180" s="88" t="s">
        <v>58</v>
      </c>
      <c r="L180" s="91"/>
    </row>
    <row r="181" spans="1:12" s="38" customFormat="1" ht="15.95" customHeight="1" x14ac:dyDescent="0.2">
      <c r="A181" s="35"/>
      <c r="B181" s="36"/>
      <c r="C181" s="86">
        <v>290</v>
      </c>
      <c r="D181" s="86" t="s">
        <v>56</v>
      </c>
      <c r="E181" s="94" t="s">
        <v>219</v>
      </c>
      <c r="F181" s="95" t="s">
        <v>532</v>
      </c>
      <c r="G181" s="96" t="s">
        <v>57</v>
      </c>
      <c r="H181" s="108">
        <v>4</v>
      </c>
      <c r="I181" s="107"/>
      <c r="J181" s="90">
        <f t="shared" si="2"/>
        <v>0</v>
      </c>
      <c r="K181" s="88" t="s">
        <v>58</v>
      </c>
      <c r="L181" s="91"/>
    </row>
    <row r="182" spans="1:12" s="38" customFormat="1" ht="15.95" customHeight="1" x14ac:dyDescent="0.2">
      <c r="A182" s="126"/>
      <c r="B182" s="36"/>
      <c r="C182" s="86">
        <v>291</v>
      </c>
      <c r="D182" s="86" t="s">
        <v>56</v>
      </c>
      <c r="E182" s="94" t="s">
        <v>466</v>
      </c>
      <c r="F182" s="95" t="s">
        <v>686</v>
      </c>
      <c r="G182" s="96" t="s">
        <v>57</v>
      </c>
      <c r="H182" s="108">
        <v>1</v>
      </c>
      <c r="I182" s="107"/>
      <c r="J182" s="90">
        <f t="shared" si="2"/>
        <v>0</v>
      </c>
      <c r="K182" s="88" t="s">
        <v>58</v>
      </c>
      <c r="L182" s="91"/>
    </row>
    <row r="183" spans="1:12" s="38" customFormat="1" ht="15.95" customHeight="1" x14ac:dyDescent="0.2">
      <c r="A183" s="35"/>
      <c r="B183" s="36"/>
      <c r="C183" s="86">
        <v>292</v>
      </c>
      <c r="D183" s="86" t="s">
        <v>56</v>
      </c>
      <c r="E183" s="94" t="s">
        <v>625</v>
      </c>
      <c r="F183" s="95" t="s">
        <v>561</v>
      </c>
      <c r="G183" s="96" t="s">
        <v>57</v>
      </c>
      <c r="H183" s="108">
        <v>4</v>
      </c>
      <c r="I183" s="107"/>
      <c r="J183" s="90">
        <f t="shared" si="2"/>
        <v>0</v>
      </c>
      <c r="K183" s="88" t="s">
        <v>58</v>
      </c>
      <c r="L183" s="91"/>
    </row>
    <row r="184" spans="1:12" s="38" customFormat="1" ht="15.95" customHeight="1" x14ac:dyDescent="0.2">
      <c r="A184" s="35"/>
      <c r="B184" s="36"/>
      <c r="C184" s="86">
        <v>293</v>
      </c>
      <c r="D184" s="86" t="s">
        <v>56</v>
      </c>
      <c r="E184" s="94" t="s">
        <v>626</v>
      </c>
      <c r="F184" s="95" t="s">
        <v>560</v>
      </c>
      <c r="G184" s="96" t="s">
        <v>57</v>
      </c>
      <c r="H184" s="108">
        <v>2</v>
      </c>
      <c r="I184" s="107"/>
      <c r="J184" s="90">
        <f t="shared" si="2"/>
        <v>0</v>
      </c>
      <c r="K184" s="88" t="s">
        <v>58</v>
      </c>
      <c r="L184" s="91"/>
    </row>
    <row r="185" spans="1:12" s="38" customFormat="1" ht="15.95" customHeight="1" x14ac:dyDescent="0.2">
      <c r="A185" s="35"/>
      <c r="B185" s="36"/>
      <c r="C185" s="86">
        <v>294</v>
      </c>
      <c r="D185" s="86" t="s">
        <v>56</v>
      </c>
      <c r="E185" s="94" t="s">
        <v>627</v>
      </c>
      <c r="F185" s="95" t="s">
        <v>562</v>
      </c>
      <c r="G185" s="96" t="s">
        <v>57</v>
      </c>
      <c r="H185" s="108">
        <v>1</v>
      </c>
      <c r="I185" s="107"/>
      <c r="J185" s="90">
        <f t="shared" si="2"/>
        <v>0</v>
      </c>
      <c r="K185" s="88" t="s">
        <v>58</v>
      </c>
      <c r="L185" s="91"/>
    </row>
    <row r="186" spans="1:12" s="38" customFormat="1" ht="15.95" customHeight="1" x14ac:dyDescent="0.2">
      <c r="A186" s="35"/>
      <c r="B186" s="36"/>
      <c r="C186" s="86">
        <v>295</v>
      </c>
      <c r="D186" s="86" t="s">
        <v>56</v>
      </c>
      <c r="E186" s="94" t="s">
        <v>262</v>
      </c>
      <c r="F186" s="95" t="s">
        <v>535</v>
      </c>
      <c r="G186" s="96" t="s">
        <v>57</v>
      </c>
      <c r="H186" s="108">
        <v>7</v>
      </c>
      <c r="I186" s="107"/>
      <c r="J186" s="90">
        <f t="shared" si="2"/>
        <v>0</v>
      </c>
      <c r="K186" s="88" t="s">
        <v>58</v>
      </c>
      <c r="L186" s="91"/>
    </row>
    <row r="187" spans="1:12" s="38" customFormat="1" ht="15.95" customHeight="1" x14ac:dyDescent="0.2">
      <c r="A187" s="35"/>
      <c r="B187" s="36"/>
      <c r="C187" s="86">
        <v>296</v>
      </c>
      <c r="D187" s="86" t="s">
        <v>56</v>
      </c>
      <c r="E187" s="94" t="s">
        <v>490</v>
      </c>
      <c r="F187" s="95" t="s">
        <v>536</v>
      </c>
      <c r="G187" s="96" t="s">
        <v>57</v>
      </c>
      <c r="H187" s="108">
        <v>2</v>
      </c>
      <c r="I187" s="107"/>
      <c r="J187" s="90">
        <f t="shared" si="2"/>
        <v>0</v>
      </c>
      <c r="K187" s="88" t="s">
        <v>58</v>
      </c>
      <c r="L187" s="91"/>
    </row>
    <row r="188" spans="1:12" s="38" customFormat="1" ht="15.95" customHeight="1" x14ac:dyDescent="0.2">
      <c r="A188" s="35"/>
      <c r="B188" s="36"/>
      <c r="C188" s="86">
        <v>297</v>
      </c>
      <c r="D188" s="86" t="s">
        <v>56</v>
      </c>
      <c r="E188" s="94" t="s">
        <v>260</v>
      </c>
      <c r="F188" s="95" t="s">
        <v>537</v>
      </c>
      <c r="G188" s="96" t="s">
        <v>57</v>
      </c>
      <c r="H188" s="108">
        <v>4</v>
      </c>
      <c r="I188" s="107"/>
      <c r="J188" s="90">
        <f t="shared" si="2"/>
        <v>0</v>
      </c>
      <c r="K188" s="88" t="s">
        <v>58</v>
      </c>
      <c r="L188" s="91"/>
    </row>
    <row r="189" spans="1:12" s="38" customFormat="1" ht="15.95" customHeight="1" x14ac:dyDescent="0.2">
      <c r="A189" s="35"/>
      <c r="B189" s="36"/>
      <c r="C189" s="86">
        <v>298</v>
      </c>
      <c r="D189" s="86" t="s">
        <v>56</v>
      </c>
      <c r="E189" s="94" t="s">
        <v>265</v>
      </c>
      <c r="F189" s="95" t="s">
        <v>538</v>
      </c>
      <c r="G189" s="96" t="s">
        <v>57</v>
      </c>
      <c r="H189" s="108">
        <v>6</v>
      </c>
      <c r="I189" s="107"/>
      <c r="J189" s="90">
        <f t="shared" si="2"/>
        <v>0</v>
      </c>
      <c r="K189" s="88" t="s">
        <v>58</v>
      </c>
      <c r="L189" s="91"/>
    </row>
    <row r="190" spans="1:12" s="38" customFormat="1" ht="15.95" customHeight="1" x14ac:dyDescent="0.2">
      <c r="A190" s="35"/>
      <c r="B190" s="36"/>
      <c r="C190" s="86">
        <v>299</v>
      </c>
      <c r="D190" s="86" t="s">
        <v>56</v>
      </c>
      <c r="E190" s="94" t="s">
        <v>267</v>
      </c>
      <c r="F190" s="95" t="s">
        <v>539</v>
      </c>
      <c r="G190" s="96" t="s">
        <v>57</v>
      </c>
      <c r="H190" s="108">
        <v>5</v>
      </c>
      <c r="I190" s="107"/>
      <c r="J190" s="90">
        <f t="shared" si="2"/>
        <v>0</v>
      </c>
      <c r="K190" s="88" t="s">
        <v>58</v>
      </c>
      <c r="L190" s="91"/>
    </row>
    <row r="191" spans="1:12" s="38" customFormat="1" ht="15.95" customHeight="1" x14ac:dyDescent="0.2">
      <c r="A191" s="35"/>
      <c r="B191" s="36"/>
      <c r="C191" s="86">
        <v>300</v>
      </c>
      <c r="D191" s="86" t="s">
        <v>56</v>
      </c>
      <c r="E191" s="94" t="s">
        <v>259</v>
      </c>
      <c r="F191" s="95" t="s">
        <v>540</v>
      </c>
      <c r="G191" s="96" t="s">
        <v>57</v>
      </c>
      <c r="H191" s="108">
        <v>11</v>
      </c>
      <c r="I191" s="107"/>
      <c r="J191" s="90">
        <f t="shared" si="2"/>
        <v>0</v>
      </c>
      <c r="K191" s="88" t="s">
        <v>58</v>
      </c>
      <c r="L191" s="91"/>
    </row>
    <row r="192" spans="1:12" s="38" customFormat="1" ht="15.95" customHeight="1" x14ac:dyDescent="0.2">
      <c r="A192" s="35"/>
      <c r="B192" s="36"/>
      <c r="C192" s="86">
        <v>301</v>
      </c>
      <c r="D192" s="86" t="s">
        <v>56</v>
      </c>
      <c r="E192" s="94" t="s">
        <v>494</v>
      </c>
      <c r="F192" s="95" t="s">
        <v>541</v>
      </c>
      <c r="G192" s="96" t="s">
        <v>57</v>
      </c>
      <c r="H192" s="108">
        <v>6</v>
      </c>
      <c r="I192" s="107"/>
      <c r="J192" s="90">
        <f t="shared" si="2"/>
        <v>0</v>
      </c>
      <c r="K192" s="88" t="s">
        <v>58</v>
      </c>
      <c r="L192" s="91"/>
    </row>
    <row r="193" spans="1:12" s="38" customFormat="1" ht="15.95" customHeight="1" x14ac:dyDescent="0.2">
      <c r="A193" s="35"/>
      <c r="B193" s="36"/>
      <c r="C193" s="86">
        <v>302</v>
      </c>
      <c r="D193" s="86" t="s">
        <v>56</v>
      </c>
      <c r="E193" s="94" t="s">
        <v>261</v>
      </c>
      <c r="F193" s="95" t="s">
        <v>542</v>
      </c>
      <c r="G193" s="96" t="s">
        <v>57</v>
      </c>
      <c r="H193" s="108">
        <v>7</v>
      </c>
      <c r="I193" s="107"/>
      <c r="J193" s="90">
        <f t="shared" si="2"/>
        <v>0</v>
      </c>
      <c r="K193" s="88" t="s">
        <v>58</v>
      </c>
      <c r="L193" s="91"/>
    </row>
    <row r="194" spans="1:12" s="38" customFormat="1" ht="15.95" customHeight="1" x14ac:dyDescent="0.2">
      <c r="A194" s="35"/>
      <c r="B194" s="36"/>
      <c r="C194" s="86">
        <v>303</v>
      </c>
      <c r="D194" s="86" t="s">
        <v>56</v>
      </c>
      <c r="E194" s="94" t="s">
        <v>266</v>
      </c>
      <c r="F194" s="95" t="s">
        <v>543</v>
      </c>
      <c r="G194" s="96" t="s">
        <v>57</v>
      </c>
      <c r="H194" s="108">
        <v>6</v>
      </c>
      <c r="I194" s="107"/>
      <c r="J194" s="90">
        <f t="shared" si="2"/>
        <v>0</v>
      </c>
      <c r="K194" s="88" t="s">
        <v>58</v>
      </c>
      <c r="L194" s="91"/>
    </row>
    <row r="195" spans="1:12" s="38" customFormat="1" ht="15.95" customHeight="1" x14ac:dyDescent="0.2">
      <c r="A195" s="35"/>
      <c r="B195" s="36"/>
      <c r="C195" s="86">
        <v>304</v>
      </c>
      <c r="D195" s="86" t="s">
        <v>56</v>
      </c>
      <c r="E195" s="94" t="s">
        <v>263</v>
      </c>
      <c r="F195" s="95" t="s">
        <v>544</v>
      </c>
      <c r="G195" s="96" t="s">
        <v>57</v>
      </c>
      <c r="H195" s="108">
        <v>6</v>
      </c>
      <c r="I195" s="107"/>
      <c r="J195" s="90">
        <f t="shared" si="2"/>
        <v>0</v>
      </c>
      <c r="K195" s="88" t="s">
        <v>58</v>
      </c>
      <c r="L195" s="91"/>
    </row>
  </sheetData>
  <sheetProtection algorithmName="SHA-512" hashValue="TGZhwHUe5+AvaGWITmcC9VSgsbIu2ded1g8KQtDqBHG4U53dicSO1qR6SgwPAUfpUpW0I9Whb2Jd2R1eAH3kLg==" saltValue="Xb/FmFanxiVzexCy/VXHhQ==" spinCount="100000" sheet="1" objects="1" scenarios="1" formatCells="0" formatColumns="0" formatRows="0" autoFilter="0"/>
  <autoFilter ref="C91:L149"/>
  <mergeCells count="14">
    <mergeCell ref="E31:H31"/>
    <mergeCell ref="E7:H7"/>
    <mergeCell ref="E9:H9"/>
    <mergeCell ref="E11:H11"/>
    <mergeCell ref="E13:H13"/>
    <mergeCell ref="E22:H22"/>
    <mergeCell ref="E82:H82"/>
    <mergeCell ref="E84:H84"/>
    <mergeCell ref="E52:H52"/>
    <mergeCell ref="E54:H54"/>
    <mergeCell ref="E56:H56"/>
    <mergeCell ref="E58:H58"/>
    <mergeCell ref="E78:H78"/>
    <mergeCell ref="E80:H80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7"/>
  <sheetViews>
    <sheetView showGridLines="0" topLeftCell="A101" zoomScale="115" zoomScaleNormal="115" workbookViewId="0">
      <selection activeCell="C94" sqref="C94:C127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10" customWidth="1"/>
    <col min="9" max="11" width="20.1640625" style="1" customWidth="1"/>
    <col min="12" max="12" width="15" style="29" hidden="1" customWidth="1"/>
    <col min="13" max="13" width="15.6640625" style="29" customWidth="1"/>
    <col min="14" max="16384" width="9.33203125" style="1"/>
  </cols>
  <sheetData>
    <row r="1" spans="1:13" hidden="1" x14ac:dyDescent="0.2"/>
    <row r="2" spans="1:13" ht="36.950000000000003" hidden="1" customHeight="1" x14ac:dyDescent="0.2"/>
    <row r="3" spans="1:13" ht="6.95" hidden="1" customHeight="1" x14ac:dyDescent="0.2">
      <c r="B3" s="30"/>
      <c r="C3" s="31"/>
      <c r="D3" s="31"/>
      <c r="E3" s="31"/>
      <c r="F3" s="31"/>
      <c r="G3" s="31"/>
      <c r="H3" s="112"/>
      <c r="I3" s="31"/>
      <c r="J3" s="31"/>
      <c r="K3" s="31"/>
    </row>
    <row r="4" spans="1:13" ht="24.95" hidden="1" customHeight="1" x14ac:dyDescent="0.2">
      <c r="B4" s="32"/>
      <c r="D4" s="33" t="s">
        <v>40</v>
      </c>
    </row>
    <row r="5" spans="1:13" ht="6.95" hidden="1" customHeight="1" x14ac:dyDescent="0.2">
      <c r="B5" s="32"/>
    </row>
    <row r="6" spans="1:13" ht="12" hidden="1" customHeight="1" x14ac:dyDescent="0.2">
      <c r="B6" s="32"/>
      <c r="D6" s="34" t="s">
        <v>3</v>
      </c>
    </row>
    <row r="7" spans="1:13" ht="16.5" hidden="1" customHeight="1" x14ac:dyDescent="0.2">
      <c r="B7" s="32"/>
      <c r="E7" s="158" t="e">
        <f>#REF!</f>
        <v>#REF!</v>
      </c>
      <c r="F7" s="159"/>
      <c r="G7" s="159"/>
      <c r="H7" s="159"/>
    </row>
    <row r="8" spans="1:13" ht="12.75" hidden="1" x14ac:dyDescent="0.2">
      <c r="B8" s="32"/>
      <c r="D8" s="34" t="s">
        <v>41</v>
      </c>
    </row>
    <row r="9" spans="1:13" ht="16.5" hidden="1" customHeight="1" x14ac:dyDescent="0.2">
      <c r="B9" s="32"/>
      <c r="E9" s="158" t="s">
        <v>42</v>
      </c>
      <c r="F9" s="160"/>
      <c r="G9" s="160"/>
      <c r="H9" s="160"/>
    </row>
    <row r="10" spans="1:13" ht="12" hidden="1" customHeight="1" x14ac:dyDescent="0.2">
      <c r="B10" s="32"/>
      <c r="D10" s="34" t="s">
        <v>43</v>
      </c>
    </row>
    <row r="11" spans="1:13" s="38" customFormat="1" ht="16.5" hidden="1" customHeight="1" x14ac:dyDescent="0.2">
      <c r="A11" s="35"/>
      <c r="B11" s="36"/>
      <c r="C11" s="35"/>
      <c r="D11" s="35"/>
      <c r="E11" s="155" t="s">
        <v>44</v>
      </c>
      <c r="F11" s="156"/>
      <c r="G11" s="156"/>
      <c r="H11" s="156"/>
      <c r="I11" s="35"/>
      <c r="J11" s="35"/>
      <c r="K11" s="35"/>
      <c r="L11" s="37"/>
      <c r="M11" s="121"/>
    </row>
    <row r="12" spans="1:13" s="38" customFormat="1" ht="12" hidden="1" customHeight="1" x14ac:dyDescent="0.2">
      <c r="A12" s="35"/>
      <c r="B12" s="36"/>
      <c r="C12" s="35"/>
      <c r="D12" s="34" t="s">
        <v>45</v>
      </c>
      <c r="E12" s="35"/>
      <c r="F12" s="35"/>
      <c r="G12" s="35"/>
      <c r="H12" s="91"/>
      <c r="I12" s="35"/>
      <c r="J12" s="35"/>
      <c r="K12" s="35"/>
      <c r="L12" s="37"/>
      <c r="M12" s="121"/>
    </row>
    <row r="13" spans="1:13" s="38" customFormat="1" ht="16.5" hidden="1" customHeight="1" x14ac:dyDescent="0.2">
      <c r="A13" s="35"/>
      <c r="B13" s="36"/>
      <c r="C13" s="35"/>
      <c r="D13" s="35"/>
      <c r="E13" s="157" t="s">
        <v>87</v>
      </c>
      <c r="F13" s="156"/>
      <c r="G13" s="156"/>
      <c r="H13" s="156"/>
      <c r="I13" s="35"/>
      <c r="J13" s="35"/>
      <c r="K13" s="35"/>
      <c r="L13" s="37"/>
      <c r="M13" s="121"/>
    </row>
    <row r="14" spans="1:13" s="38" customFormat="1" hidden="1" x14ac:dyDescent="0.2">
      <c r="A14" s="35"/>
      <c r="B14" s="36"/>
      <c r="C14" s="35"/>
      <c r="D14" s="35"/>
      <c r="E14" s="35"/>
      <c r="F14" s="35"/>
      <c r="G14" s="35"/>
      <c r="H14" s="91"/>
      <c r="I14" s="35"/>
      <c r="J14" s="35"/>
      <c r="K14" s="35"/>
      <c r="L14" s="37"/>
      <c r="M14" s="121"/>
    </row>
    <row r="15" spans="1:13" s="38" customFormat="1" ht="12" hidden="1" customHeight="1" x14ac:dyDescent="0.2">
      <c r="A15" s="35"/>
      <c r="B15" s="36"/>
      <c r="C15" s="35"/>
      <c r="D15" s="34" t="s">
        <v>4</v>
      </c>
      <c r="E15" s="35"/>
      <c r="F15" s="39" t="s">
        <v>0</v>
      </c>
      <c r="G15" s="35"/>
      <c r="H15" s="91"/>
      <c r="I15" s="34" t="s">
        <v>5</v>
      </c>
      <c r="J15" s="39" t="s">
        <v>0</v>
      </c>
      <c r="K15" s="35"/>
      <c r="L15" s="37"/>
      <c r="M15" s="121"/>
    </row>
    <row r="16" spans="1:13" s="38" customFormat="1" ht="12" hidden="1" customHeight="1" x14ac:dyDescent="0.2">
      <c r="A16" s="35"/>
      <c r="B16" s="36"/>
      <c r="C16" s="35"/>
      <c r="D16" s="34" t="s">
        <v>6</v>
      </c>
      <c r="E16" s="35"/>
      <c r="F16" s="39" t="s">
        <v>7</v>
      </c>
      <c r="G16" s="35"/>
      <c r="H16" s="91"/>
      <c r="I16" s="34" t="s">
        <v>8</v>
      </c>
      <c r="J16" s="40" t="e">
        <f>#REF!</f>
        <v>#REF!</v>
      </c>
      <c r="K16" s="35"/>
      <c r="L16" s="37"/>
      <c r="M16" s="121"/>
    </row>
    <row r="17" spans="1:13" s="38" customFormat="1" ht="10.9" hidden="1" customHeight="1" x14ac:dyDescent="0.2">
      <c r="A17" s="35"/>
      <c r="B17" s="36"/>
      <c r="C17" s="35"/>
      <c r="D17" s="35"/>
      <c r="E17" s="35"/>
      <c r="F17" s="35"/>
      <c r="G17" s="35"/>
      <c r="H17" s="91"/>
      <c r="I17" s="35"/>
      <c r="J17" s="35"/>
      <c r="K17" s="35"/>
      <c r="L17" s="37"/>
      <c r="M17" s="121"/>
    </row>
    <row r="18" spans="1:13" s="38" customFormat="1" ht="12" hidden="1" customHeight="1" x14ac:dyDescent="0.2">
      <c r="A18" s="35"/>
      <c r="B18" s="36"/>
      <c r="C18" s="35"/>
      <c r="D18" s="34" t="s">
        <v>9</v>
      </c>
      <c r="E18" s="35"/>
      <c r="F18" s="35"/>
      <c r="G18" s="35"/>
      <c r="H18" s="91"/>
      <c r="I18" s="34" t="s">
        <v>10</v>
      </c>
      <c r="J18" s="39" t="s">
        <v>0</v>
      </c>
      <c r="K18" s="35"/>
      <c r="L18" s="37"/>
      <c r="M18" s="121"/>
    </row>
    <row r="19" spans="1:13" s="38" customFormat="1" ht="18" hidden="1" customHeight="1" x14ac:dyDescent="0.2">
      <c r="A19" s="35"/>
      <c r="B19" s="36"/>
      <c r="C19" s="35"/>
      <c r="D19" s="35"/>
      <c r="E19" s="39" t="s">
        <v>11</v>
      </c>
      <c r="F19" s="35"/>
      <c r="G19" s="35"/>
      <c r="H19" s="91"/>
      <c r="I19" s="34" t="s">
        <v>12</v>
      </c>
      <c r="J19" s="39" t="s">
        <v>0</v>
      </c>
      <c r="K19" s="35"/>
      <c r="L19" s="37"/>
      <c r="M19" s="121"/>
    </row>
    <row r="20" spans="1:13" s="38" customFormat="1" ht="6.95" hidden="1" customHeight="1" x14ac:dyDescent="0.2">
      <c r="A20" s="35"/>
      <c r="B20" s="36"/>
      <c r="C20" s="35"/>
      <c r="D20" s="35"/>
      <c r="E20" s="35"/>
      <c r="F20" s="35"/>
      <c r="G20" s="35"/>
      <c r="H20" s="91"/>
      <c r="I20" s="35"/>
      <c r="J20" s="35"/>
      <c r="K20" s="35"/>
      <c r="L20" s="37"/>
      <c r="M20" s="121"/>
    </row>
    <row r="21" spans="1:13" s="38" customFormat="1" ht="12" hidden="1" customHeight="1" x14ac:dyDescent="0.2">
      <c r="A21" s="35"/>
      <c r="B21" s="36"/>
      <c r="C21" s="35"/>
      <c r="D21" s="34" t="s">
        <v>13</v>
      </c>
      <c r="E21" s="35"/>
      <c r="F21" s="35"/>
      <c r="G21" s="35"/>
      <c r="H21" s="91"/>
      <c r="I21" s="34" t="s">
        <v>10</v>
      </c>
      <c r="J21" s="39" t="e">
        <f>#REF!</f>
        <v>#REF!</v>
      </c>
      <c r="K21" s="35"/>
      <c r="L21" s="37"/>
      <c r="M21" s="121"/>
    </row>
    <row r="22" spans="1:13" s="38" customFormat="1" ht="18" hidden="1" customHeight="1" x14ac:dyDescent="0.2">
      <c r="A22" s="35"/>
      <c r="B22" s="36"/>
      <c r="C22" s="35"/>
      <c r="D22" s="35"/>
      <c r="E22" s="162" t="e">
        <f>#REF!</f>
        <v>#REF!</v>
      </c>
      <c r="F22" s="162"/>
      <c r="G22" s="162"/>
      <c r="H22" s="162"/>
      <c r="I22" s="34" t="s">
        <v>12</v>
      </c>
      <c r="J22" s="39" t="e">
        <f>#REF!</f>
        <v>#REF!</v>
      </c>
      <c r="K22" s="35"/>
      <c r="L22" s="37"/>
      <c r="M22" s="121"/>
    </row>
    <row r="23" spans="1:13" s="38" customFormat="1" ht="6.95" hidden="1" customHeight="1" x14ac:dyDescent="0.2">
      <c r="A23" s="35"/>
      <c r="B23" s="36"/>
      <c r="C23" s="35"/>
      <c r="D23" s="35"/>
      <c r="E23" s="35"/>
      <c r="F23" s="35"/>
      <c r="G23" s="35"/>
      <c r="H23" s="91"/>
      <c r="I23" s="35"/>
      <c r="J23" s="35"/>
      <c r="K23" s="35"/>
      <c r="L23" s="37"/>
      <c r="M23" s="121"/>
    </row>
    <row r="24" spans="1:13" s="38" customFormat="1" ht="12" hidden="1" customHeight="1" x14ac:dyDescent="0.2">
      <c r="A24" s="35"/>
      <c r="B24" s="36"/>
      <c r="C24" s="35"/>
      <c r="D24" s="34" t="s">
        <v>14</v>
      </c>
      <c r="E24" s="35"/>
      <c r="F24" s="35"/>
      <c r="G24" s="35"/>
      <c r="H24" s="91"/>
      <c r="I24" s="34" t="s">
        <v>10</v>
      </c>
      <c r="J24" s="39" t="s">
        <v>0</v>
      </c>
      <c r="K24" s="35"/>
      <c r="L24" s="37"/>
      <c r="M24" s="121"/>
    </row>
    <row r="25" spans="1:13" s="38" customFormat="1" ht="18" hidden="1" customHeight="1" x14ac:dyDescent="0.2">
      <c r="A25" s="35"/>
      <c r="B25" s="36"/>
      <c r="C25" s="35"/>
      <c r="D25" s="35"/>
      <c r="E25" s="39" t="s">
        <v>15</v>
      </c>
      <c r="F25" s="35"/>
      <c r="G25" s="35"/>
      <c r="H25" s="91"/>
      <c r="I25" s="34" t="s">
        <v>12</v>
      </c>
      <c r="J25" s="39" t="s">
        <v>0</v>
      </c>
      <c r="K25" s="35"/>
      <c r="L25" s="37"/>
      <c r="M25" s="121"/>
    </row>
    <row r="26" spans="1:13" s="38" customFormat="1" ht="6.95" hidden="1" customHeight="1" x14ac:dyDescent="0.2">
      <c r="A26" s="35"/>
      <c r="B26" s="36"/>
      <c r="C26" s="35"/>
      <c r="D26" s="35"/>
      <c r="E26" s="35"/>
      <c r="F26" s="35"/>
      <c r="G26" s="35"/>
      <c r="H26" s="91"/>
      <c r="I26" s="35"/>
      <c r="J26" s="35"/>
      <c r="K26" s="35"/>
      <c r="L26" s="37"/>
      <c r="M26" s="121"/>
    </row>
    <row r="27" spans="1:13" s="38" customFormat="1" ht="12" hidden="1" customHeight="1" x14ac:dyDescent="0.2">
      <c r="A27" s="35"/>
      <c r="B27" s="36"/>
      <c r="C27" s="35"/>
      <c r="D27" s="34" t="s">
        <v>16</v>
      </c>
      <c r="E27" s="35"/>
      <c r="F27" s="35"/>
      <c r="G27" s="35"/>
      <c r="H27" s="91"/>
      <c r="I27" s="34" t="s">
        <v>10</v>
      </c>
      <c r="J27" s="39" t="e">
        <f>IF(#REF!="","",#REF!)</f>
        <v>#REF!</v>
      </c>
      <c r="K27" s="35"/>
      <c r="L27" s="37"/>
      <c r="M27" s="121"/>
    </row>
    <row r="28" spans="1:13" s="38" customFormat="1" ht="18" hidden="1" customHeight="1" x14ac:dyDescent="0.2">
      <c r="A28" s="35"/>
      <c r="B28" s="36"/>
      <c r="C28" s="35"/>
      <c r="D28" s="35"/>
      <c r="E28" s="39" t="e">
        <f>IF(#REF!="","",#REF!)</f>
        <v>#REF!</v>
      </c>
      <c r="F28" s="35"/>
      <c r="G28" s="35"/>
      <c r="H28" s="91"/>
      <c r="I28" s="34" t="s">
        <v>12</v>
      </c>
      <c r="J28" s="39" t="e">
        <f>IF(#REF!="","",#REF!)</f>
        <v>#REF!</v>
      </c>
      <c r="K28" s="35"/>
      <c r="L28" s="37"/>
      <c r="M28" s="121"/>
    </row>
    <row r="29" spans="1:13" s="38" customFormat="1" ht="6.95" hidden="1" customHeight="1" x14ac:dyDescent="0.2">
      <c r="A29" s="35"/>
      <c r="B29" s="36"/>
      <c r="C29" s="35"/>
      <c r="D29" s="35"/>
      <c r="E29" s="35"/>
      <c r="F29" s="35"/>
      <c r="G29" s="35"/>
      <c r="H29" s="91"/>
      <c r="I29" s="35"/>
      <c r="J29" s="35"/>
      <c r="K29" s="35"/>
      <c r="L29" s="37"/>
      <c r="M29" s="121"/>
    </row>
    <row r="30" spans="1:13" s="38" customFormat="1" ht="12" hidden="1" customHeight="1" x14ac:dyDescent="0.2">
      <c r="A30" s="35"/>
      <c r="B30" s="36"/>
      <c r="C30" s="35"/>
      <c r="D30" s="34" t="s">
        <v>17</v>
      </c>
      <c r="E30" s="35"/>
      <c r="F30" s="35"/>
      <c r="G30" s="35"/>
      <c r="H30" s="91"/>
      <c r="I30" s="35"/>
      <c r="J30" s="35"/>
      <c r="K30" s="35"/>
      <c r="L30" s="37"/>
      <c r="M30" s="121"/>
    </row>
    <row r="31" spans="1:13" s="44" customFormat="1" ht="16.5" hidden="1" customHeight="1" x14ac:dyDescent="0.2">
      <c r="A31" s="41"/>
      <c r="B31" s="42"/>
      <c r="C31" s="41"/>
      <c r="D31" s="41"/>
      <c r="E31" s="161" t="s">
        <v>0</v>
      </c>
      <c r="F31" s="161"/>
      <c r="G31" s="161"/>
      <c r="H31" s="161"/>
      <c r="I31" s="41"/>
      <c r="J31" s="41"/>
      <c r="K31" s="41"/>
      <c r="L31" s="43"/>
      <c r="M31" s="77"/>
    </row>
    <row r="32" spans="1:13" s="38" customFormat="1" ht="6.95" hidden="1" customHeight="1" x14ac:dyDescent="0.2">
      <c r="A32" s="35"/>
      <c r="B32" s="36"/>
      <c r="C32" s="35"/>
      <c r="D32" s="35"/>
      <c r="E32" s="35"/>
      <c r="F32" s="35"/>
      <c r="G32" s="35"/>
      <c r="H32" s="91"/>
      <c r="I32" s="35"/>
      <c r="J32" s="35"/>
      <c r="K32" s="35"/>
      <c r="L32" s="37"/>
      <c r="M32" s="121"/>
    </row>
    <row r="33" spans="1:13" s="38" customFormat="1" ht="6.95" hidden="1" customHeight="1" x14ac:dyDescent="0.2">
      <c r="A33" s="35"/>
      <c r="B33" s="36"/>
      <c r="C33" s="35"/>
      <c r="D33" s="45"/>
      <c r="E33" s="45"/>
      <c r="F33" s="45"/>
      <c r="G33" s="45"/>
      <c r="H33" s="113"/>
      <c r="I33" s="45"/>
      <c r="J33" s="45"/>
      <c r="K33" s="45"/>
      <c r="L33" s="37"/>
      <c r="M33" s="121"/>
    </row>
    <row r="34" spans="1:13" s="38" customFormat="1" ht="25.35" hidden="1" customHeight="1" x14ac:dyDescent="0.2">
      <c r="A34" s="35"/>
      <c r="B34" s="36"/>
      <c r="C34" s="35"/>
      <c r="D34" s="46" t="s">
        <v>18</v>
      </c>
      <c r="E34" s="35"/>
      <c r="F34" s="35"/>
      <c r="G34" s="35"/>
      <c r="H34" s="91"/>
      <c r="I34" s="35"/>
      <c r="J34" s="47">
        <f>ROUND(J92, 2)</f>
        <v>0</v>
      </c>
      <c r="K34" s="35"/>
      <c r="L34" s="37"/>
      <c r="M34" s="121"/>
    </row>
    <row r="35" spans="1:13" s="38" customFormat="1" ht="6.95" hidden="1" customHeight="1" x14ac:dyDescent="0.2">
      <c r="A35" s="35"/>
      <c r="B35" s="36"/>
      <c r="C35" s="35"/>
      <c r="D35" s="45"/>
      <c r="E35" s="45"/>
      <c r="F35" s="45"/>
      <c r="G35" s="45"/>
      <c r="H35" s="113"/>
      <c r="I35" s="45"/>
      <c r="J35" s="45"/>
      <c r="K35" s="45"/>
      <c r="L35" s="37"/>
      <c r="M35" s="121"/>
    </row>
    <row r="36" spans="1:13" s="38" customFormat="1" ht="14.45" hidden="1" customHeight="1" x14ac:dyDescent="0.2">
      <c r="A36" s="35"/>
      <c r="B36" s="36"/>
      <c r="C36" s="35"/>
      <c r="D36" s="35"/>
      <c r="E36" s="35"/>
      <c r="F36" s="48" t="s">
        <v>20</v>
      </c>
      <c r="G36" s="35"/>
      <c r="H36" s="91"/>
      <c r="I36" s="48" t="s">
        <v>19</v>
      </c>
      <c r="J36" s="48" t="s">
        <v>21</v>
      </c>
      <c r="K36" s="35"/>
      <c r="L36" s="37"/>
      <c r="M36" s="121"/>
    </row>
    <row r="37" spans="1:13" s="38" customFormat="1" ht="14.45" hidden="1" customHeight="1" x14ac:dyDescent="0.2">
      <c r="A37" s="35"/>
      <c r="B37" s="36"/>
      <c r="C37" s="35"/>
      <c r="D37" s="49" t="s">
        <v>22</v>
      </c>
      <c r="E37" s="34" t="s">
        <v>23</v>
      </c>
      <c r="F37" s="50" t="e">
        <f>ROUND((SUM(#REF!)),  2)</f>
        <v>#REF!</v>
      </c>
      <c r="G37" s="35"/>
      <c r="H37" s="91"/>
      <c r="I37" s="51">
        <v>0.21</v>
      </c>
      <c r="J37" s="50" t="e">
        <f>ROUND(((SUM(#REF!))*I37),  2)</f>
        <v>#REF!</v>
      </c>
      <c r="K37" s="35"/>
      <c r="L37" s="37"/>
      <c r="M37" s="121"/>
    </row>
    <row r="38" spans="1:13" s="38" customFormat="1" ht="14.45" hidden="1" customHeight="1" x14ac:dyDescent="0.2">
      <c r="A38" s="35"/>
      <c r="B38" s="36"/>
      <c r="C38" s="35"/>
      <c r="D38" s="35"/>
      <c r="E38" s="34" t="s">
        <v>24</v>
      </c>
      <c r="F38" s="50" t="e">
        <f>ROUND((SUM(#REF!)),  2)</f>
        <v>#REF!</v>
      </c>
      <c r="G38" s="35"/>
      <c r="H38" s="91"/>
      <c r="I38" s="51">
        <v>0.15</v>
      </c>
      <c r="J38" s="50" t="e">
        <f>ROUND(((SUM(#REF!))*I38),  2)</f>
        <v>#REF!</v>
      </c>
      <c r="K38" s="35"/>
      <c r="L38" s="37"/>
      <c r="M38" s="121"/>
    </row>
    <row r="39" spans="1:13" s="38" customFormat="1" ht="14.45" hidden="1" customHeight="1" x14ac:dyDescent="0.2">
      <c r="A39" s="35"/>
      <c r="B39" s="36"/>
      <c r="C39" s="35"/>
      <c r="D39" s="35"/>
      <c r="E39" s="34" t="s">
        <v>25</v>
      </c>
      <c r="F39" s="50" t="e">
        <f>ROUND((SUM(#REF!)),  2)</f>
        <v>#REF!</v>
      </c>
      <c r="G39" s="35"/>
      <c r="H39" s="91"/>
      <c r="I39" s="51">
        <v>0.21</v>
      </c>
      <c r="J39" s="50">
        <f>0</f>
        <v>0</v>
      </c>
      <c r="K39" s="35"/>
      <c r="L39" s="37"/>
      <c r="M39" s="121"/>
    </row>
    <row r="40" spans="1:13" s="38" customFormat="1" ht="14.45" hidden="1" customHeight="1" x14ac:dyDescent="0.2">
      <c r="A40" s="35"/>
      <c r="B40" s="36"/>
      <c r="C40" s="35"/>
      <c r="D40" s="35"/>
      <c r="E40" s="34" t="s">
        <v>26</v>
      </c>
      <c r="F40" s="50" t="e">
        <f>ROUND((SUM(#REF!)),  2)</f>
        <v>#REF!</v>
      </c>
      <c r="G40" s="35"/>
      <c r="H40" s="91"/>
      <c r="I40" s="51">
        <v>0.15</v>
      </c>
      <c r="J40" s="50">
        <f>0</f>
        <v>0</v>
      </c>
      <c r="K40" s="35"/>
      <c r="L40" s="37"/>
      <c r="M40" s="121"/>
    </row>
    <row r="41" spans="1:13" s="38" customFormat="1" ht="14.45" hidden="1" customHeight="1" x14ac:dyDescent="0.2">
      <c r="A41" s="35"/>
      <c r="B41" s="36"/>
      <c r="C41" s="35"/>
      <c r="D41" s="35"/>
      <c r="E41" s="34" t="s">
        <v>27</v>
      </c>
      <c r="F41" s="50" t="e">
        <f>ROUND((SUM(#REF!)),  2)</f>
        <v>#REF!</v>
      </c>
      <c r="G41" s="35"/>
      <c r="H41" s="91"/>
      <c r="I41" s="51">
        <v>0</v>
      </c>
      <c r="J41" s="50">
        <f>0</f>
        <v>0</v>
      </c>
      <c r="K41" s="35"/>
      <c r="L41" s="37"/>
      <c r="M41" s="121"/>
    </row>
    <row r="42" spans="1:13" s="38" customFormat="1" ht="6.95" hidden="1" customHeight="1" x14ac:dyDescent="0.2">
      <c r="A42" s="35"/>
      <c r="B42" s="36"/>
      <c r="C42" s="35"/>
      <c r="D42" s="35"/>
      <c r="E42" s="35"/>
      <c r="F42" s="35"/>
      <c r="G42" s="35"/>
      <c r="H42" s="91"/>
      <c r="I42" s="35"/>
      <c r="J42" s="35"/>
      <c r="K42" s="35"/>
      <c r="L42" s="37"/>
      <c r="M42" s="121"/>
    </row>
    <row r="43" spans="1:13" s="38" customFormat="1" ht="25.35" hidden="1" customHeight="1" x14ac:dyDescent="0.2">
      <c r="A43" s="35"/>
      <c r="B43" s="36"/>
      <c r="C43" s="52"/>
      <c r="D43" s="53" t="s">
        <v>28</v>
      </c>
      <c r="E43" s="54"/>
      <c r="F43" s="54"/>
      <c r="G43" s="55" t="s">
        <v>29</v>
      </c>
      <c r="H43" s="114" t="s">
        <v>30</v>
      </c>
      <c r="I43" s="54"/>
      <c r="J43" s="57" t="e">
        <f>SUM(J34:J41)</f>
        <v>#REF!</v>
      </c>
      <c r="K43" s="58"/>
      <c r="L43" s="37"/>
      <c r="M43" s="121"/>
    </row>
    <row r="44" spans="1:13" s="38" customFormat="1" ht="14.45" hidden="1" customHeight="1" x14ac:dyDescent="0.2">
      <c r="A44" s="35"/>
      <c r="B44" s="59"/>
      <c r="C44" s="60"/>
      <c r="D44" s="60"/>
      <c r="E44" s="60"/>
      <c r="F44" s="60"/>
      <c r="G44" s="60"/>
      <c r="H44" s="115"/>
      <c r="I44" s="60"/>
      <c r="J44" s="60"/>
      <c r="K44" s="60"/>
      <c r="L44" s="37"/>
      <c r="M44" s="121"/>
    </row>
    <row r="45" spans="1:13" hidden="1" x14ac:dyDescent="0.2"/>
    <row r="46" spans="1:13" hidden="1" x14ac:dyDescent="0.2"/>
    <row r="47" spans="1:13" hidden="1" x14ac:dyDescent="0.2"/>
    <row r="48" spans="1:13" s="38" customFormat="1" ht="6.95" hidden="1" customHeight="1" x14ac:dyDescent="0.2">
      <c r="A48" s="35"/>
      <c r="B48" s="61"/>
      <c r="C48" s="62"/>
      <c r="D48" s="62"/>
      <c r="E48" s="62"/>
      <c r="F48" s="62"/>
      <c r="G48" s="62"/>
      <c r="H48" s="116"/>
      <c r="I48" s="62"/>
      <c r="J48" s="62"/>
      <c r="K48" s="62"/>
      <c r="L48" s="37"/>
      <c r="M48" s="121"/>
    </row>
    <row r="49" spans="1:13" s="38" customFormat="1" ht="24.95" hidden="1" customHeight="1" x14ac:dyDescent="0.2">
      <c r="A49" s="35"/>
      <c r="B49" s="36"/>
      <c r="C49" s="33" t="s">
        <v>46</v>
      </c>
      <c r="D49" s="35"/>
      <c r="E49" s="35"/>
      <c r="F49" s="35"/>
      <c r="G49" s="35"/>
      <c r="H49" s="91"/>
      <c r="I49" s="35"/>
      <c r="J49" s="35"/>
      <c r="K49" s="35"/>
      <c r="L49" s="37"/>
      <c r="M49" s="121"/>
    </row>
    <row r="50" spans="1:13" s="38" customFormat="1" ht="6.95" hidden="1" customHeight="1" x14ac:dyDescent="0.2">
      <c r="A50" s="35"/>
      <c r="B50" s="36"/>
      <c r="C50" s="35"/>
      <c r="D50" s="35"/>
      <c r="E50" s="35"/>
      <c r="F50" s="35"/>
      <c r="G50" s="35"/>
      <c r="H50" s="91"/>
      <c r="I50" s="35"/>
      <c r="J50" s="35"/>
      <c r="K50" s="35"/>
      <c r="L50" s="37"/>
      <c r="M50" s="121"/>
    </row>
    <row r="51" spans="1:13" s="38" customFormat="1" ht="12" hidden="1" customHeight="1" x14ac:dyDescent="0.2">
      <c r="A51" s="35"/>
      <c r="B51" s="36"/>
      <c r="C51" s="34" t="s">
        <v>3</v>
      </c>
      <c r="D51" s="35"/>
      <c r="E51" s="35"/>
      <c r="F51" s="35"/>
      <c r="G51" s="35"/>
      <c r="H51" s="91"/>
      <c r="I51" s="35"/>
      <c r="J51" s="35"/>
      <c r="K51" s="35"/>
      <c r="L51" s="37"/>
      <c r="M51" s="121"/>
    </row>
    <row r="52" spans="1:13" s="38" customFormat="1" ht="16.5" hidden="1" customHeight="1" x14ac:dyDescent="0.2">
      <c r="A52" s="35"/>
      <c r="B52" s="36"/>
      <c r="C52" s="35"/>
      <c r="D52" s="35"/>
      <c r="E52" s="158" t="e">
        <f>E7</f>
        <v>#REF!</v>
      </c>
      <c r="F52" s="159"/>
      <c r="G52" s="159"/>
      <c r="H52" s="159"/>
      <c r="I52" s="35"/>
      <c r="J52" s="35"/>
      <c r="K52" s="35"/>
      <c r="L52" s="37"/>
      <c r="M52" s="121"/>
    </row>
    <row r="53" spans="1:13" ht="12" hidden="1" customHeight="1" x14ac:dyDescent="0.2">
      <c r="B53" s="32"/>
      <c r="C53" s="34" t="s">
        <v>41</v>
      </c>
    </row>
    <row r="54" spans="1:13" ht="16.5" hidden="1" customHeight="1" x14ac:dyDescent="0.2">
      <c r="B54" s="32"/>
      <c r="E54" s="158" t="s">
        <v>42</v>
      </c>
      <c r="F54" s="160"/>
      <c r="G54" s="160"/>
      <c r="H54" s="160"/>
    </row>
    <row r="55" spans="1:13" ht="12" hidden="1" customHeight="1" x14ac:dyDescent="0.2">
      <c r="B55" s="32"/>
      <c r="C55" s="34" t="s">
        <v>43</v>
      </c>
    </row>
    <row r="56" spans="1:13" s="38" customFormat="1" ht="16.5" hidden="1" customHeight="1" x14ac:dyDescent="0.2">
      <c r="A56" s="35"/>
      <c r="B56" s="36"/>
      <c r="C56" s="35"/>
      <c r="D56" s="35"/>
      <c r="E56" s="155" t="s">
        <v>44</v>
      </c>
      <c r="F56" s="156"/>
      <c r="G56" s="156"/>
      <c r="H56" s="156"/>
      <c r="I56" s="35"/>
      <c r="J56" s="35"/>
      <c r="K56" s="35"/>
      <c r="L56" s="37"/>
      <c r="M56" s="121"/>
    </row>
    <row r="57" spans="1:13" s="38" customFormat="1" ht="12" hidden="1" customHeight="1" x14ac:dyDescent="0.2">
      <c r="A57" s="35"/>
      <c r="B57" s="36"/>
      <c r="C57" s="34" t="s">
        <v>45</v>
      </c>
      <c r="D57" s="35"/>
      <c r="E57" s="35"/>
      <c r="F57" s="35"/>
      <c r="G57" s="35"/>
      <c r="H57" s="91"/>
      <c r="I57" s="35"/>
      <c r="J57" s="35"/>
      <c r="K57" s="35"/>
      <c r="L57" s="37"/>
      <c r="M57" s="121"/>
    </row>
    <row r="58" spans="1:13" s="38" customFormat="1" ht="16.5" hidden="1" customHeight="1" x14ac:dyDescent="0.2">
      <c r="A58" s="35"/>
      <c r="B58" s="36"/>
      <c r="C58" s="35"/>
      <c r="D58" s="35"/>
      <c r="E58" s="157" t="str">
        <f>E13</f>
        <v>T00 změna - Mobilní interiér</v>
      </c>
      <c r="F58" s="156"/>
      <c r="G58" s="156"/>
      <c r="H58" s="156"/>
      <c r="I58" s="35"/>
      <c r="J58" s="35"/>
      <c r="K58" s="35"/>
      <c r="L58" s="37"/>
      <c r="M58" s="121"/>
    </row>
    <row r="59" spans="1:13" s="38" customFormat="1" ht="6.95" hidden="1" customHeight="1" x14ac:dyDescent="0.2">
      <c r="A59" s="35"/>
      <c r="B59" s="36"/>
      <c r="C59" s="35"/>
      <c r="D59" s="35"/>
      <c r="E59" s="35"/>
      <c r="F59" s="35"/>
      <c r="G59" s="35"/>
      <c r="H59" s="91"/>
      <c r="I59" s="35"/>
      <c r="J59" s="35"/>
      <c r="K59" s="35"/>
      <c r="L59" s="37"/>
      <c r="M59" s="121"/>
    </row>
    <row r="60" spans="1:13" s="38" customFormat="1" ht="12" hidden="1" customHeight="1" x14ac:dyDescent="0.2">
      <c r="A60" s="35"/>
      <c r="B60" s="36"/>
      <c r="C60" s="34" t="s">
        <v>6</v>
      </c>
      <c r="D60" s="35"/>
      <c r="E60" s="35"/>
      <c r="F60" s="39" t="str">
        <f>F16</f>
        <v>p.č. 11645/1, 11643 a 11644</v>
      </c>
      <c r="G60" s="35"/>
      <c r="H60" s="91"/>
      <c r="I60" s="34" t="s">
        <v>8</v>
      </c>
      <c r="J60" s="40" t="e">
        <f>IF(J16="","",J16)</f>
        <v>#REF!</v>
      </c>
      <c r="K60" s="35"/>
      <c r="L60" s="37"/>
      <c r="M60" s="121"/>
    </row>
    <row r="61" spans="1:13" s="38" customFormat="1" ht="6.95" hidden="1" customHeight="1" x14ac:dyDescent="0.2">
      <c r="A61" s="35"/>
      <c r="B61" s="36"/>
      <c r="C61" s="35"/>
      <c r="D61" s="35"/>
      <c r="E61" s="35"/>
      <c r="F61" s="35"/>
      <c r="G61" s="35"/>
      <c r="H61" s="91"/>
      <c r="I61" s="35"/>
      <c r="J61" s="35"/>
      <c r="K61" s="35"/>
      <c r="L61" s="37"/>
      <c r="M61" s="121"/>
    </row>
    <row r="62" spans="1:13" s="38" customFormat="1" ht="25.7" hidden="1" customHeight="1" x14ac:dyDescent="0.2">
      <c r="A62" s="35"/>
      <c r="B62" s="36"/>
      <c r="C62" s="34" t="s">
        <v>9</v>
      </c>
      <c r="D62" s="35"/>
      <c r="E62" s="35"/>
      <c r="F62" s="39" t="str">
        <f>E19</f>
        <v>Univerzita Karlova</v>
      </c>
      <c r="G62" s="35"/>
      <c r="H62" s="91"/>
      <c r="I62" s="34" t="s">
        <v>14</v>
      </c>
      <c r="J62" s="63" t="str">
        <f>E25</f>
        <v>VPÚ DECO Praha, a.s.</v>
      </c>
      <c r="K62" s="35"/>
      <c r="L62" s="37"/>
      <c r="M62" s="121"/>
    </row>
    <row r="63" spans="1:13" s="38" customFormat="1" ht="15.2" hidden="1" customHeight="1" x14ac:dyDescent="0.2">
      <c r="A63" s="35"/>
      <c r="B63" s="36"/>
      <c r="C63" s="34" t="s">
        <v>13</v>
      </c>
      <c r="D63" s="35"/>
      <c r="E63" s="35"/>
      <c r="F63" s="39" t="e">
        <f>IF(E22="","",E22)</f>
        <v>#REF!</v>
      </c>
      <c r="G63" s="35"/>
      <c r="H63" s="91"/>
      <c r="I63" s="34" t="s">
        <v>16</v>
      </c>
      <c r="J63" s="63" t="e">
        <f>E28</f>
        <v>#REF!</v>
      </c>
      <c r="K63" s="35"/>
      <c r="L63" s="37"/>
      <c r="M63" s="121"/>
    </row>
    <row r="64" spans="1:13" s="38" customFormat="1" ht="10.35" hidden="1" customHeight="1" x14ac:dyDescent="0.2">
      <c r="A64" s="35"/>
      <c r="B64" s="36"/>
      <c r="C64" s="35"/>
      <c r="D64" s="35"/>
      <c r="E64" s="35"/>
      <c r="F64" s="35"/>
      <c r="G64" s="35"/>
      <c r="H64" s="91"/>
      <c r="I64" s="35"/>
      <c r="J64" s="35"/>
      <c r="K64" s="35"/>
      <c r="L64" s="37"/>
      <c r="M64" s="121"/>
    </row>
    <row r="65" spans="1:13" s="38" customFormat="1" ht="29.25" hidden="1" customHeight="1" x14ac:dyDescent="0.2">
      <c r="A65" s="35"/>
      <c r="B65" s="36"/>
      <c r="C65" s="64" t="s">
        <v>47</v>
      </c>
      <c r="D65" s="52"/>
      <c r="E65" s="52"/>
      <c r="F65" s="52"/>
      <c r="G65" s="52"/>
      <c r="H65" s="117"/>
      <c r="I65" s="52"/>
      <c r="J65" s="65" t="s">
        <v>48</v>
      </c>
      <c r="K65" s="52"/>
      <c r="L65" s="37"/>
      <c r="M65" s="121"/>
    </row>
    <row r="66" spans="1:13" s="38" customFormat="1" ht="10.35" hidden="1" customHeight="1" x14ac:dyDescent="0.2">
      <c r="A66" s="35"/>
      <c r="B66" s="36"/>
      <c r="C66" s="35"/>
      <c r="D66" s="35"/>
      <c r="E66" s="35"/>
      <c r="F66" s="35"/>
      <c r="G66" s="35"/>
      <c r="H66" s="91"/>
      <c r="I66" s="35"/>
      <c r="J66" s="35"/>
      <c r="K66" s="35"/>
      <c r="L66" s="37"/>
      <c r="M66" s="121"/>
    </row>
    <row r="67" spans="1:13" s="38" customFormat="1" ht="22.9" hidden="1" customHeight="1" x14ac:dyDescent="0.2">
      <c r="A67" s="35"/>
      <c r="B67" s="36"/>
      <c r="C67" s="66" t="s">
        <v>34</v>
      </c>
      <c r="D67" s="35"/>
      <c r="E67" s="35"/>
      <c r="F67" s="35"/>
      <c r="G67" s="35"/>
      <c r="H67" s="91"/>
      <c r="I67" s="35"/>
      <c r="J67" s="47">
        <f>J92</f>
        <v>0</v>
      </c>
      <c r="K67" s="35"/>
      <c r="L67" s="37"/>
      <c r="M67" s="121"/>
    </row>
    <row r="68" spans="1:13" s="67" customFormat="1" ht="24.95" hidden="1" customHeight="1" x14ac:dyDescent="0.2">
      <c r="B68" s="68"/>
      <c r="D68" s="69" t="s">
        <v>88</v>
      </c>
      <c r="E68" s="70"/>
      <c r="F68" s="70"/>
      <c r="G68" s="70"/>
      <c r="H68" s="118"/>
      <c r="I68" s="70"/>
      <c r="J68" s="71">
        <f>J93</f>
        <v>0</v>
      </c>
      <c r="L68" s="72"/>
      <c r="M68" s="72"/>
    </row>
    <row r="69" spans="1:13" s="38" customFormat="1" ht="21.75" hidden="1" customHeight="1" x14ac:dyDescent="0.2">
      <c r="A69" s="35"/>
      <c r="B69" s="36"/>
      <c r="C69" s="35"/>
      <c r="D69" s="35"/>
      <c r="E69" s="35"/>
      <c r="F69" s="35"/>
      <c r="G69" s="35"/>
      <c r="H69" s="91"/>
      <c r="I69" s="35"/>
      <c r="J69" s="35"/>
      <c r="K69" s="35"/>
      <c r="L69" s="37"/>
      <c r="M69" s="121"/>
    </row>
    <row r="70" spans="1:13" s="38" customFormat="1" ht="6.95" hidden="1" customHeight="1" x14ac:dyDescent="0.2">
      <c r="A70" s="35"/>
      <c r="B70" s="59"/>
      <c r="C70" s="60"/>
      <c r="D70" s="60"/>
      <c r="E70" s="60"/>
      <c r="F70" s="60"/>
      <c r="G70" s="60"/>
      <c r="H70" s="115"/>
      <c r="I70" s="60"/>
      <c r="J70" s="60"/>
      <c r="K70" s="60"/>
      <c r="L70" s="37"/>
      <c r="M70" s="121"/>
    </row>
    <row r="71" spans="1:13" hidden="1" x14ac:dyDescent="0.2"/>
    <row r="72" spans="1:13" hidden="1" x14ac:dyDescent="0.2"/>
    <row r="74" spans="1:13" s="38" customFormat="1" ht="6.95" customHeight="1" x14ac:dyDescent="0.2">
      <c r="A74" s="35"/>
      <c r="B74" s="61"/>
      <c r="C74" s="62"/>
      <c r="D74" s="62"/>
      <c r="E74" s="62"/>
      <c r="F74" s="62"/>
      <c r="G74" s="62"/>
      <c r="H74" s="116"/>
      <c r="I74" s="62"/>
      <c r="J74" s="62"/>
      <c r="K74" s="62"/>
      <c r="L74" s="37"/>
      <c r="M74" s="121"/>
    </row>
    <row r="75" spans="1:13" s="38" customFormat="1" ht="24.95" customHeight="1" x14ac:dyDescent="0.2">
      <c r="A75" s="35"/>
      <c r="B75" s="36"/>
      <c r="C75" s="33" t="s">
        <v>49</v>
      </c>
      <c r="D75" s="35"/>
      <c r="E75" s="35"/>
      <c r="F75" s="35"/>
      <c r="G75" s="35"/>
      <c r="H75" s="91"/>
      <c r="I75" s="35"/>
      <c r="J75" s="35"/>
      <c r="K75" s="35"/>
      <c r="L75" s="37"/>
      <c r="M75" s="121"/>
    </row>
    <row r="76" spans="1:13" s="38" customFormat="1" ht="6.95" customHeight="1" x14ac:dyDescent="0.2">
      <c r="A76" s="35"/>
      <c r="B76" s="36"/>
      <c r="C76" s="35"/>
      <c r="D76" s="35"/>
      <c r="E76" s="35"/>
      <c r="F76" s="35"/>
      <c r="G76" s="35"/>
      <c r="H76" s="91"/>
      <c r="I76" s="35"/>
      <c r="J76" s="35"/>
      <c r="K76" s="35"/>
      <c r="L76" s="37"/>
      <c r="M76" s="121"/>
    </row>
    <row r="77" spans="1:13" s="38" customFormat="1" ht="12" customHeight="1" x14ac:dyDescent="0.2">
      <c r="A77" s="35"/>
      <c r="B77" s="36"/>
      <c r="C77" s="34" t="s">
        <v>3</v>
      </c>
      <c r="D77" s="35"/>
      <c r="E77" s="35"/>
      <c r="F77" s="35"/>
      <c r="G77" s="35"/>
      <c r="H77" s="91"/>
      <c r="I77" s="35"/>
      <c r="J77" s="35"/>
      <c r="K77" s="35"/>
      <c r="L77" s="37"/>
      <c r="M77" s="121"/>
    </row>
    <row r="78" spans="1:13" s="38" customFormat="1" ht="16.5" customHeight="1" x14ac:dyDescent="0.2">
      <c r="A78" s="35"/>
      <c r="B78" s="36"/>
      <c r="C78" s="35"/>
      <c r="D78" s="35"/>
      <c r="E78" s="158" t="s">
        <v>609</v>
      </c>
      <c r="F78" s="159"/>
      <c r="G78" s="159"/>
      <c r="H78" s="159"/>
      <c r="I78" s="35"/>
      <c r="J78" s="35"/>
      <c r="K78" s="35"/>
      <c r="L78" s="37"/>
      <c r="M78" s="121"/>
    </row>
    <row r="79" spans="1:13" ht="12" customHeight="1" x14ac:dyDescent="0.2">
      <c r="B79" s="32"/>
      <c r="C79" s="34" t="s">
        <v>41</v>
      </c>
    </row>
    <row r="80" spans="1:13" ht="16.5" customHeight="1" x14ac:dyDescent="0.2">
      <c r="B80" s="32"/>
      <c r="E80" s="158" t="s">
        <v>42</v>
      </c>
      <c r="F80" s="160"/>
      <c r="G80" s="160"/>
      <c r="H80" s="160"/>
    </row>
    <row r="81" spans="1:13" ht="12" customHeight="1" x14ac:dyDescent="0.2">
      <c r="B81" s="32"/>
      <c r="C81" s="34" t="s">
        <v>43</v>
      </c>
    </row>
    <row r="82" spans="1:13" s="38" customFormat="1" ht="16.5" customHeight="1" x14ac:dyDescent="0.2">
      <c r="A82" s="35"/>
      <c r="B82" s="36"/>
      <c r="C82" s="35"/>
      <c r="D82" s="35"/>
      <c r="E82" s="155" t="s">
        <v>44</v>
      </c>
      <c r="F82" s="156"/>
      <c r="G82" s="156"/>
      <c r="H82" s="156"/>
      <c r="I82" s="35"/>
      <c r="J82" s="35"/>
      <c r="K82" s="35"/>
      <c r="L82" s="37"/>
      <c r="M82" s="121"/>
    </row>
    <row r="83" spans="1:13" s="38" customFormat="1" ht="12" customHeight="1" x14ac:dyDescent="0.2">
      <c r="A83" s="35"/>
      <c r="B83" s="36"/>
      <c r="C83" s="34" t="s">
        <v>45</v>
      </c>
      <c r="D83" s="35"/>
      <c r="E83" s="35"/>
      <c r="F83" s="35"/>
      <c r="G83" s="35"/>
      <c r="H83" s="91"/>
      <c r="I83" s="35"/>
      <c r="J83" s="35"/>
      <c r="K83" s="35"/>
      <c r="L83" s="37"/>
      <c r="M83" s="121"/>
    </row>
    <row r="84" spans="1:13" s="38" customFormat="1" ht="16.5" customHeight="1" x14ac:dyDescent="0.2">
      <c r="A84" s="35"/>
      <c r="B84" s="36"/>
      <c r="C84" s="35"/>
      <c r="D84" s="35"/>
      <c r="E84" s="157" t="s">
        <v>667</v>
      </c>
      <c r="F84" s="156"/>
      <c r="G84" s="156"/>
      <c r="H84" s="156"/>
      <c r="I84" s="35"/>
      <c r="J84" s="35"/>
      <c r="K84" s="35"/>
      <c r="L84" s="37"/>
      <c r="M84" s="121"/>
    </row>
    <row r="85" spans="1:13" s="38" customFormat="1" ht="6.95" customHeight="1" x14ac:dyDescent="0.2">
      <c r="A85" s="35"/>
      <c r="B85" s="36"/>
      <c r="C85" s="35"/>
      <c r="D85" s="35"/>
      <c r="E85" s="35"/>
      <c r="F85" s="35"/>
      <c r="G85" s="35"/>
      <c r="H85" s="91"/>
      <c r="I85" s="35"/>
      <c r="J85" s="35"/>
      <c r="K85" s="35"/>
      <c r="L85" s="37"/>
      <c r="M85" s="121"/>
    </row>
    <row r="86" spans="1:13" s="38" customFormat="1" ht="12" customHeight="1" x14ac:dyDescent="0.2">
      <c r="A86" s="35"/>
      <c r="B86" s="36"/>
      <c r="C86" s="34" t="s">
        <v>6</v>
      </c>
      <c r="D86" s="35"/>
      <c r="E86" s="35"/>
      <c r="F86" s="39" t="str">
        <f>F16</f>
        <v>p.č. 11645/1, 11643 a 11644</v>
      </c>
      <c r="G86" s="35"/>
      <c r="H86" s="91"/>
      <c r="I86" s="34" t="s">
        <v>8</v>
      </c>
      <c r="J86" s="40"/>
      <c r="K86" s="35"/>
      <c r="L86" s="37"/>
      <c r="M86" s="121"/>
    </row>
    <row r="87" spans="1:13" s="38" customFormat="1" ht="6.95" customHeight="1" x14ac:dyDescent="0.2">
      <c r="A87" s="35"/>
      <c r="B87" s="36"/>
      <c r="C87" s="35"/>
      <c r="D87" s="35"/>
      <c r="E87" s="35"/>
      <c r="F87" s="35"/>
      <c r="G87" s="35"/>
      <c r="H87" s="91"/>
      <c r="I87" s="35"/>
      <c r="J87" s="35"/>
      <c r="K87" s="35"/>
      <c r="L87" s="37"/>
      <c r="M87" s="121"/>
    </row>
    <row r="88" spans="1:13" s="38" customFormat="1" ht="25.7" customHeight="1" x14ac:dyDescent="0.2">
      <c r="A88" s="35"/>
      <c r="B88" s="36"/>
      <c r="C88" s="34" t="s">
        <v>9</v>
      </c>
      <c r="D88" s="35"/>
      <c r="E88" s="35"/>
      <c r="F88" s="39" t="str">
        <f>E19</f>
        <v>Univerzita Karlova</v>
      </c>
      <c r="G88" s="35"/>
      <c r="H88" s="91"/>
      <c r="I88" s="34" t="s">
        <v>14</v>
      </c>
      <c r="J88" s="63" t="str">
        <f>E25</f>
        <v>VPÚ DECO Praha, a.s.</v>
      </c>
      <c r="K88" s="35"/>
      <c r="L88" s="37"/>
      <c r="M88" s="121"/>
    </row>
    <row r="89" spans="1:13" s="38" customFormat="1" ht="15.2" customHeight="1" x14ac:dyDescent="0.2">
      <c r="A89" s="35"/>
      <c r="B89" s="36"/>
      <c r="C89" s="34" t="s">
        <v>13</v>
      </c>
      <c r="D89" s="35"/>
      <c r="E89" s="35"/>
      <c r="F89" s="39"/>
      <c r="G89" s="35"/>
      <c r="H89" s="91"/>
      <c r="I89" s="34" t="s">
        <v>16</v>
      </c>
      <c r="J89" s="63"/>
      <c r="K89" s="35"/>
      <c r="L89" s="37"/>
      <c r="M89" s="121"/>
    </row>
    <row r="90" spans="1:13" s="38" customFormat="1" ht="10.35" customHeight="1" x14ac:dyDescent="0.2">
      <c r="A90" s="35"/>
      <c r="B90" s="36"/>
      <c r="C90" s="35"/>
      <c r="D90" s="35"/>
      <c r="E90" s="35"/>
      <c r="F90" s="35"/>
      <c r="G90" s="35"/>
      <c r="H90" s="91"/>
      <c r="I90" s="35"/>
      <c r="J90" s="35"/>
      <c r="K90" s="35"/>
      <c r="L90" s="37"/>
      <c r="M90" s="121"/>
    </row>
    <row r="91" spans="1:13" s="77" customFormat="1" ht="29.25" customHeight="1" x14ac:dyDescent="0.2">
      <c r="A91" s="43"/>
      <c r="B91" s="73"/>
      <c r="C91" s="74" t="s">
        <v>50</v>
      </c>
      <c r="D91" s="75" t="s">
        <v>33</v>
      </c>
      <c r="E91" s="75" t="s">
        <v>31</v>
      </c>
      <c r="F91" s="75" t="s">
        <v>32</v>
      </c>
      <c r="G91" s="75" t="s">
        <v>51</v>
      </c>
      <c r="H91" s="119" t="s">
        <v>52</v>
      </c>
      <c r="I91" s="75" t="s">
        <v>53</v>
      </c>
      <c r="J91" s="75" t="s">
        <v>48</v>
      </c>
      <c r="K91" s="76" t="s">
        <v>54</v>
      </c>
      <c r="L91" s="43"/>
    </row>
    <row r="92" spans="1:13" s="38" customFormat="1" ht="22.9" customHeight="1" x14ac:dyDescent="0.25">
      <c r="A92" s="35"/>
      <c r="B92" s="36"/>
      <c r="C92" s="78" t="s">
        <v>55</v>
      </c>
      <c r="D92" s="35"/>
      <c r="E92" s="35"/>
      <c r="F92" s="35"/>
      <c r="G92" s="35"/>
      <c r="H92" s="91"/>
      <c r="I92" s="35"/>
      <c r="J92" s="79">
        <f>J93</f>
        <v>0</v>
      </c>
      <c r="K92" s="35"/>
      <c r="L92" s="37"/>
      <c r="M92" s="121"/>
    </row>
    <row r="93" spans="1:13" s="80" customFormat="1" ht="25.9" customHeight="1" x14ac:dyDescent="0.2">
      <c r="B93" s="81"/>
      <c r="D93" s="82" t="s">
        <v>35</v>
      </c>
      <c r="E93" s="83" t="s">
        <v>89</v>
      </c>
      <c r="F93" s="83" t="s">
        <v>668</v>
      </c>
      <c r="H93" s="111"/>
      <c r="J93" s="84">
        <f>SUBTOTAL(9,J94:J127)</f>
        <v>0</v>
      </c>
      <c r="L93" s="85"/>
      <c r="M93" s="85"/>
    </row>
    <row r="94" spans="1:13" s="38" customFormat="1" ht="15.95" customHeight="1" x14ac:dyDescent="0.2">
      <c r="A94" s="35"/>
      <c r="B94" s="36"/>
      <c r="C94" s="86">
        <v>305</v>
      </c>
      <c r="D94" s="86" t="s">
        <v>56</v>
      </c>
      <c r="E94" s="87" t="s">
        <v>133</v>
      </c>
      <c r="F94" s="88" t="s">
        <v>332</v>
      </c>
      <c r="G94" s="89" t="s">
        <v>57</v>
      </c>
      <c r="H94" s="108">
        <v>3</v>
      </c>
      <c r="I94" s="107"/>
      <c r="J94" s="90">
        <f>H94*I94</f>
        <v>0</v>
      </c>
      <c r="K94" s="88" t="s">
        <v>58</v>
      </c>
      <c r="L94" s="91" t="s">
        <v>275</v>
      </c>
      <c r="M94" s="121" t="s">
        <v>680</v>
      </c>
    </row>
    <row r="95" spans="1:13" s="38" customFormat="1" ht="15.95" customHeight="1" x14ac:dyDescent="0.2">
      <c r="A95" s="35"/>
      <c r="B95" s="36"/>
      <c r="C95" s="86">
        <v>306</v>
      </c>
      <c r="D95" s="86" t="s">
        <v>56</v>
      </c>
      <c r="E95" s="87" t="s">
        <v>333</v>
      </c>
      <c r="F95" s="88" t="s">
        <v>334</v>
      </c>
      <c r="G95" s="89" t="s">
        <v>57</v>
      </c>
      <c r="H95" s="108">
        <v>3</v>
      </c>
      <c r="I95" s="107"/>
      <c r="J95" s="90">
        <f t="shared" ref="J95:J127" si="0">H95*I95</f>
        <v>0</v>
      </c>
      <c r="K95" s="88" t="s">
        <v>58</v>
      </c>
      <c r="L95" s="91" t="s">
        <v>275</v>
      </c>
      <c r="M95" s="121"/>
    </row>
    <row r="96" spans="1:13" s="38" customFormat="1" ht="15.95" customHeight="1" x14ac:dyDescent="0.2">
      <c r="A96" s="35"/>
      <c r="B96" s="36"/>
      <c r="C96" s="86">
        <v>307</v>
      </c>
      <c r="D96" s="86" t="s">
        <v>56</v>
      </c>
      <c r="E96" s="87" t="s">
        <v>335</v>
      </c>
      <c r="F96" s="88" t="s">
        <v>339</v>
      </c>
      <c r="G96" s="89" t="s">
        <v>57</v>
      </c>
      <c r="H96" s="108">
        <v>8</v>
      </c>
      <c r="I96" s="107"/>
      <c r="J96" s="90">
        <f t="shared" si="0"/>
        <v>0</v>
      </c>
      <c r="K96" s="88" t="s">
        <v>58</v>
      </c>
      <c r="L96" s="91" t="s">
        <v>275</v>
      </c>
      <c r="M96" s="121"/>
    </row>
    <row r="97" spans="1:13" s="38" customFormat="1" ht="15.95" customHeight="1" x14ac:dyDescent="0.2">
      <c r="A97" s="35"/>
      <c r="B97" s="36"/>
      <c r="C97" s="86">
        <v>308</v>
      </c>
      <c r="D97" s="86" t="s">
        <v>56</v>
      </c>
      <c r="E97" s="87" t="s">
        <v>336</v>
      </c>
      <c r="F97" s="88" t="s">
        <v>340</v>
      </c>
      <c r="G97" s="89" t="s">
        <v>57</v>
      </c>
      <c r="H97" s="108">
        <v>11</v>
      </c>
      <c r="I97" s="107"/>
      <c r="J97" s="90">
        <f t="shared" si="0"/>
        <v>0</v>
      </c>
      <c r="K97" s="88" t="s">
        <v>58</v>
      </c>
      <c r="L97" s="91" t="s">
        <v>275</v>
      </c>
      <c r="M97" s="121"/>
    </row>
    <row r="98" spans="1:13" s="38" customFormat="1" ht="15.95" customHeight="1" x14ac:dyDescent="0.2">
      <c r="A98" s="35"/>
      <c r="B98" s="36"/>
      <c r="C98" s="86">
        <v>309</v>
      </c>
      <c r="D98" s="86" t="s">
        <v>56</v>
      </c>
      <c r="E98" s="87" t="s">
        <v>337</v>
      </c>
      <c r="F98" s="88" t="s">
        <v>341</v>
      </c>
      <c r="G98" s="89" t="s">
        <v>57</v>
      </c>
      <c r="H98" s="108">
        <v>3</v>
      </c>
      <c r="I98" s="107"/>
      <c r="J98" s="90">
        <f t="shared" si="0"/>
        <v>0</v>
      </c>
      <c r="K98" s="88" t="s">
        <v>58</v>
      </c>
      <c r="L98" s="91" t="s">
        <v>275</v>
      </c>
      <c r="M98" s="121"/>
    </row>
    <row r="99" spans="1:13" s="38" customFormat="1" ht="15.95" customHeight="1" x14ac:dyDescent="0.2">
      <c r="A99" s="35"/>
      <c r="B99" s="36"/>
      <c r="C99" s="86">
        <v>310</v>
      </c>
      <c r="D99" s="86" t="s">
        <v>56</v>
      </c>
      <c r="E99" s="87" t="s">
        <v>477</v>
      </c>
      <c r="F99" s="88" t="s">
        <v>478</v>
      </c>
      <c r="G99" s="89" t="s">
        <v>57</v>
      </c>
      <c r="H99" s="108">
        <v>1</v>
      </c>
      <c r="I99" s="107"/>
      <c r="J99" s="90">
        <f t="shared" si="0"/>
        <v>0</v>
      </c>
      <c r="K99" s="88" t="s">
        <v>58</v>
      </c>
      <c r="L99" s="91" t="s">
        <v>275</v>
      </c>
      <c r="M99" s="121"/>
    </row>
    <row r="100" spans="1:13" s="38" customFormat="1" ht="15.95" customHeight="1" x14ac:dyDescent="0.2">
      <c r="A100" s="35"/>
      <c r="B100" s="36"/>
      <c r="C100" s="86">
        <v>311</v>
      </c>
      <c r="D100" s="86" t="s">
        <v>56</v>
      </c>
      <c r="E100" s="87" t="s">
        <v>338</v>
      </c>
      <c r="F100" s="88" t="s">
        <v>342</v>
      </c>
      <c r="G100" s="89" t="s">
        <v>57</v>
      </c>
      <c r="H100" s="108">
        <v>1</v>
      </c>
      <c r="I100" s="107"/>
      <c r="J100" s="90">
        <f t="shared" si="0"/>
        <v>0</v>
      </c>
      <c r="K100" s="88" t="s">
        <v>58</v>
      </c>
      <c r="L100" s="91" t="s">
        <v>275</v>
      </c>
      <c r="M100" s="121"/>
    </row>
    <row r="101" spans="1:13" s="38" customFormat="1" ht="15.95" customHeight="1" x14ac:dyDescent="0.2">
      <c r="A101" s="35"/>
      <c r="B101" s="36"/>
      <c r="C101" s="86">
        <v>312</v>
      </c>
      <c r="D101" s="86" t="s">
        <v>56</v>
      </c>
      <c r="E101" s="87" t="s">
        <v>155</v>
      </c>
      <c r="F101" s="88" t="s">
        <v>364</v>
      </c>
      <c r="G101" s="89" t="s">
        <v>57</v>
      </c>
      <c r="H101" s="108">
        <v>1</v>
      </c>
      <c r="I101" s="107"/>
      <c r="J101" s="90">
        <f t="shared" si="0"/>
        <v>0</v>
      </c>
      <c r="K101" s="88" t="s">
        <v>58</v>
      </c>
      <c r="L101" s="91" t="s">
        <v>277</v>
      </c>
      <c r="M101" s="121"/>
    </row>
    <row r="102" spans="1:13" s="38" customFormat="1" ht="15.95" customHeight="1" x14ac:dyDescent="0.2">
      <c r="A102" s="35"/>
      <c r="B102" s="36"/>
      <c r="C102" s="86">
        <v>313</v>
      </c>
      <c r="D102" s="86" t="s">
        <v>56</v>
      </c>
      <c r="E102" s="87" t="s">
        <v>156</v>
      </c>
      <c r="F102" s="88" t="s">
        <v>365</v>
      </c>
      <c r="G102" s="89" t="s">
        <v>57</v>
      </c>
      <c r="H102" s="108">
        <v>1</v>
      </c>
      <c r="I102" s="107"/>
      <c r="J102" s="90">
        <f t="shared" si="0"/>
        <v>0</v>
      </c>
      <c r="K102" s="88" t="s">
        <v>58</v>
      </c>
      <c r="L102" s="91" t="s">
        <v>277</v>
      </c>
      <c r="M102" s="121"/>
    </row>
    <row r="103" spans="1:13" s="38" customFormat="1" ht="15.95" customHeight="1" x14ac:dyDescent="0.2">
      <c r="A103" s="35"/>
      <c r="B103" s="36"/>
      <c r="C103" s="86">
        <v>314</v>
      </c>
      <c r="D103" s="86" t="s">
        <v>56</v>
      </c>
      <c r="E103" s="87" t="s">
        <v>157</v>
      </c>
      <c r="F103" s="88" t="s">
        <v>366</v>
      </c>
      <c r="G103" s="89" t="s">
        <v>57</v>
      </c>
      <c r="H103" s="108">
        <v>19</v>
      </c>
      <c r="I103" s="107"/>
      <c r="J103" s="90">
        <f t="shared" si="0"/>
        <v>0</v>
      </c>
      <c r="K103" s="88" t="s">
        <v>58</v>
      </c>
      <c r="L103" s="91" t="s">
        <v>277</v>
      </c>
      <c r="M103" s="121"/>
    </row>
    <row r="104" spans="1:13" s="38" customFormat="1" ht="15.95" customHeight="1" x14ac:dyDescent="0.2">
      <c r="A104" s="35"/>
      <c r="B104" s="36"/>
      <c r="C104" s="86">
        <v>315</v>
      </c>
      <c r="D104" s="86" t="s">
        <v>56</v>
      </c>
      <c r="E104" s="87" t="s">
        <v>367</v>
      </c>
      <c r="F104" s="88" t="s">
        <v>368</v>
      </c>
      <c r="G104" s="89" t="s">
        <v>57</v>
      </c>
      <c r="H104" s="108">
        <v>16</v>
      </c>
      <c r="I104" s="107"/>
      <c r="J104" s="90">
        <f t="shared" si="0"/>
        <v>0</v>
      </c>
      <c r="K104" s="88" t="s">
        <v>58</v>
      </c>
      <c r="L104" s="91" t="s">
        <v>277</v>
      </c>
      <c r="M104" s="121"/>
    </row>
    <row r="105" spans="1:13" s="38" customFormat="1" ht="15.95" customHeight="1" x14ac:dyDescent="0.2">
      <c r="A105" s="35"/>
      <c r="B105" s="36"/>
      <c r="C105" s="86">
        <v>316</v>
      </c>
      <c r="D105" s="86" t="s">
        <v>56</v>
      </c>
      <c r="E105" s="87" t="s">
        <v>158</v>
      </c>
      <c r="F105" s="88" t="s">
        <v>369</v>
      </c>
      <c r="G105" s="89" t="s">
        <v>57</v>
      </c>
      <c r="H105" s="108">
        <v>44</v>
      </c>
      <c r="I105" s="107"/>
      <c r="J105" s="90">
        <f t="shared" si="0"/>
        <v>0</v>
      </c>
      <c r="K105" s="88" t="s">
        <v>58</v>
      </c>
      <c r="L105" s="91" t="s">
        <v>277</v>
      </c>
      <c r="M105" s="121"/>
    </row>
    <row r="106" spans="1:13" s="38" customFormat="1" ht="15.95" customHeight="1" x14ac:dyDescent="0.2">
      <c r="A106" s="35"/>
      <c r="B106" s="36"/>
      <c r="C106" s="86">
        <v>317</v>
      </c>
      <c r="D106" s="86" t="s">
        <v>56</v>
      </c>
      <c r="E106" s="87" t="s">
        <v>370</v>
      </c>
      <c r="F106" s="88" t="s">
        <v>371</v>
      </c>
      <c r="G106" s="89" t="s">
        <v>57</v>
      </c>
      <c r="H106" s="108">
        <v>16</v>
      </c>
      <c r="I106" s="107"/>
      <c r="J106" s="90">
        <f t="shared" si="0"/>
        <v>0</v>
      </c>
      <c r="K106" s="88" t="s">
        <v>58</v>
      </c>
      <c r="L106" s="91" t="s">
        <v>277</v>
      </c>
      <c r="M106" s="121"/>
    </row>
    <row r="107" spans="1:13" s="38" customFormat="1" ht="15.95" customHeight="1" x14ac:dyDescent="0.2">
      <c r="A107" s="35"/>
      <c r="B107" s="36"/>
      <c r="C107" s="86">
        <v>318</v>
      </c>
      <c r="D107" s="86" t="s">
        <v>56</v>
      </c>
      <c r="E107" s="87" t="s">
        <v>159</v>
      </c>
      <c r="F107" s="88" t="s">
        <v>372</v>
      </c>
      <c r="G107" s="89" t="s">
        <v>57</v>
      </c>
      <c r="H107" s="108">
        <v>17</v>
      </c>
      <c r="I107" s="107"/>
      <c r="J107" s="90">
        <f t="shared" si="0"/>
        <v>0</v>
      </c>
      <c r="K107" s="88" t="s">
        <v>58</v>
      </c>
      <c r="L107" s="91" t="s">
        <v>277</v>
      </c>
      <c r="M107" s="121"/>
    </row>
    <row r="108" spans="1:13" s="38" customFormat="1" ht="15.95" customHeight="1" x14ac:dyDescent="0.2">
      <c r="A108" s="35"/>
      <c r="B108" s="36"/>
      <c r="C108" s="86">
        <v>319</v>
      </c>
      <c r="D108" s="86" t="s">
        <v>56</v>
      </c>
      <c r="E108" s="87" t="s">
        <v>160</v>
      </c>
      <c r="F108" s="88" t="s">
        <v>373</v>
      </c>
      <c r="G108" s="89" t="s">
        <v>57</v>
      </c>
      <c r="H108" s="108">
        <v>13</v>
      </c>
      <c r="I108" s="107"/>
      <c r="J108" s="90">
        <f t="shared" si="0"/>
        <v>0</v>
      </c>
      <c r="K108" s="88" t="s">
        <v>58</v>
      </c>
      <c r="L108" s="92" t="s">
        <v>277</v>
      </c>
      <c r="M108" s="121"/>
    </row>
    <row r="109" spans="1:13" s="38" customFormat="1" ht="15.95" customHeight="1" x14ac:dyDescent="0.2">
      <c r="A109" s="126"/>
      <c r="B109" s="36"/>
      <c r="C109" s="86">
        <v>320</v>
      </c>
      <c r="D109" s="86" t="s">
        <v>56</v>
      </c>
      <c r="E109" s="87" t="s">
        <v>161</v>
      </c>
      <c r="F109" s="88" t="s">
        <v>374</v>
      </c>
      <c r="G109" s="89" t="s">
        <v>57</v>
      </c>
      <c r="H109" s="108">
        <v>4</v>
      </c>
      <c r="I109" s="107"/>
      <c r="J109" s="90">
        <f t="shared" si="0"/>
        <v>0</v>
      </c>
      <c r="K109" s="88" t="s">
        <v>58</v>
      </c>
      <c r="L109" s="92"/>
      <c r="M109" s="121"/>
    </row>
    <row r="110" spans="1:13" s="38" customFormat="1" ht="15.95" customHeight="1" x14ac:dyDescent="0.2">
      <c r="A110" s="35"/>
      <c r="B110" s="36"/>
      <c r="C110" s="86">
        <v>321</v>
      </c>
      <c r="D110" s="86" t="s">
        <v>56</v>
      </c>
      <c r="E110" s="87" t="s">
        <v>175</v>
      </c>
      <c r="F110" s="88" t="s">
        <v>386</v>
      </c>
      <c r="G110" s="89" t="s">
        <v>57</v>
      </c>
      <c r="H110" s="108">
        <v>3</v>
      </c>
      <c r="I110" s="107"/>
      <c r="J110" s="90">
        <f t="shared" si="0"/>
        <v>0</v>
      </c>
      <c r="K110" s="88" t="s">
        <v>58</v>
      </c>
      <c r="L110" s="91" t="s">
        <v>277</v>
      </c>
      <c r="M110" s="121"/>
    </row>
    <row r="111" spans="1:13" s="38" customFormat="1" ht="15.95" customHeight="1" x14ac:dyDescent="0.2">
      <c r="A111" s="126"/>
      <c r="B111" s="36"/>
      <c r="C111" s="86">
        <v>322</v>
      </c>
      <c r="D111" s="86" t="s">
        <v>56</v>
      </c>
      <c r="E111" s="87" t="s">
        <v>190</v>
      </c>
      <c r="F111" s="88" t="s">
        <v>401</v>
      </c>
      <c r="G111" s="89" t="s">
        <v>57</v>
      </c>
      <c r="H111" s="108">
        <v>3</v>
      </c>
      <c r="I111" s="107"/>
      <c r="J111" s="90">
        <f t="shared" si="0"/>
        <v>0</v>
      </c>
      <c r="K111" s="88" t="s">
        <v>58</v>
      </c>
      <c r="L111" s="91"/>
      <c r="M111" s="121"/>
    </row>
    <row r="112" spans="1:13" s="38" customFormat="1" ht="15.95" customHeight="1" x14ac:dyDescent="0.2">
      <c r="A112" s="35"/>
      <c r="B112" s="36"/>
      <c r="C112" s="86">
        <v>323</v>
      </c>
      <c r="D112" s="86" t="s">
        <v>56</v>
      </c>
      <c r="E112" s="87" t="s">
        <v>213</v>
      </c>
      <c r="F112" s="88" t="s">
        <v>427</v>
      </c>
      <c r="G112" s="89" t="s">
        <v>57</v>
      </c>
      <c r="H112" s="108">
        <v>10</v>
      </c>
      <c r="I112" s="107"/>
      <c r="J112" s="90">
        <f t="shared" si="0"/>
        <v>0</v>
      </c>
      <c r="K112" s="88" t="s">
        <v>58</v>
      </c>
      <c r="L112" s="91" t="s">
        <v>275</v>
      </c>
      <c r="M112" s="121"/>
    </row>
    <row r="113" spans="1:13" s="38" customFormat="1" ht="15.95" customHeight="1" x14ac:dyDescent="0.2">
      <c r="A113" s="35"/>
      <c r="B113" s="36"/>
      <c r="C113" s="86">
        <v>324</v>
      </c>
      <c r="D113" s="86" t="s">
        <v>56</v>
      </c>
      <c r="E113" s="87" t="s">
        <v>425</v>
      </c>
      <c r="F113" s="88" t="s">
        <v>428</v>
      </c>
      <c r="G113" s="89" t="s">
        <v>57</v>
      </c>
      <c r="H113" s="108">
        <v>5</v>
      </c>
      <c r="I113" s="107"/>
      <c r="J113" s="90">
        <f t="shared" si="0"/>
        <v>0</v>
      </c>
      <c r="K113" s="88" t="s">
        <v>58</v>
      </c>
      <c r="L113" s="37" t="s">
        <v>275</v>
      </c>
      <c r="M113" s="121"/>
    </row>
    <row r="114" spans="1:13" s="38" customFormat="1" ht="15.95" customHeight="1" x14ac:dyDescent="0.2">
      <c r="A114" s="35"/>
      <c r="B114" s="36"/>
      <c r="C114" s="86">
        <v>325</v>
      </c>
      <c r="D114" s="86" t="s">
        <v>56</v>
      </c>
      <c r="E114" s="87" t="s">
        <v>214</v>
      </c>
      <c r="F114" s="88" t="s">
        <v>429</v>
      </c>
      <c r="G114" s="89" t="s">
        <v>57</v>
      </c>
      <c r="H114" s="108">
        <v>75</v>
      </c>
      <c r="I114" s="107"/>
      <c r="J114" s="90">
        <f t="shared" si="0"/>
        <v>0</v>
      </c>
      <c r="K114" s="88" t="s">
        <v>58</v>
      </c>
      <c r="L114" s="37" t="s">
        <v>275</v>
      </c>
      <c r="M114" s="121"/>
    </row>
    <row r="115" spans="1:13" s="38" customFormat="1" ht="15.95" customHeight="1" x14ac:dyDescent="0.2">
      <c r="A115" s="35"/>
      <c r="B115" s="36"/>
      <c r="C115" s="86">
        <v>326</v>
      </c>
      <c r="D115" s="86" t="s">
        <v>56</v>
      </c>
      <c r="E115" s="87" t="s">
        <v>426</v>
      </c>
      <c r="F115" s="88" t="s">
        <v>430</v>
      </c>
      <c r="G115" s="89" t="s">
        <v>57</v>
      </c>
      <c r="H115" s="108">
        <v>30</v>
      </c>
      <c r="I115" s="107"/>
      <c r="J115" s="90">
        <f t="shared" si="0"/>
        <v>0</v>
      </c>
      <c r="K115" s="88" t="s">
        <v>58</v>
      </c>
      <c r="L115" s="91" t="s">
        <v>275</v>
      </c>
      <c r="M115" s="121"/>
    </row>
    <row r="116" spans="1:13" s="38" customFormat="1" ht="15.95" customHeight="1" x14ac:dyDescent="0.2">
      <c r="A116" s="35"/>
      <c r="B116" s="36"/>
      <c r="C116" s="86">
        <v>327</v>
      </c>
      <c r="D116" s="86" t="s">
        <v>56</v>
      </c>
      <c r="E116" s="87" t="s">
        <v>616</v>
      </c>
      <c r="F116" s="88" t="s">
        <v>617</v>
      </c>
      <c r="G116" s="89" t="s">
        <v>57</v>
      </c>
      <c r="H116" s="108">
        <v>5</v>
      </c>
      <c r="I116" s="107"/>
      <c r="J116" s="90">
        <f t="shared" si="0"/>
        <v>0</v>
      </c>
      <c r="K116" s="88" t="s">
        <v>58</v>
      </c>
      <c r="L116" s="91" t="s">
        <v>275</v>
      </c>
      <c r="M116" s="121"/>
    </row>
    <row r="117" spans="1:13" s="38" customFormat="1" ht="15.95" customHeight="1" x14ac:dyDescent="0.2">
      <c r="A117" s="35"/>
      <c r="B117" s="36"/>
      <c r="C117" s="86">
        <v>328</v>
      </c>
      <c r="D117" s="86" t="s">
        <v>56</v>
      </c>
      <c r="E117" s="87" t="s">
        <v>215</v>
      </c>
      <c r="F117" s="88" t="s">
        <v>431</v>
      </c>
      <c r="G117" s="89" t="s">
        <v>57</v>
      </c>
      <c r="H117" s="108">
        <v>10</v>
      </c>
      <c r="I117" s="107"/>
      <c r="J117" s="90">
        <f t="shared" si="0"/>
        <v>0</v>
      </c>
      <c r="K117" s="88" t="s">
        <v>58</v>
      </c>
      <c r="L117" s="37" t="s">
        <v>275</v>
      </c>
      <c r="M117" s="121"/>
    </row>
    <row r="118" spans="1:13" s="38" customFormat="1" ht="15.95" customHeight="1" x14ac:dyDescent="0.2">
      <c r="A118" s="35"/>
      <c r="B118" s="36"/>
      <c r="C118" s="86">
        <v>329</v>
      </c>
      <c r="D118" s="86" t="s">
        <v>56</v>
      </c>
      <c r="E118" s="87" t="s">
        <v>216</v>
      </c>
      <c r="F118" s="88" t="s">
        <v>432</v>
      </c>
      <c r="G118" s="89" t="s">
        <v>57</v>
      </c>
      <c r="H118" s="108">
        <v>6</v>
      </c>
      <c r="I118" s="107"/>
      <c r="J118" s="90">
        <f t="shared" si="0"/>
        <v>0</v>
      </c>
      <c r="K118" s="88" t="s">
        <v>58</v>
      </c>
      <c r="L118" s="37" t="s">
        <v>275</v>
      </c>
      <c r="M118" s="121"/>
    </row>
    <row r="119" spans="1:13" s="38" customFormat="1" ht="15.95" customHeight="1" x14ac:dyDescent="0.2">
      <c r="A119" s="35"/>
      <c r="B119" s="36"/>
      <c r="C119" s="86">
        <v>330</v>
      </c>
      <c r="D119" s="86" t="s">
        <v>56</v>
      </c>
      <c r="E119" s="87" t="s">
        <v>433</v>
      </c>
      <c r="F119" s="88" t="s">
        <v>434</v>
      </c>
      <c r="G119" s="89" t="s">
        <v>57</v>
      </c>
      <c r="H119" s="108">
        <v>3</v>
      </c>
      <c r="I119" s="107"/>
      <c r="J119" s="90">
        <f t="shared" si="0"/>
        <v>0</v>
      </c>
      <c r="K119" s="88" t="s">
        <v>58</v>
      </c>
      <c r="L119" s="37" t="s">
        <v>275</v>
      </c>
      <c r="M119" s="121"/>
    </row>
    <row r="120" spans="1:13" s="38" customFormat="1" ht="15.95" customHeight="1" x14ac:dyDescent="0.2">
      <c r="A120" s="35"/>
      <c r="B120" s="36"/>
      <c r="C120" s="86">
        <v>331</v>
      </c>
      <c r="D120" s="86" t="s">
        <v>56</v>
      </c>
      <c r="E120" s="87" t="s">
        <v>217</v>
      </c>
      <c r="F120" s="88" t="s">
        <v>435</v>
      </c>
      <c r="G120" s="89" t="s">
        <v>57</v>
      </c>
      <c r="H120" s="108">
        <v>45</v>
      </c>
      <c r="I120" s="107"/>
      <c r="J120" s="90">
        <f t="shared" si="0"/>
        <v>0</v>
      </c>
      <c r="K120" s="88" t="s">
        <v>58</v>
      </c>
      <c r="L120" s="37" t="s">
        <v>275</v>
      </c>
      <c r="M120" s="121"/>
    </row>
    <row r="121" spans="1:13" s="38" customFormat="1" ht="15.95" customHeight="1" x14ac:dyDescent="0.2">
      <c r="A121" s="35"/>
      <c r="B121" s="36"/>
      <c r="C121" s="86">
        <v>332</v>
      </c>
      <c r="D121" s="86" t="s">
        <v>56</v>
      </c>
      <c r="E121" s="87" t="s">
        <v>613</v>
      </c>
      <c r="F121" s="88" t="s">
        <v>436</v>
      </c>
      <c r="G121" s="89" t="s">
        <v>57</v>
      </c>
      <c r="H121" s="108">
        <v>18</v>
      </c>
      <c r="I121" s="107"/>
      <c r="J121" s="90">
        <f t="shared" si="0"/>
        <v>0</v>
      </c>
      <c r="K121" s="88" t="s">
        <v>58</v>
      </c>
      <c r="L121" s="37" t="s">
        <v>275</v>
      </c>
      <c r="M121" s="121"/>
    </row>
    <row r="122" spans="1:13" s="38" customFormat="1" ht="15.95" customHeight="1" x14ac:dyDescent="0.2">
      <c r="A122" s="35"/>
      <c r="B122" s="36"/>
      <c r="C122" s="86">
        <v>333</v>
      </c>
      <c r="D122" s="86" t="s">
        <v>56</v>
      </c>
      <c r="E122" s="87" t="s">
        <v>614</v>
      </c>
      <c r="F122" s="88" t="s">
        <v>615</v>
      </c>
      <c r="G122" s="89" t="s">
        <v>57</v>
      </c>
      <c r="H122" s="108">
        <v>3</v>
      </c>
      <c r="I122" s="107"/>
      <c r="J122" s="90">
        <f t="shared" si="0"/>
        <v>0</v>
      </c>
      <c r="K122" s="88" t="s">
        <v>58</v>
      </c>
      <c r="L122" s="37" t="s">
        <v>275</v>
      </c>
      <c r="M122" s="121"/>
    </row>
    <row r="123" spans="1:13" s="38" customFormat="1" ht="15.95" customHeight="1" x14ac:dyDescent="0.2">
      <c r="A123" s="35"/>
      <c r="B123" s="36"/>
      <c r="C123" s="86">
        <v>334</v>
      </c>
      <c r="D123" s="86" t="s">
        <v>56</v>
      </c>
      <c r="E123" s="87" t="s">
        <v>612</v>
      </c>
      <c r="F123" s="88" t="s">
        <v>437</v>
      </c>
      <c r="G123" s="89" t="s">
        <v>57</v>
      </c>
      <c r="H123" s="108">
        <v>5</v>
      </c>
      <c r="I123" s="107"/>
      <c r="J123" s="90">
        <f t="shared" si="0"/>
        <v>0</v>
      </c>
      <c r="K123" s="88" t="s">
        <v>58</v>
      </c>
      <c r="L123" s="37" t="s">
        <v>275</v>
      </c>
      <c r="M123" s="121"/>
    </row>
    <row r="124" spans="1:13" s="38" customFormat="1" ht="15.95" customHeight="1" x14ac:dyDescent="0.2">
      <c r="A124" s="35"/>
      <c r="B124" s="36"/>
      <c r="C124" s="86">
        <v>335</v>
      </c>
      <c r="D124" s="86" t="s">
        <v>56</v>
      </c>
      <c r="E124" s="87" t="s">
        <v>250</v>
      </c>
      <c r="F124" s="88" t="s">
        <v>251</v>
      </c>
      <c r="G124" s="89" t="s">
        <v>57</v>
      </c>
      <c r="H124" s="108">
        <v>2</v>
      </c>
      <c r="I124" s="107"/>
      <c r="J124" s="90">
        <f t="shared" si="0"/>
        <v>0</v>
      </c>
      <c r="K124" s="88" t="s">
        <v>58</v>
      </c>
      <c r="L124" s="91" t="s">
        <v>277</v>
      </c>
      <c r="M124" s="121"/>
    </row>
    <row r="125" spans="1:13" s="38" customFormat="1" ht="15.95" customHeight="1" x14ac:dyDescent="0.2">
      <c r="A125" s="35"/>
      <c r="B125" s="36"/>
      <c r="C125" s="86">
        <v>336</v>
      </c>
      <c r="D125" s="86" t="s">
        <v>56</v>
      </c>
      <c r="E125" s="87" t="s">
        <v>252</v>
      </c>
      <c r="F125" s="88" t="s">
        <v>253</v>
      </c>
      <c r="G125" s="89" t="s">
        <v>57</v>
      </c>
      <c r="H125" s="108">
        <v>2</v>
      </c>
      <c r="I125" s="107"/>
      <c r="J125" s="90">
        <f t="shared" si="0"/>
        <v>0</v>
      </c>
      <c r="K125" s="88" t="s">
        <v>58</v>
      </c>
      <c r="L125" s="91" t="s">
        <v>277</v>
      </c>
      <c r="M125" s="121"/>
    </row>
    <row r="126" spans="1:13" s="38" customFormat="1" ht="15.95" customHeight="1" x14ac:dyDescent="0.2">
      <c r="A126" s="35"/>
      <c r="B126" s="36"/>
      <c r="C126" s="86">
        <v>337</v>
      </c>
      <c r="D126" s="86" t="s">
        <v>56</v>
      </c>
      <c r="E126" s="87" t="s">
        <v>254</v>
      </c>
      <c r="F126" s="88" t="s">
        <v>255</v>
      </c>
      <c r="G126" s="89" t="s">
        <v>57</v>
      </c>
      <c r="H126" s="108">
        <v>1</v>
      </c>
      <c r="I126" s="107"/>
      <c r="J126" s="90">
        <f t="shared" si="0"/>
        <v>0</v>
      </c>
      <c r="K126" s="88" t="s">
        <v>58</v>
      </c>
      <c r="L126" s="91" t="s">
        <v>277</v>
      </c>
      <c r="M126" s="121"/>
    </row>
    <row r="127" spans="1:13" s="38" customFormat="1" ht="15.95" customHeight="1" x14ac:dyDescent="0.2">
      <c r="A127" s="35"/>
      <c r="B127" s="36"/>
      <c r="C127" s="86">
        <v>338</v>
      </c>
      <c r="D127" s="86" t="s">
        <v>56</v>
      </c>
      <c r="E127" s="87" t="s">
        <v>256</v>
      </c>
      <c r="F127" s="88" t="s">
        <v>257</v>
      </c>
      <c r="G127" s="89" t="s">
        <v>57</v>
      </c>
      <c r="H127" s="108">
        <v>10</v>
      </c>
      <c r="I127" s="107"/>
      <c r="J127" s="90">
        <f t="shared" si="0"/>
        <v>0</v>
      </c>
      <c r="K127" s="88" t="s">
        <v>58</v>
      </c>
      <c r="L127" s="91" t="s">
        <v>277</v>
      </c>
      <c r="M127" s="121"/>
    </row>
    <row r="128" spans="1:13" s="38" customFormat="1" ht="6.95" customHeight="1" x14ac:dyDescent="0.2">
      <c r="A128" s="35"/>
      <c r="B128" s="59"/>
      <c r="C128" s="60"/>
      <c r="D128" s="60"/>
      <c r="E128" s="60"/>
      <c r="F128" s="60"/>
      <c r="G128" s="60"/>
      <c r="H128" s="115"/>
      <c r="I128" s="60"/>
      <c r="J128" s="60"/>
      <c r="K128" s="60"/>
      <c r="L128" s="37"/>
      <c r="M128" s="121"/>
    </row>
    <row r="131" spans="1:56" s="29" customFormat="1" x14ac:dyDescent="0.2">
      <c r="A131" s="1"/>
      <c r="B131" s="1"/>
      <c r="C131" s="1"/>
      <c r="D131" s="1"/>
      <c r="E131" s="1"/>
      <c r="F131" s="1"/>
      <c r="G131" s="1"/>
      <c r="H131" s="110"/>
      <c r="I131" s="1"/>
      <c r="J131" s="106"/>
      <c r="K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3" spans="1:56" x14ac:dyDescent="0.2">
      <c r="I133" s="106"/>
      <c r="J133" s="106"/>
    </row>
    <row r="134" spans="1:56" s="29" customFormat="1" x14ac:dyDescent="0.2">
      <c r="A134" s="1"/>
      <c r="B134" s="1"/>
      <c r="C134" s="1"/>
      <c r="D134" s="1"/>
      <c r="E134" s="1"/>
      <c r="F134" s="1"/>
      <c r="G134" s="1"/>
      <c r="H134" s="110"/>
      <c r="I134" s="1"/>
      <c r="J134" s="102"/>
      <c r="K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7" spans="1:56" x14ac:dyDescent="0.2">
      <c r="J137" s="102"/>
    </row>
  </sheetData>
  <sheetProtection sheet="1" objects="1" scenarios="1" formatCells="0" formatColumns="0" formatRows="0" autoFilter="0"/>
  <autoFilter ref="C91:L128"/>
  <mergeCells count="14">
    <mergeCell ref="E31:H31"/>
    <mergeCell ref="E7:H7"/>
    <mergeCell ref="E9:H9"/>
    <mergeCell ref="E11:H11"/>
    <mergeCell ref="E13:H13"/>
    <mergeCell ref="E22:H22"/>
    <mergeCell ref="E82:H82"/>
    <mergeCell ref="E84:H84"/>
    <mergeCell ref="E52:H52"/>
    <mergeCell ref="E54:H54"/>
    <mergeCell ref="E56:H56"/>
    <mergeCell ref="E58:H58"/>
    <mergeCell ref="E78:H78"/>
    <mergeCell ref="E80:H80"/>
  </mergeCells>
  <dataValidations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</vt:lpstr>
      <vt:lpstr>Část 1 Sedací</vt:lpstr>
      <vt:lpstr>Část 2 Stoly, skříně, kuchyně</vt:lpstr>
      <vt:lpstr>Část 3 Šatny, sklady, ostatní</vt:lpstr>
      <vt:lpstr>Část 4 Posluchárny, knihovna</vt:lpstr>
      <vt:lpstr>'Část 1 Sedací'!Názvy_tisku</vt:lpstr>
      <vt:lpstr>'Část 2 Stoly, skříně, kuchyně'!Názvy_tisku</vt:lpstr>
      <vt:lpstr>'Část 3 Šatny, sklady, ostatní'!Názvy_tisku</vt:lpstr>
      <vt:lpstr>'Část 4 Posluchárny, knihovna'!Názvy_tisku</vt:lpstr>
      <vt:lpstr>'Část 1 Sedací'!Oblast_tisku</vt:lpstr>
      <vt:lpstr>'Část 2 Stoly, skříně, kuchyně'!Oblast_tisku</vt:lpstr>
      <vt:lpstr>'Část 3 Šatny, sklady, ostatní'!Oblast_tisku</vt:lpstr>
      <vt:lpstr>'Část 4 Posluchárny, knihovna'!Oblast_tisku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VENOS\Administrator</dc:creator>
  <cp:lastModifiedBy>Kočí Libor</cp:lastModifiedBy>
  <dcterms:created xsi:type="dcterms:W3CDTF">2020-12-02T14:07:12Z</dcterms:created>
  <dcterms:modified xsi:type="dcterms:W3CDTF">2021-06-28T06:55:46Z</dcterms:modified>
</cp:coreProperties>
</file>