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DNS chemikálie 2021\Chemikálie 11-2021\A) výzva\"/>
    </mc:Choice>
  </mc:AlternateContent>
  <bookViews>
    <workbookView xWindow="0" yWindow="0" windowWidth="23040" windowHeight="9195"/>
  </bookViews>
  <sheets>
    <sheet name="Příloha č. 1" sheetId="6" r:id="rId1"/>
  </sheets>
  <definedNames>
    <definedName name="_xlnm._FilterDatabase" localSheetId="0" hidden="1">'Příloha č. 1'!$A$6:$U$26</definedName>
    <definedName name="Z_1CF6B05F_10A3_4386_8D6E_81432D891744_.wvu.FilterData" localSheetId="0" hidden="1">'Příloha č. 1'!$C$6:$U$39</definedName>
    <definedName name="Z_2D81563A_4870_4F9E_A20D_91F8D6DED5CF_.wvu.FilterData" localSheetId="0" hidden="1">'Příloha č. 1'!$C$6:$U$39</definedName>
    <definedName name="Z_3E806115_5C0B_4826_8B76_E3777083E918_.wvu.FilterData" localSheetId="0" hidden="1">'Příloha č. 1'!$C$6:$U$26</definedName>
    <definedName name="Z_3EBFDD63_A563_4B47_94E0_F889BFF0DB1A_.wvu.FilterData" localSheetId="0" hidden="1">'Příloha č. 1'!$C$6:$U$39</definedName>
    <definedName name="Z_48234645_D3F1_4A11_9245_5C3C3DDFB053_.wvu.FilterData" localSheetId="0" hidden="1">'Příloha č. 1'!$C$6:$U$39</definedName>
    <definedName name="Z_4DC7D9D5_94BC_4E53_BBF6_6C132E89C05D_.wvu.FilterData" localSheetId="0" hidden="1">'Příloha č. 1'!$C$6:$U$39</definedName>
    <definedName name="Z_67EDF97A_0C73_4191_8139_DF95F8DD46A1_.wvu.FilterData" localSheetId="0" hidden="1">'Příloha č. 1'!$C$6:$U$39</definedName>
    <definedName name="Z_6DBB7E8C_366B_48C6_B4CD_80C3D3319040_.wvu.FilterData" localSheetId="0" hidden="1">'Příloha č. 1'!$C$6:$U$39</definedName>
    <definedName name="Z_6FA6A732_A9F3_4773_AA84_89371307AB34_.wvu.FilterData" localSheetId="0" hidden="1">'Příloha č. 1'!$C$6:$U$39</definedName>
    <definedName name="Z_7271ACC2_E099_4C6B_8277_4379658A7448_.wvu.FilterData" localSheetId="0" hidden="1">'Příloha č. 1'!$C$6:$U$39</definedName>
    <definedName name="Z_8D99552F_207B_4B49_A86B_1537F9D54E34_.wvu.FilterData" localSheetId="0" hidden="1">'Příloha č. 1'!$C$6:$U$26</definedName>
    <definedName name="Z_984A3E51_498D_4DCA_9A8F_AFE14911D98E_.wvu.FilterData" localSheetId="0" hidden="1">'Příloha č. 1'!$C$6:$U$39</definedName>
    <definedName name="Z_9AC53284_F72B_4B23_81C0_171CB7A2CF4A_.wvu.FilterData" localSheetId="0" hidden="1">'Příloha č. 1'!$C$6:$U$39</definedName>
    <definedName name="Z_D0322FAA_9F64_4801_B4AD_EBDE3B0A4682_.wvu.FilterData" localSheetId="0" hidden="1">'Příloha č. 1'!$C$6:$U$6</definedName>
    <definedName name="Z_DD603D95_B45B_4F10_87A3_E9FCF7ABCE24_.wvu.FilterData" localSheetId="0" hidden="1">'Příloha č. 1'!$C$6:$U$39</definedName>
  </definedNames>
  <calcPr calcId="162913"/>
  <customWorkbookViews>
    <customWorkbookView name="FIND Hrabák" guid="{3EBFDD63-A563-4B47-94E0-F889BFF0DB1A}" maximized="1" windowWidth="0" windowHeight="0" activeSheetId="0"/>
    <customWorkbookView name="FIND Kuncová" guid="{6FA6A732-A9F3-4773-AA84-89371307AB34}" maximized="1" windowWidth="0" windowHeight="0" activeSheetId="0"/>
    <customWorkbookView name="FIND Cendelín" guid="{6DBB7E8C-366B-48C6-B4CD-80C3D3319040}" maximized="1" windowWidth="0" windowHeight="0" activeSheetId="0"/>
    <customWorkbookView name="AMTMI Liška" guid="{8D99552F-207B-4B49-A86B-1537F9D54E34}" maximized="1" windowWidth="0" windowHeight="0" activeSheetId="0"/>
    <customWorkbookView name="Škudrnová Eva – osobní zobrazení" guid="{D0322FAA-9F64-4801-B4AD-EBDE3B0A4682}" maximized="1" windowWidth="0" windowHeight="0" activeSheetId="0"/>
    <customWorkbookView name="FIND Reischig" guid="{7271ACC2-E099-4C6B-8277-4379658A7448}" maximized="1" windowWidth="0" windowHeight="0" activeSheetId="0"/>
    <customWorkbookView name="FIND Klein" guid="{DD603D95-B45B-4F10-87A3-E9FCF7ABCE24}" maximized="1" windowWidth="0" windowHeight="0" activeSheetId="0"/>
    <customWorkbookView name="FIND Matějovič" guid="{1CF6B05F-10A3-4386-8D6E-81432D891744}" maximized="1" windowWidth="0" windowHeight="0" activeSheetId="0"/>
    <customWorkbookView name="FIND Štengl" guid="{2D81563A-4870-4F9E-A20D-91F8D6DED5CF}" maximized="1" windowWidth="0" windowHeight="0" activeSheetId="0"/>
    <customWorkbookView name="Chaperon Hemminki" guid="{984A3E51-498D-4DCA-9A8F-AFE14911D98E}" maximized="1" windowWidth="0" windowHeight="0" activeSheetId="0"/>
    <customWorkbookView name="Filtr 1" guid="{3E806115-5C0B-4826-8B76-E3777083E918}" maximized="1" windowWidth="0" windowHeight="0" activeSheetId="0"/>
    <customWorkbookView name="FIND Mareš" guid="{48234645-D3F1-4A11-9245-5C3C3DDFB053}" maximized="1" windowWidth="0" windowHeight="0" activeSheetId="0"/>
    <customWorkbookView name="FIND Tonar" guid="{4DC7D9D5-94BC-4E53-BBF6-6C132E89C05D}" maximized="1" windowWidth="0" windowHeight="0" activeSheetId="0"/>
    <customWorkbookView name="FIND Racek" guid="{67EDF97A-0C73-4191-8139-DF95F8DD46A1}" maximized="1" windowWidth="0" windowHeight="0" activeSheetId="0"/>
    <customWorkbookView name="FIND Vištejnová" guid="{9AC53284-F72B-4B23-81C0-171CB7A2CF4A}" maximized="1" windowWidth="0" windowHeight="0" activeSheetId="0"/>
  </customWorkbookViews>
</workbook>
</file>

<file path=xl/calcChain.xml><?xml version="1.0" encoding="utf-8"?>
<calcChain xmlns="http://schemas.openxmlformats.org/spreadsheetml/2006/main">
  <c r="L51" i="6" l="1"/>
  <c r="R51" i="6" l="1"/>
  <c r="Q51" i="6"/>
  <c r="P51" i="6"/>
  <c r="O51" i="6"/>
  <c r="N51" i="6"/>
  <c r="M51" i="6"/>
  <c r="K51" i="6"/>
  <c r="J51" i="6"/>
  <c r="I51" i="6"/>
  <c r="H51" i="6"/>
  <c r="G51" i="6"/>
  <c r="F51" i="6"/>
  <c r="S50" i="6"/>
  <c r="U50" i="6" s="1"/>
  <c r="U51" i="6" s="1"/>
  <c r="R48" i="6" l="1"/>
  <c r="Q48" i="6"/>
  <c r="P48" i="6"/>
  <c r="O48" i="6"/>
  <c r="N48" i="6"/>
  <c r="M48" i="6"/>
  <c r="L48" i="6"/>
  <c r="K48" i="6"/>
  <c r="J48" i="6"/>
  <c r="I48" i="6"/>
  <c r="H48" i="6"/>
  <c r="G48" i="6"/>
  <c r="F48" i="6"/>
  <c r="S47" i="6"/>
  <c r="U47" i="6" s="1"/>
  <c r="U48" i="6" s="1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S44" i="6"/>
  <c r="U44" i="6" s="1"/>
  <c r="S43" i="6"/>
  <c r="U43" i="6" s="1"/>
  <c r="S42" i="6"/>
  <c r="U42" i="6" s="1"/>
  <c r="U45" i="6" l="1"/>
  <c r="G13" i="6"/>
  <c r="H13" i="6"/>
  <c r="I13" i="6"/>
  <c r="J13" i="6"/>
  <c r="K13" i="6"/>
  <c r="L13" i="6"/>
  <c r="M13" i="6"/>
  <c r="N13" i="6"/>
  <c r="O13" i="6"/>
  <c r="P13" i="6"/>
  <c r="Q13" i="6"/>
  <c r="R13" i="6"/>
  <c r="F13" i="6"/>
  <c r="M40" i="6"/>
  <c r="R40" i="6"/>
  <c r="Q40" i="6"/>
  <c r="P40" i="6"/>
  <c r="O40" i="6"/>
  <c r="N40" i="6"/>
  <c r="L40" i="6"/>
  <c r="K40" i="6"/>
  <c r="J40" i="6"/>
  <c r="I40" i="6"/>
  <c r="H40" i="6"/>
  <c r="G40" i="6"/>
  <c r="F40" i="6"/>
  <c r="G37" i="6"/>
  <c r="H37" i="6"/>
  <c r="I37" i="6"/>
  <c r="J37" i="6"/>
  <c r="K37" i="6"/>
  <c r="L37" i="6"/>
  <c r="M37" i="6"/>
  <c r="N37" i="6"/>
  <c r="O37" i="6"/>
  <c r="P37" i="6"/>
  <c r="Q37" i="6"/>
  <c r="R37" i="6"/>
  <c r="F37" i="6"/>
  <c r="P29" i="6"/>
  <c r="G29" i="6"/>
  <c r="H29" i="6"/>
  <c r="I29" i="6"/>
  <c r="J29" i="6"/>
  <c r="K29" i="6"/>
  <c r="L29" i="6"/>
  <c r="M29" i="6"/>
  <c r="N29" i="6"/>
  <c r="O29" i="6"/>
  <c r="Q29" i="6"/>
  <c r="R29" i="6"/>
  <c r="F29" i="6"/>
  <c r="I18" i="6"/>
  <c r="F18" i="6"/>
  <c r="G18" i="6"/>
  <c r="H18" i="6"/>
  <c r="J18" i="6"/>
  <c r="K18" i="6"/>
  <c r="L18" i="6"/>
  <c r="M18" i="6"/>
  <c r="N18" i="6"/>
  <c r="O18" i="6"/>
  <c r="P18" i="6"/>
  <c r="Q18" i="6"/>
  <c r="R18" i="6"/>
  <c r="S12" i="6" l="1"/>
  <c r="U12" i="6" s="1"/>
  <c r="S11" i="6" l="1"/>
  <c r="U11" i="6" l="1"/>
  <c r="G26" i="6"/>
  <c r="H26" i="6"/>
  <c r="I26" i="6"/>
  <c r="J26" i="6"/>
  <c r="K26" i="6"/>
  <c r="L26" i="6"/>
  <c r="M26" i="6"/>
  <c r="N26" i="6"/>
  <c r="O26" i="6"/>
  <c r="P26" i="6"/>
  <c r="Q26" i="6"/>
  <c r="R26" i="6"/>
  <c r="F26" i="6"/>
  <c r="G23" i="6"/>
  <c r="H23" i="6"/>
  <c r="I23" i="6"/>
  <c r="J23" i="6"/>
  <c r="K23" i="6"/>
  <c r="L23" i="6"/>
  <c r="M23" i="6"/>
  <c r="N23" i="6"/>
  <c r="O23" i="6"/>
  <c r="P23" i="6"/>
  <c r="Q23" i="6"/>
  <c r="R23" i="6"/>
  <c r="F23" i="6"/>
  <c r="S8" i="6" l="1"/>
  <c r="U8" i="6" s="1"/>
  <c r="S25" i="6"/>
  <c r="U25" i="6" s="1"/>
  <c r="U26" i="6" s="1"/>
  <c r="S22" i="6"/>
  <c r="U22" i="6" s="1"/>
  <c r="S21" i="6"/>
  <c r="U21" i="6" s="1"/>
  <c r="S20" i="6"/>
  <c r="U20" i="6" s="1"/>
  <c r="S36" i="6"/>
  <c r="U36" i="6" s="1"/>
  <c r="S35" i="6"/>
  <c r="U35" i="6" s="1"/>
  <c r="S34" i="6"/>
  <c r="U34" i="6" s="1"/>
  <c r="S33" i="6"/>
  <c r="U33" i="6" s="1"/>
  <c r="S32" i="6"/>
  <c r="U32" i="6" s="1"/>
  <c r="S31" i="6"/>
  <c r="U31" i="6" s="1"/>
  <c r="S17" i="6"/>
  <c r="U17" i="6" s="1"/>
  <c r="S39" i="6"/>
  <c r="U39" i="6" s="1"/>
  <c r="U40" i="6" s="1"/>
  <c r="S16" i="6"/>
  <c r="U16" i="6" s="1"/>
  <c r="S15" i="6"/>
  <c r="U15" i="6" s="1"/>
  <c r="S28" i="6"/>
  <c r="U28" i="6" s="1"/>
  <c r="U29" i="6" s="1"/>
  <c r="S10" i="6"/>
  <c r="U10" i="6" s="1"/>
  <c r="S9" i="6"/>
  <c r="U9" i="6" s="1"/>
  <c r="U13" i="6" l="1"/>
  <c r="U18" i="6"/>
  <c r="U37" i="6"/>
  <c r="U23" i="6"/>
</calcChain>
</file>

<file path=xl/sharedStrings.xml><?xml version="1.0" encoding="utf-8"?>
<sst xmlns="http://schemas.openxmlformats.org/spreadsheetml/2006/main" count="114" uniqueCount="88">
  <si>
    <t>FIND Matějovič</t>
  </si>
  <si>
    <t>FIND Hrabák</t>
  </si>
  <si>
    <t>FIND Reischig</t>
  </si>
  <si>
    <t>FIND Štengl</t>
  </si>
  <si>
    <t>FIND Ježek</t>
  </si>
  <si>
    <t>FIND Cendelín</t>
  </si>
  <si>
    <t>FIND Kuncová</t>
  </si>
  <si>
    <t>FIND Vištejnová</t>
  </si>
  <si>
    <t>FIND Tonar</t>
  </si>
  <si>
    <t>FIND Klein</t>
  </si>
  <si>
    <t>FIND Mareš</t>
  </si>
  <si>
    <t>FIND Racek</t>
  </si>
  <si>
    <t>Celkem jednotek</t>
  </si>
  <si>
    <t>ks</t>
  </si>
  <si>
    <t>bal 100 ks</t>
  </si>
  <si>
    <t>bal 50 ks</t>
  </si>
  <si>
    <t>bal 5 ks</t>
  </si>
  <si>
    <t>bal 200 ks</t>
  </si>
  <si>
    <t>Vata buničitá v přířezech 20 × 30 cm, 1 kg v balení</t>
  </si>
  <si>
    <t>1 kg</t>
  </si>
  <si>
    <t>Vata buničitá v přířezech 40 × 60 cm, 4 kg v balení</t>
  </si>
  <si>
    <t>4 kg</t>
  </si>
  <si>
    <t>bal 2 × 500 ks</t>
  </si>
  <si>
    <t>Tampon stáčený z gázy 9x9 cm</t>
  </si>
  <si>
    <t>Papír filtrační pro kvalitativní analýzu, MN 618, průměr 90 mm</t>
  </si>
  <si>
    <t>Položka</t>
  </si>
  <si>
    <t>část 01</t>
  </si>
  <si>
    <t>část 02</t>
  </si>
  <si>
    <t>část 04</t>
  </si>
  <si>
    <t>část 03</t>
  </si>
  <si>
    <t>Nα-Benzoyl-L-arginin ethylester, Hydrochlorid</t>
  </si>
  <si>
    <t>bal 5 g</t>
  </si>
  <si>
    <t>bal 100 mikrogramů</t>
  </si>
  <si>
    <t>Reserpin, čistota ≥99.0% (HPLC)</t>
  </si>
  <si>
    <t>bal 1 g</t>
  </si>
  <si>
    <t>dodržet výrobce a kód</t>
  </si>
  <si>
    <t>Trypsin lyofilizovaný pro proteomiku, Promega, V5117</t>
  </si>
  <si>
    <t>0,5 l</t>
  </si>
  <si>
    <t>Olej do olejové vývěvy pro hmotnostní spektrometru TripleTOF 5600 AB Sciex</t>
  </si>
  <si>
    <t>Olej do olejové vývěvy pro hmotnostní spektrometr AmazonSL</t>
  </si>
  <si>
    <t>bal 6 ks</t>
  </si>
  <si>
    <t>Operační dvouvrstvé roušky 100x120 cm jedna vrstva z netkané savé textilie, druhá z nepropustné PE folie</t>
  </si>
  <si>
    <t>15 ml</t>
  </si>
  <si>
    <t>Specifikace zboží</t>
  </si>
  <si>
    <t>V případě, že zboží je dodáváno v jiném balení než požadovaném, provede dodavatel ocenění tak, aby bylo oceněno požadované množství jednotek (ks, kg, l, ml apod.).</t>
  </si>
  <si>
    <r>
      <t xml:space="preserve">Dodavatel vyplní pouze </t>
    </r>
    <r>
      <rPr>
        <b/>
        <u/>
        <sz val="11"/>
        <rFont val="Calibri"/>
        <family val="2"/>
        <charset val="238"/>
        <scheme val="minor"/>
      </rPr>
      <t>všechny</t>
    </r>
    <r>
      <rPr>
        <b/>
        <sz val="11"/>
        <rFont val="Calibri"/>
        <family val="2"/>
        <charset val="238"/>
        <scheme val="minor"/>
      </rPr>
      <t xml:space="preserve"> žlutě podbarvené buňky v tabulce níže, a to pouze pro část, do které podává nabídku.</t>
    </r>
  </si>
  <si>
    <t>Spotřební materiál ostatní I.</t>
  </si>
  <si>
    <t>Spotřební laboratorní materiál ostatní II.</t>
  </si>
  <si>
    <t>20' kazeta 12 mm ULT pásky bílá s černým tiskem, kompatibilita se štítkovačem MTC Bio typ L9010</t>
  </si>
  <si>
    <t>Roztok pro kalibraci LC-MS obsahující 1uM CsI a 100nM  iPD1</t>
  </si>
  <si>
    <t>Špičky pro nanospray kompatibilní s ABSciex NanoSpray III,  360/20 um OD/ID, 20 pk</t>
  </si>
  <si>
    <t>V souladu s poznámkou ve sloupci "D" u vybraných položek musí být požadované zboží pořízeno od konkrétního výrobce vzhledem k nutnosti zpětné kompatibility s již provedenými experimenty. Použití obdobného produktu od jiného výrobce není vzhledem k biologické variabilitě předmětného zboží možné a znemožnilo by přenositelnost údajů mezi experimenty a jejich souhrnnou analýzu.</t>
  </si>
  <si>
    <t>Náplast bílé hedvábí 1,25 cm x 5 m</t>
  </si>
  <si>
    <t>Hemostatické krytí rozměr 5x8 cm</t>
  </si>
  <si>
    <t>dodržet výroce a kód</t>
  </si>
  <si>
    <t>Magnetické částice (kuličky), průměr 0.70-1.10 μm, hydrofilní povrch, modifikované karboxylovou skupinou. Suspenze 50 mg/mL, 15 ml balení, Cytiva, GE65152105050250</t>
  </si>
  <si>
    <t>Spotřební laboratorní materiál ostatní III.</t>
  </si>
  <si>
    <t>Chemikálie II.</t>
  </si>
  <si>
    <t>láhev po 500 ml</t>
  </si>
  <si>
    <t>Start Massaro Maria Stefania</t>
  </si>
  <si>
    <t>Chemikálie I.</t>
  </si>
  <si>
    <t>l</t>
  </si>
  <si>
    <t>část 05</t>
  </si>
  <si>
    <t>část 06</t>
  </si>
  <si>
    <t>Spotřební laboratorní materiál ostatní IV.</t>
  </si>
  <si>
    <t>část 07</t>
  </si>
  <si>
    <t>Spotřební laboratorní materiál ostatní V.</t>
  </si>
  <si>
    <t>ASTPM, 740Tests, cobas c701, 740 testů, Roche, 5531446</t>
  </si>
  <si>
    <t>ALTPM, 780Tests, cobas c 701, 780 testů, Roche, 5531462</t>
  </si>
  <si>
    <t>BIL-T Gen.3 600 cobas c701,702, 600 testů, Roche, 5795419</t>
  </si>
  <si>
    <t>část 08</t>
  </si>
  <si>
    <t>část 09</t>
  </si>
  <si>
    <t>Coulter DxH Dilutent, Coulter, 628017</t>
  </si>
  <si>
    <t>Chemikálie III.</t>
  </si>
  <si>
    <t xml:space="preserve">Chemikálie IV. </t>
  </si>
  <si>
    <t>část 10</t>
  </si>
  <si>
    <t>Respirační médium pro mitochondrie, pro konečný objem 250 ml,  OROBOROS, MIR05 kit</t>
  </si>
  <si>
    <t>Část</t>
  </si>
  <si>
    <t>Poznámka</t>
  </si>
  <si>
    <t>Jednotka</t>
  </si>
  <si>
    <t>Jednotková cena v Kč bez DPH</t>
  </si>
  <si>
    <t>Celková cena v Kč bez DPH</t>
  </si>
  <si>
    <t>bal = 10 l</t>
  </si>
  <si>
    <r>
      <t xml:space="preserve">Popis
</t>
    </r>
    <r>
      <rPr>
        <i/>
        <sz val="11"/>
        <color theme="1"/>
        <rFont val="Calibri"/>
        <family val="2"/>
        <charset val="238"/>
        <scheme val="minor"/>
      </rPr>
      <t>(specifikace – druh, materiál, určení, kompatibilta apod.)</t>
    </r>
  </si>
  <si>
    <t>Nízkosérové buněčné kultivační médium pro endoteliální buňky z velkých krevních cév, se směsí supplementů, PromoCell, C-22010</t>
  </si>
  <si>
    <t>Směs suplementů pro růstové médium pro endotelové buňky  PromoCell, 
C-39215</t>
  </si>
  <si>
    <t>Papírové krabičky 2″ s mřížkou na 9 x 9 ks kryozkumavek o objemu až 2 ml, , materiál papíru musí vydržet dlouhodobé skladování v -80°C a musí být popisovatelný lihovou fixou, rozměr krabičky nesmí přesáhnout 133 × 133 × 5 mm</t>
  </si>
  <si>
    <t>Vata buničitá - tampony, 40 x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</si>
</sst>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&quot;ExSIM (MAtějovič)&quot;_-* #,##0.00\ [$Kč-405]_-;\-* #,##0.00\ [$Kč-405]_-;_-* &quot;-&quot;??\ [$Kč-405]_-;_-@"/>
    <numFmt numFmtId="165" formatCode="&quot;AbRE (Hrabák)&quot;_-* #,##0.00\ [$Kč-405]_-;\-* #,##0.00\ [$Kč-405]_-;_-* &quot;-&quot;??\ [$Kč-405]_-;_-@"/>
    <numFmt numFmtId="166" formatCode="&quot;VITL (Reischig)&quot;_-* #,##0.00\ [$Kč-405]_-;\-* #,##0.00\ [$Kč-405]_-;_-* &quot;-&quot;??\ [$Kč-405]_-;_-@"/>
    <numFmt numFmtId="167" formatCode="&quot;KvS S/I (Štengl)&quot;_-* #,##0.00\ [$Kč-405]_-;\-* #,##0.00\ [$Kč-405]_-;_-* &quot;-&quot;??\ [$Kč-405]_-;_-@"/>
    <numFmt numFmtId="168" formatCode="&quot;CNS S/I (Ježek)&quot;_-* #,##0.00\ [$Kč-405]_-;\-* #,##0.00\ [$Kč-405]_-;_-* &quot;-&quot;??\ [$Kč-405]_-;_-@"/>
    <numFmt numFmtId="169" formatCode="&quot;CNS S/I (Cendelín)&quot;_-* #,##0.00\ [$Kč-405]_-;\-* #,##0.00\ [$Kč-405]_-;_-* &quot;-&quot;??\ [$Kč-405]_-;_-@"/>
    <numFmt numFmtId="170" formatCode="&quot;M S/I (Kuncová)&quot;_-* #,##0.00\ [$Kč-405]_-;\-* #,##0.00\ [$Kč-405]_-;_-* &quot;-&quot;??\ [$Kč-405]_-;_-@"/>
    <numFmt numFmtId="171" formatCode="&quot;BR S/I (Vištejnová)&quot;_-* #,##0.00\ [$Kč-405]_-;\-* #,##0.00\ [$Kč-405]_-;_-* &quot;-&quot;??\ [$Kč-405]_-;_-@"/>
    <numFmt numFmtId="172" formatCode="&quot;KH (Tonar)&quot;_-* #,##0.00\ [$Kč-405]_-;\-* #,##0.00\ [$Kč-405]_-;_-* &quot;-&quot;??\ [$Kč-405]_-;_-@"/>
    <numFmt numFmtId="173" formatCode="&quot;ChZ (Klein)&quot;_-* #,##0.00\ [$Kč-405]_-;\-* #,##0.00\ [$Kč-405]_-;_-* &quot;-&quot;??\ [$Kč-405]_-;_-@"/>
    <numFmt numFmtId="174" formatCode="&quot;PtL (Mareš)&quot;_-* #,##0.00\ [$Kč-405]_-;\-* #,##0.00\ [$Kč-405]_-;_-* &quot;-&quot;??\ [$Kč-405]_-;_-@"/>
    <numFmt numFmtId="175" formatCode="&quot;BchL (Racek)&quot;_-* #,##0.00\ [$Kč-405]_-;\-* #,##0.00\ [$Kč-405]_-;_-* &quot;-&quot;??\ [$Kč-405]_-;_-@"/>
    <numFmt numFmtId="176" formatCode="&quot;Chaperon&quot;_-* #,##0.00\ [$Kč-405]_-;\-* #,##0.00\ [$Kč-405]_-;_-* &quot;-&quot;??\ [$Kč-405]_-;_-@"/>
    <numFmt numFmtId="177" formatCode="#,##0.00_ ;\-#,##0.00\ "/>
  </numFmts>
  <fonts count="30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Roboto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9" tint="-0.2499465926084170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9" tint="-0.2499465926084170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6FA8DC"/>
        <bgColor rgb="FF6FA8DC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0" fontId="15" fillId="29" borderId="1" applyNumberFormat="0" applyAlignment="0" applyProtection="0"/>
    <xf numFmtId="0" fontId="11" fillId="0" borderId="0"/>
    <xf numFmtId="0" fontId="22" fillId="29" borderId="1">
      <alignment shrinkToFit="1"/>
    </xf>
    <xf numFmtId="43" fontId="13" fillId="0" borderId="0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Alignment="1" applyProtection="1">
      <alignment horizontal="right" vertical="center" wrapText="1"/>
    </xf>
    <xf numFmtId="0" fontId="15" fillId="29" borderId="2" xfId="2" applyBorder="1" applyAlignment="1" applyProtection="1">
      <alignment horizontal="right" vertical="center" wrapText="1"/>
    </xf>
    <xf numFmtId="0" fontId="15" fillId="29" borderId="2" xfId="2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2" fillId="32" borderId="2" xfId="4" applyFill="1" applyBorder="1" applyAlignment="1" applyProtection="1">
      <alignment horizontal="center" vertical="center" wrapText="1" shrinkToFit="1"/>
    </xf>
    <xf numFmtId="0" fontId="22" fillId="32" borderId="2" xfId="4" applyFill="1" applyBorder="1" applyAlignment="1" applyProtection="1">
      <alignment vertical="center" wrapText="1" shrinkToFit="1"/>
    </xf>
    <xf numFmtId="0" fontId="0" fillId="0" borderId="0" xfId="0" applyAlignment="1" applyProtection="1">
      <alignment vertical="center" wrapText="1" shrinkToFit="1"/>
    </xf>
    <xf numFmtId="0" fontId="15" fillId="29" borderId="3" xfId="2" applyBorder="1" applyAlignment="1" applyProtection="1">
      <alignment horizontal="right" vertical="center" wrapText="1"/>
    </xf>
    <xf numFmtId="43" fontId="15" fillId="29" borderId="2" xfId="2" applyNumberFormat="1" applyBorder="1" applyAlignment="1" applyProtection="1">
      <alignment horizontal="right" vertical="center" wrapText="1"/>
    </xf>
    <xf numFmtId="0" fontId="15" fillId="29" borderId="2" xfId="2" applyNumberFormat="1" applyBorder="1" applyAlignment="1" applyProtection="1">
      <alignment horizontal="right" vertical="center" wrapText="1"/>
    </xf>
    <xf numFmtId="4" fontId="23" fillId="0" borderId="0" xfId="0" applyNumberFormat="1" applyFont="1" applyBorder="1" applyAlignment="1" applyProtection="1">
      <alignment vertical="center" wrapText="1"/>
    </xf>
    <xf numFmtId="0" fontId="22" fillId="32" borderId="12" xfId="4" applyFill="1" applyBorder="1" applyAlignment="1" applyProtection="1">
      <alignment horizontal="center" vertical="center" wrapText="1" shrinkToFit="1"/>
    </xf>
    <xf numFmtId="0" fontId="22" fillId="32" borderId="12" xfId="4" applyFill="1" applyBorder="1" applyAlignment="1" applyProtection="1">
      <alignment vertical="center" wrapText="1" shrinkToFit="1"/>
    </xf>
    <xf numFmtId="0" fontId="22" fillId="32" borderId="13" xfId="4" applyFill="1" applyBorder="1" applyAlignment="1" applyProtection="1">
      <alignment vertical="center" wrapText="1" shrinkToFit="1"/>
    </xf>
    <xf numFmtId="0" fontId="15" fillId="29" borderId="14" xfId="2" applyBorder="1" applyAlignment="1" applyProtection="1">
      <alignment horizontal="right" vertical="center" wrapText="1"/>
    </xf>
    <xf numFmtId="4" fontId="23" fillId="0" borderId="15" xfId="0" applyNumberFormat="1" applyFont="1" applyBorder="1" applyAlignment="1" applyProtection="1">
      <alignment vertical="center" wrapText="1"/>
    </xf>
    <xf numFmtId="0" fontId="22" fillId="32" borderId="15" xfId="4" applyFill="1" applyBorder="1" applyAlignment="1" applyProtection="1">
      <alignment vertical="center" wrapText="1" shrinkToFit="1"/>
    </xf>
    <xf numFmtId="0" fontId="15" fillId="29" borderId="18" xfId="2" applyBorder="1" applyAlignment="1" applyProtection="1">
      <alignment horizontal="right" vertical="center" wrapText="1"/>
    </xf>
    <xf numFmtId="0" fontId="15" fillId="29" borderId="19" xfId="2" applyBorder="1" applyAlignment="1" applyProtection="1">
      <alignment horizontal="center" vertical="center" wrapText="1"/>
    </xf>
    <xf numFmtId="0" fontId="15" fillId="29" borderId="20" xfId="2" applyBorder="1" applyAlignment="1" applyProtection="1">
      <alignment horizontal="right" vertical="center" wrapText="1"/>
    </xf>
    <xf numFmtId="0" fontId="15" fillId="29" borderId="19" xfId="2" applyBorder="1" applyAlignment="1" applyProtection="1">
      <alignment horizontal="right" vertical="center" wrapText="1"/>
    </xf>
    <xf numFmtId="43" fontId="15" fillId="29" borderId="19" xfId="2" applyNumberFormat="1" applyBorder="1" applyAlignment="1" applyProtection="1">
      <alignment horizontal="right" vertical="center" wrapText="1"/>
    </xf>
    <xf numFmtId="4" fontId="23" fillId="0" borderId="21" xfId="0" applyNumberFormat="1" applyFont="1" applyBorder="1" applyAlignment="1" applyProtection="1">
      <alignment vertical="center" wrapText="1"/>
    </xf>
    <xf numFmtId="0" fontId="28" fillId="32" borderId="3" xfId="4" applyFont="1" applyFill="1" applyBorder="1" applyAlignment="1" applyProtection="1">
      <alignment vertical="center" wrapText="1"/>
    </xf>
    <xf numFmtId="0" fontId="28" fillId="32" borderId="14" xfId="4" applyFont="1" applyFill="1" applyBorder="1" applyAlignment="1" applyProtection="1">
      <alignment horizontal="center" vertical="center" wrapText="1" shrinkToFit="1"/>
    </xf>
    <xf numFmtId="0" fontId="29" fillId="32" borderId="2" xfId="4" applyFont="1" applyFill="1" applyBorder="1" applyAlignment="1" applyProtection="1">
      <alignment horizontal="center" vertical="center" wrapText="1" shrinkToFit="1"/>
    </xf>
    <xf numFmtId="0" fontId="28" fillId="32" borderId="2" xfId="4" applyFont="1" applyFill="1" applyBorder="1" applyAlignment="1" applyProtection="1">
      <alignment vertical="center" wrapText="1"/>
    </xf>
    <xf numFmtId="0" fontId="28" fillId="32" borderId="11" xfId="4" applyFont="1" applyFill="1" applyBorder="1" applyAlignment="1" applyProtection="1">
      <alignment horizontal="center" vertical="center" wrapText="1" shrinkToFit="1"/>
    </xf>
    <xf numFmtId="0" fontId="29" fillId="32" borderId="12" xfId="4" applyFont="1" applyFill="1" applyBorder="1" applyAlignment="1" applyProtection="1">
      <alignment horizontal="center" vertical="center" wrapText="1" shrinkToFit="1"/>
    </xf>
    <xf numFmtId="0" fontId="28" fillId="32" borderId="12" xfId="4" applyFont="1" applyFill="1" applyBorder="1" applyAlignment="1" applyProtection="1">
      <alignment vertical="center" wrapText="1"/>
    </xf>
    <xf numFmtId="0" fontId="15" fillId="29" borderId="3" xfId="2" applyBorder="1" applyAlignment="1" applyProtection="1">
      <alignment vertical="center" wrapText="1"/>
    </xf>
    <xf numFmtId="0" fontId="19" fillId="28" borderId="0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31" borderId="0" xfId="0" applyFont="1" applyFill="1" applyAlignment="1" applyProtection="1">
      <alignment horizontal="left" vertical="center" wrapText="1" shrinkToFit="1"/>
    </xf>
    <xf numFmtId="0" fontId="19" fillId="30" borderId="0" xfId="0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43" fontId="11" fillId="0" borderId="0" xfId="1" applyFont="1" applyAlignment="1" applyProtection="1">
      <alignment vertical="center"/>
    </xf>
    <xf numFmtId="0" fontId="16" fillId="33" borderId="7" xfId="0" applyFont="1" applyFill="1" applyBorder="1" applyAlignment="1" applyProtection="1">
      <alignment horizontal="center" vertical="center"/>
    </xf>
    <xf numFmtId="0" fontId="27" fillId="33" borderId="4" xfId="0" applyFont="1" applyFill="1" applyBorder="1" applyAlignment="1" applyProtection="1">
      <alignment vertical="center" textRotation="255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164" fontId="16" fillId="4" borderId="5" xfId="0" applyNumberFormat="1" applyFont="1" applyFill="1" applyBorder="1" applyAlignment="1" applyProtection="1">
      <alignment horizontal="center" vertical="center" wrapText="1"/>
    </xf>
    <xf numFmtId="165" fontId="16" fillId="5" borderId="5" xfId="0" applyNumberFormat="1" applyFont="1" applyFill="1" applyBorder="1" applyAlignment="1" applyProtection="1">
      <alignment horizontal="center" vertical="center" wrapText="1"/>
    </xf>
    <xf numFmtId="166" fontId="16" fillId="6" borderId="5" xfId="0" applyNumberFormat="1" applyFont="1" applyFill="1" applyBorder="1" applyAlignment="1" applyProtection="1">
      <alignment horizontal="center" vertical="center" wrapText="1"/>
    </xf>
    <xf numFmtId="167" fontId="16" fillId="7" borderId="5" xfId="0" applyNumberFormat="1" applyFont="1" applyFill="1" applyBorder="1" applyAlignment="1" applyProtection="1">
      <alignment horizontal="center" vertical="center" wrapText="1"/>
    </xf>
    <xf numFmtId="168" fontId="16" fillId="2" borderId="5" xfId="0" applyNumberFormat="1" applyFont="1" applyFill="1" applyBorder="1" applyAlignment="1" applyProtection="1">
      <alignment horizontal="center" vertical="center" wrapText="1"/>
    </xf>
    <xf numFmtId="169" fontId="16" fillId="8" borderId="5" xfId="0" applyNumberFormat="1" applyFont="1" applyFill="1" applyBorder="1" applyAlignment="1" applyProtection="1">
      <alignment horizontal="center" vertical="center" wrapText="1"/>
    </xf>
    <xf numFmtId="170" fontId="16" fillId="5" borderId="5" xfId="0" applyNumberFormat="1" applyFont="1" applyFill="1" applyBorder="1" applyAlignment="1" applyProtection="1">
      <alignment horizontal="center" vertical="center" wrapText="1"/>
    </xf>
    <xf numFmtId="171" fontId="16" fillId="9" borderId="5" xfId="0" applyNumberFormat="1" applyFont="1" applyFill="1" applyBorder="1" applyAlignment="1" applyProtection="1">
      <alignment horizontal="center" vertical="center" wrapText="1"/>
    </xf>
    <xf numFmtId="172" fontId="16" fillId="10" borderId="5" xfId="0" applyNumberFormat="1" applyFont="1" applyFill="1" applyBorder="1" applyAlignment="1" applyProtection="1">
      <alignment horizontal="center" vertical="center" wrapText="1"/>
    </xf>
    <xf numFmtId="173" fontId="16" fillId="11" borderId="5" xfId="0" applyNumberFormat="1" applyFont="1" applyFill="1" applyBorder="1" applyAlignment="1" applyProtection="1">
      <alignment horizontal="center" vertical="center" wrapText="1"/>
    </xf>
    <xf numFmtId="174" fontId="16" fillId="12" borderId="5" xfId="0" applyNumberFormat="1" applyFont="1" applyFill="1" applyBorder="1" applyAlignment="1" applyProtection="1">
      <alignment horizontal="center" vertical="center" wrapText="1"/>
    </xf>
    <xf numFmtId="175" fontId="16" fillId="13" borderId="5" xfId="0" applyNumberFormat="1" applyFont="1" applyFill="1" applyBorder="1" applyAlignment="1" applyProtection="1">
      <alignment horizontal="center" vertical="center" wrapText="1"/>
    </xf>
    <xf numFmtId="176" fontId="16" fillId="14" borderId="10" xfId="0" applyNumberFormat="1" applyFont="1" applyFill="1" applyBorder="1" applyAlignment="1" applyProtection="1">
      <alignment horizontal="center" vertical="center" wrapText="1"/>
    </xf>
    <xf numFmtId="43" fontId="16" fillId="2" borderId="8" xfId="1" applyFont="1" applyFill="1" applyBorder="1" applyAlignment="1" applyProtection="1">
      <alignment horizontal="center" vertical="center" wrapText="1"/>
    </xf>
    <xf numFmtId="43" fontId="16" fillId="2" borderId="6" xfId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11" fillId="10" borderId="2" xfId="0" applyFon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2" borderId="2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4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177" fontId="11" fillId="0" borderId="15" xfId="1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7" fillId="0" borderId="2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1" fillId="16" borderId="2" xfId="0" applyFont="1" applyFill="1" applyBorder="1" applyAlignment="1" applyProtection="1">
      <alignment vertical="center" wrapText="1"/>
    </xf>
    <xf numFmtId="0" fontId="11" fillId="17" borderId="2" xfId="0" applyFont="1" applyFill="1" applyBorder="1" applyAlignment="1" applyProtection="1">
      <alignment vertical="center" wrapText="1"/>
    </xf>
    <xf numFmtId="0" fontId="11" fillId="18" borderId="2" xfId="0" applyFont="1" applyFill="1" applyBorder="1" applyAlignment="1" applyProtection="1">
      <alignment vertical="center" wrapText="1"/>
    </xf>
    <xf numFmtId="0" fontId="11" fillId="19" borderId="2" xfId="0" applyFont="1" applyFill="1" applyBorder="1" applyAlignment="1" applyProtection="1">
      <alignment vertical="center" wrapText="1"/>
    </xf>
    <xf numFmtId="0" fontId="11" fillId="20" borderId="2" xfId="0" applyFont="1" applyFill="1" applyBorder="1" applyAlignment="1" applyProtection="1">
      <alignment vertical="center" wrapText="1"/>
    </xf>
    <xf numFmtId="0" fontId="11" fillId="21" borderId="2" xfId="0" applyFont="1" applyFill="1" applyBorder="1" applyAlignment="1" applyProtection="1">
      <alignment vertical="center" wrapText="1"/>
    </xf>
    <xf numFmtId="0" fontId="11" fillId="22" borderId="2" xfId="0" applyFont="1" applyFill="1" applyBorder="1" applyAlignment="1" applyProtection="1">
      <alignment vertical="center" wrapText="1"/>
    </xf>
    <xf numFmtId="0" fontId="11" fillId="23" borderId="2" xfId="0" applyFont="1" applyFill="1" applyBorder="1" applyAlignment="1" applyProtection="1">
      <alignment vertical="center" wrapText="1"/>
    </xf>
    <xf numFmtId="0" fontId="11" fillId="24" borderId="2" xfId="0" applyFont="1" applyFill="1" applyBorder="1" applyAlignment="1" applyProtection="1">
      <alignment vertical="center" wrapText="1"/>
    </xf>
    <xf numFmtId="0" fontId="11" fillId="25" borderId="2" xfId="0" applyFont="1" applyFill="1" applyBorder="1" applyAlignment="1" applyProtection="1">
      <alignment horizontal="center" vertical="center" wrapText="1"/>
    </xf>
    <xf numFmtId="0" fontId="11" fillId="26" borderId="2" xfId="0" applyFont="1" applyFill="1" applyBorder="1" applyAlignment="1" applyProtection="1">
      <alignment vertical="center" wrapText="1"/>
    </xf>
    <xf numFmtId="0" fontId="11" fillId="27" borderId="2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 shrinkToFit="1"/>
    </xf>
    <xf numFmtId="0" fontId="8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177" fontId="11" fillId="0" borderId="16" xfId="1" applyNumberFormat="1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vertical="center" wrapText="1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 wrapText="1"/>
    </xf>
    <xf numFmtId="0" fontId="10" fillId="15" borderId="2" xfId="0" applyFont="1" applyFill="1" applyBorder="1" applyAlignment="1" applyProtection="1">
      <alignment vertical="center" wrapText="1"/>
    </xf>
    <xf numFmtId="0" fontId="11" fillId="15" borderId="2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3" fontId="11" fillId="0" borderId="2" xfId="0" applyNumberFormat="1" applyFont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14" borderId="2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15" borderId="3" xfId="0" applyFont="1" applyFill="1" applyBorder="1" applyAlignment="1" applyProtection="1">
      <alignment vertical="center" wrapText="1"/>
    </xf>
    <xf numFmtId="0" fontId="11" fillId="15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" fillId="15" borderId="2" xfId="0" applyFont="1" applyFill="1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4" fontId="11" fillId="0" borderId="15" xfId="1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 wrapText="1" shrinkToFit="1"/>
    </xf>
    <xf numFmtId="0" fontId="1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2" fillId="10" borderId="2" xfId="0" applyFont="1" applyFill="1" applyBorder="1" applyAlignment="1" applyProtection="1">
      <alignment horizontal="center" vertical="center" wrapText="1"/>
    </xf>
    <xf numFmtId="0" fontId="12" fillId="11" borderId="2" xfId="0" applyFont="1" applyFill="1" applyBorder="1" applyAlignment="1" applyProtection="1">
      <alignment horizontal="center" vertical="center" wrapText="1"/>
    </xf>
    <xf numFmtId="0" fontId="12" fillId="12" borderId="2" xfId="0" applyFont="1" applyFill="1" applyBorder="1" applyAlignment="1" applyProtection="1">
      <alignment horizontal="center" vertical="center" wrapText="1"/>
    </xf>
    <xf numFmtId="0" fontId="12" fillId="13" borderId="2" xfId="0" applyFont="1" applyFill="1" applyBorder="1" applyAlignment="1" applyProtection="1">
      <alignment horizontal="center" vertical="center" wrapText="1"/>
    </xf>
    <xf numFmtId="0" fontId="12" fillId="14" borderId="2" xfId="0" applyFont="1" applyFill="1" applyBorder="1" applyAlignment="1" applyProtection="1">
      <alignment horizontal="center" vertical="center" wrapText="1"/>
    </xf>
    <xf numFmtId="4" fontId="12" fillId="0" borderId="15" xfId="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7" fontId="11" fillId="28" borderId="2" xfId="1" applyNumberFormat="1" applyFont="1" applyFill="1" applyBorder="1" applyAlignment="1" applyProtection="1">
      <alignment vertical="center" wrapText="1"/>
      <protection locked="0"/>
    </xf>
    <xf numFmtId="177" fontId="11" fillId="3" borderId="2" xfId="1" applyNumberFormat="1" applyFont="1" applyFill="1" applyBorder="1" applyAlignment="1" applyProtection="1">
      <alignment vertical="center" wrapText="1"/>
      <protection locked="0"/>
    </xf>
    <xf numFmtId="177" fontId="4" fillId="3" borderId="2" xfId="1" applyNumberFormat="1" applyFont="1" applyFill="1" applyBorder="1" applyAlignment="1" applyProtection="1">
      <alignment vertical="center" wrapText="1"/>
      <protection locked="0"/>
    </xf>
    <xf numFmtId="177" fontId="3" fillId="28" borderId="2" xfId="5" applyNumberFormat="1" applyFont="1" applyFill="1" applyBorder="1" applyAlignment="1" applyProtection="1">
      <alignment vertical="center" wrapText="1"/>
      <protection locked="0"/>
    </xf>
    <xf numFmtId="4" fontId="3" fillId="28" borderId="2" xfId="5" applyNumberFormat="1" applyFont="1" applyFill="1" applyBorder="1" applyAlignment="1" applyProtection="1">
      <alignment vertical="center" wrapText="1"/>
      <protection locked="0"/>
    </xf>
    <xf numFmtId="4" fontId="12" fillId="28" borderId="2" xfId="0" applyNumberFormat="1" applyFont="1" applyFill="1" applyBorder="1" applyAlignment="1" applyProtection="1">
      <alignment vertical="center" wrapText="1"/>
      <protection locked="0"/>
    </xf>
  </cellXfs>
  <cellStyles count="6">
    <cellStyle name="Čárka" xfId="1" builtinId="3"/>
    <cellStyle name="Čárka 2" xfId="5"/>
    <cellStyle name="nadpis kategorie" xfId="4"/>
    <cellStyle name="Normální" xfId="0" builtinId="0"/>
    <cellStyle name="Normální 2" xfId="3"/>
    <cellStyle name="Výpočet" xfId="2" builtinId="22"/>
  </cellStyles>
  <dxfs count="5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týmy-style" pivot="0" count="2">
      <tableStyleElement type="firstRowStripe" dxfId="4"/>
      <tableStyleElement type="secondRowStripe" dxfId="3"/>
    </tableStyle>
    <tableStyle name="vzor. položky lab.mat. ostatní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zoomScaleNormal="100" workbookViewId="0">
      <pane xSplit="3" ySplit="6" topLeftCell="D37" activePane="bottomRight" state="frozen"/>
      <selection pane="topRight" activeCell="C1" sqref="C1"/>
      <selection pane="bottomLeft" activeCell="A3" sqref="A3"/>
      <selection pane="bottomRight" activeCell="W50" sqref="W50"/>
    </sheetView>
  </sheetViews>
  <sheetFormatPr defaultColWidth="12.625" defaultRowHeight="15" customHeight="1"/>
  <cols>
    <col min="1" max="1" width="12.625" style="37"/>
    <col min="2" max="2" width="6.375" style="37" customWidth="1"/>
    <col min="3" max="3" width="59.375" style="37" customWidth="1"/>
    <col min="4" max="4" width="36.5" style="37" customWidth="1"/>
    <col min="5" max="5" width="14.625" style="146" customWidth="1"/>
    <col min="6" max="18" width="10.625" style="37" hidden="1" customWidth="1"/>
    <col min="19" max="19" width="9.625" style="37" customWidth="1"/>
    <col min="20" max="21" width="15.625" style="38" customWidth="1"/>
    <col min="22" max="16384" width="12.625" style="37"/>
  </cols>
  <sheetData>
    <row r="1" spans="1:23" ht="30" customHeight="1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15" customHeight="1">
      <c r="A2" s="4"/>
      <c r="B2" s="4"/>
      <c r="C2" s="5"/>
      <c r="D2" s="5"/>
      <c r="E2" s="4"/>
      <c r="F2" s="5"/>
      <c r="G2" s="5"/>
      <c r="H2" s="5"/>
      <c r="I2" s="5"/>
      <c r="J2" s="5"/>
      <c r="K2" s="5"/>
      <c r="L2" s="5"/>
      <c r="M2" s="5"/>
    </row>
    <row r="3" spans="1:23" ht="28.15" customHeight="1">
      <c r="A3" s="35" t="s">
        <v>51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3" ht="15" customHeight="1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3" ht="15" customHeight="1" thickBot="1">
      <c r="A5" s="33" t="s">
        <v>45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3" ht="103.9" customHeight="1" thickBot="1">
      <c r="A6" s="39" t="s">
        <v>77</v>
      </c>
      <c r="B6" s="40" t="s">
        <v>25</v>
      </c>
      <c r="C6" s="41" t="s">
        <v>83</v>
      </c>
      <c r="D6" s="42" t="s">
        <v>78</v>
      </c>
      <c r="E6" s="43" t="s">
        <v>79</v>
      </c>
      <c r="F6" s="44" t="s">
        <v>0</v>
      </c>
      <c r="G6" s="45" t="s">
        <v>1</v>
      </c>
      <c r="H6" s="46" t="s">
        <v>2</v>
      </c>
      <c r="I6" s="47" t="s">
        <v>3</v>
      </c>
      <c r="J6" s="48" t="s">
        <v>4</v>
      </c>
      <c r="K6" s="49" t="s">
        <v>5</v>
      </c>
      <c r="L6" s="50" t="s">
        <v>6</v>
      </c>
      <c r="M6" s="51" t="s">
        <v>7</v>
      </c>
      <c r="N6" s="52" t="s">
        <v>8</v>
      </c>
      <c r="O6" s="53" t="s">
        <v>9</v>
      </c>
      <c r="P6" s="54" t="s">
        <v>10</v>
      </c>
      <c r="Q6" s="55" t="s">
        <v>11</v>
      </c>
      <c r="R6" s="56" t="s">
        <v>59</v>
      </c>
      <c r="S6" s="42" t="s">
        <v>12</v>
      </c>
      <c r="T6" s="57" t="s">
        <v>80</v>
      </c>
      <c r="U6" s="58" t="s">
        <v>81</v>
      </c>
    </row>
    <row r="7" spans="1:23" s="8" customFormat="1" ht="18" customHeight="1">
      <c r="A7" s="29" t="s">
        <v>26</v>
      </c>
      <c r="B7" s="30"/>
      <c r="C7" s="31" t="s">
        <v>60</v>
      </c>
      <c r="D7" s="14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</row>
    <row r="8" spans="1:23" s="78" customFormat="1" ht="60" customHeight="1">
      <c r="A8" s="59"/>
      <c r="B8" s="60">
        <v>1</v>
      </c>
      <c r="C8" s="61" t="s">
        <v>55</v>
      </c>
      <c r="D8" s="62" t="s">
        <v>54</v>
      </c>
      <c r="E8" s="60" t="s">
        <v>42</v>
      </c>
      <c r="F8" s="63"/>
      <c r="G8" s="64"/>
      <c r="H8" s="65"/>
      <c r="I8" s="66"/>
      <c r="J8" s="67"/>
      <c r="K8" s="68"/>
      <c r="L8" s="64"/>
      <c r="M8" s="69"/>
      <c r="N8" s="70"/>
      <c r="O8" s="71"/>
      <c r="P8" s="72">
        <v>1</v>
      </c>
      <c r="Q8" s="73"/>
      <c r="R8" s="74"/>
      <c r="S8" s="75">
        <f>SUM(F8:R8)</f>
        <v>1</v>
      </c>
      <c r="T8" s="147"/>
      <c r="U8" s="76">
        <f>S8*T8</f>
        <v>0</v>
      </c>
      <c r="V8" s="77"/>
    </row>
    <row r="9" spans="1:23" s="78" customFormat="1" ht="20.100000000000001" customHeight="1">
      <c r="A9" s="59"/>
      <c r="B9" s="60">
        <v>2</v>
      </c>
      <c r="C9" s="79" t="s">
        <v>30</v>
      </c>
      <c r="D9" s="80"/>
      <c r="E9" s="81" t="s">
        <v>31</v>
      </c>
      <c r="F9" s="82"/>
      <c r="G9" s="83"/>
      <c r="H9" s="84"/>
      <c r="I9" s="85"/>
      <c r="J9" s="86"/>
      <c r="K9" s="87"/>
      <c r="L9" s="83"/>
      <c r="M9" s="88"/>
      <c r="N9" s="89"/>
      <c r="O9" s="90"/>
      <c r="P9" s="91">
        <v>1</v>
      </c>
      <c r="Q9" s="92"/>
      <c r="R9" s="93"/>
      <c r="S9" s="60">
        <f>SUM(F9:R9)</f>
        <v>1</v>
      </c>
      <c r="T9" s="147"/>
      <c r="U9" s="76">
        <f>S9*T9</f>
        <v>0</v>
      </c>
    </row>
    <row r="10" spans="1:23" s="78" customFormat="1" ht="20.100000000000001" customHeight="1">
      <c r="A10" s="94"/>
      <c r="B10" s="60">
        <v>3</v>
      </c>
      <c r="C10" s="79" t="s">
        <v>33</v>
      </c>
      <c r="D10" s="80"/>
      <c r="E10" s="81" t="s">
        <v>34</v>
      </c>
      <c r="F10" s="82"/>
      <c r="G10" s="83"/>
      <c r="H10" s="84"/>
      <c r="I10" s="85"/>
      <c r="J10" s="86"/>
      <c r="K10" s="87"/>
      <c r="L10" s="83"/>
      <c r="M10" s="88"/>
      <c r="N10" s="89"/>
      <c r="O10" s="90"/>
      <c r="P10" s="91">
        <v>1</v>
      </c>
      <c r="Q10" s="92"/>
      <c r="R10" s="93"/>
      <c r="S10" s="60">
        <f>SUM(F10:R10)</f>
        <v>1</v>
      </c>
      <c r="T10" s="147"/>
      <c r="U10" s="76">
        <f>S10*T10</f>
        <v>0</v>
      </c>
    </row>
    <row r="11" spans="1:23" ht="39.950000000000003" customHeight="1">
      <c r="A11" s="95"/>
      <c r="B11" s="96">
        <v>4</v>
      </c>
      <c r="C11" s="97" t="s">
        <v>84</v>
      </c>
      <c r="D11" s="98" t="s">
        <v>35</v>
      </c>
      <c r="E11" s="99" t="s">
        <v>58</v>
      </c>
      <c r="F11" s="63"/>
      <c r="G11" s="64"/>
      <c r="H11" s="65"/>
      <c r="I11" s="66"/>
      <c r="J11" s="67"/>
      <c r="K11" s="68"/>
      <c r="L11" s="64"/>
      <c r="M11" s="69"/>
      <c r="N11" s="70"/>
      <c r="O11" s="71"/>
      <c r="P11" s="72"/>
      <c r="Q11" s="73"/>
      <c r="R11" s="74">
        <v>6</v>
      </c>
      <c r="S11" s="60">
        <f>SUM(F11:R11)</f>
        <v>6</v>
      </c>
      <c r="T11" s="147"/>
      <c r="U11" s="100">
        <f>S11*T11</f>
        <v>0</v>
      </c>
    </row>
    <row r="12" spans="1:23" ht="39.950000000000003" customHeight="1">
      <c r="A12" s="95"/>
      <c r="B12" s="96">
        <v>5</v>
      </c>
      <c r="C12" s="101" t="s">
        <v>85</v>
      </c>
      <c r="D12" s="98" t="s">
        <v>35</v>
      </c>
      <c r="E12" s="102" t="s">
        <v>58</v>
      </c>
      <c r="F12" s="63"/>
      <c r="G12" s="64"/>
      <c r="H12" s="65"/>
      <c r="I12" s="66"/>
      <c r="J12" s="67"/>
      <c r="K12" s="68"/>
      <c r="L12" s="64"/>
      <c r="M12" s="69"/>
      <c r="N12" s="70"/>
      <c r="O12" s="71"/>
      <c r="P12" s="72"/>
      <c r="Q12" s="73"/>
      <c r="R12" s="74">
        <v>6</v>
      </c>
      <c r="S12" s="60">
        <f>SUM(F12:R12)</f>
        <v>6</v>
      </c>
      <c r="T12" s="147"/>
      <c r="U12" s="100">
        <f>S12*T12</f>
        <v>0</v>
      </c>
    </row>
    <row r="13" spans="1:23" s="5" customFormat="1">
      <c r="A13" s="16"/>
      <c r="B13" s="3"/>
      <c r="C13" s="2"/>
      <c r="D13" s="2"/>
      <c r="E13" s="3"/>
      <c r="F13" s="2">
        <f>SUMPRODUCT(F8:F12,$T$8:$T$12)</f>
        <v>0</v>
      </c>
      <c r="G13" s="2">
        <f t="shared" ref="G13:R13" si="0">SUMPRODUCT(G8:G12,$T$8:$T$12)</f>
        <v>0</v>
      </c>
      <c r="H13" s="2">
        <f t="shared" si="0"/>
        <v>0</v>
      </c>
      <c r="I13" s="2">
        <f t="shared" si="0"/>
        <v>0</v>
      </c>
      <c r="J13" s="2">
        <f t="shared" si="0"/>
        <v>0</v>
      </c>
      <c r="K13" s="2">
        <f t="shared" si="0"/>
        <v>0</v>
      </c>
      <c r="L13" s="2">
        <f t="shared" si="0"/>
        <v>0</v>
      </c>
      <c r="M13" s="2">
        <f t="shared" si="0"/>
        <v>0</v>
      </c>
      <c r="N13" s="2">
        <f t="shared" si="0"/>
        <v>0</v>
      </c>
      <c r="O13" s="2">
        <f t="shared" si="0"/>
        <v>0</v>
      </c>
      <c r="P13" s="2">
        <f t="shared" si="0"/>
        <v>0</v>
      </c>
      <c r="Q13" s="2">
        <f t="shared" si="0"/>
        <v>0</v>
      </c>
      <c r="R13" s="2">
        <f t="shared" si="0"/>
        <v>0</v>
      </c>
      <c r="S13" s="32"/>
      <c r="T13" s="9" t="s">
        <v>26</v>
      </c>
      <c r="U13" s="17">
        <f>SUM(U8:U12)</f>
        <v>0</v>
      </c>
      <c r="W13" s="1"/>
    </row>
    <row r="14" spans="1:23" s="8" customFormat="1" ht="18" customHeight="1">
      <c r="A14" s="26" t="s">
        <v>27</v>
      </c>
      <c r="B14" s="27"/>
      <c r="C14" s="28" t="s">
        <v>46</v>
      </c>
      <c r="D14" s="7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8"/>
    </row>
    <row r="15" spans="1:23" s="78" customFormat="1" ht="20.100000000000001" customHeight="1">
      <c r="A15" s="103"/>
      <c r="B15" s="60">
        <v>1</v>
      </c>
      <c r="C15" s="104" t="s">
        <v>52</v>
      </c>
      <c r="D15" s="80"/>
      <c r="E15" s="60" t="s">
        <v>13</v>
      </c>
      <c r="F15" s="63"/>
      <c r="G15" s="64"/>
      <c r="H15" s="65"/>
      <c r="I15" s="66">
        <v>10</v>
      </c>
      <c r="J15" s="67"/>
      <c r="K15" s="68"/>
      <c r="L15" s="64"/>
      <c r="M15" s="69"/>
      <c r="N15" s="70"/>
      <c r="O15" s="71"/>
      <c r="P15" s="72"/>
      <c r="Q15" s="73"/>
      <c r="R15" s="74"/>
      <c r="S15" s="60">
        <f t="shared" ref="S15:S17" si="1">SUM(F15:R15)</f>
        <v>10</v>
      </c>
      <c r="T15" s="147"/>
      <c r="U15" s="76">
        <f t="shared" ref="U15:U17" si="2">S15*T15</f>
        <v>0</v>
      </c>
      <c r="V15" s="77"/>
    </row>
    <row r="16" spans="1:23" s="78" customFormat="1" ht="20.100000000000001" customHeight="1">
      <c r="A16" s="103"/>
      <c r="B16" s="60">
        <v>2</v>
      </c>
      <c r="C16" s="105" t="s">
        <v>23</v>
      </c>
      <c r="D16" s="80"/>
      <c r="E16" s="60" t="s">
        <v>17</v>
      </c>
      <c r="F16" s="63"/>
      <c r="G16" s="64"/>
      <c r="H16" s="65"/>
      <c r="I16" s="66">
        <v>1</v>
      </c>
      <c r="J16" s="67"/>
      <c r="K16" s="68"/>
      <c r="L16" s="64"/>
      <c r="M16" s="69"/>
      <c r="N16" s="70"/>
      <c r="O16" s="71"/>
      <c r="P16" s="72"/>
      <c r="Q16" s="73"/>
      <c r="R16" s="74"/>
      <c r="S16" s="60">
        <f t="shared" si="1"/>
        <v>1</v>
      </c>
      <c r="T16" s="147"/>
      <c r="U16" s="76">
        <f t="shared" si="2"/>
        <v>0</v>
      </c>
    </row>
    <row r="17" spans="1:23" s="78" customFormat="1" ht="20.100000000000001" customHeight="1">
      <c r="A17" s="103"/>
      <c r="B17" s="60">
        <v>3</v>
      </c>
      <c r="C17" s="106" t="s">
        <v>53</v>
      </c>
      <c r="D17" s="107"/>
      <c r="E17" s="108" t="s">
        <v>40</v>
      </c>
      <c r="F17" s="63"/>
      <c r="G17" s="64"/>
      <c r="H17" s="65"/>
      <c r="I17" s="66">
        <v>10</v>
      </c>
      <c r="J17" s="67"/>
      <c r="K17" s="68"/>
      <c r="L17" s="64"/>
      <c r="M17" s="69"/>
      <c r="N17" s="70"/>
      <c r="O17" s="71"/>
      <c r="P17" s="72"/>
      <c r="Q17" s="73"/>
      <c r="R17" s="109"/>
      <c r="S17" s="60">
        <f t="shared" si="1"/>
        <v>10</v>
      </c>
      <c r="T17" s="147"/>
      <c r="U17" s="76">
        <f t="shared" si="2"/>
        <v>0</v>
      </c>
    </row>
    <row r="18" spans="1:23" s="5" customFormat="1">
      <c r="A18" s="16"/>
      <c r="B18" s="3"/>
      <c r="C18" s="9"/>
      <c r="D18" s="2"/>
      <c r="E18" s="3"/>
      <c r="F18" s="2">
        <f t="shared" ref="F18:R18" si="3">SUMPRODUCT(F15:F17,$T$15:$T$17)</f>
        <v>0</v>
      </c>
      <c r="G18" s="2">
        <f t="shared" si="3"/>
        <v>0</v>
      </c>
      <c r="H18" s="2">
        <f t="shared" si="3"/>
        <v>0</v>
      </c>
      <c r="I18" s="2">
        <f t="shared" si="3"/>
        <v>0</v>
      </c>
      <c r="J18" s="2">
        <f t="shared" si="3"/>
        <v>0</v>
      </c>
      <c r="K18" s="2">
        <f t="shared" si="3"/>
        <v>0</v>
      </c>
      <c r="L18" s="2">
        <f t="shared" si="3"/>
        <v>0</v>
      </c>
      <c r="M18" s="2">
        <f t="shared" si="3"/>
        <v>0</v>
      </c>
      <c r="N18" s="2">
        <f t="shared" si="3"/>
        <v>0</v>
      </c>
      <c r="O18" s="2">
        <f t="shared" si="3"/>
        <v>0</v>
      </c>
      <c r="P18" s="2">
        <f t="shared" si="3"/>
        <v>0</v>
      </c>
      <c r="Q18" s="2">
        <f t="shared" si="3"/>
        <v>0</v>
      </c>
      <c r="R18" s="2">
        <f t="shared" si="3"/>
        <v>0</v>
      </c>
      <c r="S18" s="32"/>
      <c r="T18" s="9" t="s">
        <v>27</v>
      </c>
      <c r="U18" s="17">
        <f>SUM(U15:U17)</f>
        <v>0</v>
      </c>
      <c r="W18" s="1"/>
    </row>
    <row r="19" spans="1:23" s="8" customFormat="1" ht="18" customHeight="1">
      <c r="A19" s="26" t="s">
        <v>29</v>
      </c>
      <c r="B19" s="27"/>
      <c r="C19" s="25" t="s">
        <v>47</v>
      </c>
      <c r="D19" s="7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8"/>
    </row>
    <row r="20" spans="1:23" s="78" customFormat="1" ht="39.950000000000003" customHeight="1">
      <c r="A20" s="103"/>
      <c r="B20" s="60">
        <v>1</v>
      </c>
      <c r="C20" s="110" t="s">
        <v>38</v>
      </c>
      <c r="D20" s="80"/>
      <c r="E20" s="60" t="s">
        <v>37</v>
      </c>
      <c r="F20" s="63"/>
      <c r="G20" s="64"/>
      <c r="H20" s="65"/>
      <c r="I20" s="66"/>
      <c r="J20" s="67"/>
      <c r="K20" s="68"/>
      <c r="L20" s="64"/>
      <c r="M20" s="69"/>
      <c r="N20" s="70"/>
      <c r="O20" s="71"/>
      <c r="P20" s="72">
        <v>6</v>
      </c>
      <c r="Q20" s="73"/>
      <c r="R20" s="74"/>
      <c r="S20" s="60">
        <f>SUM(F20:R20)</f>
        <v>6</v>
      </c>
      <c r="T20" s="147"/>
      <c r="U20" s="76">
        <f>S20*T20</f>
        <v>0</v>
      </c>
      <c r="V20" s="111"/>
    </row>
    <row r="21" spans="1:23" s="78" customFormat="1" ht="39.950000000000003" customHeight="1">
      <c r="A21" s="103"/>
      <c r="B21" s="60">
        <v>2</v>
      </c>
      <c r="C21" s="112" t="s">
        <v>50</v>
      </c>
      <c r="D21" s="80"/>
      <c r="E21" s="60" t="s">
        <v>13</v>
      </c>
      <c r="F21" s="63"/>
      <c r="G21" s="64"/>
      <c r="H21" s="65"/>
      <c r="I21" s="66"/>
      <c r="J21" s="67"/>
      <c r="K21" s="68"/>
      <c r="L21" s="64"/>
      <c r="M21" s="69"/>
      <c r="N21" s="70"/>
      <c r="O21" s="71"/>
      <c r="P21" s="72">
        <v>3</v>
      </c>
      <c r="Q21" s="73"/>
      <c r="R21" s="74"/>
      <c r="S21" s="60">
        <f>SUM(F21:R21)</f>
        <v>3</v>
      </c>
      <c r="T21" s="147"/>
      <c r="U21" s="76">
        <f>S21*T21</f>
        <v>0</v>
      </c>
    </row>
    <row r="22" spans="1:23" s="78" customFormat="1" ht="20.100000000000001" customHeight="1">
      <c r="A22" s="103"/>
      <c r="B22" s="60">
        <v>3</v>
      </c>
      <c r="C22" s="113" t="s">
        <v>49</v>
      </c>
      <c r="D22" s="80"/>
      <c r="E22" s="60" t="s">
        <v>13</v>
      </c>
      <c r="F22" s="63"/>
      <c r="G22" s="64"/>
      <c r="H22" s="65"/>
      <c r="I22" s="66"/>
      <c r="J22" s="67"/>
      <c r="K22" s="68"/>
      <c r="L22" s="64"/>
      <c r="M22" s="69"/>
      <c r="N22" s="70"/>
      <c r="O22" s="71"/>
      <c r="P22" s="72">
        <v>1</v>
      </c>
      <c r="Q22" s="73"/>
      <c r="R22" s="74"/>
      <c r="S22" s="60">
        <f>SUM(F22:R22)</f>
        <v>1</v>
      </c>
      <c r="T22" s="147"/>
      <c r="U22" s="76">
        <f>S22*T22</f>
        <v>0</v>
      </c>
    </row>
    <row r="23" spans="1:23" s="5" customFormat="1">
      <c r="A23" s="16"/>
      <c r="B23" s="3"/>
      <c r="C23" s="9"/>
      <c r="D23" s="2"/>
      <c r="E23" s="3"/>
      <c r="F23" s="2">
        <f t="shared" ref="F23:R23" si="4">SUMPRODUCT(F20:F22,$T$20:$T$22)</f>
        <v>0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2">
        <f t="shared" si="4"/>
        <v>0</v>
      </c>
      <c r="M23" s="2">
        <f t="shared" si="4"/>
        <v>0</v>
      </c>
      <c r="N23" s="2">
        <f t="shared" si="4"/>
        <v>0</v>
      </c>
      <c r="O23" s="2">
        <f t="shared" si="4"/>
        <v>0</v>
      </c>
      <c r="P23" s="2">
        <f t="shared" si="4"/>
        <v>0</v>
      </c>
      <c r="Q23" s="2">
        <f t="shared" si="4"/>
        <v>0</v>
      </c>
      <c r="R23" s="2">
        <f t="shared" si="4"/>
        <v>0</v>
      </c>
      <c r="S23" s="32"/>
      <c r="T23" s="9" t="s">
        <v>29</v>
      </c>
      <c r="U23" s="17">
        <f>SUM(U20:U22)</f>
        <v>0</v>
      </c>
      <c r="W23" s="1"/>
    </row>
    <row r="24" spans="1:23" s="8" customFormat="1" ht="18" customHeight="1">
      <c r="A24" s="26" t="s">
        <v>28</v>
      </c>
      <c r="B24" s="27"/>
      <c r="C24" s="25" t="s">
        <v>56</v>
      </c>
      <c r="D24" s="7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8"/>
    </row>
    <row r="25" spans="1:23" s="78" customFormat="1" ht="20.100000000000001" customHeight="1">
      <c r="A25" s="103"/>
      <c r="B25" s="60">
        <v>1</v>
      </c>
      <c r="C25" s="114" t="s">
        <v>39</v>
      </c>
      <c r="D25" s="80"/>
      <c r="E25" s="115" t="s">
        <v>61</v>
      </c>
      <c r="F25" s="63"/>
      <c r="G25" s="64"/>
      <c r="H25" s="65"/>
      <c r="I25" s="66"/>
      <c r="J25" s="67"/>
      <c r="K25" s="68"/>
      <c r="L25" s="64"/>
      <c r="M25" s="69"/>
      <c r="N25" s="70"/>
      <c r="O25" s="71"/>
      <c r="P25" s="72"/>
      <c r="Q25" s="73">
        <v>2</v>
      </c>
      <c r="R25" s="74"/>
      <c r="S25" s="60">
        <f>SUM(F25:R25)</f>
        <v>2</v>
      </c>
      <c r="T25" s="147"/>
      <c r="U25" s="76">
        <f>S25*T25</f>
        <v>0</v>
      </c>
      <c r="V25" s="116"/>
    </row>
    <row r="26" spans="1:23" s="5" customFormat="1">
      <c r="A26" s="16"/>
      <c r="B26" s="3"/>
      <c r="C26" s="9"/>
      <c r="D26" s="2"/>
      <c r="E26" s="3"/>
      <c r="F26" s="10">
        <f t="shared" ref="F26:R26" si="5">F25*$T$25</f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  <c r="O26" s="10">
        <f t="shared" si="5"/>
        <v>0</v>
      </c>
      <c r="P26" s="10">
        <f t="shared" si="5"/>
        <v>0</v>
      </c>
      <c r="Q26" s="10">
        <f t="shared" si="5"/>
        <v>0</v>
      </c>
      <c r="R26" s="10">
        <f t="shared" si="5"/>
        <v>0</v>
      </c>
      <c r="S26" s="32"/>
      <c r="T26" s="9" t="s">
        <v>28</v>
      </c>
      <c r="U26" s="17">
        <f>SUM(U25)</f>
        <v>0</v>
      </c>
      <c r="W26" s="1"/>
    </row>
    <row r="27" spans="1:23" s="8" customFormat="1" ht="18" customHeight="1">
      <c r="A27" s="26" t="s">
        <v>62</v>
      </c>
      <c r="B27" s="27"/>
      <c r="C27" s="28" t="s">
        <v>57</v>
      </c>
      <c r="D27" s="7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8"/>
    </row>
    <row r="28" spans="1:23" s="78" customFormat="1" ht="35.1" customHeight="1">
      <c r="A28" s="117"/>
      <c r="B28" s="60">
        <v>1</v>
      </c>
      <c r="C28" s="79" t="s">
        <v>36</v>
      </c>
      <c r="D28" s="80" t="s">
        <v>35</v>
      </c>
      <c r="E28" s="81" t="s">
        <v>32</v>
      </c>
      <c r="F28" s="82"/>
      <c r="G28" s="83"/>
      <c r="H28" s="84"/>
      <c r="I28" s="85"/>
      <c r="J28" s="86"/>
      <c r="K28" s="87"/>
      <c r="L28" s="83"/>
      <c r="M28" s="88"/>
      <c r="N28" s="89"/>
      <c r="O28" s="90"/>
      <c r="P28" s="91">
        <v>2</v>
      </c>
      <c r="Q28" s="92"/>
      <c r="R28" s="93"/>
      <c r="S28" s="60">
        <f>SUM(F28:R28)</f>
        <v>2</v>
      </c>
      <c r="T28" s="147"/>
      <c r="U28" s="76">
        <f>S28*T28</f>
        <v>0</v>
      </c>
      <c r="V28" s="77"/>
    </row>
    <row r="29" spans="1:23" s="5" customFormat="1">
      <c r="A29" s="16"/>
      <c r="B29" s="3"/>
      <c r="C29" s="9"/>
      <c r="D29" s="2"/>
      <c r="E29" s="3"/>
      <c r="F29" s="10">
        <f t="shared" ref="F29:R29" si="6">F28*$T$28</f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 s="10">
        <f t="shared" si="6"/>
        <v>0</v>
      </c>
      <c r="K29" s="10">
        <f t="shared" si="6"/>
        <v>0</v>
      </c>
      <c r="L29" s="10">
        <f t="shared" si="6"/>
        <v>0</v>
      </c>
      <c r="M29" s="10">
        <f t="shared" si="6"/>
        <v>0</v>
      </c>
      <c r="N29" s="10">
        <f t="shared" si="6"/>
        <v>0</v>
      </c>
      <c r="O29" s="10">
        <f t="shared" si="6"/>
        <v>0</v>
      </c>
      <c r="P29" s="10">
        <f t="shared" si="6"/>
        <v>0</v>
      </c>
      <c r="Q29" s="10">
        <f t="shared" si="6"/>
        <v>0</v>
      </c>
      <c r="R29" s="10">
        <f t="shared" si="6"/>
        <v>0</v>
      </c>
      <c r="S29" s="32"/>
      <c r="T29" s="9" t="s">
        <v>62</v>
      </c>
      <c r="U29" s="17">
        <f>SUM(U28)</f>
        <v>0</v>
      </c>
      <c r="W29" s="1"/>
    </row>
    <row r="30" spans="1:23" s="8" customFormat="1" ht="18" customHeight="1">
      <c r="A30" s="26" t="s">
        <v>63</v>
      </c>
      <c r="B30" s="27"/>
      <c r="C30" s="25" t="s">
        <v>64</v>
      </c>
      <c r="D30" s="7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8"/>
    </row>
    <row r="31" spans="1:23" s="78" customFormat="1" ht="39.950000000000003" customHeight="1">
      <c r="A31" s="117"/>
      <c r="B31" s="60">
        <v>1</v>
      </c>
      <c r="C31" s="118" t="s">
        <v>41</v>
      </c>
      <c r="D31" s="107"/>
      <c r="E31" s="108" t="s">
        <v>15</v>
      </c>
      <c r="F31" s="63"/>
      <c r="G31" s="64"/>
      <c r="H31" s="65"/>
      <c r="I31" s="66">
        <v>2</v>
      </c>
      <c r="J31" s="67"/>
      <c r="K31" s="68"/>
      <c r="L31" s="64"/>
      <c r="M31" s="69"/>
      <c r="N31" s="70"/>
      <c r="O31" s="71"/>
      <c r="P31" s="72"/>
      <c r="Q31" s="73"/>
      <c r="R31" s="109"/>
      <c r="S31" s="60">
        <f t="shared" ref="S31:S36" si="7">SUM(F31:R31)</f>
        <v>2</v>
      </c>
      <c r="T31" s="147"/>
      <c r="U31" s="76">
        <f t="shared" ref="U31:U36" si="8">S31*T31</f>
        <v>0</v>
      </c>
    </row>
    <row r="32" spans="1:23" s="78" customFormat="1" ht="20.100000000000001" customHeight="1">
      <c r="A32" s="117"/>
      <c r="B32" s="60">
        <v>2</v>
      </c>
      <c r="C32" s="105" t="s">
        <v>24</v>
      </c>
      <c r="D32" s="80"/>
      <c r="E32" s="60" t="s">
        <v>14</v>
      </c>
      <c r="F32" s="63"/>
      <c r="G32" s="64"/>
      <c r="H32" s="65"/>
      <c r="I32" s="66">
        <v>5</v>
      </c>
      <c r="J32" s="67"/>
      <c r="K32" s="68"/>
      <c r="L32" s="64"/>
      <c r="M32" s="69"/>
      <c r="N32" s="70"/>
      <c r="O32" s="71"/>
      <c r="P32" s="72"/>
      <c r="Q32" s="73"/>
      <c r="R32" s="74"/>
      <c r="S32" s="60">
        <f t="shared" si="7"/>
        <v>5</v>
      </c>
      <c r="T32" s="147"/>
      <c r="U32" s="76">
        <f t="shared" si="8"/>
        <v>0</v>
      </c>
    </row>
    <row r="33" spans="1:23" s="78" customFormat="1" ht="69.95" customHeight="1">
      <c r="A33" s="117"/>
      <c r="B33" s="60">
        <v>3</v>
      </c>
      <c r="C33" s="119" t="s">
        <v>86</v>
      </c>
      <c r="D33" s="79"/>
      <c r="E33" s="81" t="s">
        <v>16</v>
      </c>
      <c r="F33" s="63"/>
      <c r="G33" s="64"/>
      <c r="H33" s="65"/>
      <c r="I33" s="66"/>
      <c r="J33" s="67"/>
      <c r="K33" s="68"/>
      <c r="L33" s="64">
        <v>20</v>
      </c>
      <c r="M33" s="69"/>
      <c r="N33" s="70"/>
      <c r="O33" s="71"/>
      <c r="P33" s="72"/>
      <c r="Q33" s="73"/>
      <c r="R33" s="109"/>
      <c r="S33" s="60">
        <f t="shared" si="7"/>
        <v>20</v>
      </c>
      <c r="T33" s="148"/>
      <c r="U33" s="76">
        <f t="shared" si="8"/>
        <v>0</v>
      </c>
    </row>
    <row r="34" spans="1:23" s="78" customFormat="1" ht="20.100000000000001" customHeight="1">
      <c r="A34" s="117"/>
      <c r="B34" s="60">
        <v>4</v>
      </c>
      <c r="C34" s="120" t="s">
        <v>87</v>
      </c>
      <c r="D34" s="80"/>
      <c r="E34" s="60" t="s">
        <v>22</v>
      </c>
      <c r="F34" s="63"/>
      <c r="G34" s="64"/>
      <c r="H34" s="65"/>
      <c r="I34" s="66">
        <v>2</v>
      </c>
      <c r="J34" s="67"/>
      <c r="K34" s="68"/>
      <c r="L34" s="64"/>
      <c r="M34" s="69"/>
      <c r="N34" s="70"/>
      <c r="O34" s="71"/>
      <c r="P34" s="72"/>
      <c r="Q34" s="73"/>
      <c r="R34" s="74"/>
      <c r="S34" s="60">
        <f t="shared" si="7"/>
        <v>2</v>
      </c>
      <c r="T34" s="147"/>
      <c r="U34" s="76">
        <f t="shared" si="8"/>
        <v>0</v>
      </c>
    </row>
    <row r="35" spans="1:23" s="78" customFormat="1" ht="20.100000000000001" customHeight="1">
      <c r="A35" s="117"/>
      <c r="B35" s="60">
        <v>5</v>
      </c>
      <c r="C35" s="121" t="s">
        <v>18</v>
      </c>
      <c r="D35" s="80"/>
      <c r="E35" s="60" t="s">
        <v>19</v>
      </c>
      <c r="F35" s="63"/>
      <c r="G35" s="64"/>
      <c r="H35" s="65"/>
      <c r="I35" s="66"/>
      <c r="J35" s="67"/>
      <c r="K35" s="68">
        <v>6</v>
      </c>
      <c r="L35" s="64">
        <v>4</v>
      </c>
      <c r="M35" s="69"/>
      <c r="N35" s="70"/>
      <c r="O35" s="71"/>
      <c r="P35" s="72"/>
      <c r="Q35" s="73"/>
      <c r="R35" s="109"/>
      <c r="S35" s="60">
        <f t="shared" si="7"/>
        <v>10</v>
      </c>
      <c r="T35" s="148"/>
      <c r="U35" s="76">
        <f t="shared" si="8"/>
        <v>0</v>
      </c>
    </row>
    <row r="36" spans="1:23" s="78" customFormat="1" ht="20.100000000000001" customHeight="1">
      <c r="A36" s="117"/>
      <c r="B36" s="60">
        <v>6</v>
      </c>
      <c r="C36" s="121" t="s">
        <v>20</v>
      </c>
      <c r="D36" s="80"/>
      <c r="E36" s="60" t="s">
        <v>21</v>
      </c>
      <c r="F36" s="63"/>
      <c r="G36" s="64"/>
      <c r="H36" s="65"/>
      <c r="I36" s="66"/>
      <c r="J36" s="67"/>
      <c r="K36" s="68">
        <v>4</v>
      </c>
      <c r="L36" s="64"/>
      <c r="M36" s="69"/>
      <c r="N36" s="70"/>
      <c r="O36" s="71"/>
      <c r="P36" s="72"/>
      <c r="Q36" s="73"/>
      <c r="R36" s="109"/>
      <c r="S36" s="60">
        <f t="shared" si="7"/>
        <v>4</v>
      </c>
      <c r="T36" s="148"/>
      <c r="U36" s="76">
        <f t="shared" si="8"/>
        <v>0</v>
      </c>
    </row>
    <row r="37" spans="1:23" s="5" customFormat="1">
      <c r="A37" s="16"/>
      <c r="B37" s="3"/>
      <c r="C37" s="9"/>
      <c r="D37" s="2"/>
      <c r="E37" s="3"/>
      <c r="F37" s="10">
        <f>SUMPRODUCT(F31:F36,$T$31:$T$36)</f>
        <v>0</v>
      </c>
      <c r="G37" s="10">
        <f t="shared" ref="G37:R37" si="9">SUMPRODUCT(G31:G36,$T$31:$T$36)</f>
        <v>0</v>
      </c>
      <c r="H37" s="10">
        <f t="shared" si="9"/>
        <v>0</v>
      </c>
      <c r="I37" s="10">
        <f t="shared" si="9"/>
        <v>0</v>
      </c>
      <c r="J37" s="10">
        <f t="shared" si="9"/>
        <v>0</v>
      </c>
      <c r="K37" s="10">
        <f t="shared" si="9"/>
        <v>0</v>
      </c>
      <c r="L37" s="10">
        <f t="shared" si="9"/>
        <v>0</v>
      </c>
      <c r="M37" s="10">
        <f t="shared" si="9"/>
        <v>0</v>
      </c>
      <c r="N37" s="10">
        <f t="shared" si="9"/>
        <v>0</v>
      </c>
      <c r="O37" s="10">
        <f t="shared" si="9"/>
        <v>0</v>
      </c>
      <c r="P37" s="10">
        <f t="shared" si="9"/>
        <v>0</v>
      </c>
      <c r="Q37" s="10">
        <f t="shared" si="9"/>
        <v>0</v>
      </c>
      <c r="R37" s="10">
        <f t="shared" si="9"/>
        <v>0</v>
      </c>
      <c r="S37" s="32"/>
      <c r="T37" s="9" t="s">
        <v>63</v>
      </c>
      <c r="U37" s="17">
        <f>SUM(U31:U36)</f>
        <v>0</v>
      </c>
      <c r="W37" s="1"/>
    </row>
    <row r="38" spans="1:23" s="8" customFormat="1" ht="18" customHeight="1">
      <c r="A38" s="26" t="s">
        <v>65</v>
      </c>
      <c r="B38" s="27"/>
      <c r="C38" s="25" t="s">
        <v>66</v>
      </c>
      <c r="D38" s="7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8"/>
    </row>
    <row r="39" spans="1:23" s="78" customFormat="1" ht="39.950000000000003" customHeight="1">
      <c r="A39" s="117"/>
      <c r="B39" s="60">
        <v>1</v>
      </c>
      <c r="C39" s="79" t="s">
        <v>48</v>
      </c>
      <c r="D39" s="79"/>
      <c r="E39" s="81" t="s">
        <v>13</v>
      </c>
      <c r="F39" s="63"/>
      <c r="G39" s="64"/>
      <c r="H39" s="65"/>
      <c r="I39" s="66"/>
      <c r="J39" s="67"/>
      <c r="K39" s="68"/>
      <c r="L39" s="64"/>
      <c r="M39" s="69">
        <v>10</v>
      </c>
      <c r="N39" s="70"/>
      <c r="O39" s="71"/>
      <c r="P39" s="72"/>
      <c r="Q39" s="73"/>
      <c r="R39" s="109"/>
      <c r="S39" s="60">
        <f>SUM(F39:R39)</f>
        <v>10</v>
      </c>
      <c r="T39" s="149"/>
      <c r="U39" s="76">
        <f>S39*T39</f>
        <v>0</v>
      </c>
    </row>
    <row r="40" spans="1:23" s="5" customFormat="1">
      <c r="A40" s="16"/>
      <c r="B40" s="3"/>
      <c r="C40" s="9"/>
      <c r="D40" s="2"/>
      <c r="E40" s="3"/>
      <c r="F40" s="10">
        <f t="shared" ref="F40:L40" si="10">F39*$T$28</f>
        <v>0</v>
      </c>
      <c r="G40" s="10">
        <f t="shared" si="10"/>
        <v>0</v>
      </c>
      <c r="H40" s="10">
        <f t="shared" si="10"/>
        <v>0</v>
      </c>
      <c r="I40" s="10">
        <f t="shared" si="10"/>
        <v>0</v>
      </c>
      <c r="J40" s="10">
        <f t="shared" si="10"/>
        <v>0</v>
      </c>
      <c r="K40" s="10">
        <f t="shared" si="10"/>
        <v>0</v>
      </c>
      <c r="L40" s="10">
        <f t="shared" si="10"/>
        <v>0</v>
      </c>
      <c r="M40" s="10">
        <f>M39*$T$39</f>
        <v>0</v>
      </c>
      <c r="N40" s="10">
        <f>N39*$T$28</f>
        <v>0</v>
      </c>
      <c r="O40" s="10">
        <f>O39*$T$28</f>
        <v>0</v>
      </c>
      <c r="P40" s="10">
        <f>P39*$T$28</f>
        <v>0</v>
      </c>
      <c r="Q40" s="10">
        <f>Q39*$T$28</f>
        <v>0</v>
      </c>
      <c r="R40" s="10">
        <f>R39*$T$28</f>
        <v>0</v>
      </c>
      <c r="S40" s="32"/>
      <c r="T40" s="9" t="s">
        <v>65</v>
      </c>
      <c r="U40" s="17">
        <f>SUM(U39)</f>
        <v>0</v>
      </c>
      <c r="W40" s="1"/>
    </row>
    <row r="41" spans="1:23" s="8" customFormat="1" ht="18" customHeight="1">
      <c r="A41" s="26" t="s">
        <v>70</v>
      </c>
      <c r="B41" s="27"/>
      <c r="C41" s="25" t="s">
        <v>57</v>
      </c>
      <c r="D41" s="7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8"/>
    </row>
    <row r="42" spans="1:23" ht="20.100000000000001" customHeight="1">
      <c r="A42" s="122"/>
      <c r="B42" s="96">
        <v>1</v>
      </c>
      <c r="C42" s="123" t="s">
        <v>67</v>
      </c>
      <c r="D42" s="123" t="s">
        <v>35</v>
      </c>
      <c r="E42" s="124" t="s">
        <v>13</v>
      </c>
      <c r="F42" s="63">
        <v>17</v>
      </c>
      <c r="G42" s="64"/>
      <c r="H42" s="65"/>
      <c r="I42" s="66"/>
      <c r="J42" s="67"/>
      <c r="K42" s="68"/>
      <c r="L42" s="64"/>
      <c r="M42" s="69"/>
      <c r="N42" s="70"/>
      <c r="O42" s="71"/>
      <c r="P42" s="72"/>
      <c r="Q42" s="73"/>
      <c r="R42" s="109"/>
      <c r="S42" s="60">
        <f>SUM(F42:R42)</f>
        <v>17</v>
      </c>
      <c r="T42" s="150"/>
      <c r="U42" s="76">
        <f>S42*T42</f>
        <v>0</v>
      </c>
    </row>
    <row r="43" spans="1:23" ht="20.100000000000001" customHeight="1">
      <c r="A43" s="122"/>
      <c r="B43" s="96">
        <v>2</v>
      </c>
      <c r="C43" s="123" t="s">
        <v>68</v>
      </c>
      <c r="D43" s="123" t="s">
        <v>35</v>
      </c>
      <c r="E43" s="124" t="s">
        <v>13</v>
      </c>
      <c r="F43" s="63">
        <v>17</v>
      </c>
      <c r="G43" s="64"/>
      <c r="H43" s="65"/>
      <c r="I43" s="66"/>
      <c r="J43" s="67"/>
      <c r="K43" s="68"/>
      <c r="L43" s="64"/>
      <c r="M43" s="69"/>
      <c r="N43" s="70"/>
      <c r="O43" s="71"/>
      <c r="P43" s="72"/>
      <c r="Q43" s="73"/>
      <c r="R43" s="109"/>
      <c r="S43" s="60">
        <f t="shared" ref="S43:S44" si="11">SUM(F43:R43)</f>
        <v>17</v>
      </c>
      <c r="T43" s="150"/>
      <c r="U43" s="76">
        <f t="shared" ref="U43:U44" si="12">S43*T43</f>
        <v>0</v>
      </c>
    </row>
    <row r="44" spans="1:23" ht="20.100000000000001" customHeight="1">
      <c r="A44" s="122"/>
      <c r="B44" s="96">
        <v>3</v>
      </c>
      <c r="C44" s="123" t="s">
        <v>69</v>
      </c>
      <c r="D44" s="123" t="s">
        <v>35</v>
      </c>
      <c r="E44" s="124" t="s">
        <v>13</v>
      </c>
      <c r="F44" s="63">
        <v>18</v>
      </c>
      <c r="G44" s="64"/>
      <c r="H44" s="65"/>
      <c r="I44" s="66"/>
      <c r="J44" s="67"/>
      <c r="K44" s="68"/>
      <c r="L44" s="64"/>
      <c r="M44" s="69"/>
      <c r="N44" s="70"/>
      <c r="O44" s="71"/>
      <c r="P44" s="72"/>
      <c r="Q44" s="73"/>
      <c r="R44" s="109"/>
      <c r="S44" s="60">
        <f t="shared" si="11"/>
        <v>18</v>
      </c>
      <c r="T44" s="150"/>
      <c r="U44" s="76">
        <f t="shared" si="12"/>
        <v>0</v>
      </c>
    </row>
    <row r="45" spans="1:23" s="5" customFormat="1">
      <c r="A45" s="16"/>
      <c r="B45" s="3"/>
      <c r="C45" s="9"/>
      <c r="D45" s="2"/>
      <c r="E45" s="3"/>
      <c r="F45" s="11">
        <f>SUMPRODUCT(F42:F44*$T$42:$T$44)</f>
        <v>0</v>
      </c>
      <c r="G45" s="11">
        <f t="shared" ref="G45:R45" si="13">SUMPRODUCT(G42:G44*$T$42:$T$44)</f>
        <v>0</v>
      </c>
      <c r="H45" s="11">
        <f t="shared" si="13"/>
        <v>0</v>
      </c>
      <c r="I45" s="11">
        <f t="shared" si="13"/>
        <v>0</v>
      </c>
      <c r="J45" s="11">
        <f t="shared" si="13"/>
        <v>0</v>
      </c>
      <c r="K45" s="11">
        <f t="shared" si="13"/>
        <v>0</v>
      </c>
      <c r="L45" s="11">
        <f t="shared" si="13"/>
        <v>0</v>
      </c>
      <c r="M45" s="11">
        <f t="shared" si="13"/>
        <v>0</v>
      </c>
      <c r="N45" s="11">
        <f t="shared" si="13"/>
        <v>0</v>
      </c>
      <c r="O45" s="11">
        <f t="shared" si="13"/>
        <v>0</v>
      </c>
      <c r="P45" s="11">
        <f t="shared" si="13"/>
        <v>0</v>
      </c>
      <c r="Q45" s="11">
        <f t="shared" si="13"/>
        <v>0</v>
      </c>
      <c r="R45" s="11">
        <f t="shared" si="13"/>
        <v>0</v>
      </c>
      <c r="S45" s="32"/>
      <c r="T45" s="9" t="s">
        <v>70</v>
      </c>
      <c r="U45" s="17">
        <f>SUM(U42:U44)</f>
        <v>0</v>
      </c>
      <c r="W45" s="1"/>
    </row>
    <row r="46" spans="1:23" s="8" customFormat="1" ht="18" customHeight="1">
      <c r="A46" s="26" t="s">
        <v>71</v>
      </c>
      <c r="B46" s="27"/>
      <c r="C46" s="25" t="s">
        <v>73</v>
      </c>
      <c r="D46" s="7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8"/>
    </row>
    <row r="47" spans="1:23" ht="20.100000000000001" customHeight="1">
      <c r="A47" s="125"/>
      <c r="B47" s="96">
        <v>1</v>
      </c>
      <c r="C47" s="126" t="s">
        <v>72</v>
      </c>
      <c r="D47" s="126" t="s">
        <v>35</v>
      </c>
      <c r="E47" s="127" t="s">
        <v>82</v>
      </c>
      <c r="F47" s="63">
        <v>27</v>
      </c>
      <c r="G47" s="64"/>
      <c r="H47" s="65"/>
      <c r="I47" s="66"/>
      <c r="J47" s="67"/>
      <c r="K47" s="68"/>
      <c r="L47" s="64"/>
      <c r="M47" s="69"/>
      <c r="N47" s="70"/>
      <c r="O47" s="71"/>
      <c r="P47" s="72"/>
      <c r="Q47" s="73"/>
      <c r="R47" s="109"/>
      <c r="S47" s="60">
        <f>SUM(F47:R47)</f>
        <v>27</v>
      </c>
      <c r="T47" s="151"/>
      <c r="U47" s="128">
        <f>S47*T47</f>
        <v>0</v>
      </c>
      <c r="V47" s="129"/>
    </row>
    <row r="48" spans="1:23" s="5" customFormat="1">
      <c r="A48" s="16"/>
      <c r="B48" s="3"/>
      <c r="C48" s="9"/>
      <c r="D48" s="2"/>
      <c r="E48" s="3"/>
      <c r="F48" s="10">
        <f>F47*$T$47</f>
        <v>0</v>
      </c>
      <c r="G48" s="10">
        <f t="shared" ref="G48:L48" si="14">G47*$T$28</f>
        <v>0</v>
      </c>
      <c r="H48" s="10">
        <f t="shared" si="14"/>
        <v>0</v>
      </c>
      <c r="I48" s="10">
        <f t="shared" si="14"/>
        <v>0</v>
      </c>
      <c r="J48" s="10">
        <f t="shared" si="14"/>
        <v>0</v>
      </c>
      <c r="K48" s="10">
        <f t="shared" si="14"/>
        <v>0</v>
      </c>
      <c r="L48" s="10">
        <f t="shared" si="14"/>
        <v>0</v>
      </c>
      <c r="M48" s="10">
        <f>M47*$T$39</f>
        <v>0</v>
      </c>
      <c r="N48" s="10">
        <f>N47*$T$28</f>
        <v>0</v>
      </c>
      <c r="O48" s="10">
        <f>O47*$T$28</f>
        <v>0</v>
      </c>
      <c r="P48" s="10">
        <f>P47*$T$28</f>
        <v>0</v>
      </c>
      <c r="Q48" s="10">
        <f>Q47*$T$28</f>
        <v>0</v>
      </c>
      <c r="R48" s="10">
        <f>R47*$T$28</f>
        <v>0</v>
      </c>
      <c r="S48" s="32"/>
      <c r="T48" s="9" t="s">
        <v>71</v>
      </c>
      <c r="U48" s="17">
        <f>SUM(U47)</f>
        <v>0</v>
      </c>
      <c r="W48" s="1"/>
    </row>
    <row r="49" spans="1:23" s="129" customFormat="1" ht="18" customHeight="1">
      <c r="A49" s="26" t="s">
        <v>75</v>
      </c>
      <c r="B49" s="27"/>
      <c r="C49" s="28" t="s">
        <v>74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8"/>
    </row>
    <row r="50" spans="1:23" s="129" customFormat="1" ht="45" customHeight="1">
      <c r="A50" s="125"/>
      <c r="B50" s="96">
        <v>1</v>
      </c>
      <c r="C50" s="130" t="s">
        <v>76</v>
      </c>
      <c r="D50" s="123" t="s">
        <v>35</v>
      </c>
      <c r="E50" s="131" t="s">
        <v>13</v>
      </c>
      <c r="F50" s="132"/>
      <c r="G50" s="133"/>
      <c r="H50" s="134"/>
      <c r="I50" s="135"/>
      <c r="J50" s="136"/>
      <c r="K50" s="137"/>
      <c r="L50" s="133">
        <v>6</v>
      </c>
      <c r="M50" s="138"/>
      <c r="N50" s="139"/>
      <c r="O50" s="140"/>
      <c r="P50" s="141"/>
      <c r="Q50" s="142"/>
      <c r="R50" s="143"/>
      <c r="S50" s="60">
        <f>SUM(F50:R50)</f>
        <v>6</v>
      </c>
      <c r="T50" s="152"/>
      <c r="U50" s="144">
        <f>S50*T50</f>
        <v>0</v>
      </c>
      <c r="V50" s="145"/>
    </row>
    <row r="51" spans="1:23" s="5" customFormat="1" ht="15.75" thickBot="1">
      <c r="A51" s="19"/>
      <c r="B51" s="20"/>
      <c r="C51" s="21"/>
      <c r="D51" s="22"/>
      <c r="E51" s="20"/>
      <c r="F51" s="23">
        <f>F50*$T$47</f>
        <v>0</v>
      </c>
      <c r="G51" s="23">
        <f t="shared" ref="G51:K51" si="15">G50*$T$28</f>
        <v>0</v>
      </c>
      <c r="H51" s="23">
        <f t="shared" si="15"/>
        <v>0</v>
      </c>
      <c r="I51" s="23">
        <f t="shared" si="15"/>
        <v>0</v>
      </c>
      <c r="J51" s="23">
        <f t="shared" si="15"/>
        <v>0</v>
      </c>
      <c r="K51" s="23">
        <f t="shared" si="15"/>
        <v>0</v>
      </c>
      <c r="L51" s="23">
        <f>L50*T50</f>
        <v>0</v>
      </c>
      <c r="M51" s="23">
        <f>M50*$T$39</f>
        <v>0</v>
      </c>
      <c r="N51" s="23">
        <f>N50*$T$28</f>
        <v>0</v>
      </c>
      <c r="O51" s="23">
        <f>O50*$T$28</f>
        <v>0</v>
      </c>
      <c r="P51" s="23">
        <f>P50*$T$28</f>
        <v>0</v>
      </c>
      <c r="Q51" s="23">
        <f>Q50*$T$28</f>
        <v>0</v>
      </c>
      <c r="R51" s="23">
        <f>R50*$T$28</f>
        <v>0</v>
      </c>
      <c r="S51" s="22"/>
      <c r="T51" s="22" t="s">
        <v>75</v>
      </c>
      <c r="U51" s="24">
        <f>SUM(U50)</f>
        <v>0</v>
      </c>
      <c r="W51" s="1"/>
    </row>
    <row r="52" spans="1:23" ht="15" customHeight="1">
      <c r="T52" s="12"/>
      <c r="U52" s="12"/>
    </row>
  </sheetData>
  <sheetProtection algorithmName="SHA-512" hashValue="CdZ1E1zXBOdH4NCrOkstlgcu7YdmN4AmCxBnZr5kiq2Wg+Ir19yGlOHMynYEe1ixTAJLIMUC+Ww29w9znbSiUA==" saltValue="Rqxs5RIWuC/ngtzo3rj3aA==" spinCount="100000" sheet="1" objects="1" scenarios="1"/>
  <protectedRanges>
    <protectedRange algorithmName="SHA-512" hashValue="lVoTc5nZyzEYcSaTeGjMa8GIfjHxczVnKiYJwARaEhdFL0NmfEC5oG1AwWFuMriQD/8i4AximtIZJnHVzg1khw==" saltValue="0u1redgYF7o60krPn2ByoA==" spinCount="100000" sqref="A2:M3" name="Administrátor_2_1"/>
    <protectedRange algorithmName="SHA-512" hashValue="lVoTc5nZyzEYcSaTeGjMa8GIfjHxczVnKiYJwARaEhdFL0NmfEC5oG1AwWFuMriQD/8i4AximtIZJnHVzg1khw==" saltValue="0u1redgYF7o60krPn2ByoA==" spinCount="100000" sqref="A4:T4" name="Administrátor_2_1_1"/>
    <protectedRange algorithmName="SHA-512" hashValue="lVoTc5nZyzEYcSaTeGjMa8GIfjHxczVnKiYJwARaEhdFL0NmfEC5oG1AwWFuMriQD/8i4AximtIZJnHVzg1khw==" saltValue="0u1redgYF7o60krPn2ByoA==" spinCount="100000" sqref="A5:T5" name="Administrátor_2_1_2"/>
    <protectedRange algorithmName="SHA-512" hashValue="ccv2hrHO+xEy1wHL0QNW0++C4zCw6xcV6qi7+AFBAviAZPq+ULVkbOxv+RMZAIDePODWaJu64Mw9arrgRly7WQ==" saltValue="dM9EmkG0inn5TKRkY0SmzA==" spinCount="100000" sqref="D24:U24 D19:U19 D27:U27 D14:U14 D7:U7 D30:U30 D38:U38" name="Vištejnová"/>
    <protectedRange algorithmName="SHA-512" hashValue="lVoTc5nZyzEYcSaTeGjMa8GIfjHxczVnKiYJwARaEhdFL0NmfEC5oG1AwWFuMriQD/8i4AximtIZJnHVzg1khw==" saltValue="0u1redgYF7o60krPn2ByoA==" spinCount="100000" sqref="A27:XFD27 A19:XFD19 A24:XFD24 A14:XFD14 A7:XFD7 A30:XFD30 A38:XFD38" name="Administrátor"/>
    <protectedRange algorithmName="SHA-512" hashValue="Br+YIbFGht9lSB98WcH2TAl+KMMjZNgB+6eqJKZ8BwoSKCCcaGVJZmA9CO8xdrQWjCtU0VR7wlpNbRiPdQEchQ==" saltValue="2sy7ehG1r+0JwNv8ExDfSg==" spinCount="100000" sqref="W13:XFD13 W18:XFD18 W26:XFD26 W23:XFD23 W29:XFD29 W37:XFD37 W40:XFD40 A40:U40 A37:U37 A18:U18 A23:U23 A26:U26 A29:U29 A13:U13" name="administrátor_4"/>
    <protectedRange algorithmName="SHA-512" hashValue="D/n7/qoMoa+WvRU5+TdxxfwPpY0QZkPfko0Zhfau/73A++S1cLHt/eIEkh/TjrUzwypGjxah2L9w8juH7J0kyA==" saltValue="8r5xDasFhCrRn/cA2UUpwg==" spinCount="100000" sqref="F26:R26 F23:R23 F18:R18 F29:R29 F37:R37 F40:R40 F13:R13" name="Matějovič_4"/>
    <protectedRange algorithmName="SHA-512" hashValue="lVoTc5nZyzEYcSaTeGjMa8GIfjHxczVnKiYJwARaEhdFL0NmfEC5oG1AwWFuMriQD/8i4AximtIZJnHVzg1khw==" saltValue="0u1redgYF7o60krPn2ByoA==" spinCount="100000" sqref="A1:V1" name="Administrátor_1"/>
    <protectedRange algorithmName="SHA-512" hashValue="ccv2hrHO+xEy1wHL0QNW0++C4zCw6xcV6qi7+AFBAviAZPq+ULVkbOxv+RMZAIDePODWaJu64Mw9arrgRly7WQ==" saltValue="dM9EmkG0inn5TKRkY0SmzA==" spinCount="100000" sqref="D41:U41 D46:U46" name="Vištejnová_1"/>
    <protectedRange algorithmName="SHA-512" hashValue="lVoTc5nZyzEYcSaTeGjMa8GIfjHxczVnKiYJwARaEhdFL0NmfEC5oG1AwWFuMriQD/8i4AximtIZJnHVzg1khw==" saltValue="0u1redgYF7o60krPn2ByoA==" spinCount="100000" sqref="A41:XFD41 A46:XFD46" name="Administrátor_2"/>
    <protectedRange algorithmName="SHA-512" hashValue="Br+YIbFGht9lSB98WcH2TAl+KMMjZNgB+6eqJKZ8BwoSKCCcaGVJZmA9CO8xdrQWjCtU0VR7wlpNbRiPdQEchQ==" saltValue="2sy7ehG1r+0JwNv8ExDfSg==" spinCount="100000" sqref="W45:XFD45 W48:XFD48 A48:U48 A45:U45" name="administrátor_4_1"/>
    <protectedRange algorithmName="SHA-512" hashValue="D/n7/qoMoa+WvRU5+TdxxfwPpY0QZkPfko0Zhfau/73A++S1cLHt/eIEkh/TjrUzwypGjxah2L9w8juH7J0kyA==" saltValue="8r5xDasFhCrRn/cA2UUpwg==" spinCount="100000" sqref="F45:R45 F48:R48" name="Matějovič_4_1"/>
    <protectedRange algorithmName="SHA-512" hashValue="Br+YIbFGht9lSB98WcH2TAl+KMMjZNgB+6eqJKZ8BwoSKCCcaGVJZmA9CO8xdrQWjCtU0VR7wlpNbRiPdQEchQ==" saltValue="2sy7ehG1r+0JwNv8ExDfSg==" spinCount="100000" sqref="W51:XFD51 A51:U51" name="administrátor_4_2"/>
    <protectedRange algorithmName="SHA-512" hashValue="D/n7/qoMoa+WvRU5+TdxxfwPpY0QZkPfko0Zhfau/73A++S1cLHt/eIEkh/TjrUzwypGjxah2L9w8juH7J0kyA==" saltValue="8r5xDasFhCrRn/cA2UUpwg==" spinCount="100000" sqref="F51:R51" name="Matějovič_4_2"/>
    <protectedRange algorithmName="SHA-512" hashValue="ccv2hrHO+xEy1wHL0QNW0++C4zCw6xcV6qi7+AFBAviAZPq+ULVkbOxv+RMZAIDePODWaJu64Mw9arrgRly7WQ==" saltValue="dM9EmkG0inn5TKRkY0SmzA==" spinCount="100000" sqref="E49:V49" name="Vištejnová_1_1"/>
    <protectedRange algorithmName="SHA-512" hashValue="lVoTc5nZyzEYcSaTeGjMa8GIfjHxczVnKiYJwARaEhdFL0NmfEC5oG1AwWFuMriQD/8i4AximtIZJnHVzg1khw==" saltValue="0u1redgYF7o60krPn2ByoA==" spinCount="100000" sqref="A49:V49" name="Administrátor_2_2"/>
    <protectedRange algorithmName="SHA-512" hashValue="lta5o1JJk7EyMWHcVhU+93Z5n0Hdxkns9cslkYhsBDN+UZnXD+2GZ4pYbpOGd6wNBYHnc79MtoId+cbo3SCL6g==" saltValue="+h+IP9lwSorAqv5vJq4taQ==" spinCount="100000" sqref="D49" name="Kuncová"/>
  </protectedRanges>
  <mergeCells count="4">
    <mergeCell ref="A5:U5"/>
    <mergeCell ref="A1:V1"/>
    <mergeCell ref="A3:U3"/>
    <mergeCell ref="A4:U4"/>
  </mergeCells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Škudrnová Eva</dc:creator>
  <cp:lastModifiedBy>Kvasničková Hana</cp:lastModifiedBy>
  <dcterms:created xsi:type="dcterms:W3CDTF">2021-03-02T07:42:51Z</dcterms:created>
  <dcterms:modified xsi:type="dcterms:W3CDTF">2021-07-29T07:04:18Z</dcterms:modified>
</cp:coreProperties>
</file>