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BRASERVER\siis\VEŘEJNÉ ZAKÁZKY, E-AUKCE\Univerzita Karlová,lékařská fakulta-rukavice do 31.5.2021\"/>
    </mc:Choice>
  </mc:AlternateContent>
  <bookViews>
    <workbookView xWindow="0" yWindow="0" windowWidth="28800" windowHeight="12435"/>
  </bookViews>
  <sheets>
    <sheet name="Příloha č. 3" sheetId="2" r:id="rId1"/>
  </sheets>
  <calcPr calcId="162913"/>
  <customWorkbookViews>
    <customWorkbookView name="FIND Hrabák" guid="{E1447EA7-C131-477C-9ED8-37A7DE849CAB}" maximized="1" windowWidth="0" windowHeight="0" activeSheetId="0"/>
    <customWorkbookView name="FIND Kuncová" guid="{90552541-6252-4AD3-8260-864A375DA987}" maximized="1" windowWidth="0" windowHeight="0" activeSheetId="0"/>
    <customWorkbookView name="FIND Cendelín" guid="{CA03A1A1-C538-41F5-9197-00334485B6BE}" maximized="1" windowWidth="0" windowHeight="0" activeSheetId="0"/>
    <customWorkbookView name="AMTMI Liška" guid="{2D8BB7D9-443C-458B-83C6-0F9FB12D299D}" maximized="1" windowWidth="0" windowHeight="0" activeSheetId="0"/>
    <customWorkbookView name="Škudrnová Eva – osobní zobrazení" guid="{3BF30AD7-C7B2-4333-9D60-FAD79373291F}" maximized="1" windowWidth="0" windowHeight="0" activeSheetId="0"/>
    <customWorkbookView name="FIND Reischig" guid="{BCF1C9EF-1D55-48AF-889E-0AE26EDB4332}" maximized="1" windowWidth="0" windowHeight="0" activeSheetId="0"/>
    <customWorkbookView name="FIND Klein" guid="{941840B5-97D3-4BF0-A2EE-4C4B1AE83706}" maximized="1" windowWidth="0" windowHeight="0" activeSheetId="0"/>
    <customWorkbookView name="FIND Matějovič" guid="{4A655194-FBD5-402C-9B34-F1D64FA3A62C}" maximized="1" windowWidth="0" windowHeight="0" activeSheetId="0"/>
    <customWorkbookView name="FIND Štengl" guid="{2C0011E0-965B-493F-BCFA-F08735066FFC}" maximized="1" windowWidth="0" windowHeight="0" activeSheetId="0"/>
    <customWorkbookView name="Chaperon Hemminki" guid="{A286AEC6-5B2C-48D4-B57B-964ACDAD18ED}" maximized="1" windowWidth="0" windowHeight="0" activeSheetId="0"/>
    <customWorkbookView name="FIND Mareš" guid="{F8FC5C8B-4E41-4DAD-A87B-1CA011059617}" maximized="1" windowWidth="0" windowHeight="0" activeSheetId="0"/>
    <customWorkbookView name="Kamil" guid="{4C39274C-A315-4F02-9C85-F53C590F7AC9}" maximized="1" windowWidth="0" windowHeight="0" activeSheetId="0"/>
    <customWorkbookView name="FIND Tonar" guid="{60126C1F-41D5-4659-B945-8B631ACCD306}" maximized="1" windowWidth="0" windowHeight="0" activeSheetId="0"/>
    <customWorkbookView name="FIND Racek" guid="{3DFE8695-75F9-4D61-A8AD-D7103A3E5EA9}" maximized="1" windowWidth="0" windowHeight="0" activeSheetId="0"/>
    <customWorkbookView name="FIND Vištejnová" guid="{76305BA6-3E5E-4576-A961-CC8611FA3C1F}" maximized="1" windowWidth="0" windowHeight="0" activeSheetId="0"/>
  </customWorkbookViews>
</workbook>
</file>

<file path=xl/calcChain.xml><?xml version="1.0" encoding="utf-8"?>
<calcChain xmlns="http://schemas.openxmlformats.org/spreadsheetml/2006/main">
  <c r="Q8" i="2" l="1"/>
  <c r="Q11" i="2"/>
  <c r="Q14" i="2"/>
  <c r="Q17" i="2"/>
  <c r="Q20" i="2"/>
  <c r="Q23" i="2"/>
  <c r="Q26" i="2"/>
  <c r="Q29" i="2"/>
  <c r="Q32" i="2"/>
  <c r="Q35" i="2"/>
  <c r="Q38" i="2"/>
  <c r="Q41" i="2"/>
  <c r="Q44" i="2"/>
  <c r="Q47" i="2"/>
  <c r="F35" i="2" l="1"/>
  <c r="G35" i="2"/>
  <c r="H35" i="2"/>
  <c r="I35" i="2"/>
  <c r="J35" i="2"/>
  <c r="K35" i="2"/>
  <c r="L35" i="2"/>
  <c r="M35" i="2"/>
  <c r="N35" i="2"/>
  <c r="O35" i="2"/>
  <c r="P35" i="2"/>
  <c r="N47" i="2" l="1"/>
  <c r="N44" i="2"/>
  <c r="P44" i="2"/>
  <c r="O44" i="2"/>
  <c r="M44" i="2"/>
  <c r="L44" i="2"/>
  <c r="K44" i="2"/>
  <c r="J44" i="2"/>
  <c r="I44" i="2"/>
  <c r="H44" i="2"/>
  <c r="G44" i="2"/>
  <c r="F44" i="2"/>
  <c r="E44" i="2"/>
  <c r="S43" i="2"/>
  <c r="U43" i="2" s="1"/>
  <c r="U44" i="2" s="1"/>
  <c r="P47" i="2"/>
  <c r="O47" i="2"/>
  <c r="M47" i="2"/>
  <c r="L47" i="2"/>
  <c r="K47" i="2"/>
  <c r="J47" i="2"/>
  <c r="I47" i="2"/>
  <c r="H47" i="2"/>
  <c r="G47" i="2"/>
  <c r="F47" i="2"/>
  <c r="E47" i="2"/>
  <c r="S46" i="2"/>
  <c r="U46" i="2" s="1"/>
  <c r="U47" i="2" s="1"/>
  <c r="F41" i="2" l="1"/>
  <c r="G41" i="2"/>
  <c r="H41" i="2"/>
  <c r="I41" i="2"/>
  <c r="J41" i="2"/>
  <c r="K41" i="2"/>
  <c r="L41" i="2"/>
  <c r="M41" i="2"/>
  <c r="N41" i="2"/>
  <c r="O41" i="2"/>
  <c r="P41" i="2"/>
  <c r="E41" i="2"/>
  <c r="F38" i="2"/>
  <c r="G38" i="2"/>
  <c r="H38" i="2"/>
  <c r="I38" i="2"/>
  <c r="J38" i="2"/>
  <c r="K38" i="2"/>
  <c r="L38" i="2"/>
  <c r="M38" i="2"/>
  <c r="N38" i="2"/>
  <c r="O38" i="2"/>
  <c r="P38" i="2"/>
  <c r="E38" i="2"/>
  <c r="E35" i="2"/>
  <c r="F32" i="2"/>
  <c r="G32" i="2"/>
  <c r="H32" i="2"/>
  <c r="I32" i="2"/>
  <c r="J32" i="2"/>
  <c r="K32" i="2"/>
  <c r="L32" i="2"/>
  <c r="M32" i="2"/>
  <c r="N32" i="2"/>
  <c r="O32" i="2"/>
  <c r="P32" i="2"/>
  <c r="E32" i="2"/>
  <c r="F29" i="2"/>
  <c r="G29" i="2"/>
  <c r="H29" i="2"/>
  <c r="I29" i="2"/>
  <c r="J29" i="2"/>
  <c r="K29" i="2"/>
  <c r="L29" i="2"/>
  <c r="M29" i="2"/>
  <c r="N29" i="2"/>
  <c r="O29" i="2"/>
  <c r="P29" i="2"/>
  <c r="E29" i="2"/>
  <c r="F26" i="2"/>
  <c r="G26" i="2"/>
  <c r="H26" i="2"/>
  <c r="I26" i="2"/>
  <c r="J26" i="2"/>
  <c r="K26" i="2"/>
  <c r="L26" i="2"/>
  <c r="M26" i="2"/>
  <c r="N26" i="2"/>
  <c r="O26" i="2"/>
  <c r="P26" i="2"/>
  <c r="E26" i="2"/>
  <c r="F23" i="2"/>
  <c r="G23" i="2"/>
  <c r="H23" i="2"/>
  <c r="I23" i="2"/>
  <c r="J23" i="2"/>
  <c r="K23" i="2"/>
  <c r="L23" i="2"/>
  <c r="M23" i="2"/>
  <c r="N23" i="2"/>
  <c r="O23" i="2"/>
  <c r="P23" i="2"/>
  <c r="E23" i="2"/>
  <c r="F20" i="2"/>
  <c r="G20" i="2"/>
  <c r="H20" i="2"/>
  <c r="I20" i="2"/>
  <c r="J20" i="2"/>
  <c r="K20" i="2"/>
  <c r="L20" i="2"/>
  <c r="M20" i="2"/>
  <c r="N20" i="2"/>
  <c r="O20" i="2"/>
  <c r="P20" i="2"/>
  <c r="E20" i="2"/>
  <c r="F17" i="2"/>
  <c r="G17" i="2"/>
  <c r="H17" i="2"/>
  <c r="I17" i="2"/>
  <c r="J17" i="2"/>
  <c r="K17" i="2"/>
  <c r="L17" i="2"/>
  <c r="M17" i="2"/>
  <c r="N17" i="2"/>
  <c r="O17" i="2"/>
  <c r="P17" i="2"/>
  <c r="E17" i="2"/>
  <c r="E14" i="2"/>
  <c r="F14" i="2"/>
  <c r="G14" i="2"/>
  <c r="H14" i="2"/>
  <c r="I14" i="2"/>
  <c r="J14" i="2"/>
  <c r="K14" i="2"/>
  <c r="L14" i="2"/>
  <c r="M14" i="2"/>
  <c r="N14" i="2"/>
  <c r="O14" i="2"/>
  <c r="P14" i="2"/>
  <c r="F11" i="2"/>
  <c r="G11" i="2"/>
  <c r="H11" i="2"/>
  <c r="I11" i="2"/>
  <c r="J11" i="2"/>
  <c r="K11" i="2"/>
  <c r="L11" i="2"/>
  <c r="M11" i="2"/>
  <c r="N11" i="2"/>
  <c r="O11" i="2"/>
  <c r="P11" i="2"/>
  <c r="E11" i="2"/>
  <c r="E8" i="2"/>
  <c r="F8" i="2"/>
  <c r="G8" i="2"/>
  <c r="H8" i="2"/>
  <c r="I8" i="2"/>
  <c r="J8" i="2"/>
  <c r="K8" i="2"/>
  <c r="L8" i="2"/>
  <c r="M8" i="2"/>
  <c r="N8" i="2"/>
  <c r="O8" i="2"/>
  <c r="P8" i="2"/>
  <c r="S40" i="2"/>
  <c r="S37" i="2"/>
  <c r="S34" i="2"/>
  <c r="S31" i="2"/>
  <c r="S28" i="2"/>
  <c r="S25" i="2"/>
  <c r="S22" i="2"/>
  <c r="S19" i="2"/>
  <c r="S16" i="2"/>
  <c r="S13" i="2"/>
  <c r="S10" i="2"/>
  <c r="S7" i="2"/>
  <c r="U40" i="2" l="1"/>
  <c r="U41" i="2" s="1"/>
  <c r="U37" i="2"/>
  <c r="U38" i="2" s="1"/>
  <c r="U34" i="2"/>
  <c r="U35" i="2" s="1"/>
  <c r="U31" i="2"/>
  <c r="U32" i="2" s="1"/>
  <c r="U28" i="2"/>
  <c r="U29" i="2" s="1"/>
  <c r="U25" i="2"/>
  <c r="U26" i="2" s="1"/>
  <c r="U22" i="2"/>
  <c r="U23" i="2" s="1"/>
  <c r="U19" i="2"/>
  <c r="U20" i="2" s="1"/>
  <c r="U16" i="2"/>
  <c r="U17" i="2" s="1"/>
  <c r="U13" i="2"/>
  <c r="U14" i="2" s="1"/>
  <c r="U10" i="2"/>
  <c r="U11" i="2" s="1"/>
  <c r="U7" i="2"/>
  <c r="U8" i="2" s="1"/>
</calcChain>
</file>

<file path=xl/sharedStrings.xml><?xml version="1.0" encoding="utf-8"?>
<sst xmlns="http://schemas.openxmlformats.org/spreadsheetml/2006/main" count="98" uniqueCount="71">
  <si>
    <t>V případě, že zboží je dodáváno v jiném balení než požadovaném, provede dodavatel ocenění tak, aby bylo oceněno požadované množství jednotek (ks, kg, l, ml apod.).</t>
  </si>
  <si>
    <t>Dodavatel vyplní pouze všechny žlutě podbarvené buňky v tabulce níže, a to pouze pro část, do které podává nabídku.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</si>
  <si>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</si>
  <si>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</si>
  <si>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</si>
  <si>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</si>
  <si>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</si>
  <si>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</si>
  <si>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</si>
  <si>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</si>
  <si>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</si>
  <si>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</si>
  <si>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</si>
  <si>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</si>
  <si>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Ebiofyzika</t>
  </si>
  <si>
    <t>Chaperon</t>
  </si>
  <si>
    <t>Celkem počet jednotek</t>
  </si>
  <si>
    <t>Celková cena v Kč bez DPH</t>
  </si>
  <si>
    <t>část 01</t>
  </si>
  <si>
    <t>Rukavice I.</t>
  </si>
  <si>
    <t>Rukavice pro čisté prostory ISO 6, nitrilové, délka 30 cm, vel. L</t>
  </si>
  <si>
    <t>Rukavice pro čisté prostory ISO 6, nitrilové, délka 30 cm, vel. M</t>
  </si>
  <si>
    <t>část 02</t>
  </si>
  <si>
    <t>Rukavice II.</t>
  </si>
  <si>
    <t>část 03</t>
  </si>
  <si>
    <t>Rukavice III.</t>
  </si>
  <si>
    <t>část 04</t>
  </si>
  <si>
    <t>Rukavice IV.</t>
  </si>
  <si>
    <t>část 05</t>
  </si>
  <si>
    <t>Rukavice V.</t>
  </si>
  <si>
    <t>část 06</t>
  </si>
  <si>
    <t>část 07</t>
  </si>
  <si>
    <t>část 08</t>
  </si>
  <si>
    <t>část 09</t>
  </si>
  <si>
    <t>část 10</t>
  </si>
  <si>
    <t>část 11</t>
  </si>
  <si>
    <t>část 12</t>
  </si>
  <si>
    <t>Rukavice VI.</t>
  </si>
  <si>
    <t>Rukavice VII.</t>
  </si>
  <si>
    <t>Rukavice VIII.</t>
  </si>
  <si>
    <t>Rukavice IX.</t>
  </si>
  <si>
    <t>Rukavice X.</t>
  </si>
  <si>
    <t>Rukavice XI.</t>
  </si>
  <si>
    <t>Rukavice XII.</t>
  </si>
  <si>
    <t>ks</t>
  </si>
  <si>
    <t>část 13</t>
  </si>
  <si>
    <t>Rukavice XIII.</t>
  </si>
  <si>
    <t>část 14</t>
  </si>
  <si>
    <t>Rukavice XIV.</t>
  </si>
  <si>
    <t>Specifikace předmětu plnění</t>
  </si>
  <si>
    <r>
      <t xml:space="preserve">Název položky
</t>
    </r>
    <r>
      <rPr>
        <i/>
        <sz val="12"/>
        <color theme="1"/>
        <rFont val="Calibri"/>
        <family val="2"/>
        <charset val="238"/>
      </rPr>
      <t xml:space="preserve"> (specifikace - druh, materiál, barva, určení apod.)</t>
    </r>
  </si>
  <si>
    <t>Část</t>
  </si>
  <si>
    <t>Nitrilové rukavice, vel. M
se zdrsnělými konci pro citlivější práci (baleno v krabici s otvorem pro vytahování)</t>
  </si>
  <si>
    <t>Nitrilové rukavice, vel. L
se zdrsnělými konci pro citlivější práci (baleno v krabici s otvorem pro vytahování)</t>
  </si>
  <si>
    <t>Obchodní název zboží</t>
  </si>
  <si>
    <t>Latexové operační sterilní rukavice, balené jednotlivě po párech, vel. 8, ZP dle Nařízení Evropského parlamentu a Rady (EU) 2017/745</t>
  </si>
  <si>
    <t>Nitrilové rukavice, vel. L nesterilní, tenké, nepudrované, ZP dle Nařízení Evropského parlamentu a Rady (EU) 2017/745 (baleno v krabici s otvorem pro vytahování)</t>
  </si>
  <si>
    <t>Nitrilové rukavice, vel. M nesterilní, tenké, nepudrované, ZP dle Nařízení Evropského parlamentu a Rady (EU) 2017/745 (baleno v krabici s otvorem pro vytahování)</t>
  </si>
  <si>
    <t>Nitrilové rukavice, vel. S, nesterilní, tenké, nepudrované, ZP dle Nařízení Evropského parlamentu a Rady (EU) 2017/745, (baleno v krabici s otvorem pro vytahování)</t>
  </si>
  <si>
    <t>Nitrilové rukavice, vel. XL, nesterilní, nepudrované, ZP dle Nařízení Evropského parlamentu a Rady (EU) 2017/745 (baleno v krabici s otvorem pro vytahování)</t>
  </si>
  <si>
    <t>Nitrilové rukavice, vel. L, nesterilní, nepudrované, ZP dle Nařízení Evropského parlamentu a Rady (EU) 2017/745 (baleno v krabici s otvorem pro vytahování)</t>
  </si>
  <si>
    <t>Nitrilové rukavice, vel. M, nesterilní, nepudrované, ZP dle Nařízení Evropského parlamentu a Rady (EU) 2017/745 (baleno v krabici s otvorem pro vytahování)</t>
  </si>
  <si>
    <t>Nitrilové rukavice, vel. S, nesterilní, nepudrované, ZP dle Nařízení Evropského parlamentu a Rady (EU) 2017/745 (baleno v krabici s otvorem pro vytahování)</t>
  </si>
  <si>
    <t>Nitrilové rukavice, vel. M, nesterilní, tenké, nepudrované, bez obsahu ftalátů/změkčovadel a alergických latexových proteinů, certifikace EN 420+A1, EN ISO 374-2, EN ISO 374-4 (baleno v krabici s otvorem pro vytahování)</t>
  </si>
  <si>
    <t>Nitrilové rukavice, vel. L, nesterilní, tenké, nepudrované, bez obsahu ftalátů/změkčovadel a alergických latexových proteinů, certifikace EN 420+A1, EN ISO 374-2, EN ISO 374-4 (baleno v krabici s otvorem pro vytahování)</t>
  </si>
  <si>
    <t>Jednotka</t>
  </si>
  <si>
    <t>Jednotková cena v Kč bez DPH</t>
  </si>
  <si>
    <t>Nitricare modré bez pudru, vel. S</t>
  </si>
  <si>
    <t>Nitricare modré bez pudru, vel. M</t>
  </si>
  <si>
    <t>Nitricare modré bez pudru, vel. L</t>
  </si>
  <si>
    <t>Nitricare modré bez pudru, vel.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</si>
</sst>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548235"/>
      <name val="Calibri"/>
      <family val="2"/>
      <charset val="238"/>
    </font>
    <font>
      <sz val="11"/>
      <color rgb="FF222222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name val="Arial"/>
      <family val="2"/>
      <charset val="238"/>
    </font>
    <font>
      <b/>
      <sz val="11"/>
      <color rgb="FFED7D3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ajor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ajor"/>
    </font>
    <font>
      <sz val="11"/>
      <color theme="1"/>
      <name val="Calibri"/>
      <family val="2"/>
      <charset val="238"/>
      <scheme val="major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2"/>
      <color theme="1"/>
      <name val="Calibri"/>
      <family val="2"/>
      <charset val="238"/>
    </font>
    <font>
      <b/>
      <sz val="11"/>
      <color rgb="FF548235"/>
      <name val="Calibri"/>
      <family val="2"/>
      <charset val="238"/>
      <scheme val="major"/>
    </font>
    <font>
      <sz val="11"/>
      <name val="Calibri"/>
      <family val="2"/>
      <charset val="238"/>
      <scheme val="major"/>
    </font>
  </fonts>
  <fills count="2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F8CBAD"/>
        <bgColor rgb="FFF8CBAD"/>
      </patternFill>
    </fill>
    <fill>
      <patternFill patternType="solid">
        <fgColor rgb="FFC6E0B4"/>
        <bgColor rgb="FFC6E0B4"/>
      </patternFill>
    </fill>
    <fill>
      <patternFill patternType="solid">
        <fgColor rgb="FF7030A0"/>
        <bgColor rgb="FF7030A0"/>
      </patternFill>
    </fill>
    <fill>
      <patternFill patternType="solid">
        <fgColor rgb="FFEDEDED"/>
        <bgColor rgb="FFEDEDED"/>
      </patternFill>
    </fill>
    <fill>
      <patternFill patternType="solid">
        <fgColor rgb="FFFF9999"/>
        <bgColor rgb="FFFF9999"/>
      </patternFill>
    </fill>
    <fill>
      <patternFill patternType="solid">
        <fgColor rgb="FF70AD47"/>
        <bgColor rgb="FF70AD47"/>
      </patternFill>
    </fill>
    <fill>
      <patternFill patternType="solid">
        <fgColor rgb="FFBDD7EE"/>
        <bgColor rgb="FFBDD7EE"/>
      </patternFill>
    </fill>
    <fill>
      <patternFill patternType="solid">
        <fgColor rgb="FFFFD966"/>
        <bgColor rgb="FFFFD966"/>
      </patternFill>
    </fill>
    <fill>
      <patternFill patternType="solid">
        <fgColor rgb="FF2F75B5"/>
        <bgColor rgb="FF2F75B5"/>
      </patternFill>
    </fill>
    <fill>
      <patternFill patternType="solid">
        <fgColor rgb="FFFF99FF"/>
        <bgColor rgb="FFFF99FF"/>
      </patternFill>
    </fill>
    <fill>
      <patternFill patternType="solid">
        <fgColor rgb="FF548235"/>
        <bgColor rgb="FF548235"/>
      </patternFill>
    </fill>
    <fill>
      <patternFill patternType="solid">
        <fgColor rgb="FFC65911"/>
        <bgColor rgb="FFC65911"/>
      </patternFill>
    </fill>
    <fill>
      <patternFill patternType="solid">
        <fgColor rgb="FF66FFFF"/>
        <bgColor rgb="FF66FFFF"/>
      </patternFill>
    </fill>
    <fill>
      <patternFill patternType="solid">
        <fgColor rgb="FFF2F2F2"/>
        <bgColor rgb="FFF2F2F2"/>
      </patternFill>
    </fill>
    <fill>
      <patternFill patternType="solid">
        <fgColor theme="0" tint="-0.249977111117893"/>
        <bgColor rgb="FF66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66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8" fillId="21" borderId="3" xfId="0" applyFont="1" applyFill="1" applyBorder="1" applyAlignment="1">
      <alignment horizontal="right" vertical="top"/>
    </xf>
    <xf numFmtId="0" fontId="2" fillId="0" borderId="0" xfId="0" applyFont="1" applyAlignment="1">
      <alignment wrapText="1"/>
    </xf>
    <xf numFmtId="0" fontId="14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5" fillId="8" borderId="2" xfId="0" applyFont="1" applyFill="1" applyBorder="1" applyAlignment="1">
      <alignment horizontal="center" vertical="center" textRotation="90"/>
    </xf>
    <xf numFmtId="0" fontId="5" fillId="9" borderId="2" xfId="0" applyFont="1" applyFill="1" applyBorder="1" applyAlignment="1">
      <alignment horizontal="center" vertical="center" textRotation="90"/>
    </xf>
    <xf numFmtId="0" fontId="5" fillId="10" borderId="2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11" borderId="2" xfId="0" applyFont="1" applyFill="1" applyBorder="1" applyAlignment="1">
      <alignment horizontal="center" vertical="center" textRotation="90"/>
    </xf>
    <xf numFmtId="0" fontId="5" fillId="12" borderId="2" xfId="0" applyFont="1" applyFill="1" applyBorder="1" applyAlignment="1">
      <alignment horizontal="center" vertical="center" textRotation="90"/>
    </xf>
    <xf numFmtId="0" fontId="5" fillId="13" borderId="2" xfId="0" applyFont="1" applyFill="1" applyBorder="1" applyAlignment="1">
      <alignment horizontal="center" vertical="center" textRotation="90"/>
    </xf>
    <xf numFmtId="0" fontId="5" fillId="14" borderId="2" xfId="0" applyFont="1" applyFill="1" applyBorder="1" applyAlignment="1">
      <alignment horizontal="center" vertical="center" textRotation="90"/>
    </xf>
    <xf numFmtId="0" fontId="5" fillId="15" borderId="2" xfId="0" applyFont="1" applyFill="1" applyBorder="1" applyAlignment="1">
      <alignment horizontal="center" vertical="center" textRotation="90"/>
    </xf>
    <xf numFmtId="0" fontId="5" fillId="16" borderId="2" xfId="0" applyFont="1" applyFill="1" applyBorder="1" applyAlignment="1">
      <alignment horizontal="center" vertical="center" textRotation="90"/>
    </xf>
    <xf numFmtId="0" fontId="5" fillId="17" borderId="2" xfId="0" applyFont="1" applyFill="1" applyBorder="1" applyAlignment="1">
      <alignment horizontal="center" vertical="center" textRotation="90"/>
    </xf>
    <xf numFmtId="0" fontId="5" fillId="18" borderId="2" xfId="0" applyFont="1" applyFill="1" applyBorder="1" applyAlignment="1">
      <alignment horizontal="center" vertical="center" textRotation="90"/>
    </xf>
    <xf numFmtId="0" fontId="5" fillId="19" borderId="2" xfId="0" applyFont="1" applyFill="1" applyBorder="1" applyAlignment="1">
      <alignment horizontal="center" vertical="center" textRotation="90"/>
    </xf>
    <xf numFmtId="0" fontId="5" fillId="20" borderId="2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right" vertical="center"/>
    </xf>
    <xf numFmtId="0" fontId="2" fillId="9" borderId="4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2" fillId="15" borderId="4" xfId="0" applyFont="1" applyFill="1" applyBorder="1" applyAlignment="1">
      <alignment vertical="center"/>
    </xf>
    <xf numFmtId="0" fontId="2" fillId="16" borderId="4" xfId="0" applyFont="1" applyFill="1" applyBorder="1" applyAlignment="1">
      <alignment horizontal="right" vertical="center"/>
    </xf>
    <xf numFmtId="0" fontId="2" fillId="17" borderId="4" xfId="0" applyFont="1" applyFill="1" applyBorder="1" applyAlignment="1">
      <alignment vertical="center"/>
    </xf>
    <xf numFmtId="0" fontId="2" fillId="18" borderId="4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4" fillId="20" borderId="4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right" vertical="center"/>
    </xf>
    <xf numFmtId="0" fontId="2" fillId="9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right" vertical="center"/>
    </xf>
    <xf numFmtId="0" fontId="2" fillId="12" borderId="4" xfId="0" applyFont="1" applyFill="1" applyBorder="1" applyAlignment="1">
      <alignment horizontal="right" vertical="center"/>
    </xf>
    <xf numFmtId="0" fontId="2" fillId="13" borderId="4" xfId="0" applyFont="1" applyFill="1" applyBorder="1" applyAlignment="1">
      <alignment horizontal="right" vertical="center"/>
    </xf>
    <xf numFmtId="0" fontId="11" fillId="14" borderId="4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horizontal="right" vertical="center"/>
    </xf>
    <xf numFmtId="0" fontId="2" fillId="11" borderId="4" xfId="0" applyFont="1" applyFill="1" applyBorder="1" applyAlignment="1">
      <alignment horizontal="right" vertical="center"/>
    </xf>
    <xf numFmtId="0" fontId="2" fillId="15" borderId="4" xfId="0" applyFont="1" applyFill="1" applyBorder="1" applyAlignment="1">
      <alignment horizontal="right" vertical="center"/>
    </xf>
    <xf numFmtId="0" fontId="2" fillId="17" borderId="4" xfId="0" applyFont="1" applyFill="1" applyBorder="1" applyAlignment="1">
      <alignment horizontal="right" vertical="center"/>
    </xf>
    <xf numFmtId="0" fontId="2" fillId="14" borderId="4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vertical="center"/>
    </xf>
    <xf numFmtId="0" fontId="2" fillId="16" borderId="4" xfId="0" applyFont="1" applyFill="1" applyBorder="1" applyAlignment="1">
      <alignment vertical="center"/>
    </xf>
    <xf numFmtId="0" fontId="4" fillId="18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0" fillId="0" borderId="0" xfId="0" applyFont="1" applyAlignment="1"/>
    <xf numFmtId="0" fontId="8" fillId="21" borderId="6" xfId="0" applyFont="1" applyFill="1" applyBorder="1" applyAlignment="1">
      <alignment horizontal="right" vertical="center"/>
    </xf>
    <xf numFmtId="0" fontId="8" fillId="21" borderId="6" xfId="0" applyFont="1" applyFill="1" applyBorder="1" applyAlignment="1">
      <alignment horizontal="right" vertical="center" wrapText="1"/>
    </xf>
    <xf numFmtId="0" fontId="15" fillId="21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8" fillId="21" borderId="0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21" borderId="11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6" fillId="2" borderId="7" xfId="0" applyFont="1" applyFill="1" applyBorder="1" applyAlignment="1">
      <alignment horizontal="right" vertical="center"/>
    </xf>
    <xf numFmtId="0" fontId="5" fillId="22" borderId="2" xfId="0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5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4" fillId="23" borderId="8" xfId="0" applyFont="1" applyFill="1" applyBorder="1" applyAlignment="1" applyProtection="1">
      <alignment horizontal="center" vertical="center"/>
      <protection locked="0"/>
    </xf>
    <xf numFmtId="4" fontId="2" fillId="3" borderId="4" xfId="0" applyNumberFormat="1" applyFont="1" applyFill="1" applyBorder="1" applyAlignment="1" applyProtection="1">
      <alignment horizontal="right" vertical="center"/>
      <protection locked="0"/>
    </xf>
    <xf numFmtId="0" fontId="4" fillId="24" borderId="8" xfId="0" applyFont="1" applyFill="1" applyBorder="1" applyAlignment="1" applyProtection="1">
      <alignment horizontal="center" vertical="center"/>
      <protection locked="0"/>
    </xf>
    <xf numFmtId="0" fontId="1" fillId="23" borderId="8" xfId="0" applyFont="1" applyFill="1" applyBorder="1" applyAlignment="1" applyProtection="1">
      <alignment vertical="center"/>
      <protection locked="0"/>
    </xf>
    <xf numFmtId="0" fontId="8" fillId="21" borderId="5" xfId="0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6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</cellXfs>
  <cellStyles count="1">
    <cellStyle name="Normální" xfId="0" builtinId="0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V1016"/>
  <sheetViews>
    <sheetView tabSelected="1" topLeftCell="B10" workbookViewId="0">
      <selection activeCell="D22" sqref="D22"/>
    </sheetView>
  </sheetViews>
  <sheetFormatPr defaultColWidth="12.625" defaultRowHeight="15" customHeight="1" x14ac:dyDescent="0.2"/>
  <cols>
    <col min="1" max="1" width="12.625" style="67"/>
    <col min="2" max="2" width="65.125" style="67" customWidth="1"/>
    <col min="3" max="3" width="40.75" style="67" customWidth="1"/>
    <col min="4" max="4" width="12.625" style="67"/>
    <col min="5" max="5" width="10.25" style="67" hidden="1" customWidth="1"/>
    <col min="6" max="7" width="9.75" style="67" hidden="1" customWidth="1"/>
    <col min="8" max="9" width="11.5" style="67" hidden="1" customWidth="1"/>
    <col min="10" max="10" width="12.5" style="67" hidden="1" customWidth="1"/>
    <col min="11" max="11" width="11.5" style="67" hidden="1" customWidth="1"/>
    <col min="12" max="12" width="12.5" style="67" hidden="1" customWidth="1"/>
    <col min="13" max="13" width="9.75" style="67" hidden="1" customWidth="1"/>
    <col min="14" max="14" width="13.625" style="67" hidden="1" customWidth="1"/>
    <col min="15" max="16" width="11.5" style="67" hidden="1" customWidth="1"/>
    <col min="17" max="17" width="4.375" style="67" hidden="1" customWidth="1"/>
    <col min="18" max="18" width="3.375" style="67" hidden="1" customWidth="1"/>
    <col min="19" max="19" width="12.625" style="62"/>
    <col min="20" max="16384" width="12.625" style="67"/>
  </cols>
  <sheetData>
    <row r="1" spans="1:22" ht="30" customHeight="1" x14ac:dyDescent="0.4">
      <c r="A1" s="96" t="s">
        <v>49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1"/>
    </row>
    <row r="2" spans="1:22" x14ac:dyDescent="0.25">
      <c r="A2" s="2"/>
      <c r="B2" s="3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1"/>
      <c r="T2" s="1"/>
      <c r="U2" s="1"/>
    </row>
    <row r="3" spans="1:22" ht="19.899999999999999" customHeight="1" x14ac:dyDescent="0.2">
      <c r="A3" s="98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2" ht="19.899999999999999" customHeight="1" x14ac:dyDescent="0.2">
      <c r="A4" s="100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</row>
    <row r="5" spans="1:22" ht="101.25" x14ac:dyDescent="0.25">
      <c r="A5" s="24" t="s">
        <v>51</v>
      </c>
      <c r="B5" s="25" t="s">
        <v>50</v>
      </c>
      <c r="C5" s="86" t="s">
        <v>54</v>
      </c>
      <c r="D5" s="25" t="s">
        <v>65</v>
      </c>
      <c r="E5" s="10" t="s">
        <v>2</v>
      </c>
      <c r="F5" s="11" t="s">
        <v>3</v>
      </c>
      <c r="G5" s="12" t="s">
        <v>4</v>
      </c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11</v>
      </c>
      <c r="O5" s="20" t="s">
        <v>12</v>
      </c>
      <c r="P5" s="21" t="s">
        <v>13</v>
      </c>
      <c r="Q5" s="22" t="s">
        <v>14</v>
      </c>
      <c r="R5" s="23" t="s">
        <v>15</v>
      </c>
      <c r="S5" s="25" t="s">
        <v>16</v>
      </c>
      <c r="T5" s="25" t="s">
        <v>66</v>
      </c>
      <c r="U5" s="25" t="s">
        <v>17</v>
      </c>
      <c r="V5" s="9"/>
    </row>
    <row r="6" spans="1:22" ht="19.899999999999999" customHeight="1" x14ac:dyDescent="0.2">
      <c r="A6" s="26" t="s">
        <v>18</v>
      </c>
      <c r="B6" s="29" t="s">
        <v>19</v>
      </c>
      <c r="C6" s="89"/>
      <c r="D6" s="85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60"/>
      <c r="T6" s="30"/>
      <c r="U6" s="30"/>
    </row>
    <row r="7" spans="1:22" ht="30" customHeight="1" x14ac:dyDescent="0.2">
      <c r="A7" s="27"/>
      <c r="B7" s="84" t="s">
        <v>20</v>
      </c>
      <c r="C7" s="90"/>
      <c r="D7" s="83" t="s">
        <v>44</v>
      </c>
      <c r="E7" s="31">
        <v>0</v>
      </c>
      <c r="F7" s="32">
        <v>0</v>
      </c>
      <c r="G7" s="33">
        <v>0</v>
      </c>
      <c r="H7" s="34">
        <v>0</v>
      </c>
      <c r="I7" s="35">
        <v>0</v>
      </c>
      <c r="J7" s="36">
        <v>0</v>
      </c>
      <c r="K7" s="37">
        <v>0</v>
      </c>
      <c r="L7" s="38">
        <v>0</v>
      </c>
      <c r="M7" s="39">
        <v>0</v>
      </c>
      <c r="N7" s="40">
        <v>4000</v>
      </c>
      <c r="O7" s="41">
        <v>0</v>
      </c>
      <c r="P7" s="42">
        <v>0</v>
      </c>
      <c r="Q7" s="43">
        <v>500</v>
      </c>
      <c r="R7" s="44"/>
      <c r="S7" s="63">
        <f>SUM(E7:R7)</f>
        <v>4500</v>
      </c>
      <c r="T7" s="91"/>
      <c r="U7" s="64">
        <f>S7*T7</f>
        <v>0</v>
      </c>
      <c r="V7" s="7"/>
    </row>
    <row r="8" spans="1:22" x14ac:dyDescent="0.2">
      <c r="A8" s="28"/>
      <c r="B8" s="69"/>
      <c r="C8" s="68"/>
      <c r="D8" s="74"/>
      <c r="E8" s="45" t="e">
        <f t="shared" ref="E8:P8" si="0">SUMPRODUCT(E7,$T$7)</f>
        <v>#VALUE!</v>
      </c>
      <c r="F8" s="45" t="e">
        <f t="shared" si="0"/>
        <v>#VALUE!</v>
      </c>
      <c r="G8" s="45" t="e">
        <f t="shared" si="0"/>
        <v>#VALUE!</v>
      </c>
      <c r="H8" s="45" t="e">
        <f t="shared" si="0"/>
        <v>#VALUE!</v>
      </c>
      <c r="I8" s="45" t="e">
        <f t="shared" si="0"/>
        <v>#VALUE!</v>
      </c>
      <c r="J8" s="45" t="e">
        <f t="shared" si="0"/>
        <v>#VALUE!</v>
      </c>
      <c r="K8" s="45" t="e">
        <f t="shared" si="0"/>
        <v>#VALUE!</v>
      </c>
      <c r="L8" s="45" t="e">
        <f t="shared" si="0"/>
        <v>#VALUE!</v>
      </c>
      <c r="M8" s="45" t="e">
        <f t="shared" si="0"/>
        <v>#VALUE!</v>
      </c>
      <c r="N8" s="45" t="e">
        <f t="shared" si="0"/>
        <v>#VALUE!</v>
      </c>
      <c r="O8" s="45" t="e">
        <f t="shared" si="0"/>
        <v>#VALUE!</v>
      </c>
      <c r="P8" s="45" t="e">
        <f t="shared" si="0"/>
        <v>#VALUE!</v>
      </c>
      <c r="Q8" s="45" t="e">
        <f t="shared" ref="Q8" si="1">SUMPRODUCT(Q7,$T$7)</f>
        <v>#VALUE!</v>
      </c>
      <c r="R8" s="45"/>
      <c r="S8" s="94" t="s">
        <v>18</v>
      </c>
      <c r="T8" s="95"/>
      <c r="U8" s="65">
        <f>U7</f>
        <v>0</v>
      </c>
    </row>
    <row r="9" spans="1:22" ht="19.899999999999999" customHeight="1" x14ac:dyDescent="0.2">
      <c r="A9" s="26" t="s">
        <v>22</v>
      </c>
      <c r="B9" s="72" t="s">
        <v>23</v>
      </c>
      <c r="C9" s="89"/>
      <c r="D9" s="82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60"/>
      <c r="T9" s="30"/>
      <c r="U9" s="30"/>
    </row>
    <row r="10" spans="1:22" ht="24.95" customHeight="1" x14ac:dyDescent="0.2">
      <c r="A10" s="27"/>
      <c r="B10" s="84" t="s">
        <v>21</v>
      </c>
      <c r="C10" s="90"/>
      <c r="D10" s="83" t="s">
        <v>44</v>
      </c>
      <c r="E10" s="31">
        <v>0</v>
      </c>
      <c r="F10" s="32">
        <v>0</v>
      </c>
      <c r="G10" s="33">
        <v>0</v>
      </c>
      <c r="H10" s="34">
        <v>0</v>
      </c>
      <c r="I10" s="35">
        <v>0</v>
      </c>
      <c r="J10" s="36">
        <v>0</v>
      </c>
      <c r="K10" s="37">
        <v>0</v>
      </c>
      <c r="L10" s="38">
        <v>0</v>
      </c>
      <c r="M10" s="39">
        <v>0</v>
      </c>
      <c r="N10" s="40">
        <v>4000</v>
      </c>
      <c r="O10" s="41">
        <v>0</v>
      </c>
      <c r="P10" s="42">
        <v>0</v>
      </c>
      <c r="Q10" s="43">
        <v>500</v>
      </c>
      <c r="R10" s="44"/>
      <c r="S10" s="63">
        <f>SUM(E10:Q10)</f>
        <v>4500</v>
      </c>
      <c r="T10" s="91"/>
      <c r="U10" s="64">
        <f>S10*T10</f>
        <v>0</v>
      </c>
      <c r="V10" s="7"/>
    </row>
    <row r="11" spans="1:22" x14ac:dyDescent="0.2">
      <c r="A11" s="28"/>
      <c r="B11" s="69"/>
      <c r="C11" s="68"/>
      <c r="D11" s="74"/>
      <c r="E11" s="45" t="e">
        <f t="shared" ref="E11:P11" si="2">SUMPRODUCT(E10,$T$10)</f>
        <v>#VALUE!</v>
      </c>
      <c r="F11" s="45" t="e">
        <f t="shared" si="2"/>
        <v>#VALUE!</v>
      </c>
      <c r="G11" s="45" t="e">
        <f t="shared" si="2"/>
        <v>#VALUE!</v>
      </c>
      <c r="H11" s="45" t="e">
        <f t="shared" si="2"/>
        <v>#VALUE!</v>
      </c>
      <c r="I11" s="45" t="e">
        <f t="shared" si="2"/>
        <v>#VALUE!</v>
      </c>
      <c r="J11" s="45" t="e">
        <f t="shared" si="2"/>
        <v>#VALUE!</v>
      </c>
      <c r="K11" s="45" t="e">
        <f t="shared" si="2"/>
        <v>#VALUE!</v>
      </c>
      <c r="L11" s="45" t="e">
        <f t="shared" si="2"/>
        <v>#VALUE!</v>
      </c>
      <c r="M11" s="45" t="e">
        <f t="shared" si="2"/>
        <v>#VALUE!</v>
      </c>
      <c r="N11" s="45" t="e">
        <f t="shared" si="2"/>
        <v>#VALUE!</v>
      </c>
      <c r="O11" s="45" t="e">
        <f t="shared" si="2"/>
        <v>#VALUE!</v>
      </c>
      <c r="P11" s="45" t="e">
        <f t="shared" si="2"/>
        <v>#VALUE!</v>
      </c>
      <c r="Q11" s="45" t="e">
        <f t="shared" ref="Q11" si="3">SUMPRODUCT(Q10,$T$10)</f>
        <v>#VALUE!</v>
      </c>
      <c r="R11" s="45"/>
      <c r="S11" s="94" t="s">
        <v>22</v>
      </c>
      <c r="T11" s="95"/>
      <c r="U11" s="65">
        <f>U10</f>
        <v>0</v>
      </c>
    </row>
    <row r="12" spans="1:22" x14ac:dyDescent="0.2">
      <c r="A12" s="26" t="s">
        <v>24</v>
      </c>
      <c r="B12" s="72" t="s">
        <v>25</v>
      </c>
      <c r="C12" s="89"/>
      <c r="D12" s="82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60"/>
      <c r="T12" s="30"/>
      <c r="U12" s="30"/>
    </row>
    <row r="13" spans="1:22" ht="39.950000000000003" customHeight="1" x14ac:dyDescent="0.2">
      <c r="A13" s="27"/>
      <c r="B13" s="75" t="s">
        <v>62</v>
      </c>
      <c r="C13" s="90" t="s">
        <v>67</v>
      </c>
      <c r="D13" s="83" t="s">
        <v>44</v>
      </c>
      <c r="E13" s="31">
        <v>800</v>
      </c>
      <c r="F13" s="46">
        <v>0</v>
      </c>
      <c r="G13" s="33">
        <v>0</v>
      </c>
      <c r="H13" s="47">
        <v>300</v>
      </c>
      <c r="I13" s="35">
        <v>0</v>
      </c>
      <c r="J13" s="48">
        <v>200</v>
      </c>
      <c r="K13" s="49">
        <v>300</v>
      </c>
      <c r="L13" s="50">
        <v>1000</v>
      </c>
      <c r="M13" s="39">
        <v>0</v>
      </c>
      <c r="N13" s="40">
        <v>1000</v>
      </c>
      <c r="O13" s="41">
        <v>0</v>
      </c>
      <c r="P13" s="42">
        <v>0</v>
      </c>
      <c r="Q13" s="43">
        <v>0</v>
      </c>
      <c r="R13" s="44"/>
      <c r="S13" s="63">
        <f>SUM(E13:R13)</f>
        <v>3600</v>
      </c>
      <c r="T13" s="91">
        <v>2.33</v>
      </c>
      <c r="U13" s="64">
        <f>S13*T13</f>
        <v>8388</v>
      </c>
      <c r="V13" s="7"/>
    </row>
    <row r="14" spans="1:22" x14ac:dyDescent="0.2">
      <c r="A14" s="28"/>
      <c r="B14" s="69"/>
      <c r="C14" s="68"/>
      <c r="D14" s="74"/>
      <c r="E14" s="45">
        <f t="shared" ref="E14:P14" si="4">SUMPRODUCT(E13,$T$13)</f>
        <v>1864</v>
      </c>
      <c r="F14" s="45">
        <f t="shared" si="4"/>
        <v>0</v>
      </c>
      <c r="G14" s="45">
        <f t="shared" si="4"/>
        <v>0</v>
      </c>
      <c r="H14" s="45">
        <f t="shared" si="4"/>
        <v>699</v>
      </c>
      <c r="I14" s="45">
        <f t="shared" si="4"/>
        <v>0</v>
      </c>
      <c r="J14" s="45">
        <f t="shared" si="4"/>
        <v>466</v>
      </c>
      <c r="K14" s="45">
        <f t="shared" si="4"/>
        <v>699</v>
      </c>
      <c r="L14" s="45">
        <f t="shared" si="4"/>
        <v>2330</v>
      </c>
      <c r="M14" s="45">
        <f t="shared" si="4"/>
        <v>0</v>
      </c>
      <c r="N14" s="45">
        <f t="shared" si="4"/>
        <v>2330</v>
      </c>
      <c r="O14" s="45">
        <f t="shared" si="4"/>
        <v>0</v>
      </c>
      <c r="P14" s="45">
        <f t="shared" si="4"/>
        <v>0</v>
      </c>
      <c r="Q14" s="45">
        <f t="shared" ref="Q14" si="5">SUMPRODUCT(Q13,$T$13)</f>
        <v>0</v>
      </c>
      <c r="R14" s="45"/>
      <c r="S14" s="94" t="s">
        <v>24</v>
      </c>
      <c r="T14" s="95"/>
      <c r="U14" s="65">
        <f>U13</f>
        <v>8388</v>
      </c>
    </row>
    <row r="15" spans="1:22" x14ac:dyDescent="0.2">
      <c r="A15" s="26" t="s">
        <v>26</v>
      </c>
      <c r="B15" s="72" t="s">
        <v>27</v>
      </c>
      <c r="C15" s="89"/>
      <c r="D15" s="82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60"/>
      <c r="T15" s="30"/>
      <c r="U15" s="30"/>
    </row>
    <row r="16" spans="1:22" ht="39.950000000000003" customHeight="1" x14ac:dyDescent="0.2">
      <c r="A16" s="27"/>
      <c r="B16" s="75" t="s">
        <v>61</v>
      </c>
      <c r="C16" s="90" t="s">
        <v>68</v>
      </c>
      <c r="D16" s="83" t="s">
        <v>44</v>
      </c>
      <c r="E16" s="31">
        <v>800</v>
      </c>
      <c r="F16" s="46">
        <v>0</v>
      </c>
      <c r="G16" s="33">
        <v>0</v>
      </c>
      <c r="H16" s="47">
        <v>500</v>
      </c>
      <c r="I16" s="35">
        <v>500</v>
      </c>
      <c r="J16" s="48">
        <v>1000</v>
      </c>
      <c r="K16" s="49">
        <v>300</v>
      </c>
      <c r="L16" s="50">
        <v>1000</v>
      </c>
      <c r="M16" s="39">
        <v>0</v>
      </c>
      <c r="N16" s="40">
        <v>10000</v>
      </c>
      <c r="O16" s="41">
        <v>0</v>
      </c>
      <c r="P16" s="42">
        <v>0</v>
      </c>
      <c r="Q16" s="43">
        <v>1500</v>
      </c>
      <c r="R16" s="44"/>
      <c r="S16" s="63">
        <f>SUM(E16:Q16)</f>
        <v>15600</v>
      </c>
      <c r="T16" s="91">
        <v>2.33</v>
      </c>
      <c r="U16" s="64">
        <f>S16*T16</f>
        <v>36348</v>
      </c>
      <c r="V16" s="7"/>
    </row>
    <row r="17" spans="1:22" x14ac:dyDescent="0.2">
      <c r="A17" s="28"/>
      <c r="B17" s="69"/>
      <c r="C17" s="68"/>
      <c r="D17" s="74"/>
      <c r="E17" s="45">
        <f t="shared" ref="E17:P17" si="6">SUMPRODUCT(E16,$T$16)</f>
        <v>1864</v>
      </c>
      <c r="F17" s="45">
        <f t="shared" si="6"/>
        <v>0</v>
      </c>
      <c r="G17" s="45">
        <f t="shared" si="6"/>
        <v>0</v>
      </c>
      <c r="H17" s="45">
        <f t="shared" si="6"/>
        <v>1165</v>
      </c>
      <c r="I17" s="45">
        <f t="shared" si="6"/>
        <v>1165</v>
      </c>
      <c r="J17" s="45">
        <f t="shared" si="6"/>
        <v>2330</v>
      </c>
      <c r="K17" s="45">
        <f t="shared" si="6"/>
        <v>699</v>
      </c>
      <c r="L17" s="45">
        <f t="shared" si="6"/>
        <v>2330</v>
      </c>
      <c r="M17" s="45">
        <f t="shared" si="6"/>
        <v>0</v>
      </c>
      <c r="N17" s="45">
        <f t="shared" si="6"/>
        <v>23300</v>
      </c>
      <c r="O17" s="45">
        <f t="shared" si="6"/>
        <v>0</v>
      </c>
      <c r="P17" s="45">
        <f t="shared" si="6"/>
        <v>0</v>
      </c>
      <c r="Q17" s="45">
        <f t="shared" ref="Q17" si="7">SUMPRODUCT(Q16,$T$16)</f>
        <v>3495</v>
      </c>
      <c r="R17" s="45"/>
      <c r="S17" s="94" t="s">
        <v>26</v>
      </c>
      <c r="T17" s="95"/>
      <c r="U17" s="65">
        <f>U16</f>
        <v>36348</v>
      </c>
    </row>
    <row r="18" spans="1:22" x14ac:dyDescent="0.2">
      <c r="A18" s="26" t="s">
        <v>28</v>
      </c>
      <c r="B18" s="72" t="s">
        <v>29</v>
      </c>
      <c r="C18" s="89"/>
      <c r="D18" s="82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60"/>
      <c r="T18" s="30"/>
      <c r="U18" s="30"/>
    </row>
    <row r="19" spans="1:22" ht="39.950000000000003" customHeight="1" x14ac:dyDescent="0.2">
      <c r="A19" s="27"/>
      <c r="B19" s="75" t="s">
        <v>60</v>
      </c>
      <c r="C19" s="92" t="s">
        <v>69</v>
      </c>
      <c r="D19" s="83" t="s">
        <v>44</v>
      </c>
      <c r="E19" s="31">
        <v>800</v>
      </c>
      <c r="F19" s="32">
        <v>0</v>
      </c>
      <c r="G19" s="51">
        <v>0</v>
      </c>
      <c r="H19" s="47">
        <v>200</v>
      </c>
      <c r="I19" s="52">
        <v>500</v>
      </c>
      <c r="J19" s="48">
        <v>1000</v>
      </c>
      <c r="K19" s="49">
        <v>300</v>
      </c>
      <c r="L19" s="50">
        <v>1000</v>
      </c>
      <c r="M19" s="53">
        <v>0</v>
      </c>
      <c r="N19" s="40">
        <v>10000</v>
      </c>
      <c r="O19" s="54">
        <v>0</v>
      </c>
      <c r="P19" s="42">
        <v>0</v>
      </c>
      <c r="Q19" s="43">
        <v>2000</v>
      </c>
      <c r="R19" s="44"/>
      <c r="S19" s="63">
        <f>SUM(E19:Q19)</f>
        <v>15800</v>
      </c>
      <c r="T19" s="91">
        <v>2.33</v>
      </c>
      <c r="U19" s="64">
        <f>S19*T19</f>
        <v>36814</v>
      </c>
      <c r="V19" s="7"/>
    </row>
    <row r="20" spans="1:22" x14ac:dyDescent="0.2">
      <c r="A20" s="28"/>
      <c r="B20" s="69"/>
      <c r="C20" s="68"/>
      <c r="D20" s="74"/>
      <c r="E20" s="45">
        <f t="shared" ref="E20:P20" si="8">SUMPRODUCT(E19,$T$19)</f>
        <v>1864</v>
      </c>
      <c r="F20" s="45">
        <f t="shared" si="8"/>
        <v>0</v>
      </c>
      <c r="G20" s="45">
        <f t="shared" si="8"/>
        <v>0</v>
      </c>
      <c r="H20" s="45">
        <f t="shared" si="8"/>
        <v>466</v>
      </c>
      <c r="I20" s="45">
        <f t="shared" si="8"/>
        <v>1165</v>
      </c>
      <c r="J20" s="45">
        <f t="shared" si="8"/>
        <v>2330</v>
      </c>
      <c r="K20" s="45">
        <f t="shared" si="8"/>
        <v>699</v>
      </c>
      <c r="L20" s="45">
        <f t="shared" si="8"/>
        <v>2330</v>
      </c>
      <c r="M20" s="45">
        <f t="shared" si="8"/>
        <v>0</v>
      </c>
      <c r="N20" s="45">
        <f t="shared" si="8"/>
        <v>23300</v>
      </c>
      <c r="O20" s="45">
        <f t="shared" si="8"/>
        <v>0</v>
      </c>
      <c r="P20" s="45">
        <f t="shared" si="8"/>
        <v>0</v>
      </c>
      <c r="Q20" s="45">
        <f t="shared" ref="Q20" si="9">SUMPRODUCT(Q19,$T$19)</f>
        <v>4660</v>
      </c>
      <c r="R20" s="45"/>
      <c r="S20" s="94" t="s">
        <v>28</v>
      </c>
      <c r="T20" s="95"/>
      <c r="U20" s="65">
        <f>U19</f>
        <v>36814</v>
      </c>
    </row>
    <row r="21" spans="1:22" x14ac:dyDescent="0.2">
      <c r="A21" s="26" t="s">
        <v>30</v>
      </c>
      <c r="B21" s="72" t="s">
        <v>37</v>
      </c>
      <c r="C21" s="89"/>
      <c r="D21" s="8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60"/>
      <c r="T21" s="30"/>
      <c r="U21" s="30"/>
    </row>
    <row r="22" spans="1:22" ht="39.950000000000003" customHeight="1" x14ac:dyDescent="0.2">
      <c r="A22" s="27"/>
      <c r="B22" s="75" t="s">
        <v>59</v>
      </c>
      <c r="C22" s="92" t="s">
        <v>70</v>
      </c>
      <c r="D22" s="83" t="s">
        <v>44</v>
      </c>
      <c r="E22" s="31">
        <v>0</v>
      </c>
      <c r="F22" s="32">
        <v>0</v>
      </c>
      <c r="G22" s="51">
        <v>0</v>
      </c>
      <c r="H22" s="47">
        <v>100</v>
      </c>
      <c r="I22" s="52">
        <v>0</v>
      </c>
      <c r="J22" s="48">
        <v>400</v>
      </c>
      <c r="K22" s="49">
        <v>500</v>
      </c>
      <c r="L22" s="55">
        <v>0</v>
      </c>
      <c r="M22" s="53">
        <v>0</v>
      </c>
      <c r="N22" s="40">
        <v>4000</v>
      </c>
      <c r="O22" s="54">
        <v>0</v>
      </c>
      <c r="P22" s="42">
        <v>0</v>
      </c>
      <c r="Q22" s="43">
        <v>1000</v>
      </c>
      <c r="R22" s="44"/>
      <c r="S22" s="63">
        <f>SUM(E22:Q22)</f>
        <v>6000</v>
      </c>
      <c r="T22" s="91">
        <v>2.33</v>
      </c>
      <c r="U22" s="64">
        <f>S22*T22</f>
        <v>13980</v>
      </c>
    </row>
    <row r="23" spans="1:22" x14ac:dyDescent="0.2">
      <c r="A23" s="28"/>
      <c r="B23" s="69"/>
      <c r="C23" s="68"/>
      <c r="D23" s="74"/>
      <c r="E23" s="45">
        <f t="shared" ref="E23:P23" si="10">SUMPRODUCT(E22,$T$22)</f>
        <v>0</v>
      </c>
      <c r="F23" s="45">
        <f t="shared" si="10"/>
        <v>0</v>
      </c>
      <c r="G23" s="45">
        <f t="shared" si="10"/>
        <v>0</v>
      </c>
      <c r="H23" s="45">
        <f t="shared" si="10"/>
        <v>233</v>
      </c>
      <c r="I23" s="45">
        <f t="shared" si="10"/>
        <v>0</v>
      </c>
      <c r="J23" s="45">
        <f t="shared" si="10"/>
        <v>932</v>
      </c>
      <c r="K23" s="45">
        <f t="shared" si="10"/>
        <v>1165</v>
      </c>
      <c r="L23" s="45">
        <f t="shared" si="10"/>
        <v>0</v>
      </c>
      <c r="M23" s="45">
        <f t="shared" si="10"/>
        <v>0</v>
      </c>
      <c r="N23" s="45">
        <f t="shared" si="10"/>
        <v>9320</v>
      </c>
      <c r="O23" s="45">
        <f t="shared" si="10"/>
        <v>0</v>
      </c>
      <c r="P23" s="45">
        <f t="shared" si="10"/>
        <v>0</v>
      </c>
      <c r="Q23" s="45">
        <f t="shared" ref="Q23" si="11">SUMPRODUCT(Q22,$T$22)</f>
        <v>2330</v>
      </c>
      <c r="R23" s="45"/>
      <c r="S23" s="94" t="s">
        <v>30</v>
      </c>
      <c r="T23" s="95"/>
      <c r="U23" s="65">
        <f>U22</f>
        <v>13980</v>
      </c>
    </row>
    <row r="24" spans="1:22" x14ac:dyDescent="0.2">
      <c r="A24" s="26" t="s">
        <v>31</v>
      </c>
      <c r="B24" s="72" t="s">
        <v>38</v>
      </c>
      <c r="C24" s="89"/>
      <c r="D24" s="82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60"/>
      <c r="T24" s="30"/>
      <c r="U24" s="30"/>
    </row>
    <row r="25" spans="1:22" ht="45" customHeight="1" x14ac:dyDescent="0.2">
      <c r="A25" s="27"/>
      <c r="B25" s="80" t="s">
        <v>58</v>
      </c>
      <c r="C25" s="92"/>
      <c r="D25" s="81" t="s">
        <v>44</v>
      </c>
      <c r="E25" s="56">
        <v>0</v>
      </c>
      <c r="F25" s="46">
        <v>0</v>
      </c>
      <c r="G25" s="33">
        <v>0</v>
      </c>
      <c r="H25" s="34">
        <v>0</v>
      </c>
      <c r="I25" s="35">
        <v>0</v>
      </c>
      <c r="J25" s="36">
        <v>0</v>
      </c>
      <c r="K25" s="49">
        <v>200</v>
      </c>
      <c r="L25" s="38">
        <v>0</v>
      </c>
      <c r="M25" s="39">
        <v>0</v>
      </c>
      <c r="N25" s="57">
        <v>0</v>
      </c>
      <c r="O25" s="41">
        <v>0</v>
      </c>
      <c r="P25" s="42">
        <v>0</v>
      </c>
      <c r="Q25" s="43">
        <v>0</v>
      </c>
      <c r="R25" s="44"/>
      <c r="S25" s="63">
        <f>SUM(E25:R25)</f>
        <v>200</v>
      </c>
      <c r="T25" s="91"/>
      <c r="U25" s="64">
        <f>S25*T25</f>
        <v>0</v>
      </c>
    </row>
    <row r="26" spans="1:22" x14ac:dyDescent="0.2">
      <c r="A26" s="28"/>
      <c r="B26" s="69"/>
      <c r="C26" s="68"/>
      <c r="D26" s="70"/>
      <c r="E26" s="45" t="e">
        <f t="shared" ref="E26:P26" si="12">SUMPRODUCT(E25,$T$25)</f>
        <v>#VALUE!</v>
      </c>
      <c r="F26" s="45" t="e">
        <f t="shared" si="12"/>
        <v>#VALUE!</v>
      </c>
      <c r="G26" s="45" t="e">
        <f t="shared" si="12"/>
        <v>#VALUE!</v>
      </c>
      <c r="H26" s="45" t="e">
        <f t="shared" si="12"/>
        <v>#VALUE!</v>
      </c>
      <c r="I26" s="45" t="e">
        <f t="shared" si="12"/>
        <v>#VALUE!</v>
      </c>
      <c r="J26" s="45" t="e">
        <f t="shared" si="12"/>
        <v>#VALUE!</v>
      </c>
      <c r="K26" s="45" t="e">
        <f t="shared" si="12"/>
        <v>#VALUE!</v>
      </c>
      <c r="L26" s="45" t="e">
        <f t="shared" si="12"/>
        <v>#VALUE!</v>
      </c>
      <c r="M26" s="45" t="e">
        <f t="shared" si="12"/>
        <v>#VALUE!</v>
      </c>
      <c r="N26" s="45" t="e">
        <f t="shared" si="12"/>
        <v>#VALUE!</v>
      </c>
      <c r="O26" s="45" t="e">
        <f t="shared" si="12"/>
        <v>#VALUE!</v>
      </c>
      <c r="P26" s="45" t="e">
        <f t="shared" si="12"/>
        <v>#VALUE!</v>
      </c>
      <c r="Q26" s="45" t="e">
        <f t="shared" ref="Q26" si="13">SUMPRODUCT(Q25,$T$25)</f>
        <v>#VALUE!</v>
      </c>
      <c r="R26" s="45"/>
      <c r="S26" s="94" t="s">
        <v>31</v>
      </c>
      <c r="T26" s="95"/>
      <c r="U26" s="65">
        <f>U25</f>
        <v>0</v>
      </c>
    </row>
    <row r="27" spans="1:22" x14ac:dyDescent="0.2">
      <c r="A27" s="26" t="s">
        <v>32</v>
      </c>
      <c r="B27" s="72" t="s">
        <v>39</v>
      </c>
      <c r="C27" s="89"/>
      <c r="D27" s="7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60"/>
      <c r="T27" s="30"/>
      <c r="U27" s="30"/>
    </row>
    <row r="28" spans="1:22" ht="39.950000000000003" customHeight="1" x14ac:dyDescent="0.2">
      <c r="A28" s="27"/>
      <c r="B28" s="87" t="s">
        <v>57</v>
      </c>
      <c r="C28" s="92"/>
      <c r="D28" s="71" t="s">
        <v>44</v>
      </c>
      <c r="E28" s="56">
        <v>0</v>
      </c>
      <c r="F28" s="46">
        <v>0</v>
      </c>
      <c r="G28" s="33">
        <v>0</v>
      </c>
      <c r="H28" s="47">
        <v>200</v>
      </c>
      <c r="I28" s="35">
        <v>0</v>
      </c>
      <c r="J28" s="48">
        <v>600</v>
      </c>
      <c r="K28" s="49">
        <v>200</v>
      </c>
      <c r="L28" s="55">
        <v>1500</v>
      </c>
      <c r="M28" s="39">
        <v>0</v>
      </c>
      <c r="N28" s="57">
        <v>0</v>
      </c>
      <c r="O28" s="54">
        <v>1000</v>
      </c>
      <c r="P28" s="58">
        <v>1000</v>
      </c>
      <c r="Q28" s="43">
        <v>0</v>
      </c>
      <c r="R28" s="44"/>
      <c r="S28" s="63">
        <f>SUM(E28:R28)</f>
        <v>4500</v>
      </c>
      <c r="T28" s="91"/>
      <c r="U28" s="64">
        <f>S28*T28</f>
        <v>0</v>
      </c>
    </row>
    <row r="29" spans="1:22" x14ac:dyDescent="0.2">
      <c r="A29" s="28"/>
      <c r="B29" s="69"/>
      <c r="C29" s="68"/>
      <c r="D29" s="70"/>
      <c r="E29" s="45" t="e">
        <f t="shared" ref="E29:P29" si="14">SUMPRODUCT(E28,$T$28)</f>
        <v>#VALUE!</v>
      </c>
      <c r="F29" s="45" t="e">
        <f t="shared" si="14"/>
        <v>#VALUE!</v>
      </c>
      <c r="G29" s="45" t="e">
        <f t="shared" si="14"/>
        <v>#VALUE!</v>
      </c>
      <c r="H29" s="45" t="e">
        <f t="shared" si="14"/>
        <v>#VALUE!</v>
      </c>
      <c r="I29" s="45" t="e">
        <f t="shared" si="14"/>
        <v>#VALUE!</v>
      </c>
      <c r="J29" s="45" t="e">
        <f t="shared" si="14"/>
        <v>#VALUE!</v>
      </c>
      <c r="K29" s="45" t="e">
        <f t="shared" si="14"/>
        <v>#VALUE!</v>
      </c>
      <c r="L29" s="45" t="e">
        <f t="shared" si="14"/>
        <v>#VALUE!</v>
      </c>
      <c r="M29" s="45" t="e">
        <f t="shared" si="14"/>
        <v>#VALUE!</v>
      </c>
      <c r="N29" s="45" t="e">
        <f t="shared" si="14"/>
        <v>#VALUE!</v>
      </c>
      <c r="O29" s="45" t="e">
        <f t="shared" si="14"/>
        <v>#VALUE!</v>
      </c>
      <c r="P29" s="45" t="e">
        <f t="shared" si="14"/>
        <v>#VALUE!</v>
      </c>
      <c r="Q29" s="45" t="e">
        <f t="shared" ref="Q29" si="15">SUMPRODUCT(Q28,$T$28)</f>
        <v>#VALUE!</v>
      </c>
      <c r="R29" s="45"/>
      <c r="S29" s="94" t="s">
        <v>32</v>
      </c>
      <c r="T29" s="95"/>
      <c r="U29" s="65">
        <f>U28</f>
        <v>0</v>
      </c>
    </row>
    <row r="30" spans="1:22" x14ac:dyDescent="0.2">
      <c r="A30" s="26" t="s">
        <v>33</v>
      </c>
      <c r="B30" s="72" t="s">
        <v>40</v>
      </c>
      <c r="C30" s="89"/>
      <c r="D30" s="73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60"/>
      <c r="T30" s="30"/>
      <c r="U30" s="30"/>
    </row>
    <row r="31" spans="1:22" ht="39.950000000000003" customHeight="1" x14ac:dyDescent="0.2">
      <c r="A31" s="27"/>
      <c r="B31" s="87" t="s">
        <v>56</v>
      </c>
      <c r="C31" s="92"/>
      <c r="D31" s="71" t="s">
        <v>44</v>
      </c>
      <c r="E31" s="56">
        <v>0</v>
      </c>
      <c r="F31" s="46">
        <v>0</v>
      </c>
      <c r="G31" s="33">
        <v>0</v>
      </c>
      <c r="H31" s="47">
        <v>200</v>
      </c>
      <c r="I31" s="35">
        <v>0</v>
      </c>
      <c r="J31" s="48">
        <v>400</v>
      </c>
      <c r="K31" s="49">
        <v>200</v>
      </c>
      <c r="L31" s="55">
        <v>1000</v>
      </c>
      <c r="M31" s="39">
        <v>0</v>
      </c>
      <c r="N31" s="57">
        <v>0</v>
      </c>
      <c r="O31" s="54">
        <v>1000</v>
      </c>
      <c r="P31" s="58">
        <v>1000</v>
      </c>
      <c r="Q31" s="43">
        <v>0</v>
      </c>
      <c r="R31" s="44"/>
      <c r="S31" s="63">
        <f>SUM(E31:Q31)</f>
        <v>3800</v>
      </c>
      <c r="T31" s="91"/>
      <c r="U31" s="64">
        <f>S31*T31</f>
        <v>0</v>
      </c>
    </row>
    <row r="32" spans="1:22" x14ac:dyDescent="0.2">
      <c r="A32" s="28"/>
      <c r="B32" s="69"/>
      <c r="C32" s="68"/>
      <c r="D32" s="70"/>
      <c r="E32" s="45" t="e">
        <f t="shared" ref="E32:P32" si="16">SUMPRODUCT(E31,$T$31)</f>
        <v>#VALUE!</v>
      </c>
      <c r="F32" s="45" t="e">
        <f t="shared" si="16"/>
        <v>#VALUE!</v>
      </c>
      <c r="G32" s="45" t="e">
        <f t="shared" si="16"/>
        <v>#VALUE!</v>
      </c>
      <c r="H32" s="45" t="e">
        <f t="shared" si="16"/>
        <v>#VALUE!</v>
      </c>
      <c r="I32" s="45" t="e">
        <f t="shared" si="16"/>
        <v>#VALUE!</v>
      </c>
      <c r="J32" s="45" t="e">
        <f t="shared" si="16"/>
        <v>#VALUE!</v>
      </c>
      <c r="K32" s="45" t="e">
        <f t="shared" si="16"/>
        <v>#VALUE!</v>
      </c>
      <c r="L32" s="45" t="e">
        <f t="shared" si="16"/>
        <v>#VALUE!</v>
      </c>
      <c r="M32" s="45" t="e">
        <f t="shared" si="16"/>
        <v>#VALUE!</v>
      </c>
      <c r="N32" s="45" t="e">
        <f t="shared" si="16"/>
        <v>#VALUE!</v>
      </c>
      <c r="O32" s="45" t="e">
        <f t="shared" si="16"/>
        <v>#VALUE!</v>
      </c>
      <c r="P32" s="45" t="e">
        <f t="shared" si="16"/>
        <v>#VALUE!</v>
      </c>
      <c r="Q32" s="45" t="e">
        <f t="shared" ref="Q32" si="17">SUMPRODUCT(Q31,$T$31)</f>
        <v>#VALUE!</v>
      </c>
      <c r="R32" s="45">
        <v>0</v>
      </c>
      <c r="S32" s="94" t="s">
        <v>33</v>
      </c>
      <c r="T32" s="95"/>
      <c r="U32" s="65">
        <f>U31</f>
        <v>0</v>
      </c>
    </row>
    <row r="33" spans="1:22" x14ac:dyDescent="0.2">
      <c r="A33" s="26" t="s">
        <v>34</v>
      </c>
      <c r="B33" s="72" t="s">
        <v>41</v>
      </c>
      <c r="C33" s="89"/>
      <c r="D33" s="7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60"/>
      <c r="T33" s="30"/>
      <c r="U33" s="30"/>
    </row>
    <row r="34" spans="1:22" ht="50.1" customHeight="1" x14ac:dyDescent="0.2">
      <c r="A34" s="27"/>
      <c r="B34" s="88" t="s">
        <v>63</v>
      </c>
      <c r="C34" s="92"/>
      <c r="D34" s="81" t="s">
        <v>44</v>
      </c>
      <c r="E34" s="56">
        <v>0</v>
      </c>
      <c r="F34" s="46">
        <v>0</v>
      </c>
      <c r="G34" s="33">
        <v>0</v>
      </c>
      <c r="H34" s="34">
        <v>0</v>
      </c>
      <c r="I34" s="35">
        <v>0</v>
      </c>
      <c r="J34" s="36">
        <v>0</v>
      </c>
      <c r="K34" s="37">
        <v>0</v>
      </c>
      <c r="L34" s="55">
        <v>4000</v>
      </c>
      <c r="M34" s="39">
        <v>0</v>
      </c>
      <c r="N34" s="57">
        <v>0</v>
      </c>
      <c r="O34" s="41">
        <v>0</v>
      </c>
      <c r="P34" s="42">
        <v>0</v>
      </c>
      <c r="Q34" s="43">
        <v>0</v>
      </c>
      <c r="R34" s="44"/>
      <c r="S34" s="63">
        <f>SUM(E34:R34)</f>
        <v>4000</v>
      </c>
      <c r="T34" s="91"/>
      <c r="U34" s="64">
        <f>S34*T34</f>
        <v>0</v>
      </c>
    </row>
    <row r="35" spans="1:22" x14ac:dyDescent="0.2">
      <c r="A35" s="28"/>
      <c r="B35" s="69"/>
      <c r="C35" s="68"/>
      <c r="D35" s="70"/>
      <c r="E35" s="45" t="e">
        <f t="shared" ref="E35:P35" si="18">SUMPRODUCT(E34,$T$34)</f>
        <v>#VALUE!</v>
      </c>
      <c r="F35" s="45" t="e">
        <f t="shared" si="18"/>
        <v>#VALUE!</v>
      </c>
      <c r="G35" s="45" t="e">
        <f t="shared" si="18"/>
        <v>#VALUE!</v>
      </c>
      <c r="H35" s="45" t="e">
        <f t="shared" si="18"/>
        <v>#VALUE!</v>
      </c>
      <c r="I35" s="45" t="e">
        <f t="shared" si="18"/>
        <v>#VALUE!</v>
      </c>
      <c r="J35" s="45" t="e">
        <f t="shared" si="18"/>
        <v>#VALUE!</v>
      </c>
      <c r="K35" s="45" t="e">
        <f t="shared" si="18"/>
        <v>#VALUE!</v>
      </c>
      <c r="L35" s="45" t="e">
        <f t="shared" si="18"/>
        <v>#VALUE!</v>
      </c>
      <c r="M35" s="45" t="e">
        <f t="shared" si="18"/>
        <v>#VALUE!</v>
      </c>
      <c r="N35" s="45" t="e">
        <f t="shared" si="18"/>
        <v>#VALUE!</v>
      </c>
      <c r="O35" s="45" t="e">
        <f t="shared" si="18"/>
        <v>#VALUE!</v>
      </c>
      <c r="P35" s="45" t="e">
        <f t="shared" si="18"/>
        <v>#VALUE!</v>
      </c>
      <c r="Q35" s="45" t="e">
        <f t="shared" ref="Q35" si="19">SUMPRODUCT(Q34,$T$34)</f>
        <v>#VALUE!</v>
      </c>
      <c r="R35" s="45"/>
      <c r="S35" s="94" t="s">
        <v>34</v>
      </c>
      <c r="T35" s="95"/>
      <c r="U35" s="65">
        <f>U34</f>
        <v>0</v>
      </c>
    </row>
    <row r="36" spans="1:22" x14ac:dyDescent="0.2">
      <c r="A36" s="26" t="s">
        <v>35</v>
      </c>
      <c r="B36" s="72" t="s">
        <v>42</v>
      </c>
      <c r="C36" s="89"/>
      <c r="D36" s="77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60"/>
      <c r="T36" s="30"/>
      <c r="U36" s="30"/>
    </row>
    <row r="37" spans="1:22" ht="50.1" customHeight="1" x14ac:dyDescent="0.2">
      <c r="A37" s="27"/>
      <c r="B37" s="88" t="s">
        <v>64</v>
      </c>
      <c r="C37" s="92"/>
      <c r="D37" s="71" t="s">
        <v>44</v>
      </c>
      <c r="E37" s="56">
        <v>0</v>
      </c>
      <c r="F37" s="46">
        <v>0</v>
      </c>
      <c r="G37" s="33">
        <v>0</v>
      </c>
      <c r="H37" s="34">
        <v>0</v>
      </c>
      <c r="I37" s="35">
        <v>0</v>
      </c>
      <c r="J37" s="36">
        <v>0</v>
      </c>
      <c r="K37" s="37">
        <v>0</v>
      </c>
      <c r="L37" s="55">
        <v>2000</v>
      </c>
      <c r="M37" s="39">
        <v>0</v>
      </c>
      <c r="N37" s="57">
        <v>0</v>
      </c>
      <c r="O37" s="41">
        <v>0</v>
      </c>
      <c r="P37" s="42">
        <v>0</v>
      </c>
      <c r="Q37" s="43">
        <v>0</v>
      </c>
      <c r="R37" s="44"/>
      <c r="S37" s="63">
        <f>SUM(E37:R37)</f>
        <v>2000</v>
      </c>
      <c r="T37" s="91"/>
      <c r="U37" s="64">
        <f>S37*T37</f>
        <v>0</v>
      </c>
    </row>
    <row r="38" spans="1:22" x14ac:dyDescent="0.2">
      <c r="A38" s="28"/>
      <c r="B38" s="69"/>
      <c r="C38" s="68"/>
      <c r="D38" s="70"/>
      <c r="E38" s="45" t="e">
        <f t="shared" ref="E38:P38" si="20">SUMPRODUCT(E37,$T$37)</f>
        <v>#VALUE!</v>
      </c>
      <c r="F38" s="45" t="e">
        <f t="shared" si="20"/>
        <v>#VALUE!</v>
      </c>
      <c r="G38" s="45" t="e">
        <f t="shared" si="20"/>
        <v>#VALUE!</v>
      </c>
      <c r="H38" s="45" t="e">
        <f t="shared" si="20"/>
        <v>#VALUE!</v>
      </c>
      <c r="I38" s="45" t="e">
        <f t="shared" si="20"/>
        <v>#VALUE!</v>
      </c>
      <c r="J38" s="45" t="e">
        <f t="shared" si="20"/>
        <v>#VALUE!</v>
      </c>
      <c r="K38" s="45" t="e">
        <f t="shared" si="20"/>
        <v>#VALUE!</v>
      </c>
      <c r="L38" s="45" t="e">
        <f t="shared" si="20"/>
        <v>#VALUE!</v>
      </c>
      <c r="M38" s="45" t="e">
        <f t="shared" si="20"/>
        <v>#VALUE!</v>
      </c>
      <c r="N38" s="45" t="e">
        <f t="shared" si="20"/>
        <v>#VALUE!</v>
      </c>
      <c r="O38" s="45" t="e">
        <f t="shared" si="20"/>
        <v>#VALUE!</v>
      </c>
      <c r="P38" s="45" t="e">
        <f t="shared" si="20"/>
        <v>#VALUE!</v>
      </c>
      <c r="Q38" s="45" t="e">
        <f t="shared" ref="Q38" si="21">SUMPRODUCT(Q37,$T$37)</f>
        <v>#VALUE!</v>
      </c>
      <c r="R38" s="45"/>
      <c r="S38" s="94" t="s">
        <v>35</v>
      </c>
      <c r="T38" s="95"/>
      <c r="U38" s="65">
        <f>U37</f>
        <v>0</v>
      </c>
    </row>
    <row r="39" spans="1:22" x14ac:dyDescent="0.2">
      <c r="A39" s="26" t="s">
        <v>36</v>
      </c>
      <c r="B39" s="72" t="s">
        <v>43</v>
      </c>
      <c r="C39" s="89"/>
      <c r="D39" s="73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60"/>
      <c r="T39" s="30"/>
      <c r="U39" s="30"/>
    </row>
    <row r="40" spans="1:22" ht="39.950000000000003" customHeight="1" x14ac:dyDescent="0.2">
      <c r="A40" s="27"/>
      <c r="B40" s="75" t="s">
        <v>55</v>
      </c>
      <c r="C40" s="93"/>
      <c r="D40" s="76" t="s">
        <v>44</v>
      </c>
      <c r="E40" s="31">
        <v>50</v>
      </c>
      <c r="F40" s="46">
        <v>0</v>
      </c>
      <c r="G40" s="33">
        <v>0</v>
      </c>
      <c r="H40" s="34">
        <v>0</v>
      </c>
      <c r="I40" s="35">
        <v>0</v>
      </c>
      <c r="J40" s="36">
        <v>0</v>
      </c>
      <c r="K40" s="37">
        <v>0</v>
      </c>
      <c r="L40" s="38">
        <v>0</v>
      </c>
      <c r="M40" s="39">
        <v>0</v>
      </c>
      <c r="N40" s="57">
        <v>0</v>
      </c>
      <c r="O40" s="41">
        <v>0</v>
      </c>
      <c r="P40" s="42">
        <v>0</v>
      </c>
      <c r="Q40" s="43">
        <v>0</v>
      </c>
      <c r="R40" s="59"/>
      <c r="S40" s="63">
        <f>SUM(E40:Q40)</f>
        <v>50</v>
      </c>
      <c r="T40" s="91"/>
      <c r="U40" s="66">
        <f>S40*T40</f>
        <v>0</v>
      </c>
      <c r="V40" s="8"/>
    </row>
    <row r="41" spans="1:22" x14ac:dyDescent="0.2">
      <c r="A41" s="28"/>
      <c r="B41" s="69"/>
      <c r="C41" s="68"/>
      <c r="D41" s="74"/>
      <c r="E41" s="45" t="e">
        <f t="shared" ref="E41:P41" si="22">SUMPRODUCT(E40,$T$40)</f>
        <v>#VALUE!</v>
      </c>
      <c r="F41" s="45" t="e">
        <f t="shared" si="22"/>
        <v>#VALUE!</v>
      </c>
      <c r="G41" s="45" t="e">
        <f t="shared" si="22"/>
        <v>#VALUE!</v>
      </c>
      <c r="H41" s="45" t="e">
        <f t="shared" si="22"/>
        <v>#VALUE!</v>
      </c>
      <c r="I41" s="45" t="e">
        <f t="shared" si="22"/>
        <v>#VALUE!</v>
      </c>
      <c r="J41" s="45" t="e">
        <f t="shared" si="22"/>
        <v>#VALUE!</v>
      </c>
      <c r="K41" s="45" t="e">
        <f t="shared" si="22"/>
        <v>#VALUE!</v>
      </c>
      <c r="L41" s="45" t="e">
        <f t="shared" si="22"/>
        <v>#VALUE!</v>
      </c>
      <c r="M41" s="45" t="e">
        <f t="shared" si="22"/>
        <v>#VALUE!</v>
      </c>
      <c r="N41" s="45" t="e">
        <f t="shared" si="22"/>
        <v>#VALUE!</v>
      </c>
      <c r="O41" s="45" t="e">
        <f t="shared" si="22"/>
        <v>#VALUE!</v>
      </c>
      <c r="P41" s="45" t="e">
        <f t="shared" si="22"/>
        <v>#VALUE!</v>
      </c>
      <c r="Q41" s="45" t="e">
        <f t="shared" ref="Q41" si="23">SUMPRODUCT(Q40,$T$40)</f>
        <v>#VALUE!</v>
      </c>
      <c r="R41" s="45"/>
      <c r="S41" s="94" t="s">
        <v>36</v>
      </c>
      <c r="T41" s="95"/>
      <c r="U41" s="65">
        <f>U40</f>
        <v>0</v>
      </c>
    </row>
    <row r="42" spans="1:22" x14ac:dyDescent="0.2">
      <c r="A42" s="26" t="s">
        <v>45</v>
      </c>
      <c r="B42" s="72" t="s">
        <v>46</v>
      </c>
      <c r="C42" s="89"/>
      <c r="D42" s="73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60"/>
      <c r="T42" s="30"/>
      <c r="U42" s="30"/>
    </row>
    <row r="43" spans="1:22" ht="39.950000000000003" customHeight="1" x14ac:dyDescent="0.2">
      <c r="A43" s="27"/>
      <c r="B43" s="75" t="s">
        <v>52</v>
      </c>
      <c r="C43" s="93"/>
      <c r="D43" s="78" t="s">
        <v>44</v>
      </c>
      <c r="E43" s="31">
        <v>0</v>
      </c>
      <c r="F43" s="46">
        <v>0</v>
      </c>
      <c r="G43" s="33">
        <v>0</v>
      </c>
      <c r="H43" s="34">
        <v>0</v>
      </c>
      <c r="I43" s="35">
        <v>0</v>
      </c>
      <c r="J43" s="36">
        <v>0</v>
      </c>
      <c r="K43" s="37">
        <v>0</v>
      </c>
      <c r="L43" s="38">
        <v>0</v>
      </c>
      <c r="M43" s="39">
        <v>0</v>
      </c>
      <c r="N43" s="57">
        <v>2000</v>
      </c>
      <c r="O43" s="41">
        <v>0</v>
      </c>
      <c r="P43" s="42">
        <v>0</v>
      </c>
      <c r="Q43" s="43">
        <v>0</v>
      </c>
      <c r="R43" s="59"/>
      <c r="S43" s="63">
        <f>SUM(E43:Q43)</f>
        <v>2000</v>
      </c>
      <c r="T43" s="91"/>
      <c r="U43" s="66">
        <f>S43*T43</f>
        <v>0</v>
      </c>
      <c r="V43" s="8"/>
    </row>
    <row r="44" spans="1:22" x14ac:dyDescent="0.2">
      <c r="A44" s="28"/>
      <c r="B44" s="69"/>
      <c r="C44" s="68"/>
      <c r="D44" s="74"/>
      <c r="E44" s="45" t="e">
        <f t="shared" ref="E44:M44" si="24">SUMPRODUCT(E43,$T$40)</f>
        <v>#VALUE!</v>
      </c>
      <c r="F44" s="45" t="e">
        <f t="shared" si="24"/>
        <v>#VALUE!</v>
      </c>
      <c r="G44" s="45" t="e">
        <f t="shared" si="24"/>
        <v>#VALUE!</v>
      </c>
      <c r="H44" s="45" t="e">
        <f t="shared" si="24"/>
        <v>#VALUE!</v>
      </c>
      <c r="I44" s="45" t="e">
        <f t="shared" si="24"/>
        <v>#VALUE!</v>
      </c>
      <c r="J44" s="45" t="e">
        <f t="shared" si="24"/>
        <v>#VALUE!</v>
      </c>
      <c r="K44" s="45" t="e">
        <f t="shared" si="24"/>
        <v>#VALUE!</v>
      </c>
      <c r="L44" s="45" t="e">
        <f t="shared" si="24"/>
        <v>#VALUE!</v>
      </c>
      <c r="M44" s="45" t="e">
        <f t="shared" si="24"/>
        <v>#VALUE!</v>
      </c>
      <c r="N44" s="45" t="e">
        <f>SUMPRODUCT(N43,$T$43)</f>
        <v>#VALUE!</v>
      </c>
      <c r="O44" s="45" t="e">
        <f>SUMPRODUCT(O43,$T$40)</f>
        <v>#VALUE!</v>
      </c>
      <c r="P44" s="45" t="e">
        <f>SUMPRODUCT(P43,$T$40)</f>
        <v>#VALUE!</v>
      </c>
      <c r="Q44" s="45" t="e">
        <f t="shared" ref="Q44" si="25">SUMPRODUCT(Q43,$T$40)</f>
        <v>#VALUE!</v>
      </c>
      <c r="R44" s="45"/>
      <c r="S44" s="94" t="s">
        <v>45</v>
      </c>
      <c r="T44" s="95"/>
      <c r="U44" s="65">
        <f>U43</f>
        <v>0</v>
      </c>
    </row>
    <row r="45" spans="1:22" x14ac:dyDescent="0.2">
      <c r="A45" s="26" t="s">
        <v>47</v>
      </c>
      <c r="B45" s="72" t="s">
        <v>48</v>
      </c>
      <c r="C45" s="89"/>
      <c r="D45" s="73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60"/>
      <c r="T45" s="30"/>
      <c r="U45" s="30"/>
    </row>
    <row r="46" spans="1:22" ht="39.950000000000003" customHeight="1" x14ac:dyDescent="0.2">
      <c r="A46" s="27"/>
      <c r="B46" s="75" t="s">
        <v>53</v>
      </c>
      <c r="C46" s="93"/>
      <c r="D46" s="76" t="s">
        <v>44</v>
      </c>
      <c r="E46" s="31">
        <v>0</v>
      </c>
      <c r="F46" s="46">
        <v>0</v>
      </c>
      <c r="G46" s="33">
        <v>0</v>
      </c>
      <c r="H46" s="34">
        <v>0</v>
      </c>
      <c r="I46" s="35">
        <v>0</v>
      </c>
      <c r="J46" s="36">
        <v>0</v>
      </c>
      <c r="K46" s="37">
        <v>0</v>
      </c>
      <c r="L46" s="38">
        <v>0</v>
      </c>
      <c r="M46" s="39">
        <v>0</v>
      </c>
      <c r="N46" s="57">
        <v>2000</v>
      </c>
      <c r="O46" s="41">
        <v>0</v>
      </c>
      <c r="P46" s="42">
        <v>0</v>
      </c>
      <c r="Q46" s="43">
        <v>500</v>
      </c>
      <c r="R46" s="59"/>
      <c r="S46" s="63">
        <f>SUM(E46:Q46)</f>
        <v>2500</v>
      </c>
      <c r="T46" s="91"/>
      <c r="U46" s="66">
        <f>S46*T46</f>
        <v>0</v>
      </c>
      <c r="V46" s="8"/>
    </row>
    <row r="47" spans="1:22" x14ac:dyDescent="0.2">
      <c r="A47" s="5"/>
      <c r="B47" s="69"/>
      <c r="C47" s="68"/>
      <c r="D47" s="79"/>
      <c r="E47" s="45" t="e">
        <f t="shared" ref="E47:M47" si="26">SUMPRODUCT(E46,$T$40)</f>
        <v>#VALUE!</v>
      </c>
      <c r="F47" s="45" t="e">
        <f t="shared" si="26"/>
        <v>#VALUE!</v>
      </c>
      <c r="G47" s="45" t="e">
        <f t="shared" si="26"/>
        <v>#VALUE!</v>
      </c>
      <c r="H47" s="45" t="e">
        <f t="shared" si="26"/>
        <v>#VALUE!</v>
      </c>
      <c r="I47" s="45" t="e">
        <f t="shared" si="26"/>
        <v>#VALUE!</v>
      </c>
      <c r="J47" s="45" t="e">
        <f t="shared" si="26"/>
        <v>#VALUE!</v>
      </c>
      <c r="K47" s="45" t="e">
        <f t="shared" si="26"/>
        <v>#VALUE!</v>
      </c>
      <c r="L47" s="45" t="e">
        <f t="shared" si="26"/>
        <v>#VALUE!</v>
      </c>
      <c r="M47" s="45" t="e">
        <f t="shared" si="26"/>
        <v>#VALUE!</v>
      </c>
      <c r="N47" s="45" t="e">
        <f>SUMPRODUCT(N46,$T$46)</f>
        <v>#VALUE!</v>
      </c>
      <c r="O47" s="45" t="e">
        <f>SUMPRODUCT(O46,$T$40)</f>
        <v>#VALUE!</v>
      </c>
      <c r="P47" s="45" t="e">
        <f>SUMPRODUCT(P46,$T$40)</f>
        <v>#VALUE!</v>
      </c>
      <c r="Q47" s="45" t="e">
        <f t="shared" ref="Q47" si="27">SUMPRODUCT(Q46,$T$40)</f>
        <v>#VALUE!</v>
      </c>
      <c r="R47" s="45"/>
      <c r="S47" s="94" t="s">
        <v>47</v>
      </c>
      <c r="T47" s="95"/>
      <c r="U47" s="65">
        <f>U46</f>
        <v>0</v>
      </c>
    </row>
    <row r="48" spans="1:22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</sheetData>
  <sheetProtection algorithmName="SHA-512" hashValue="j+WVzqhQh2uU0P+nE4EEILWmGmkdL7Z82nHgivB9sWZGGbgd1Q92x2qYFJRvKop2ylxXfMR/kl+JzDQehUVufw==" saltValue="9mADwSkslIXxkeyxoU/Q7Q==" spinCount="100000" sheet="1" objects="1" scenarios="1"/>
  <mergeCells count="17">
    <mergeCell ref="S26:T26"/>
    <mergeCell ref="S11:T11"/>
    <mergeCell ref="S23:T23"/>
    <mergeCell ref="S8:T8"/>
    <mergeCell ref="S14:T14"/>
    <mergeCell ref="S47:T47"/>
    <mergeCell ref="S44:T44"/>
    <mergeCell ref="S29:T29"/>
    <mergeCell ref="S35:T35"/>
    <mergeCell ref="S32:T32"/>
    <mergeCell ref="S38:T38"/>
    <mergeCell ref="S41:T41"/>
    <mergeCell ref="S17:T17"/>
    <mergeCell ref="S20:T20"/>
    <mergeCell ref="A1:T1"/>
    <mergeCell ref="A3:U3"/>
    <mergeCell ref="A4:U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Monika Krčmová</cp:lastModifiedBy>
  <dcterms:created xsi:type="dcterms:W3CDTF">2021-03-19T13:50:00Z</dcterms:created>
  <dcterms:modified xsi:type="dcterms:W3CDTF">2021-05-28T11:25:24Z</dcterms:modified>
</cp:coreProperties>
</file>