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12-2021\A) výzva\"/>
    </mc:Choice>
  </mc:AlternateContent>
  <bookViews>
    <workbookView xWindow="0" yWindow="0" windowWidth="28800" windowHeight="12435" tabRatio="568"/>
  </bookViews>
  <sheets>
    <sheet name="Příloha č. 1 výzvy" sheetId="1" r:id="rId1"/>
  </sheets>
  <definedNames>
    <definedName name="_xlnm._FilterDatabase" localSheetId="0" hidden="1">'Příloha č. 1 výzvy'!$C$6:$T$63</definedName>
    <definedName name="Z_061213C0_1A57_4088_9F7A_28D5FD8C29D1_.wvu.FilterData" localSheetId="0" hidden="1">'Příloha č. 1 výzvy'!$C$6:$T$37</definedName>
    <definedName name="Z_180FB575_DAFE_4AA2_85D8_651D2BE60CD7_.wvu.FilterData" localSheetId="0" hidden="1">'Příloha č. 1 výzvy'!$C$6:$T$63</definedName>
    <definedName name="Z_2A0E05BE_A403_487B_8C6A_12025AE7FBD0_.wvu.FilterData" localSheetId="0" hidden="1">'Příloha č. 1 výzvy'!$C$6:$T$37</definedName>
    <definedName name="Z_2B82EEBE_4EA4_4E43_AFA6_3C2EFC2D5EFB_.wvu.FilterData" localSheetId="0" hidden="1">'Příloha č. 1 výzvy'!$C$6:$T$37</definedName>
    <definedName name="Z_2C8B7ABC_041E_4678_8511_BB1FE4CC5621_.wvu.FilterData" localSheetId="0" hidden="1">'Příloha č. 1 výzvy'!$C$6:$T$37</definedName>
    <definedName name="Z_2ED22BB8_B6A4_4A75_8C91_397A9336033C_.wvu.FilterData" localSheetId="0" hidden="1">'Příloha č. 1 výzvy'!$C$6:$T$37</definedName>
    <definedName name="Z_647125F8_AA1D_4E94_84FD_4A41EFE8C4C5_.wvu.FilterData" localSheetId="0" hidden="1">'Příloha č. 1 výzvy'!$C$6:$T$37</definedName>
    <definedName name="Z_B79B28BA_418A_4A4A_9220_033D513A58D0_.wvu.FilterData" localSheetId="0" hidden="1">'Příloha č. 1 výzvy'!$C$6:$T$63</definedName>
    <definedName name="Z_C4373443_3A7F_4B3A_8624_0A77084C2731_.wvu.FilterData" localSheetId="0" hidden="1">'Příloha č. 1 výzvy'!$C$6:$T$37</definedName>
    <definedName name="Z_DBBBD833_2E82_4056_BEEA_4100DA8EAEBD_.wvu.FilterData" localSheetId="0" hidden="1">'Příloha č. 1 výzvy'!$C$6:$T$37</definedName>
    <definedName name="Z_E614A92B_481E_411E_B3B5_B932A25F2193_.wvu.FilterData" localSheetId="0" hidden="1">'Příloha č. 1 výzvy'!$C$6:$T$37</definedName>
    <definedName name="Z_F540AD59_FEF1_4E52_951A_27252364FF8B_.wvu.FilterData" localSheetId="0" hidden="1">'Příloha č. 1 výzvy'!$C$6:$T$37</definedName>
    <definedName name="Z_F65C2F09_A67B_42F0_A0F7_1348087EF149_.wvu.FilterData" localSheetId="0" hidden="1">'Příloha č. 1 výzvy'!$C$6:$T$32</definedName>
    <definedName name="Z_FB3693EB_E913_42D8_A06B_3AB4E5DEF6D8_.wvu.FilterData" localSheetId="0" hidden="1">'Příloha č. 1 výzvy'!$C$6:$T$37</definedName>
    <definedName name="Z_FD2B6FBC_6CD4_4EF6_A7D2_B3247C457236_.wvu.FilterData" localSheetId="0" hidden="1">'Příloha č. 1 výzvy'!$C$6:$T$37</definedName>
  </definedNames>
  <calcPr calcId="162913"/>
  <customWorkbookViews>
    <customWorkbookView name="FIND Vištejnová" guid="{2A0E05BE-A403-487B-8C6A-12025AE7FBD0}" maximized="1" windowWidth="0" windowHeight="0" activeSheetId="0"/>
    <customWorkbookView name="FIND Racek" guid="{FB3693EB-E913-42D8-A06B-3AB4E5DEF6D8}" maximized="1" windowWidth="0" windowHeight="0" activeSheetId="0"/>
    <customWorkbookView name="FIND Tonar" guid="{C4373443-3A7F-4B3A-8624-0A77084C2731}" maximized="1" windowWidth="0" windowHeight="0" activeSheetId="0"/>
    <customWorkbookView name="Kamil" guid="{180FB575-DAFE-4AA2-85D8-651D2BE60CD7}" maximized="1" windowWidth="0" windowHeight="0" activeSheetId="0"/>
    <customWorkbookView name="FIND Mareš" guid="{FD2B6FBC-6CD4-4EF6-A7D2-B3247C457236}" maximized="1" windowWidth="0" windowHeight="0" activeSheetId="0"/>
    <customWorkbookView name="Chaperon Hemminki" guid="{DBBBD833-2E82-4056-BEEA-4100DA8EAEBD}" maximized="1" windowWidth="0" windowHeight="0" activeSheetId="0"/>
    <customWorkbookView name="FIND Štengl" guid="{2C8B7ABC-041E-4678-8511-BB1FE4CC5621}" maximized="1" windowWidth="0" windowHeight="0" activeSheetId="0"/>
    <customWorkbookView name="FIND Matějovič" guid="{647125F8-AA1D-4E94-84FD-4A41EFE8C4C5}" maximized="1" windowWidth="0" windowHeight="0" activeSheetId="0"/>
    <customWorkbookView name="FIND Klein" guid="{061213C0-1A57-4088-9F7A-28D5FD8C29D1}" maximized="1" windowWidth="0" windowHeight="0" activeSheetId="0"/>
    <customWorkbookView name="FIND Reischig" guid="{2ED22BB8-B6A4-4A75-8C91-397A9336033C}" maximized="1" windowWidth="0" windowHeight="0" activeSheetId="0"/>
    <customWorkbookView name="Škudrnová Eva – osobní zobrazení" guid="{F65C2F09-A67B-42F0-A0F7-1348087EF149}" maximized="1" windowWidth="0" windowHeight="0" activeSheetId="0"/>
    <customWorkbookView name="AMTMI Liška" guid="{B79B28BA-418A-4A4A-9220-033D513A58D0}" maximized="1" windowWidth="0" windowHeight="0" activeSheetId="0"/>
    <customWorkbookView name="FIND Cendelín" guid="{E614A92B-481E-411E-B3B5-B932A25F2193}" maximized="1" windowWidth="0" windowHeight="0" activeSheetId="0"/>
    <customWorkbookView name="FIND Kuncová" guid="{2B82EEBE-4EA4-4E43-AFA6-3C2EFC2D5EFB}" maximized="1" windowWidth="0" windowHeight="0" activeSheetId="0"/>
    <customWorkbookView name="FIND Hrabák" guid="{F540AD59-FEF1-4E52-951A-27252364FF8B}" maximized="1" windowWidth="0" windowHeight="0" activeSheetId="0"/>
  </customWorkbookViews>
</workbook>
</file>

<file path=xl/calcChain.xml><?xml version="1.0" encoding="utf-8"?>
<calcChain xmlns="http://schemas.openxmlformats.org/spreadsheetml/2006/main">
  <c r="T53" i="1" l="1"/>
  <c r="G63" i="1" l="1"/>
  <c r="H63" i="1"/>
  <c r="I63" i="1"/>
  <c r="J63" i="1"/>
  <c r="K63" i="1"/>
  <c r="L63" i="1"/>
  <c r="M63" i="1"/>
  <c r="N63" i="1"/>
  <c r="O63" i="1"/>
  <c r="P63" i="1"/>
  <c r="Q63" i="1"/>
  <c r="F63" i="1"/>
  <c r="G56" i="1"/>
  <c r="H56" i="1"/>
  <c r="I56" i="1"/>
  <c r="J56" i="1"/>
  <c r="K56" i="1"/>
  <c r="L56" i="1"/>
  <c r="M56" i="1"/>
  <c r="N56" i="1"/>
  <c r="O56" i="1"/>
  <c r="P56" i="1"/>
  <c r="Q56" i="1"/>
  <c r="F56" i="1"/>
  <c r="F53" i="1"/>
  <c r="G53" i="1"/>
  <c r="H53" i="1"/>
  <c r="I53" i="1"/>
  <c r="J53" i="1"/>
  <c r="L53" i="1"/>
  <c r="M53" i="1"/>
  <c r="N53" i="1"/>
  <c r="O53" i="1"/>
  <c r="P53" i="1"/>
  <c r="Q53" i="1"/>
  <c r="K53" i="1"/>
  <c r="J46" i="1"/>
  <c r="K46" i="1"/>
  <c r="L46" i="1"/>
  <c r="M46" i="1"/>
  <c r="N46" i="1"/>
  <c r="O46" i="1"/>
  <c r="P46" i="1"/>
  <c r="Q46" i="1"/>
  <c r="I46" i="1"/>
  <c r="H46" i="1"/>
  <c r="G46" i="1"/>
  <c r="F46" i="1"/>
  <c r="G43" i="1"/>
  <c r="H43" i="1"/>
  <c r="I43" i="1"/>
  <c r="J43" i="1"/>
  <c r="K43" i="1"/>
  <c r="L43" i="1"/>
  <c r="M43" i="1"/>
  <c r="N43" i="1"/>
  <c r="O43" i="1"/>
  <c r="P43" i="1"/>
  <c r="Q43" i="1"/>
  <c r="F43" i="1"/>
  <c r="G40" i="1"/>
  <c r="H40" i="1"/>
  <c r="I40" i="1"/>
  <c r="J40" i="1"/>
  <c r="K40" i="1"/>
  <c r="L40" i="1"/>
  <c r="M40" i="1"/>
  <c r="N40" i="1"/>
  <c r="O40" i="1"/>
  <c r="P40" i="1"/>
  <c r="Q40" i="1"/>
  <c r="F40" i="1"/>
  <c r="G35" i="1"/>
  <c r="H35" i="1"/>
  <c r="I35" i="1"/>
  <c r="J35" i="1"/>
  <c r="K35" i="1"/>
  <c r="L35" i="1"/>
  <c r="M35" i="1"/>
  <c r="N35" i="1"/>
  <c r="O35" i="1"/>
  <c r="P35" i="1"/>
  <c r="Q35" i="1"/>
  <c r="F35" i="1"/>
  <c r="G29" i="1"/>
  <c r="H29" i="1"/>
  <c r="I29" i="1"/>
  <c r="J29" i="1"/>
  <c r="K29" i="1"/>
  <c r="L29" i="1"/>
  <c r="M29" i="1"/>
  <c r="N29" i="1"/>
  <c r="O29" i="1"/>
  <c r="P29" i="1"/>
  <c r="Q29" i="1"/>
  <c r="F29" i="1"/>
  <c r="G26" i="1"/>
  <c r="H26" i="1"/>
  <c r="I26" i="1"/>
  <c r="J26" i="1"/>
  <c r="K26" i="1"/>
  <c r="L26" i="1"/>
  <c r="M26" i="1"/>
  <c r="N26" i="1"/>
  <c r="O26" i="1"/>
  <c r="P26" i="1"/>
  <c r="Q26" i="1"/>
  <c r="F26" i="1"/>
  <c r="G21" i="1"/>
  <c r="H21" i="1"/>
  <c r="I21" i="1"/>
  <c r="J21" i="1"/>
  <c r="K21" i="1"/>
  <c r="L21" i="1"/>
  <c r="M21" i="1"/>
  <c r="N21" i="1"/>
  <c r="O21" i="1"/>
  <c r="P21" i="1"/>
  <c r="Q21" i="1"/>
  <c r="F21" i="1"/>
  <c r="I18" i="1"/>
  <c r="G18" i="1"/>
  <c r="H18" i="1"/>
  <c r="J18" i="1"/>
  <c r="K18" i="1"/>
  <c r="L18" i="1"/>
  <c r="M18" i="1"/>
  <c r="N18" i="1"/>
  <c r="O18" i="1"/>
  <c r="P18" i="1"/>
  <c r="Q18" i="1"/>
  <c r="F18" i="1"/>
  <c r="G14" i="1"/>
  <c r="H14" i="1"/>
  <c r="I14" i="1"/>
  <c r="J14" i="1"/>
  <c r="K14" i="1"/>
  <c r="L14" i="1"/>
  <c r="M14" i="1"/>
  <c r="N14" i="1"/>
  <c r="O14" i="1"/>
  <c r="P14" i="1"/>
  <c r="Q14" i="1"/>
  <c r="F14" i="1"/>
  <c r="G11" i="1"/>
  <c r="H11" i="1"/>
  <c r="I11" i="1"/>
  <c r="J11" i="1"/>
  <c r="K11" i="1"/>
  <c r="L11" i="1"/>
  <c r="M11" i="1"/>
  <c r="N11" i="1"/>
  <c r="O11" i="1"/>
  <c r="P11" i="1"/>
  <c r="Q11" i="1"/>
  <c r="F11" i="1"/>
  <c r="N7" i="1" l="1"/>
  <c r="J7" i="1"/>
  <c r="F7" i="1"/>
  <c r="I7" i="1"/>
  <c r="M7" i="1"/>
  <c r="Q7" i="1"/>
  <c r="O7" i="1"/>
  <c r="K7" i="1"/>
  <c r="P7" i="1"/>
  <c r="L7" i="1"/>
  <c r="H7" i="1"/>
  <c r="G7" i="1"/>
  <c r="R60" i="1" l="1"/>
  <c r="T60" i="1" s="1"/>
  <c r="R59" i="1"/>
  <c r="T59" i="1" s="1"/>
  <c r="R58" i="1"/>
  <c r="T58" i="1" s="1"/>
  <c r="R34" i="1"/>
  <c r="T34" i="1" s="1"/>
  <c r="R33" i="1"/>
  <c r="T33" i="1" s="1"/>
  <c r="R32" i="1"/>
  <c r="T32" i="1" s="1"/>
  <c r="R45" i="1" l="1"/>
  <c r="T45" i="1" s="1"/>
  <c r="T46" i="1" s="1"/>
  <c r="R24" i="1" l="1"/>
  <c r="T24" i="1" s="1"/>
  <c r="R37" i="1"/>
  <c r="T37" i="1" s="1"/>
  <c r="R38" i="1"/>
  <c r="T38" i="1" s="1"/>
  <c r="R39" i="1"/>
  <c r="T39" i="1" s="1"/>
  <c r="R61" i="1"/>
  <c r="T61" i="1" s="1"/>
  <c r="R62" i="1"/>
  <c r="T62" i="1" s="1"/>
  <c r="R31" i="1"/>
  <c r="T31" i="1" s="1"/>
  <c r="T35" i="1" s="1"/>
  <c r="R28" i="1"/>
  <c r="T28" i="1" s="1"/>
  <c r="T29" i="1" s="1"/>
  <c r="R52" i="1"/>
  <c r="T52" i="1" s="1"/>
  <c r="R50" i="1"/>
  <c r="T50" i="1" s="1"/>
  <c r="R51" i="1"/>
  <c r="T51" i="1" s="1"/>
  <c r="R48" i="1"/>
  <c r="T48" i="1" s="1"/>
  <c r="R9" i="1"/>
  <c r="T9" i="1" s="1"/>
  <c r="R49" i="1"/>
  <c r="T49" i="1" s="1"/>
  <c r="R13" i="1"/>
  <c r="T13" i="1" s="1"/>
  <c r="T14" i="1" s="1"/>
  <c r="R10" i="1"/>
  <c r="T10" i="1" s="1"/>
  <c r="R20" i="1"/>
  <c r="T20" i="1" s="1"/>
  <c r="T21" i="1" s="1"/>
  <c r="R16" i="1"/>
  <c r="T16" i="1" s="1"/>
  <c r="R17" i="1"/>
  <c r="T17" i="1" s="1"/>
  <c r="R25" i="1"/>
  <c r="T25" i="1" s="1"/>
  <c r="R55" i="1"/>
  <c r="T55" i="1" s="1"/>
  <c r="T56" i="1" s="1"/>
  <c r="R42" i="1"/>
  <c r="T42" i="1" s="1"/>
  <c r="T43" i="1" s="1"/>
  <c r="R23" i="1"/>
  <c r="T23" i="1" s="1"/>
  <c r="T26" i="1" s="1"/>
  <c r="T63" i="1" l="1"/>
  <c r="T40" i="1"/>
  <c r="T18" i="1"/>
  <c r="T11" i="1"/>
</calcChain>
</file>

<file path=xl/sharedStrings.xml><?xml version="1.0" encoding="utf-8"?>
<sst xmlns="http://schemas.openxmlformats.org/spreadsheetml/2006/main" count="124" uniqueCount="94">
  <si>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</si>
  <si>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</si>
  <si>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</si>
  <si>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</si>
  <si>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</si>
  <si>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</si>
  <si>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</si>
  <si>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</si>
  <si>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</si>
  <si>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</si>
  <si>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</si>
  <si>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</si>
  <si>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Jednorázové operační oděvy a pomůcky</t>
  </si>
  <si>
    <t>ks</t>
  </si>
  <si>
    <t>Rukavice</t>
  </si>
  <si>
    <t>bal 100 ks</t>
  </si>
  <si>
    <t>500 ks</t>
  </si>
  <si>
    <t>Krmiva a steliva</t>
  </si>
  <si>
    <t>10 kg</t>
  </si>
  <si>
    <t>bal 5 ks</t>
  </si>
  <si>
    <t>5 kg</t>
  </si>
  <si>
    <t>1 kg</t>
  </si>
  <si>
    <t>Chlorid sodný p.a., CAS: 7647-14-5</t>
  </si>
  <si>
    <t>Papír filtrační pro kvalitativní analýzu, MN 618, průměr 90 mm</t>
  </si>
  <si>
    <t>bal 100 mikrogramů</t>
  </si>
  <si>
    <t>Intubace, narkotizace, umělá plicní ventilace</t>
  </si>
  <si>
    <t>bal 100 mg</t>
  </si>
  <si>
    <t>Liberáza s vysokou koncentrací thermolysinu, lyofilizát</t>
  </si>
  <si>
    <t>Trypsin lyofilizovan, pro proteomiku, Promega, V5117</t>
  </si>
  <si>
    <t>Papírové krabice na preparáty (rozměr 32,4 × 16,6 × 3/2 cm, 4 pole)</t>
  </si>
  <si>
    <t>Špičky 0.1 - 20 μl kompatibilní s pipetami Eppendorf</t>
  </si>
  <si>
    <t>Špičky 2 - 200 μl kompatibilní s pipetami Eppendorf</t>
  </si>
  <si>
    <t>Špičky 50- 1000 μl kompatibilní s pipetami Eppendorf</t>
  </si>
  <si>
    <t>100 ks</t>
  </si>
  <si>
    <t>Specifikace zboží</t>
  </si>
  <si>
    <t>V souladu s poznámkou ve sloupci "D"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</si>
  <si>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zboží je dodáváno v jiném balení než požadovaném, provede dodavatel ocenění tak, aby bylo oceněno požadované množství jednotek (ks, kg, l, ml apod.).</t>
  </si>
  <si>
    <t>Chemikálie I.</t>
  </si>
  <si>
    <t>Položka</t>
  </si>
  <si>
    <t>část 01</t>
  </si>
  <si>
    <t>část 02</t>
  </si>
  <si>
    <t>část 03</t>
  </si>
  <si>
    <t>část 04</t>
  </si>
  <si>
    <t>část 05</t>
  </si>
  <si>
    <t>část 06</t>
  </si>
  <si>
    <t>část 07</t>
  </si>
  <si>
    <t>část 08</t>
  </si>
  <si>
    <t>část 09</t>
  </si>
  <si>
    <t>část 10</t>
  </si>
  <si>
    <t>Celkem jednotek</t>
  </si>
  <si>
    <t>Chemikálie II.</t>
  </si>
  <si>
    <t>Injekční a infuzní technika, infuzní terapie</t>
  </si>
  <si>
    <t>Pipeta a špičky</t>
  </si>
  <si>
    <t>Spotřební materiál histologie</t>
  </si>
  <si>
    <t>Spotřební materiál laboratorní ostatní I.</t>
  </si>
  <si>
    <t>Spotřební materiál laboratorní ostatní II.</t>
  </si>
  <si>
    <t>Spotřební materiál plast</t>
  </si>
  <si>
    <t>část 11</t>
  </si>
  <si>
    <t>část 12</t>
  </si>
  <si>
    <t>část 13</t>
  </si>
  <si>
    <t>dodržet výrobce a kód</t>
  </si>
  <si>
    <t>Termistorové čidlo pro systém měření srdečního výdeje při pokojové teplotě</t>
  </si>
  <si>
    <t>Roztok pro šetrné odvápnění kostí, roztok pro odvápnění tvrdých tkání a následné histologické zpracování. Obsahuje činidlo na základě kyseliny ethylendiamintetraoctové (EDTA), která váže ionty vápníku.</t>
  </si>
  <si>
    <t>Spojovací hadička 150cm, vhodná pro všechny injekční pumpy používané v infúzní technologii až do tlaku &lt;2 bar,  s těsnění víčka se zámkem zabraňujícím náhodnému otevření během manipulace</t>
  </si>
  <si>
    <t>Jednotková cena v Kč bez DPH</t>
  </si>
  <si>
    <t>Celková cena v Kč bez DPH</t>
  </si>
  <si>
    <r>
      <t xml:space="preserve">Papírové krabičky 2″ s mřížkou na 9 x 9 ks kryozkumavek o objemu až 2 ml, materiál papíru musí vydržet dlouhodobé skladování v -80 °C a musí být popisovatelný lihovou fixou, rozměr krabičky nesmí přesáhnout 133 × 133 × </t>
    </r>
    <r>
      <rPr>
        <sz val="11"/>
        <rFont val="Calibri"/>
        <family val="2"/>
        <charset val="238"/>
        <scheme val="minor"/>
      </rPr>
      <t>50 mm</t>
    </r>
  </si>
  <si>
    <r>
      <t xml:space="preserve">Operační dvouvrstvé roušky </t>
    </r>
    <r>
      <rPr>
        <sz val="11"/>
        <rFont val="Calibri"/>
        <family val="2"/>
        <charset val="238"/>
        <scheme val="minor"/>
      </rPr>
      <t>minimální rozměry 50x50 cm až maximální rozměr 200 x 200,</t>
    </r>
    <r>
      <rPr>
        <sz val="11"/>
        <color rgb="FF000000"/>
        <rFont val="Calibri"/>
        <family val="2"/>
        <charset val="238"/>
        <scheme val="minor"/>
      </rPr>
      <t xml:space="preserve"> jedna vrstva z netkané savé textilie, druhá z nepropustné PE folie</t>
    </r>
  </si>
  <si>
    <t>Popis (specifikace – druh, materiál, určení, kompatibilta apod.)</t>
  </si>
  <si>
    <t>Poznámka</t>
  </si>
  <si>
    <t>Jednotka</t>
  </si>
  <si>
    <t>Část</t>
  </si>
  <si>
    <t>Mikrocentrifugační zkumavky, 5 mL</t>
  </si>
  <si>
    <t>0,2 ml mikrozkumavky pro PCR bez RNáz, DNáz a endotoxinů, rovné víčko, dokonale hladký povrch, 4000x g, 0,2 ml, tenkostěné</t>
  </si>
  <si>
    <t>1,5 ml centrifugační mikrozkumavky plast, upravený vnitřní povrch pro nižší adhezi vzorku</t>
  </si>
  <si>
    <t>bal 25 ks</t>
  </si>
  <si>
    <t>1 000 ks</t>
  </si>
  <si>
    <t>2 500 ml</t>
  </si>
  <si>
    <t>Vata buničitá - tampony, 40 x 50 mm</t>
  </si>
  <si>
    <t>Vata buničitá v přířezech 40 × 60 cm</t>
  </si>
  <si>
    <t>Vata buničitá v přířezech 20 × 30 cm</t>
  </si>
  <si>
    <t>bal 1 000 ks</t>
  </si>
  <si>
    <t>Zkumavky 0.5 mL, s povrchem pro malou přilnavost vzorku, s těsněním víčka se zámkem zabraňujícím náhodnému otevření během manipulace, PCR čisté</t>
  </si>
  <si>
    <t>Zkumavky 2 mL, s povrchem pro malou přilnavost vzorku, s těsněním víčka se zámkem zabraňujícím náhodnému otevření během manipulace, PCR čisté</t>
  </si>
  <si>
    <t>Odsávání z dýchacích cest. Uzavřený odsávací endotracheální systém, průměr 14F, délka 54 cm, doba použití až 72 hod, sterilní balení</t>
  </si>
  <si>
    <t>Pasteurova pipeta sterilní, jednotlivě balená, minimální délka 150 mm, s orientační stupnicí, objem 3 ml</t>
  </si>
  <si>
    <t>Nitrilové rukavice, vel. L se zdrsnělými konci pro citlivější práci, velikost L (baleno v krabici s otvorem pro vytahování )</t>
  </si>
  <si>
    <t>Nitrilové rukavice, vel. M se zdrsnělými konci pro citlivější práci, velikost M (baleno v krabici s otvorem pro vytahování )</t>
  </si>
  <si>
    <t>Nitrilové rukavice, nesterilní, nepudrované, velikost XL, ZP dle 93/42/EEC (baleno v krabici s otvorem pro vytahování)</t>
  </si>
  <si>
    <r>
      <t xml:space="preserve">Dodavatel vyplní pouze </t>
    </r>
    <r>
      <rPr>
        <b/>
        <sz val="11"/>
        <rFont val="Calibri"/>
        <family val="2"/>
        <charset val="238"/>
        <scheme val="minor"/>
      </rPr>
      <t>žlutě podbarvené buňky v tabulce níže, a to pouze pro část, do které podává nabídku.</t>
    </r>
  </si>
  <si>
    <t>Operační oděv jednorázový vel. M, vyroben z prodyšné netkané textilie typu SMS, halena střihu T s kapsou a kalhoty s tkanicí v pase, použitelné pro zdravotnický personál</t>
  </si>
  <si>
    <t>Operační oděv jednorázový vel. XL, vyroben z prodyšné netkané textilie typu SMS, halena střihu T s kapsou a kalhoty s tkanicí v pase, použitelné pro zdravotnický personál</t>
  </si>
  <si>
    <t>Operační oděv jednorázový vel. L, vyroben z prodyšné netkané textilie typu SMS, halena střihu T s kapsou a kalhoty s tkanicí v pase, použitelné pro zdravotnický personál</t>
  </si>
  <si>
    <t>Stelivo pro laboratorní hlodavce, materiál: měkké dřevo z listnatých stromů, velikost částic 2–3 mm, odprášené, určené pro bariérové chovy, velikost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</si>
</sst>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#,##0.00\ _K_č"/>
  </numFmts>
  <fonts count="19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9" tint="-0.24994659260841701"/>
      <name val="Calibri"/>
      <family val="2"/>
      <charset val="238"/>
      <scheme val="minor"/>
    </font>
    <font>
      <b/>
      <sz val="11"/>
      <color rgb="FFFF0000"/>
      <name val="Roboto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18" borderId="1" applyNumberFormat="0" applyAlignment="0" applyProtection="0"/>
    <xf numFmtId="0" fontId="9" fillId="18" borderId="1">
      <alignment shrinkToFit="1"/>
    </xf>
  </cellStyleXfs>
  <cellXfs count="117">
    <xf numFmtId="0" fontId="0" fillId="0" borderId="0" xfId="0" applyFont="1" applyAlignment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 shrinkToFit="1"/>
    </xf>
    <xf numFmtId="4" fontId="10" fillId="0" borderId="2" xfId="0" applyNumberFormat="1" applyFont="1" applyBorder="1" applyAlignment="1" applyProtection="1">
      <alignment vertical="center" wrapText="1"/>
    </xf>
    <xf numFmtId="0" fontId="8" fillId="20" borderId="2" xfId="3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wrapText="1" shrinkToFit="1"/>
    </xf>
    <xf numFmtId="0" fontId="5" fillId="18" borderId="2" xfId="2" applyFont="1" applyBorder="1" applyAlignment="1" applyProtection="1">
      <alignment horizontal="center" vertical="top" wrapText="1"/>
    </xf>
    <xf numFmtId="0" fontId="5" fillId="18" borderId="2" xfId="2" applyFont="1" applyBorder="1" applyAlignment="1" applyProtection="1">
      <alignment horizontal="right" wrapText="1"/>
    </xf>
    <xf numFmtId="0" fontId="5" fillId="18" borderId="2" xfId="2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wrapText="1"/>
    </xf>
    <xf numFmtId="0" fontId="1" fillId="0" borderId="2" xfId="0" applyFont="1" applyBorder="1" applyAlignment="1" applyProtection="1">
      <alignment wrapText="1"/>
    </xf>
    <xf numFmtId="0" fontId="18" fillId="0" borderId="0" xfId="0" applyFont="1" applyAlignment="1" applyProtection="1">
      <alignment horizontal="center" vertical="top" wrapText="1"/>
    </xf>
    <xf numFmtId="0" fontId="8" fillId="18" borderId="2" xfId="2" applyFont="1" applyBorder="1" applyAlignment="1" applyProtection="1">
      <alignment horizontal="right" vertical="top" wrapText="1"/>
    </xf>
    <xf numFmtId="0" fontId="8" fillId="20" borderId="2" xfId="3" applyFont="1" applyFill="1" applyBorder="1" applyAlignment="1" applyProtection="1">
      <alignment horizontal="center" vertical="center" wrapText="1" shrinkToFit="1"/>
    </xf>
    <xf numFmtId="0" fontId="12" fillId="20" borderId="2" xfId="3" applyFont="1" applyFill="1" applyBorder="1" applyAlignment="1" applyProtection="1">
      <alignment horizontal="center" vertical="center" wrapText="1" shrinkToFit="1"/>
    </xf>
    <xf numFmtId="0" fontId="12" fillId="20" borderId="2" xfId="3" applyFont="1" applyFill="1" applyBorder="1" applyAlignment="1" applyProtection="1">
      <alignment vertical="center" wrapText="1" shrinkToFit="1"/>
    </xf>
    <xf numFmtId="0" fontId="8" fillId="18" borderId="2" xfId="2" applyFont="1" applyBorder="1" applyAlignment="1" applyProtection="1">
      <alignment horizontal="right" vertical="center" wrapText="1"/>
    </xf>
    <xf numFmtId="0" fontId="5" fillId="18" borderId="2" xfId="2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4" fontId="10" fillId="0" borderId="0" xfId="0" applyNumberFormat="1" applyFont="1" applyBorder="1" applyAlignment="1" applyProtection="1">
      <alignment vertical="center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 wrapText="1"/>
    </xf>
    <xf numFmtId="0" fontId="8" fillId="19" borderId="0" xfId="0" applyFont="1" applyFill="1" applyAlignment="1" applyProtection="1">
      <alignment horizontal="left" vertical="center" wrapText="1" shrinkToFit="1"/>
    </xf>
    <xf numFmtId="0" fontId="8" fillId="17" borderId="0" xfId="0" applyFont="1" applyFill="1" applyAlignment="1" applyProtection="1">
      <alignment horizontal="left" vertical="center" wrapText="1"/>
    </xf>
    <xf numFmtId="0" fontId="8" fillId="14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/>
    <xf numFmtId="0" fontId="2" fillId="0" borderId="0" xfId="0" applyFont="1" applyFill="1" applyAlignment="1" applyProtection="1"/>
    <xf numFmtId="43" fontId="2" fillId="0" borderId="0" xfId="1" applyFont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8" fillId="21" borderId="2" xfId="0" applyFont="1" applyFill="1" applyBorder="1" applyAlignment="1" applyProtection="1">
      <alignment horizontal="center" vertical="center"/>
    </xf>
    <xf numFmtId="0" fontId="6" fillId="21" borderId="2" xfId="0" applyFont="1" applyFill="1" applyBorder="1" applyAlignment="1" applyProtection="1">
      <alignment vertical="center" textRotation="255"/>
    </xf>
    <xf numFmtId="0" fontId="6" fillId="2" borderId="2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165" fontId="6" fillId="4" borderId="2" xfId="0" applyNumberFormat="1" applyFont="1" applyFill="1" applyBorder="1" applyAlignment="1" applyProtection="1">
      <alignment horizontal="center" vertical="center" wrapText="1"/>
    </xf>
    <xf numFmtId="166" fontId="6" fillId="5" borderId="2" xfId="0" applyNumberFormat="1" applyFont="1" applyFill="1" applyBorder="1" applyAlignment="1" applyProtection="1">
      <alignment horizontal="center" vertical="center" wrapText="1"/>
    </xf>
    <xf numFmtId="167" fontId="6" fillId="6" borderId="2" xfId="0" applyNumberFormat="1" applyFont="1" applyFill="1" applyBorder="1" applyAlignment="1" applyProtection="1">
      <alignment horizontal="center" vertical="center" wrapText="1"/>
    </xf>
    <xf numFmtId="168" fontId="6" fillId="2" borderId="2" xfId="0" applyNumberFormat="1" applyFont="1" applyFill="1" applyBorder="1" applyAlignment="1" applyProtection="1">
      <alignment horizontal="center" vertical="center" wrapText="1"/>
    </xf>
    <xf numFmtId="169" fontId="6" fillId="7" borderId="2" xfId="0" applyNumberFormat="1" applyFont="1" applyFill="1" applyBorder="1" applyAlignment="1" applyProtection="1">
      <alignment horizontal="center" vertical="center" wrapText="1"/>
    </xf>
    <xf numFmtId="170" fontId="6" fillId="4" borderId="2" xfId="0" applyNumberFormat="1" applyFont="1" applyFill="1" applyBorder="1" applyAlignment="1" applyProtection="1">
      <alignment horizontal="center" vertical="center" wrapText="1"/>
    </xf>
    <xf numFmtId="171" fontId="6" fillId="8" borderId="2" xfId="0" applyNumberFormat="1" applyFont="1" applyFill="1" applyBorder="1" applyAlignment="1" applyProtection="1">
      <alignment horizontal="center" vertical="center" wrapText="1"/>
    </xf>
    <xf numFmtId="172" fontId="6" fillId="9" borderId="2" xfId="0" applyNumberFormat="1" applyFont="1" applyFill="1" applyBorder="1" applyAlignment="1" applyProtection="1">
      <alignment horizontal="center" vertical="center" wrapText="1"/>
    </xf>
    <xf numFmtId="173" fontId="6" fillId="10" borderId="2" xfId="0" applyNumberFormat="1" applyFont="1" applyFill="1" applyBorder="1" applyAlignment="1" applyProtection="1">
      <alignment horizontal="center" vertical="center" wrapText="1"/>
    </xf>
    <xf numFmtId="174" fontId="6" fillId="11" borderId="2" xfId="0" applyNumberFormat="1" applyFont="1" applyFill="1" applyBorder="1" applyAlignment="1" applyProtection="1">
      <alignment horizontal="center" vertical="center" wrapText="1"/>
    </xf>
    <xf numFmtId="175" fontId="6" fillId="12" borderId="2" xfId="0" applyNumberFormat="1" applyFont="1" applyFill="1" applyBorder="1" applyAlignment="1" applyProtection="1">
      <alignment horizontal="center" vertical="center" wrapText="1"/>
    </xf>
    <xf numFmtId="43" fontId="6" fillId="20" borderId="2" xfId="1" applyFont="1" applyFill="1" applyBorder="1" applyAlignment="1" applyProtection="1">
      <alignment horizontal="center" vertical="center" wrapText="1"/>
    </xf>
    <xf numFmtId="43" fontId="6" fillId="2" borderId="2" xfId="1" applyFont="1" applyFill="1" applyBorder="1" applyAlignment="1" applyProtection="1">
      <alignment horizontal="center" vertical="center" wrapText="1"/>
    </xf>
    <xf numFmtId="0" fontId="15" fillId="21" borderId="2" xfId="0" applyFont="1" applyFill="1" applyBorder="1" applyAlignment="1" applyProtection="1"/>
    <xf numFmtId="0" fontId="1" fillId="21" borderId="2" xfId="0" applyFont="1" applyFill="1" applyBorder="1" applyAlignment="1" applyProtection="1">
      <alignment textRotation="255"/>
    </xf>
    <xf numFmtId="164" fontId="6" fillId="3" borderId="2" xfId="0" applyNumberFormat="1" applyFont="1" applyFill="1" applyBorder="1" applyAlignment="1" applyProtection="1">
      <alignment horizontal="center" vertical="center" wrapText="1" shrinkToFit="1"/>
    </xf>
    <xf numFmtId="167" fontId="6" fillId="6" borderId="2" xfId="0" applyNumberFormat="1" applyFont="1" applyFill="1" applyBorder="1" applyAlignment="1" applyProtection="1">
      <alignment horizontal="center" vertical="center" wrapText="1" shrinkToFit="1"/>
    </xf>
    <xf numFmtId="169" fontId="6" fillId="7" borderId="2" xfId="0" applyNumberFormat="1" applyFont="1" applyFill="1" applyBorder="1" applyAlignment="1" applyProtection="1">
      <alignment horizontal="center" vertical="center" wrapText="1" shrinkToFit="1"/>
    </xf>
    <xf numFmtId="170" fontId="6" fillId="4" borderId="2" xfId="0" applyNumberFormat="1" applyFont="1" applyFill="1" applyBorder="1" applyAlignment="1" applyProtection="1">
      <alignment horizontal="center" vertical="center" wrapText="1" shrinkToFit="1"/>
    </xf>
    <xf numFmtId="172" fontId="6" fillId="9" borderId="2" xfId="0" applyNumberFormat="1" applyFont="1" applyFill="1" applyBorder="1" applyAlignment="1" applyProtection="1">
      <alignment horizontal="center" vertical="center" wrapText="1" shrinkToFit="1"/>
    </xf>
    <xf numFmtId="173" fontId="6" fillId="10" borderId="2" xfId="0" applyNumberFormat="1" applyFont="1" applyFill="1" applyBorder="1" applyAlignment="1" applyProtection="1">
      <alignment horizontal="center" vertical="center" wrapText="1" shrinkToFit="1"/>
    </xf>
    <xf numFmtId="174" fontId="6" fillId="11" borderId="2" xfId="0" applyNumberFormat="1" applyFont="1" applyFill="1" applyBorder="1" applyAlignment="1" applyProtection="1">
      <alignment horizontal="center" vertical="center" wrapText="1" shrinkToFit="1"/>
    </xf>
    <xf numFmtId="175" fontId="6" fillId="12" borderId="2" xfId="0" applyNumberFormat="1" applyFont="1" applyFill="1" applyBorder="1" applyAlignment="1" applyProtection="1">
      <alignment horizontal="center" vertical="center" wrapText="1" shrinkToFit="1"/>
    </xf>
    <xf numFmtId="43" fontId="6" fillId="0" borderId="2" xfId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vertical="center" wrapText="1" shrinkToFit="1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5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vertical="center" wrapText="1"/>
    </xf>
    <xf numFmtId="0" fontId="11" fillId="0" borderId="0" xfId="0" applyFont="1" applyAlignment="1" applyProtection="1"/>
    <xf numFmtId="0" fontId="0" fillId="0" borderId="0" xfId="0" applyFont="1" applyAlignment="1" applyProtection="1"/>
    <xf numFmtId="0" fontId="14" fillId="0" borderId="2" xfId="0" applyFont="1" applyFill="1" applyBorder="1" applyAlignment="1" applyProtection="1">
      <alignment vertical="center" wrapText="1" shrinkToFit="1"/>
    </xf>
    <xf numFmtId="0" fontId="14" fillId="0" borderId="2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vertical="center"/>
    </xf>
    <xf numFmtId="0" fontId="14" fillId="0" borderId="2" xfId="0" applyFont="1" applyBorder="1" applyAlignment="1" applyProtection="1">
      <alignment vertical="center" wrapText="1" shrinkToFit="1"/>
    </xf>
    <xf numFmtId="0" fontId="15" fillId="0" borderId="2" xfId="0" applyFont="1" applyFill="1" applyBorder="1" applyAlignment="1" applyProtection="1">
      <alignment vertical="center" wrapText="1" shrinkToFit="1"/>
    </xf>
    <xf numFmtId="0" fontId="1" fillId="0" borderId="2" xfId="0" applyFont="1" applyBorder="1" applyAlignment="1" applyProtection="1">
      <alignment vertical="center" wrapText="1" shrinkToFit="1"/>
    </xf>
    <xf numFmtId="0" fontId="1" fillId="0" borderId="2" xfId="0" applyFont="1" applyFill="1" applyBorder="1" applyAlignment="1" applyProtection="1">
      <alignment vertical="center" wrapText="1" shrinkToFit="1"/>
    </xf>
    <xf numFmtId="0" fontId="16" fillId="0" borderId="2" xfId="0" applyFont="1" applyBorder="1" applyAlignment="1" applyProtection="1">
      <alignment vertical="center" wrapText="1" shrinkToFit="1"/>
    </xf>
    <xf numFmtId="0" fontId="6" fillId="0" borderId="2" xfId="0" applyFont="1" applyBorder="1" applyAlignment="1" applyProtection="1">
      <alignment vertical="center"/>
    </xf>
    <xf numFmtId="0" fontId="1" fillId="3" borderId="2" xfId="0" applyFont="1" applyFill="1" applyBorder="1" applyAlignment="1" applyProtection="1">
      <alignment vertical="center" wrapText="1"/>
    </xf>
    <xf numFmtId="0" fontId="1" fillId="4" borderId="2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vertical="center" wrapText="1"/>
    </xf>
    <xf numFmtId="0" fontId="1" fillId="6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7" borderId="2" xfId="0" applyFont="1" applyFill="1" applyBorder="1" applyAlignment="1" applyProtection="1">
      <alignment vertical="center" wrapText="1"/>
    </xf>
    <xf numFmtId="0" fontId="1" fillId="8" borderId="2" xfId="0" applyFont="1" applyFill="1" applyBorder="1" applyAlignment="1" applyProtection="1">
      <alignment vertical="center" wrapText="1"/>
    </xf>
    <xf numFmtId="0" fontId="1" fillId="9" borderId="2" xfId="0" applyFont="1" applyFill="1" applyBorder="1" applyAlignment="1" applyProtection="1">
      <alignment vertical="center" wrapText="1"/>
    </xf>
    <xf numFmtId="0" fontId="1" fillId="10" borderId="2" xfId="0" applyFont="1" applyFill="1" applyBorder="1" applyAlignment="1" applyProtection="1">
      <alignment vertical="center" wrapText="1"/>
    </xf>
    <xf numFmtId="0" fontId="1" fillId="11" borderId="2" xfId="0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/>
    </xf>
    <xf numFmtId="0" fontId="16" fillId="0" borderId="2" xfId="0" applyFont="1" applyBorder="1" applyAlignment="1" applyProtection="1">
      <alignment vertical="center"/>
    </xf>
    <xf numFmtId="0" fontId="16" fillId="0" borderId="2" xfId="0" applyFont="1" applyFill="1" applyBorder="1" applyAlignment="1" applyProtection="1">
      <alignment vertical="center" wrapText="1" shrinkToFit="1"/>
    </xf>
    <xf numFmtId="0" fontId="1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 wrapText="1" shrinkToFit="1"/>
    </xf>
    <xf numFmtId="0" fontId="6" fillId="0" borderId="2" xfId="0" applyFont="1" applyBorder="1" applyAlignment="1" applyProtection="1">
      <alignment horizontal="left" vertical="center"/>
    </xf>
    <xf numFmtId="0" fontId="15" fillId="0" borderId="0" xfId="0" applyFont="1" applyAlignment="1" applyProtection="1"/>
    <xf numFmtId="0" fontId="1" fillId="0" borderId="0" xfId="0" applyFont="1" applyAlignment="1" applyProtection="1">
      <alignment wrapText="1" shrinkToFit="1"/>
    </xf>
    <xf numFmtId="0" fontId="1" fillId="16" borderId="0" xfId="0" applyFont="1" applyFill="1" applyAlignment="1" applyProtection="1"/>
    <xf numFmtId="0" fontId="0" fillId="0" borderId="0" xfId="0" applyFont="1" applyAlignment="1" applyProtection="1">
      <alignment wrapText="1" shrinkToFit="1"/>
    </xf>
    <xf numFmtId="0" fontId="0" fillId="16" borderId="0" xfId="0" applyFont="1" applyFill="1" applyAlignment="1" applyProtection="1"/>
    <xf numFmtId="0" fontId="0" fillId="0" borderId="0" xfId="0" applyFont="1" applyFill="1" applyAlignment="1" applyProtection="1"/>
    <xf numFmtId="0" fontId="3" fillId="0" borderId="0" xfId="0" applyFont="1" applyFill="1" applyAlignment="1" applyProtection="1"/>
    <xf numFmtId="176" fontId="1" fillId="14" borderId="2" xfId="0" applyNumberFormat="1" applyFont="1" applyFill="1" applyBorder="1" applyAlignment="1" applyProtection="1">
      <alignment vertical="center" wrapText="1"/>
      <protection locked="0"/>
    </xf>
    <xf numFmtId="4" fontId="1" fillId="14" borderId="2" xfId="0" applyNumberFormat="1" applyFont="1" applyFill="1" applyBorder="1" applyAlignment="1" applyProtection="1">
      <alignment vertical="center" wrapText="1"/>
      <protection locked="0"/>
    </xf>
  </cellXfs>
  <cellStyles count="4">
    <cellStyle name="Čárka" xfId="1" builtinId="3"/>
    <cellStyle name="nadpis kategorie" xfId="3"/>
    <cellStyle name="Normální" xfId="0" builtinId="0"/>
    <cellStyle name="Výpočet" xfId="2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workbookViewId="0">
      <pane ySplit="7" topLeftCell="A41" activePane="bottomLeft" state="frozen"/>
      <selection pane="bottomLeft" activeCell="X58" sqref="X58"/>
    </sheetView>
  </sheetViews>
  <sheetFormatPr defaultColWidth="12.625" defaultRowHeight="15" customHeight="1"/>
  <cols>
    <col min="1" max="1" width="12.625" style="108"/>
    <col min="2" max="2" width="6.375" style="26" customWidth="1"/>
    <col min="3" max="3" width="56.875" style="111" customWidth="1"/>
    <col min="4" max="4" width="37.375" style="78" customWidth="1"/>
    <col min="5" max="5" width="16.25" style="78" customWidth="1"/>
    <col min="6" max="6" width="16.25" style="78" hidden="1" customWidth="1"/>
    <col min="7" max="7" width="22.375" style="78" hidden="1" customWidth="1"/>
    <col min="8" max="8" width="10.625" style="78" hidden="1" customWidth="1"/>
    <col min="9" max="9" width="13.75" style="78" hidden="1" customWidth="1"/>
    <col min="10" max="11" width="10.625" style="78" hidden="1" customWidth="1"/>
    <col min="12" max="12" width="10.75" style="78" hidden="1" customWidth="1"/>
    <col min="13" max="17" width="10.625" style="78" hidden="1" customWidth="1"/>
    <col min="18" max="18" width="10.625" style="112" customWidth="1"/>
    <col min="19" max="19" width="13.625" style="113" customWidth="1"/>
    <col min="20" max="20" width="13.625" style="114" customWidth="1"/>
    <col min="21" max="16384" width="12.625" style="78"/>
  </cols>
  <sheetData>
    <row r="1" spans="1:21" s="26" customFormat="1" ht="30" customHeight="1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S1" s="27"/>
    </row>
    <row r="2" spans="1:21" s="26" customFormat="1" ht="15" customHeight="1">
      <c r="A2" s="12"/>
      <c r="B2" s="1"/>
      <c r="C2" s="2"/>
      <c r="D2" s="2"/>
      <c r="E2" s="2"/>
      <c r="F2" s="2"/>
      <c r="M2" s="28"/>
      <c r="N2" s="28"/>
      <c r="S2" s="27"/>
    </row>
    <row r="3" spans="1:21" s="26" customFormat="1" ht="53.25" customHeight="1">
      <c r="A3" s="23" t="s">
        <v>35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9"/>
      <c r="P3" s="29"/>
      <c r="Q3" s="29"/>
      <c r="R3" s="29"/>
      <c r="S3" s="30"/>
      <c r="T3" s="29"/>
      <c r="U3" s="29"/>
    </row>
    <row r="4" spans="1:21" s="26" customFormat="1" ht="30.75" customHeight="1">
      <c r="A4" s="24" t="s">
        <v>36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"/>
      <c r="P4" s="29"/>
      <c r="Q4" s="29"/>
      <c r="R4" s="29"/>
      <c r="S4" s="30"/>
      <c r="T4" s="29"/>
      <c r="U4" s="29"/>
    </row>
    <row r="5" spans="1:21" s="26" customFormat="1" ht="22.5" customHeight="1">
      <c r="A5" s="25" t="s">
        <v>89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9"/>
      <c r="P5" s="29"/>
      <c r="Q5" s="29"/>
      <c r="R5" s="29"/>
      <c r="S5" s="30"/>
      <c r="T5" s="29"/>
      <c r="U5" s="29"/>
    </row>
    <row r="6" spans="1:21" s="26" customFormat="1" ht="114.95" customHeight="1">
      <c r="A6" s="31" t="s">
        <v>71</v>
      </c>
      <c r="B6" s="32" t="s">
        <v>38</v>
      </c>
      <c r="C6" s="33" t="s">
        <v>68</v>
      </c>
      <c r="D6" s="33" t="s">
        <v>69</v>
      </c>
      <c r="E6" s="33" t="s">
        <v>70</v>
      </c>
      <c r="F6" s="34" t="s">
        <v>0</v>
      </c>
      <c r="G6" s="35" t="s">
        <v>1</v>
      </c>
      <c r="H6" s="36" t="s">
        <v>2</v>
      </c>
      <c r="I6" s="37" t="s">
        <v>3</v>
      </c>
      <c r="J6" s="38" t="s">
        <v>4</v>
      </c>
      <c r="K6" s="39" t="s">
        <v>5</v>
      </c>
      <c r="L6" s="40" t="s">
        <v>6</v>
      </c>
      <c r="M6" s="41" t="s">
        <v>7</v>
      </c>
      <c r="N6" s="42" t="s">
        <v>8</v>
      </c>
      <c r="O6" s="43" t="s">
        <v>9</v>
      </c>
      <c r="P6" s="44" t="s">
        <v>10</v>
      </c>
      <c r="Q6" s="45" t="s">
        <v>11</v>
      </c>
      <c r="R6" s="33" t="s">
        <v>49</v>
      </c>
      <c r="S6" s="46" t="s">
        <v>64</v>
      </c>
      <c r="T6" s="47" t="s">
        <v>65</v>
      </c>
      <c r="U6" s="29"/>
    </row>
    <row r="7" spans="1:21" s="26" customFormat="1" ht="57.6" hidden="1" customHeight="1">
      <c r="A7" s="48"/>
      <c r="B7" s="49"/>
      <c r="C7" s="33"/>
      <c r="D7" s="33"/>
      <c r="E7" s="33"/>
      <c r="F7" s="50">
        <f>SUM(F11+F14+F18+F21+F26+F29+F35+F40+F43+F46+F53+F56+F63)</f>
        <v>0</v>
      </c>
      <c r="G7" s="35">
        <f>SUM(G11+G14+G18+G21+G26+G29+G35+G40+G43+G46+G53+G56+G63)</f>
        <v>0</v>
      </c>
      <c r="H7" s="36">
        <f>SUM(H11+H14+H18+H21+H26+H29+H35+H40+H43+H46+H53+H56+H63)</f>
        <v>0</v>
      </c>
      <c r="I7" s="51">
        <f>SUM(I11+I14+I18+I21+I26+I29+I35+I40+I43+I46+I53+I56+I63)</f>
        <v>0</v>
      </c>
      <c r="J7" s="38">
        <f>SUM(J11+J14+J18+J21+J26+J29+J35+J40+J43+J46+J53+J56+J63)</f>
        <v>0</v>
      </c>
      <c r="K7" s="52">
        <f>SUM(K11+K14+K18+K21+K26+K29+K35+K40+K43+K46+K53+K56+K63)</f>
        <v>0</v>
      </c>
      <c r="L7" s="53">
        <f>SUM(L11+L14+L18+L21+L26+L29+L35+L40+L43+L46+L53+L56+L63)</f>
        <v>0</v>
      </c>
      <c r="M7" s="41">
        <f>SUM(M11+M14+M18+M21+M26+M29+M35+M40+M43+M46+M53+M56+M63)</f>
        <v>0</v>
      </c>
      <c r="N7" s="54">
        <f>SUM(N11+N14+N18+N21+N29+N35+N40+N43+N46+N53+N56+N63)</f>
        <v>0</v>
      </c>
      <c r="O7" s="55">
        <f>SUM(O11+O14+O18+O21+O26+O29+O35+O40+O43+O46+O53+O56+O63)</f>
        <v>0</v>
      </c>
      <c r="P7" s="56">
        <f>SUM(P11+P14+P18+P21+P26+P29+P35+P40+P43+P46+P53+P63)</f>
        <v>0</v>
      </c>
      <c r="Q7" s="57">
        <f>SUM(Q11+Q14+Q18+Q21+Q26+Q29+Q35+Q40+Q43+Q46+Q53+Q56+Q63)</f>
        <v>0</v>
      </c>
      <c r="R7" s="33"/>
      <c r="S7" s="58"/>
      <c r="T7" s="47"/>
      <c r="U7" s="29"/>
    </row>
    <row r="8" spans="1:21" s="3" customFormat="1" ht="20.100000000000001" customHeight="1">
      <c r="A8" s="14" t="s">
        <v>39</v>
      </c>
      <c r="B8" s="15"/>
      <c r="C8" s="5" t="s">
        <v>37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6"/>
    </row>
    <row r="9" spans="1:21" ht="18" customHeight="1">
      <c r="A9" s="59"/>
      <c r="B9" s="60">
        <v>1</v>
      </c>
      <c r="C9" s="61" t="s">
        <v>22</v>
      </c>
      <c r="D9" s="62"/>
      <c r="E9" s="63" t="s">
        <v>21</v>
      </c>
      <c r="F9" s="64"/>
      <c r="G9" s="65"/>
      <c r="H9" s="66"/>
      <c r="I9" s="67"/>
      <c r="J9" s="68"/>
      <c r="K9" s="69">
        <v>5</v>
      </c>
      <c r="L9" s="65"/>
      <c r="M9" s="70"/>
      <c r="N9" s="71"/>
      <c r="O9" s="72"/>
      <c r="P9" s="73"/>
      <c r="Q9" s="74"/>
      <c r="R9" s="75">
        <f>SUM(F9:Q9)</f>
        <v>5</v>
      </c>
      <c r="S9" s="116">
        <v>0</v>
      </c>
      <c r="T9" s="76">
        <f>R9*S9</f>
        <v>0</v>
      </c>
      <c r="U9" s="77"/>
    </row>
    <row r="10" spans="1:21" ht="39.6" customHeight="1">
      <c r="A10" s="59"/>
      <c r="B10" s="60">
        <v>2</v>
      </c>
      <c r="C10" s="79" t="s">
        <v>27</v>
      </c>
      <c r="D10" s="80"/>
      <c r="E10" s="81" t="s">
        <v>26</v>
      </c>
      <c r="F10" s="64"/>
      <c r="G10" s="65"/>
      <c r="H10" s="66"/>
      <c r="I10" s="67">
        <v>3</v>
      </c>
      <c r="J10" s="68"/>
      <c r="K10" s="69"/>
      <c r="L10" s="65"/>
      <c r="M10" s="70"/>
      <c r="N10" s="71"/>
      <c r="O10" s="72"/>
      <c r="P10" s="73"/>
      <c r="Q10" s="74"/>
      <c r="R10" s="75">
        <f>SUM(F10:Q10)</f>
        <v>3</v>
      </c>
      <c r="S10" s="116">
        <v>0</v>
      </c>
      <c r="T10" s="76">
        <f t="shared" ref="T10:T62" si="0">R10*S10</f>
        <v>0</v>
      </c>
      <c r="U10" s="77"/>
    </row>
    <row r="11" spans="1:21" s="2" customFormat="1">
      <c r="A11" s="17"/>
      <c r="B11" s="18"/>
      <c r="C11" s="9"/>
      <c r="D11" s="9"/>
      <c r="E11" s="19"/>
      <c r="F11" s="9">
        <f t="shared" ref="F11:Q11" si="1">SUMPRODUCT(F9:F10,$S$9:$S$10)</f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 t="shared" si="1"/>
        <v>0</v>
      </c>
      <c r="M11" s="9">
        <f t="shared" si="1"/>
        <v>0</v>
      </c>
      <c r="N11" s="9">
        <f t="shared" si="1"/>
        <v>0</v>
      </c>
      <c r="O11" s="9">
        <f t="shared" si="1"/>
        <v>0</v>
      </c>
      <c r="P11" s="9">
        <f t="shared" si="1"/>
        <v>0</v>
      </c>
      <c r="Q11" s="9">
        <f t="shared" si="1"/>
        <v>0</v>
      </c>
      <c r="R11" s="19"/>
      <c r="S11" s="21" t="s">
        <v>39</v>
      </c>
      <c r="T11" s="4">
        <f>SUM(T9:T10)</f>
        <v>0</v>
      </c>
      <c r="U11" s="10"/>
    </row>
    <row r="12" spans="1:21" s="3" customFormat="1" ht="20.100000000000001" customHeight="1">
      <c r="A12" s="14" t="s">
        <v>40</v>
      </c>
      <c r="B12" s="15"/>
      <c r="C12" s="5" t="s">
        <v>50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"/>
    </row>
    <row r="13" spans="1:21" ht="18" customHeight="1">
      <c r="A13" s="82"/>
      <c r="B13" s="63">
        <v>1</v>
      </c>
      <c r="C13" s="83" t="s">
        <v>28</v>
      </c>
      <c r="D13" s="80" t="s">
        <v>60</v>
      </c>
      <c r="E13" s="81" t="s">
        <v>24</v>
      </c>
      <c r="F13" s="64">
        <v>0</v>
      </c>
      <c r="G13" s="65">
        <v>0</v>
      </c>
      <c r="H13" s="66">
        <v>0</v>
      </c>
      <c r="I13" s="67">
        <v>0</v>
      </c>
      <c r="J13" s="68">
        <v>0</v>
      </c>
      <c r="K13" s="69">
        <v>0</v>
      </c>
      <c r="L13" s="65">
        <v>0</v>
      </c>
      <c r="M13" s="70">
        <v>0</v>
      </c>
      <c r="N13" s="71">
        <v>0</v>
      </c>
      <c r="O13" s="72">
        <v>0</v>
      </c>
      <c r="P13" s="73">
        <v>2</v>
      </c>
      <c r="Q13" s="74">
        <v>0</v>
      </c>
      <c r="R13" s="75">
        <f>SUM(F13:Q13)</f>
        <v>2</v>
      </c>
      <c r="S13" s="116">
        <v>0</v>
      </c>
      <c r="T13" s="76">
        <f t="shared" si="0"/>
        <v>0</v>
      </c>
      <c r="U13" s="77"/>
    </row>
    <row r="14" spans="1:21" s="2" customFormat="1">
      <c r="A14" s="17"/>
      <c r="B14" s="18"/>
      <c r="C14" s="9"/>
      <c r="D14" s="9"/>
      <c r="E14" s="19"/>
      <c r="F14" s="9">
        <f t="shared" ref="F14:Q14" si="2">SUMPRODUCT(F13,$S$13)</f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P14" s="9">
        <f t="shared" si="2"/>
        <v>0</v>
      </c>
      <c r="Q14" s="9">
        <f t="shared" si="2"/>
        <v>0</v>
      </c>
      <c r="R14" s="19"/>
      <c r="S14" s="21" t="s">
        <v>40</v>
      </c>
      <c r="T14" s="4">
        <f>SUM(T13)</f>
        <v>0</v>
      </c>
      <c r="U14" s="10"/>
    </row>
    <row r="15" spans="1:21" s="3" customFormat="1" ht="20.100000000000001" customHeight="1">
      <c r="A15" s="14" t="s">
        <v>41</v>
      </c>
      <c r="B15" s="15"/>
      <c r="C15" s="5" t="s">
        <v>51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"/>
    </row>
    <row r="16" spans="1:21" ht="35.1" customHeight="1">
      <c r="A16" s="82"/>
      <c r="B16" s="63">
        <v>1</v>
      </c>
      <c r="C16" s="84" t="s">
        <v>61</v>
      </c>
      <c r="D16" s="62"/>
      <c r="E16" s="63" t="s">
        <v>75</v>
      </c>
      <c r="F16" s="64">
        <v>2</v>
      </c>
      <c r="G16" s="65"/>
      <c r="H16" s="66"/>
      <c r="I16" s="67"/>
      <c r="J16" s="68"/>
      <c r="K16" s="69"/>
      <c r="L16" s="65"/>
      <c r="M16" s="70"/>
      <c r="N16" s="71"/>
      <c r="O16" s="72"/>
      <c r="P16" s="73"/>
      <c r="Q16" s="74"/>
      <c r="R16" s="75">
        <f>SUM(F16:Q16)</f>
        <v>2</v>
      </c>
      <c r="S16" s="115">
        <v>0</v>
      </c>
      <c r="T16" s="76">
        <f t="shared" si="0"/>
        <v>0</v>
      </c>
      <c r="U16" s="77"/>
    </row>
    <row r="17" spans="1:21" ht="50.1" customHeight="1">
      <c r="A17" s="82"/>
      <c r="B17" s="63">
        <v>2</v>
      </c>
      <c r="C17" s="84" t="s">
        <v>63</v>
      </c>
      <c r="D17" s="62"/>
      <c r="E17" s="63" t="s">
        <v>15</v>
      </c>
      <c r="F17" s="64">
        <v>3</v>
      </c>
      <c r="G17" s="65"/>
      <c r="H17" s="66"/>
      <c r="I17" s="67"/>
      <c r="J17" s="68"/>
      <c r="K17" s="69"/>
      <c r="L17" s="65"/>
      <c r="M17" s="70"/>
      <c r="N17" s="71"/>
      <c r="O17" s="72"/>
      <c r="P17" s="73"/>
      <c r="Q17" s="74"/>
      <c r="R17" s="75">
        <f>SUM(F17:Q17)</f>
        <v>3</v>
      </c>
      <c r="S17" s="115">
        <v>0</v>
      </c>
      <c r="T17" s="76">
        <f t="shared" si="0"/>
        <v>0</v>
      </c>
      <c r="U17" s="77"/>
    </row>
    <row r="18" spans="1:21" s="2" customFormat="1">
      <c r="A18" s="17"/>
      <c r="B18" s="18"/>
      <c r="C18" s="9"/>
      <c r="D18" s="9"/>
      <c r="E18" s="19"/>
      <c r="F18" s="9">
        <f t="shared" ref="F18:Q18" si="3">SUMPRODUCT(F16:F17,$S$16:$S$17)</f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9">
        <f t="shared" si="3"/>
        <v>0</v>
      </c>
      <c r="Q18" s="9">
        <f t="shared" si="3"/>
        <v>0</v>
      </c>
      <c r="R18" s="19"/>
      <c r="S18" s="21" t="s">
        <v>41</v>
      </c>
      <c r="T18" s="4">
        <f>SUM(T16:T17)</f>
        <v>0</v>
      </c>
      <c r="U18" s="10"/>
    </row>
    <row r="19" spans="1:21" s="3" customFormat="1" ht="20.100000000000001" customHeight="1">
      <c r="A19" s="14" t="s">
        <v>42</v>
      </c>
      <c r="B19" s="15"/>
      <c r="C19" s="5" t="s">
        <v>25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"/>
    </row>
    <row r="20" spans="1:21" ht="35.1" customHeight="1">
      <c r="A20" s="82"/>
      <c r="B20" s="63">
        <v>1</v>
      </c>
      <c r="C20" s="79" t="s">
        <v>84</v>
      </c>
      <c r="D20" s="62"/>
      <c r="E20" s="63" t="s">
        <v>13</v>
      </c>
      <c r="F20" s="64">
        <v>20</v>
      </c>
      <c r="G20" s="65">
        <v>0</v>
      </c>
      <c r="H20" s="66">
        <v>0</v>
      </c>
      <c r="I20" s="67">
        <v>0</v>
      </c>
      <c r="J20" s="68">
        <v>0</v>
      </c>
      <c r="K20" s="69">
        <v>0</v>
      </c>
      <c r="L20" s="65">
        <v>0</v>
      </c>
      <c r="M20" s="70">
        <v>0</v>
      </c>
      <c r="N20" s="71">
        <v>0</v>
      </c>
      <c r="O20" s="72">
        <v>0</v>
      </c>
      <c r="P20" s="73">
        <v>0</v>
      </c>
      <c r="Q20" s="74">
        <v>0</v>
      </c>
      <c r="R20" s="75">
        <f>SUM(F20:Q20)</f>
        <v>20</v>
      </c>
      <c r="S20" s="115">
        <v>0</v>
      </c>
      <c r="T20" s="76">
        <f t="shared" si="0"/>
        <v>0</v>
      </c>
      <c r="U20" s="77"/>
    </row>
    <row r="21" spans="1:21" s="2" customFormat="1">
      <c r="A21" s="17"/>
      <c r="B21" s="18"/>
      <c r="C21" s="9"/>
      <c r="D21" s="9"/>
      <c r="E21" s="19"/>
      <c r="F21" s="9">
        <f t="shared" ref="F21:Q21" si="4">SUMPRODUCT(F20,$S$20)</f>
        <v>0</v>
      </c>
      <c r="G21" s="9">
        <f t="shared" si="4"/>
        <v>0</v>
      </c>
      <c r="H21" s="9">
        <f t="shared" si="4"/>
        <v>0</v>
      </c>
      <c r="I21" s="9">
        <f t="shared" si="4"/>
        <v>0</v>
      </c>
      <c r="J21" s="9">
        <f t="shared" si="4"/>
        <v>0</v>
      </c>
      <c r="K21" s="9">
        <f t="shared" si="4"/>
        <v>0</v>
      </c>
      <c r="L21" s="9">
        <f t="shared" si="4"/>
        <v>0</v>
      </c>
      <c r="M21" s="9">
        <f t="shared" si="4"/>
        <v>0</v>
      </c>
      <c r="N21" s="9">
        <f t="shared" si="4"/>
        <v>0</v>
      </c>
      <c r="O21" s="9">
        <f t="shared" si="4"/>
        <v>0</v>
      </c>
      <c r="P21" s="9">
        <f t="shared" si="4"/>
        <v>0</v>
      </c>
      <c r="Q21" s="9">
        <f t="shared" si="4"/>
        <v>0</v>
      </c>
      <c r="R21" s="19"/>
      <c r="S21" s="21" t="s">
        <v>42</v>
      </c>
      <c r="T21" s="4">
        <f>SUM(T20)</f>
        <v>0</v>
      </c>
      <c r="U21" s="10"/>
    </row>
    <row r="22" spans="1:21" s="3" customFormat="1" ht="20.100000000000001" customHeight="1">
      <c r="A22" s="14" t="s">
        <v>43</v>
      </c>
      <c r="B22" s="15"/>
      <c r="C22" s="5" t="s">
        <v>12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"/>
    </row>
    <row r="23" spans="1:21" ht="54.95" customHeight="1">
      <c r="A23" s="59"/>
      <c r="B23" s="60">
        <v>1</v>
      </c>
      <c r="C23" s="85" t="s">
        <v>90</v>
      </c>
      <c r="D23" s="62"/>
      <c r="E23" s="63" t="s">
        <v>13</v>
      </c>
      <c r="F23" s="64"/>
      <c r="G23" s="65"/>
      <c r="H23" s="66"/>
      <c r="I23" s="67"/>
      <c r="J23" s="68"/>
      <c r="K23" s="69"/>
      <c r="L23" s="65"/>
      <c r="M23" s="70"/>
      <c r="N23" s="71"/>
      <c r="O23" s="72">
        <v>400</v>
      </c>
      <c r="P23" s="73"/>
      <c r="Q23" s="74"/>
      <c r="R23" s="75">
        <f>SUM(F23:Q23)</f>
        <v>400</v>
      </c>
      <c r="S23" s="115">
        <v>0</v>
      </c>
      <c r="T23" s="76">
        <f t="shared" si="0"/>
        <v>0</v>
      </c>
      <c r="U23" s="77"/>
    </row>
    <row r="24" spans="1:21" ht="54.95" customHeight="1">
      <c r="A24" s="59"/>
      <c r="B24" s="60">
        <v>2</v>
      </c>
      <c r="C24" s="85" t="s">
        <v>91</v>
      </c>
      <c r="D24" s="62"/>
      <c r="E24" s="63" t="s">
        <v>13</v>
      </c>
      <c r="F24" s="64"/>
      <c r="G24" s="65"/>
      <c r="H24" s="66"/>
      <c r="I24" s="67"/>
      <c r="J24" s="68"/>
      <c r="K24" s="69"/>
      <c r="L24" s="65"/>
      <c r="M24" s="70"/>
      <c r="N24" s="71"/>
      <c r="O24" s="72">
        <v>300</v>
      </c>
      <c r="P24" s="73"/>
      <c r="Q24" s="74"/>
      <c r="R24" s="75">
        <f>SUM(F24:Q24)</f>
        <v>300</v>
      </c>
      <c r="S24" s="115">
        <v>0</v>
      </c>
      <c r="T24" s="76">
        <f t="shared" si="0"/>
        <v>0</v>
      </c>
      <c r="U24" s="77"/>
    </row>
    <row r="25" spans="1:21" ht="54.95" customHeight="1">
      <c r="A25" s="59"/>
      <c r="B25" s="60">
        <v>3</v>
      </c>
      <c r="C25" s="86" t="s">
        <v>92</v>
      </c>
      <c r="D25" s="62"/>
      <c r="E25" s="63" t="s">
        <v>13</v>
      </c>
      <c r="F25" s="64"/>
      <c r="G25" s="65"/>
      <c r="H25" s="66"/>
      <c r="I25" s="67"/>
      <c r="J25" s="68"/>
      <c r="K25" s="69"/>
      <c r="L25" s="65"/>
      <c r="M25" s="70"/>
      <c r="N25" s="71"/>
      <c r="O25" s="72">
        <v>400</v>
      </c>
      <c r="P25" s="73"/>
      <c r="Q25" s="74"/>
      <c r="R25" s="75">
        <f>SUM(F25:Q25)</f>
        <v>400</v>
      </c>
      <c r="S25" s="115">
        <v>0</v>
      </c>
      <c r="T25" s="76">
        <f t="shared" si="0"/>
        <v>0</v>
      </c>
      <c r="U25" s="77"/>
    </row>
    <row r="26" spans="1:21" s="2" customFormat="1">
      <c r="A26" s="17"/>
      <c r="B26" s="18"/>
      <c r="C26" s="9"/>
      <c r="D26" s="9"/>
      <c r="E26" s="19"/>
      <c r="F26" s="9">
        <f t="shared" ref="F26:Q26" si="5">SUMPRODUCT(F23:F25,$S$23:$S$25)</f>
        <v>0</v>
      </c>
      <c r="G26" s="9">
        <f t="shared" si="5"/>
        <v>0</v>
      </c>
      <c r="H26" s="9">
        <f t="shared" si="5"/>
        <v>0</v>
      </c>
      <c r="I26" s="9">
        <f t="shared" si="5"/>
        <v>0</v>
      </c>
      <c r="J26" s="9">
        <f t="shared" si="5"/>
        <v>0</v>
      </c>
      <c r="K26" s="9">
        <f t="shared" si="5"/>
        <v>0</v>
      </c>
      <c r="L26" s="9">
        <f t="shared" si="5"/>
        <v>0</v>
      </c>
      <c r="M26" s="9">
        <f t="shared" si="5"/>
        <v>0</v>
      </c>
      <c r="N26" s="9">
        <f t="shared" si="5"/>
        <v>0</v>
      </c>
      <c r="O26" s="9">
        <f t="shared" si="5"/>
        <v>0</v>
      </c>
      <c r="P26" s="9">
        <f t="shared" si="5"/>
        <v>0</v>
      </c>
      <c r="Q26" s="9">
        <f t="shared" si="5"/>
        <v>0</v>
      </c>
      <c r="R26" s="19"/>
      <c r="S26" s="21" t="s">
        <v>43</v>
      </c>
      <c r="T26" s="4">
        <f>SUM(T23:T25)</f>
        <v>0</v>
      </c>
      <c r="U26" s="10"/>
    </row>
    <row r="27" spans="1:21" s="3" customFormat="1" ht="20.100000000000001" customHeight="1">
      <c r="A27" s="14" t="s">
        <v>44</v>
      </c>
      <c r="B27" s="15"/>
      <c r="C27" s="5" t="s">
        <v>17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"/>
    </row>
    <row r="28" spans="1:21" ht="45">
      <c r="A28" s="59"/>
      <c r="B28" s="60">
        <v>1</v>
      </c>
      <c r="C28" s="87" t="s">
        <v>93</v>
      </c>
      <c r="D28" s="88"/>
      <c r="E28" s="63" t="s">
        <v>18</v>
      </c>
      <c r="F28" s="89">
        <v>0</v>
      </c>
      <c r="G28" s="90">
        <v>0</v>
      </c>
      <c r="H28" s="91">
        <v>0</v>
      </c>
      <c r="I28" s="92">
        <v>0</v>
      </c>
      <c r="J28" s="93">
        <v>0</v>
      </c>
      <c r="K28" s="94">
        <v>200</v>
      </c>
      <c r="L28" s="90">
        <v>0</v>
      </c>
      <c r="M28" s="95">
        <v>0</v>
      </c>
      <c r="N28" s="96">
        <v>0</v>
      </c>
      <c r="O28" s="97">
        <v>0</v>
      </c>
      <c r="P28" s="98">
        <v>0</v>
      </c>
      <c r="Q28" s="74">
        <v>0</v>
      </c>
      <c r="R28" s="75">
        <f>SUM(F28:Q28)</f>
        <v>200</v>
      </c>
      <c r="S28" s="115">
        <v>0</v>
      </c>
      <c r="T28" s="76">
        <f t="shared" si="0"/>
        <v>0</v>
      </c>
      <c r="U28" s="77"/>
    </row>
    <row r="29" spans="1:21" s="2" customFormat="1">
      <c r="A29" s="17"/>
      <c r="B29" s="18"/>
      <c r="C29" s="9"/>
      <c r="D29" s="9"/>
      <c r="E29" s="19"/>
      <c r="F29" s="9">
        <f t="shared" ref="F29:Q29" si="6">SUMPRODUCT(F28,$S$28)</f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9">
        <f t="shared" si="6"/>
        <v>0</v>
      </c>
      <c r="R29" s="19"/>
      <c r="S29" s="21" t="s">
        <v>44</v>
      </c>
      <c r="T29" s="4">
        <f>SUM(T28)</f>
        <v>0</v>
      </c>
      <c r="U29" s="10"/>
    </row>
    <row r="30" spans="1:21" s="3" customFormat="1" ht="20.100000000000001" customHeight="1">
      <c r="A30" s="14" t="s">
        <v>45</v>
      </c>
      <c r="B30" s="15"/>
      <c r="C30" s="5" t="s">
        <v>52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"/>
    </row>
    <row r="31" spans="1:21" ht="30">
      <c r="A31" s="59"/>
      <c r="B31" s="60">
        <v>1</v>
      </c>
      <c r="C31" s="99" t="s">
        <v>85</v>
      </c>
      <c r="D31" s="100"/>
      <c r="E31" s="101" t="s">
        <v>16</v>
      </c>
      <c r="F31" s="89"/>
      <c r="G31" s="90"/>
      <c r="H31" s="91"/>
      <c r="I31" s="92"/>
      <c r="J31" s="93"/>
      <c r="K31" s="94"/>
      <c r="L31" s="90"/>
      <c r="M31" s="95"/>
      <c r="N31" s="96"/>
      <c r="O31" s="97"/>
      <c r="P31" s="98"/>
      <c r="Q31" s="74">
        <v>2</v>
      </c>
      <c r="R31" s="75">
        <f>SUM(F31:Q31)</f>
        <v>2</v>
      </c>
      <c r="S31" s="115">
        <v>0</v>
      </c>
      <c r="T31" s="76">
        <f t="shared" si="0"/>
        <v>0</v>
      </c>
      <c r="U31" s="102"/>
    </row>
    <row r="32" spans="1:21" ht="18" customHeight="1">
      <c r="A32" s="59"/>
      <c r="B32" s="60">
        <v>2</v>
      </c>
      <c r="C32" s="79" t="s">
        <v>30</v>
      </c>
      <c r="D32" s="100"/>
      <c r="E32" s="63" t="s">
        <v>76</v>
      </c>
      <c r="F32" s="64"/>
      <c r="G32" s="65"/>
      <c r="H32" s="66"/>
      <c r="I32" s="67"/>
      <c r="J32" s="68"/>
      <c r="K32" s="69">
        <v>6</v>
      </c>
      <c r="L32" s="65"/>
      <c r="M32" s="70"/>
      <c r="N32" s="71"/>
      <c r="O32" s="72"/>
      <c r="P32" s="73"/>
      <c r="Q32" s="74"/>
      <c r="R32" s="75">
        <f>SUM(F32:Q32)</f>
        <v>6</v>
      </c>
      <c r="S32" s="115">
        <v>0</v>
      </c>
      <c r="T32" s="76">
        <f t="shared" si="0"/>
        <v>0</v>
      </c>
      <c r="U32" s="102"/>
    </row>
    <row r="33" spans="1:21" ht="18" customHeight="1">
      <c r="A33" s="59"/>
      <c r="B33" s="60">
        <v>3</v>
      </c>
      <c r="C33" s="79" t="s">
        <v>31</v>
      </c>
      <c r="D33" s="100"/>
      <c r="E33" s="63" t="s">
        <v>76</v>
      </c>
      <c r="F33" s="64"/>
      <c r="G33" s="65"/>
      <c r="H33" s="66"/>
      <c r="I33" s="67"/>
      <c r="J33" s="68"/>
      <c r="K33" s="69">
        <v>10</v>
      </c>
      <c r="L33" s="65"/>
      <c r="M33" s="70"/>
      <c r="N33" s="71"/>
      <c r="O33" s="72"/>
      <c r="P33" s="73"/>
      <c r="Q33" s="74"/>
      <c r="R33" s="75">
        <f>SUM(F33:Q33)</f>
        <v>10</v>
      </c>
      <c r="S33" s="115">
        <v>0</v>
      </c>
      <c r="T33" s="76">
        <f t="shared" si="0"/>
        <v>0</v>
      </c>
      <c r="U33" s="102"/>
    </row>
    <row r="34" spans="1:21" ht="18" customHeight="1">
      <c r="A34" s="59"/>
      <c r="B34" s="60">
        <v>4</v>
      </c>
      <c r="C34" s="79" t="s">
        <v>32</v>
      </c>
      <c r="D34" s="100"/>
      <c r="E34" s="63" t="s">
        <v>76</v>
      </c>
      <c r="F34" s="64"/>
      <c r="G34" s="65"/>
      <c r="H34" s="66"/>
      <c r="I34" s="67"/>
      <c r="J34" s="68"/>
      <c r="K34" s="69">
        <v>6</v>
      </c>
      <c r="L34" s="65"/>
      <c r="M34" s="70"/>
      <c r="N34" s="71"/>
      <c r="O34" s="72"/>
      <c r="P34" s="73"/>
      <c r="Q34" s="74"/>
      <c r="R34" s="75">
        <f>SUM(F34:Q34)</f>
        <v>6</v>
      </c>
      <c r="S34" s="115">
        <v>0</v>
      </c>
      <c r="T34" s="76">
        <f t="shared" si="0"/>
        <v>0</v>
      </c>
      <c r="U34" s="102"/>
    </row>
    <row r="35" spans="1:21" s="2" customFormat="1">
      <c r="A35" s="17"/>
      <c r="B35" s="18"/>
      <c r="C35" s="9"/>
      <c r="D35" s="9"/>
      <c r="E35" s="19"/>
      <c r="F35" s="9">
        <f t="shared" ref="F35:Q35" si="7">SUMPRODUCT(F31:F34,$S$31:$S$34)</f>
        <v>0</v>
      </c>
      <c r="G35" s="9">
        <f t="shared" si="7"/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  <c r="M35" s="9">
        <f t="shared" si="7"/>
        <v>0</v>
      </c>
      <c r="N35" s="9">
        <f t="shared" si="7"/>
        <v>0</v>
      </c>
      <c r="O35" s="9">
        <f t="shared" si="7"/>
        <v>0</v>
      </c>
      <c r="P35" s="9">
        <f t="shared" si="7"/>
        <v>0</v>
      </c>
      <c r="Q35" s="9">
        <f t="shared" si="7"/>
        <v>0</v>
      </c>
      <c r="R35" s="19"/>
      <c r="S35" s="21" t="s">
        <v>45</v>
      </c>
      <c r="T35" s="4">
        <f>SUM(T31:T34)</f>
        <v>0</v>
      </c>
      <c r="U35" s="10"/>
    </row>
    <row r="36" spans="1:21" s="3" customFormat="1" ht="20.100000000000001" customHeight="1">
      <c r="A36" s="14" t="s">
        <v>46</v>
      </c>
      <c r="B36" s="15"/>
      <c r="C36" s="5" t="s">
        <v>14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"/>
    </row>
    <row r="37" spans="1:21" ht="30">
      <c r="A37" s="59"/>
      <c r="B37" s="60">
        <v>1</v>
      </c>
      <c r="C37" s="85" t="s">
        <v>88</v>
      </c>
      <c r="D37" s="62"/>
      <c r="E37" s="63" t="s">
        <v>15</v>
      </c>
      <c r="F37" s="64"/>
      <c r="G37" s="65"/>
      <c r="H37" s="66"/>
      <c r="I37" s="67"/>
      <c r="J37" s="68"/>
      <c r="K37" s="69">
        <v>6</v>
      </c>
      <c r="L37" s="65"/>
      <c r="M37" s="70"/>
      <c r="N37" s="71"/>
      <c r="O37" s="72"/>
      <c r="P37" s="73"/>
      <c r="Q37" s="74"/>
      <c r="R37" s="75">
        <f>SUM(F37:Q37)</f>
        <v>6</v>
      </c>
      <c r="S37" s="115">
        <v>0</v>
      </c>
      <c r="T37" s="76">
        <f t="shared" si="0"/>
        <v>0</v>
      </c>
      <c r="U37" s="77"/>
    </row>
    <row r="38" spans="1:21" ht="35.450000000000003" customHeight="1">
      <c r="A38" s="59"/>
      <c r="B38" s="60">
        <v>2</v>
      </c>
      <c r="C38" s="85" t="s">
        <v>87</v>
      </c>
      <c r="D38" s="62"/>
      <c r="E38" s="63" t="s">
        <v>15</v>
      </c>
      <c r="F38" s="64"/>
      <c r="G38" s="65"/>
      <c r="H38" s="66"/>
      <c r="I38" s="67"/>
      <c r="J38" s="68"/>
      <c r="K38" s="69">
        <v>10</v>
      </c>
      <c r="L38" s="65"/>
      <c r="M38" s="70"/>
      <c r="N38" s="71"/>
      <c r="O38" s="72"/>
      <c r="P38" s="73"/>
      <c r="Q38" s="74"/>
      <c r="R38" s="75">
        <f>SUM(F38:Q38)</f>
        <v>10</v>
      </c>
      <c r="S38" s="115">
        <v>0</v>
      </c>
      <c r="T38" s="76">
        <f t="shared" si="0"/>
        <v>0</v>
      </c>
      <c r="U38" s="77"/>
    </row>
    <row r="39" spans="1:21" ht="33" customHeight="1">
      <c r="A39" s="59"/>
      <c r="B39" s="60">
        <v>3</v>
      </c>
      <c r="C39" s="85" t="s">
        <v>86</v>
      </c>
      <c r="D39" s="62"/>
      <c r="E39" s="63" t="s">
        <v>15</v>
      </c>
      <c r="F39" s="64"/>
      <c r="G39" s="65"/>
      <c r="H39" s="66"/>
      <c r="I39" s="67"/>
      <c r="J39" s="68"/>
      <c r="K39" s="69">
        <v>10</v>
      </c>
      <c r="L39" s="65"/>
      <c r="M39" s="70"/>
      <c r="N39" s="71"/>
      <c r="O39" s="72"/>
      <c r="P39" s="73"/>
      <c r="Q39" s="74"/>
      <c r="R39" s="75">
        <f>SUM(F39:Q39)</f>
        <v>10</v>
      </c>
      <c r="S39" s="115">
        <v>0</v>
      </c>
      <c r="T39" s="76">
        <f t="shared" si="0"/>
        <v>0</v>
      </c>
      <c r="U39" s="77"/>
    </row>
    <row r="40" spans="1:21" s="2" customFormat="1">
      <c r="A40" s="17"/>
      <c r="B40" s="18"/>
      <c r="C40" s="9"/>
      <c r="D40" s="9"/>
      <c r="E40" s="19"/>
      <c r="F40" s="9">
        <f t="shared" ref="F40:Q40" si="8">SUMPRODUCT(F37:F39,$S$37:$S$39)</f>
        <v>0</v>
      </c>
      <c r="G40" s="9">
        <f t="shared" si="8"/>
        <v>0</v>
      </c>
      <c r="H40" s="9">
        <f t="shared" si="8"/>
        <v>0</v>
      </c>
      <c r="I40" s="9">
        <f t="shared" si="8"/>
        <v>0</v>
      </c>
      <c r="J40" s="9">
        <f t="shared" si="8"/>
        <v>0</v>
      </c>
      <c r="K40" s="9">
        <f t="shared" si="8"/>
        <v>0</v>
      </c>
      <c r="L40" s="9">
        <f t="shared" si="8"/>
        <v>0</v>
      </c>
      <c r="M40" s="9">
        <f t="shared" si="8"/>
        <v>0</v>
      </c>
      <c r="N40" s="9">
        <f t="shared" si="8"/>
        <v>0</v>
      </c>
      <c r="O40" s="9">
        <f t="shared" si="8"/>
        <v>0</v>
      </c>
      <c r="P40" s="9">
        <f t="shared" si="8"/>
        <v>0</v>
      </c>
      <c r="Q40" s="9">
        <f t="shared" si="8"/>
        <v>0</v>
      </c>
      <c r="R40" s="19"/>
      <c r="S40" s="21" t="s">
        <v>46</v>
      </c>
      <c r="T40" s="4">
        <f>SUM(T37:T39)</f>
        <v>0</v>
      </c>
      <c r="U40" s="10"/>
    </row>
    <row r="41" spans="1:21" s="3" customFormat="1" ht="20.100000000000001" customHeight="1">
      <c r="A41" s="14" t="s">
        <v>47</v>
      </c>
      <c r="B41" s="15"/>
      <c r="C41" s="5" t="s">
        <v>53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6"/>
    </row>
    <row r="42" spans="1:21" ht="56.45" customHeight="1">
      <c r="A42" s="59"/>
      <c r="B42" s="60">
        <v>1</v>
      </c>
      <c r="C42" s="79" t="s">
        <v>62</v>
      </c>
      <c r="D42" s="62"/>
      <c r="E42" s="63" t="s">
        <v>77</v>
      </c>
      <c r="F42" s="64">
        <v>0</v>
      </c>
      <c r="G42" s="65">
        <v>0</v>
      </c>
      <c r="H42" s="66">
        <v>0</v>
      </c>
      <c r="I42" s="67">
        <v>0</v>
      </c>
      <c r="J42" s="68">
        <v>0</v>
      </c>
      <c r="K42" s="69">
        <v>0</v>
      </c>
      <c r="L42" s="65">
        <v>0</v>
      </c>
      <c r="M42" s="70">
        <v>0</v>
      </c>
      <c r="N42" s="71">
        <v>18</v>
      </c>
      <c r="O42" s="72">
        <v>0</v>
      </c>
      <c r="P42" s="73">
        <v>0</v>
      </c>
      <c r="Q42" s="74">
        <v>0</v>
      </c>
      <c r="R42" s="75">
        <f>SUM(F42:Q42)</f>
        <v>18</v>
      </c>
      <c r="S42" s="115">
        <v>0</v>
      </c>
      <c r="T42" s="76">
        <f t="shared" si="0"/>
        <v>0</v>
      </c>
      <c r="U42" s="77"/>
    </row>
    <row r="43" spans="1:21" s="2" customFormat="1">
      <c r="A43" s="17"/>
      <c r="B43" s="18"/>
      <c r="C43" s="9"/>
      <c r="D43" s="9"/>
      <c r="E43" s="19"/>
      <c r="F43" s="9">
        <f t="shared" ref="F43:Q43" si="9">SUMPRODUCT(F42,$S$42)</f>
        <v>0</v>
      </c>
      <c r="G43" s="9">
        <f t="shared" si="9"/>
        <v>0</v>
      </c>
      <c r="H43" s="9">
        <f t="shared" si="9"/>
        <v>0</v>
      </c>
      <c r="I43" s="9">
        <f t="shared" si="9"/>
        <v>0</v>
      </c>
      <c r="J43" s="9">
        <f t="shared" si="9"/>
        <v>0</v>
      </c>
      <c r="K43" s="9">
        <f t="shared" si="9"/>
        <v>0</v>
      </c>
      <c r="L43" s="9">
        <f t="shared" si="9"/>
        <v>0</v>
      </c>
      <c r="M43" s="9">
        <f t="shared" si="9"/>
        <v>0</v>
      </c>
      <c r="N43" s="9">
        <f t="shared" si="9"/>
        <v>0</v>
      </c>
      <c r="O43" s="9">
        <f t="shared" si="9"/>
        <v>0</v>
      </c>
      <c r="P43" s="9">
        <f t="shared" si="9"/>
        <v>0</v>
      </c>
      <c r="Q43" s="9">
        <f t="shared" si="9"/>
        <v>0</v>
      </c>
      <c r="R43" s="19"/>
      <c r="S43" s="21" t="s">
        <v>47</v>
      </c>
      <c r="T43" s="4">
        <f>SUM(T42)</f>
        <v>0</v>
      </c>
      <c r="U43" s="10"/>
    </row>
    <row r="44" spans="1:21" s="3" customFormat="1" ht="20.100000000000001" customHeight="1">
      <c r="A44" s="14" t="s">
        <v>48</v>
      </c>
      <c r="B44" s="15"/>
      <c r="C44" s="5" t="s">
        <v>54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6"/>
    </row>
    <row r="45" spans="1:21" ht="18" customHeight="1">
      <c r="A45" s="59"/>
      <c r="B45" s="60">
        <v>1</v>
      </c>
      <c r="C45" s="86" t="s">
        <v>29</v>
      </c>
      <c r="D45" s="62"/>
      <c r="E45" s="63" t="s">
        <v>13</v>
      </c>
      <c r="F45" s="64">
        <v>0</v>
      </c>
      <c r="G45" s="65">
        <v>0</v>
      </c>
      <c r="H45" s="66">
        <v>0</v>
      </c>
      <c r="I45" s="67">
        <v>0</v>
      </c>
      <c r="J45" s="68">
        <v>0</v>
      </c>
      <c r="K45" s="69">
        <v>0</v>
      </c>
      <c r="L45" s="65">
        <v>0</v>
      </c>
      <c r="M45" s="70">
        <v>0</v>
      </c>
      <c r="N45" s="71">
        <v>100</v>
      </c>
      <c r="O45" s="72">
        <v>0</v>
      </c>
      <c r="P45" s="73">
        <v>0</v>
      </c>
      <c r="Q45" s="74">
        <v>0</v>
      </c>
      <c r="R45" s="75">
        <f>SUM(F45:Q45)</f>
        <v>100</v>
      </c>
      <c r="S45" s="115">
        <v>0</v>
      </c>
      <c r="T45" s="76">
        <f t="shared" si="0"/>
        <v>0</v>
      </c>
      <c r="U45" s="77"/>
    </row>
    <row r="46" spans="1:21" s="2" customFormat="1">
      <c r="A46" s="17"/>
      <c r="B46" s="18"/>
      <c r="C46" s="9"/>
      <c r="D46" s="9"/>
      <c r="E46" s="19"/>
      <c r="F46" s="9">
        <f>SUMPRODUCT(F45,$S$42)</f>
        <v>0</v>
      </c>
      <c r="G46" s="9">
        <f>SUMPRODUCT(G45,$S$42)</f>
        <v>0</v>
      </c>
      <c r="H46" s="9">
        <f>SUMPRODUCT(H45,$S$42)</f>
        <v>0</v>
      </c>
      <c r="I46" s="9">
        <f t="shared" ref="I46:Q46" si="10">SUMPRODUCT(I45,$S$45)</f>
        <v>0</v>
      </c>
      <c r="J46" s="9">
        <f t="shared" si="10"/>
        <v>0</v>
      </c>
      <c r="K46" s="9">
        <f t="shared" si="10"/>
        <v>0</v>
      </c>
      <c r="L46" s="9">
        <f t="shared" si="10"/>
        <v>0</v>
      </c>
      <c r="M46" s="9">
        <f t="shared" si="10"/>
        <v>0</v>
      </c>
      <c r="N46" s="9">
        <f t="shared" si="10"/>
        <v>0</v>
      </c>
      <c r="O46" s="9">
        <f t="shared" si="10"/>
        <v>0</v>
      </c>
      <c r="P46" s="9">
        <f t="shared" si="10"/>
        <v>0</v>
      </c>
      <c r="Q46" s="9">
        <f t="shared" si="10"/>
        <v>0</v>
      </c>
      <c r="R46" s="19"/>
      <c r="S46" s="21" t="s">
        <v>48</v>
      </c>
      <c r="T46" s="4">
        <f>SUM(T45)</f>
        <v>0</v>
      </c>
      <c r="U46" s="10"/>
    </row>
    <row r="47" spans="1:21" s="3" customFormat="1" ht="20.100000000000001" customHeight="1">
      <c r="A47" s="14" t="s">
        <v>57</v>
      </c>
      <c r="B47" s="15"/>
      <c r="C47" s="5" t="s">
        <v>55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6"/>
    </row>
    <row r="48" spans="1:21" ht="18" customHeight="1">
      <c r="A48" s="59"/>
      <c r="B48" s="60">
        <v>1</v>
      </c>
      <c r="C48" s="61" t="s">
        <v>78</v>
      </c>
      <c r="D48" s="62"/>
      <c r="E48" s="63" t="s">
        <v>81</v>
      </c>
      <c r="F48" s="64"/>
      <c r="G48" s="65"/>
      <c r="H48" s="66"/>
      <c r="I48" s="67">
        <v>2</v>
      </c>
      <c r="J48" s="68"/>
      <c r="K48" s="69"/>
      <c r="L48" s="65"/>
      <c r="M48" s="70"/>
      <c r="N48" s="71"/>
      <c r="O48" s="72"/>
      <c r="P48" s="73"/>
      <c r="Q48" s="74"/>
      <c r="R48" s="75">
        <f t="shared" ref="R48:R52" si="11">SUM(F48:Q48)</f>
        <v>2</v>
      </c>
      <c r="S48" s="115">
        <v>0</v>
      </c>
      <c r="T48" s="76">
        <f t="shared" si="0"/>
        <v>0</v>
      </c>
      <c r="U48" s="77"/>
    </row>
    <row r="49" spans="1:21" ht="18" customHeight="1">
      <c r="A49" s="59"/>
      <c r="B49" s="60">
        <v>2</v>
      </c>
      <c r="C49" s="61" t="s">
        <v>23</v>
      </c>
      <c r="D49" s="62"/>
      <c r="E49" s="63" t="s">
        <v>15</v>
      </c>
      <c r="F49" s="64"/>
      <c r="G49" s="65"/>
      <c r="H49" s="66"/>
      <c r="I49" s="67">
        <v>5</v>
      </c>
      <c r="J49" s="68"/>
      <c r="K49" s="69"/>
      <c r="L49" s="65"/>
      <c r="M49" s="70"/>
      <c r="N49" s="71"/>
      <c r="O49" s="72"/>
      <c r="P49" s="73"/>
      <c r="Q49" s="74"/>
      <c r="R49" s="75">
        <f t="shared" si="11"/>
        <v>5</v>
      </c>
      <c r="S49" s="115">
        <v>0</v>
      </c>
      <c r="T49" s="76">
        <f t="shared" si="0"/>
        <v>0</v>
      </c>
      <c r="U49" s="77"/>
    </row>
    <row r="50" spans="1:21" ht="18" customHeight="1">
      <c r="A50" s="59"/>
      <c r="B50" s="60">
        <v>3</v>
      </c>
      <c r="C50" s="87" t="s">
        <v>80</v>
      </c>
      <c r="D50" s="103"/>
      <c r="E50" s="63" t="s">
        <v>21</v>
      </c>
      <c r="F50" s="64"/>
      <c r="G50" s="65"/>
      <c r="H50" s="66"/>
      <c r="I50" s="67"/>
      <c r="J50" s="68"/>
      <c r="K50" s="69">
        <v>6</v>
      </c>
      <c r="L50" s="65">
        <v>4</v>
      </c>
      <c r="M50" s="70"/>
      <c r="N50" s="71"/>
      <c r="O50" s="72"/>
      <c r="P50" s="73"/>
      <c r="Q50" s="74"/>
      <c r="R50" s="75">
        <f t="shared" si="11"/>
        <v>10</v>
      </c>
      <c r="S50" s="115">
        <v>0</v>
      </c>
      <c r="T50" s="76">
        <f t="shared" si="0"/>
        <v>0</v>
      </c>
      <c r="U50" s="77"/>
    </row>
    <row r="51" spans="1:21" ht="18" customHeight="1">
      <c r="A51" s="59"/>
      <c r="B51" s="60">
        <v>4</v>
      </c>
      <c r="C51" s="104" t="s">
        <v>79</v>
      </c>
      <c r="D51" s="62"/>
      <c r="E51" s="105" t="s">
        <v>20</v>
      </c>
      <c r="F51" s="64"/>
      <c r="G51" s="65"/>
      <c r="H51" s="66"/>
      <c r="I51" s="67"/>
      <c r="J51" s="68"/>
      <c r="K51" s="69">
        <v>4</v>
      </c>
      <c r="L51" s="65"/>
      <c r="M51" s="70"/>
      <c r="N51" s="71"/>
      <c r="O51" s="72"/>
      <c r="P51" s="73"/>
      <c r="Q51" s="74"/>
      <c r="R51" s="75">
        <f t="shared" si="11"/>
        <v>4</v>
      </c>
      <c r="S51" s="115">
        <v>0</v>
      </c>
      <c r="T51" s="76">
        <f t="shared" si="0"/>
        <v>0</v>
      </c>
      <c r="U51" s="77"/>
    </row>
    <row r="52" spans="1:21" ht="64.5" customHeight="1">
      <c r="A52" s="59"/>
      <c r="B52" s="60">
        <v>5</v>
      </c>
      <c r="C52" s="79" t="s">
        <v>66</v>
      </c>
      <c r="D52" s="80"/>
      <c r="E52" s="81" t="s">
        <v>19</v>
      </c>
      <c r="F52" s="64"/>
      <c r="G52" s="65"/>
      <c r="H52" s="66"/>
      <c r="I52" s="67"/>
      <c r="J52" s="68"/>
      <c r="K52" s="69"/>
      <c r="L52" s="65">
        <v>20</v>
      </c>
      <c r="M52" s="70"/>
      <c r="N52" s="71"/>
      <c r="O52" s="72"/>
      <c r="P52" s="73"/>
      <c r="Q52" s="74"/>
      <c r="R52" s="75">
        <f t="shared" si="11"/>
        <v>20</v>
      </c>
      <c r="S52" s="115">
        <v>0</v>
      </c>
      <c r="T52" s="76">
        <f t="shared" si="0"/>
        <v>0</v>
      </c>
      <c r="U52" s="77"/>
    </row>
    <row r="53" spans="1:21" s="2" customFormat="1">
      <c r="A53" s="17"/>
      <c r="B53" s="18"/>
      <c r="C53" s="9"/>
      <c r="D53" s="9"/>
      <c r="E53" s="19"/>
      <c r="F53" s="9">
        <f>SUMPRODUCT(F48:F52,$S$48:$S$52)</f>
        <v>0</v>
      </c>
      <c r="G53" s="9">
        <f>SUMPRODUCT(G48:G52,$S$48:$S$52)</f>
        <v>0</v>
      </c>
      <c r="H53" s="9">
        <f>SUMPRODUCT(H48:H52,$S$48:$S$52)</f>
        <v>0</v>
      </c>
      <c r="I53" s="9">
        <f>SUMPRODUCT(I48:I52,$S$48:$S$52)</f>
        <v>0</v>
      </c>
      <c r="J53" s="9">
        <f>SUMPRODUCT(J48:J52,$S$48:$S$52)</f>
        <v>0</v>
      </c>
      <c r="K53" s="9">
        <f>SUMPRODUCT(K48:K52,$S$48:$S$52)</f>
        <v>0</v>
      </c>
      <c r="L53" s="9">
        <f>SUMPRODUCT(L48:L52,$S$48:$S$52)</f>
        <v>0</v>
      </c>
      <c r="M53" s="9">
        <f>SUMPRODUCT(M48:M52,$S$48:$S$52)</f>
        <v>0</v>
      </c>
      <c r="N53" s="9">
        <f>SUMPRODUCT(N48:N52,$S$48:$S$52)</f>
        <v>0</v>
      </c>
      <c r="O53" s="9">
        <f>SUMPRODUCT(O48:O52,$S$48:$S$52)</f>
        <v>0</v>
      </c>
      <c r="P53" s="9">
        <f>SUMPRODUCT(P48:P52,$S$48:$S$52)</f>
        <v>0</v>
      </c>
      <c r="Q53" s="9">
        <f>SUMPRODUCT(Q48:Q52,$S$48:$S$52)</f>
        <v>0</v>
      </c>
      <c r="R53" s="19"/>
      <c r="S53" s="21" t="s">
        <v>57</v>
      </c>
      <c r="T53" s="4">
        <f>SUM(T48:T52)</f>
        <v>0</v>
      </c>
      <c r="U53" s="10"/>
    </row>
    <row r="54" spans="1:21" s="3" customFormat="1" ht="20.100000000000001" customHeight="1">
      <c r="A54" s="14" t="s">
        <v>58</v>
      </c>
      <c r="B54" s="15"/>
      <c r="C54" s="5" t="s">
        <v>55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6"/>
    </row>
    <row r="55" spans="1:21" ht="52.5" customHeight="1">
      <c r="A55" s="59"/>
      <c r="B55" s="60">
        <v>1</v>
      </c>
      <c r="C55" s="79" t="s">
        <v>67</v>
      </c>
      <c r="D55" s="62"/>
      <c r="E55" s="63" t="s">
        <v>13</v>
      </c>
      <c r="F55" s="64">
        <v>0</v>
      </c>
      <c r="G55" s="65">
        <v>0</v>
      </c>
      <c r="H55" s="66">
        <v>0</v>
      </c>
      <c r="I55" s="67">
        <v>100</v>
      </c>
      <c r="J55" s="68">
        <v>0</v>
      </c>
      <c r="K55" s="69">
        <v>0</v>
      </c>
      <c r="L55" s="65">
        <v>0</v>
      </c>
      <c r="M55" s="70">
        <v>0</v>
      </c>
      <c r="N55" s="71">
        <v>0</v>
      </c>
      <c r="O55" s="72">
        <v>0</v>
      </c>
      <c r="P55" s="73">
        <v>0</v>
      </c>
      <c r="Q55" s="74">
        <v>0</v>
      </c>
      <c r="R55" s="75">
        <f>SUM(F55:Q55)</f>
        <v>100</v>
      </c>
      <c r="S55" s="116">
        <v>0</v>
      </c>
      <c r="T55" s="76">
        <f t="shared" si="0"/>
        <v>0</v>
      </c>
      <c r="U55" s="77"/>
    </row>
    <row r="56" spans="1:21" s="2" customFormat="1">
      <c r="A56" s="17"/>
      <c r="B56" s="18"/>
      <c r="C56" s="9"/>
      <c r="D56" s="9"/>
      <c r="E56" s="19"/>
      <c r="F56" s="9">
        <f t="shared" ref="F56:Q56" si="12">SUMPRODUCT(F55,$S$55)</f>
        <v>0</v>
      </c>
      <c r="G56" s="9">
        <f t="shared" si="12"/>
        <v>0</v>
      </c>
      <c r="H56" s="9">
        <f t="shared" si="12"/>
        <v>0</v>
      </c>
      <c r="I56" s="9">
        <f t="shared" si="12"/>
        <v>0</v>
      </c>
      <c r="J56" s="9">
        <f t="shared" si="12"/>
        <v>0</v>
      </c>
      <c r="K56" s="9">
        <f t="shared" si="12"/>
        <v>0</v>
      </c>
      <c r="L56" s="9">
        <f t="shared" si="12"/>
        <v>0</v>
      </c>
      <c r="M56" s="9">
        <f t="shared" si="12"/>
        <v>0</v>
      </c>
      <c r="N56" s="9">
        <f t="shared" si="12"/>
        <v>0</v>
      </c>
      <c r="O56" s="9">
        <f t="shared" si="12"/>
        <v>0</v>
      </c>
      <c r="P56" s="9">
        <f t="shared" si="12"/>
        <v>0</v>
      </c>
      <c r="Q56" s="9">
        <f t="shared" si="12"/>
        <v>0</v>
      </c>
      <c r="R56" s="19"/>
      <c r="S56" s="21" t="s">
        <v>58</v>
      </c>
      <c r="T56" s="4">
        <f>SUM(T55)</f>
        <v>0</v>
      </c>
      <c r="U56" s="10"/>
    </row>
    <row r="57" spans="1:21" s="3" customFormat="1" ht="20.100000000000001" customHeight="1">
      <c r="A57" s="14" t="s">
        <v>59</v>
      </c>
      <c r="B57" s="15"/>
      <c r="C57" s="5" t="s">
        <v>56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6"/>
    </row>
    <row r="58" spans="1:21" ht="49.15" customHeight="1">
      <c r="A58" s="59"/>
      <c r="B58" s="60">
        <v>1</v>
      </c>
      <c r="C58" s="106" t="s">
        <v>82</v>
      </c>
      <c r="D58" s="107"/>
      <c r="E58" s="63" t="s">
        <v>33</v>
      </c>
      <c r="F58" s="64"/>
      <c r="G58" s="65"/>
      <c r="H58" s="66"/>
      <c r="I58" s="67"/>
      <c r="J58" s="68"/>
      <c r="K58" s="69">
        <v>10</v>
      </c>
      <c r="L58" s="65"/>
      <c r="M58" s="70"/>
      <c r="N58" s="71"/>
      <c r="O58" s="72"/>
      <c r="P58" s="73"/>
      <c r="Q58" s="74"/>
      <c r="R58" s="75">
        <f>SUM(F58:Q58)</f>
        <v>10</v>
      </c>
      <c r="S58" s="115">
        <v>0</v>
      </c>
      <c r="T58" s="76">
        <f t="shared" si="0"/>
        <v>0</v>
      </c>
      <c r="U58" s="77"/>
    </row>
    <row r="59" spans="1:21" ht="45" customHeight="1">
      <c r="A59" s="59"/>
      <c r="B59" s="60">
        <v>2</v>
      </c>
      <c r="C59" s="79" t="s">
        <v>83</v>
      </c>
      <c r="D59" s="107"/>
      <c r="E59" s="63" t="s">
        <v>33</v>
      </c>
      <c r="F59" s="64"/>
      <c r="G59" s="65"/>
      <c r="H59" s="66"/>
      <c r="I59" s="67"/>
      <c r="J59" s="68"/>
      <c r="K59" s="69">
        <v>10</v>
      </c>
      <c r="L59" s="65"/>
      <c r="M59" s="70"/>
      <c r="N59" s="71"/>
      <c r="O59" s="72"/>
      <c r="P59" s="73"/>
      <c r="Q59" s="74"/>
      <c r="R59" s="75">
        <f>SUM(F59:Q59)</f>
        <v>10</v>
      </c>
      <c r="S59" s="115">
        <v>0</v>
      </c>
      <c r="T59" s="76">
        <f t="shared" si="0"/>
        <v>0</v>
      </c>
      <c r="U59" s="77"/>
    </row>
    <row r="60" spans="1:21" ht="18" customHeight="1">
      <c r="A60" s="59"/>
      <c r="B60" s="60">
        <v>3</v>
      </c>
      <c r="C60" s="79" t="s">
        <v>72</v>
      </c>
      <c r="D60" s="107"/>
      <c r="E60" s="63" t="s">
        <v>33</v>
      </c>
      <c r="F60" s="64"/>
      <c r="G60" s="65"/>
      <c r="H60" s="66"/>
      <c r="I60" s="67"/>
      <c r="J60" s="68"/>
      <c r="K60" s="69">
        <v>5</v>
      </c>
      <c r="L60" s="65"/>
      <c r="M60" s="70"/>
      <c r="N60" s="71"/>
      <c r="O60" s="72"/>
      <c r="P60" s="73"/>
      <c r="Q60" s="74"/>
      <c r="R60" s="75">
        <f>SUM(F60:Q60)</f>
        <v>5</v>
      </c>
      <c r="S60" s="115">
        <v>0</v>
      </c>
      <c r="T60" s="76">
        <f t="shared" si="0"/>
        <v>0</v>
      </c>
      <c r="U60" s="77"/>
    </row>
    <row r="61" spans="1:21" ht="34.15" customHeight="1">
      <c r="A61" s="59"/>
      <c r="B61" s="60">
        <v>4</v>
      </c>
      <c r="C61" s="85" t="s">
        <v>73</v>
      </c>
      <c r="D61" s="107"/>
      <c r="E61" s="63" t="s">
        <v>81</v>
      </c>
      <c r="F61" s="89"/>
      <c r="G61" s="90"/>
      <c r="H61" s="91"/>
      <c r="I61" s="92"/>
      <c r="J61" s="93"/>
      <c r="K61" s="69">
        <v>6</v>
      </c>
      <c r="L61" s="90"/>
      <c r="M61" s="95"/>
      <c r="N61" s="96"/>
      <c r="O61" s="97"/>
      <c r="P61" s="98"/>
      <c r="Q61" s="74"/>
      <c r="R61" s="75">
        <f>SUM(F61:Q61)</f>
        <v>6</v>
      </c>
      <c r="S61" s="115">
        <v>0</v>
      </c>
      <c r="T61" s="76">
        <f t="shared" si="0"/>
        <v>0</v>
      </c>
      <c r="U61" s="77"/>
    </row>
    <row r="62" spans="1:21" ht="34.9" customHeight="1">
      <c r="A62" s="59"/>
      <c r="B62" s="60">
        <v>5</v>
      </c>
      <c r="C62" s="85" t="s">
        <v>74</v>
      </c>
      <c r="D62" s="107"/>
      <c r="E62" s="63" t="s">
        <v>81</v>
      </c>
      <c r="F62" s="89"/>
      <c r="G62" s="90"/>
      <c r="H62" s="91"/>
      <c r="I62" s="92"/>
      <c r="J62" s="93"/>
      <c r="K62" s="69">
        <v>6</v>
      </c>
      <c r="L62" s="90"/>
      <c r="M62" s="95"/>
      <c r="N62" s="96"/>
      <c r="O62" s="97"/>
      <c r="P62" s="98"/>
      <c r="Q62" s="74"/>
      <c r="R62" s="75">
        <f>SUM(F62:Q62)</f>
        <v>6</v>
      </c>
      <c r="S62" s="115">
        <v>0</v>
      </c>
      <c r="T62" s="76">
        <f t="shared" si="0"/>
        <v>0</v>
      </c>
      <c r="U62" s="77"/>
    </row>
    <row r="63" spans="1:21" s="2" customFormat="1">
      <c r="A63" s="13"/>
      <c r="B63" s="7"/>
      <c r="C63" s="8"/>
      <c r="D63" s="9"/>
      <c r="E63" s="11"/>
      <c r="F63" s="8">
        <f t="shared" ref="F63:Q63" si="13">SUMPRODUCT(F58:F62,$S$58:$S$62)</f>
        <v>0</v>
      </c>
      <c r="G63" s="8">
        <f t="shared" si="13"/>
        <v>0</v>
      </c>
      <c r="H63" s="8">
        <f t="shared" si="13"/>
        <v>0</v>
      </c>
      <c r="I63" s="8">
        <f t="shared" si="13"/>
        <v>0</v>
      </c>
      <c r="J63" s="8">
        <f t="shared" si="13"/>
        <v>0</v>
      </c>
      <c r="K63" s="8">
        <f t="shared" si="13"/>
        <v>0</v>
      </c>
      <c r="L63" s="8">
        <f t="shared" si="13"/>
        <v>0</v>
      </c>
      <c r="M63" s="8">
        <f t="shared" si="13"/>
        <v>0</v>
      </c>
      <c r="N63" s="8">
        <f t="shared" si="13"/>
        <v>0</v>
      </c>
      <c r="O63" s="8">
        <f t="shared" si="13"/>
        <v>0</v>
      </c>
      <c r="P63" s="8">
        <f t="shared" si="13"/>
        <v>0</v>
      </c>
      <c r="Q63" s="8">
        <f t="shared" si="13"/>
        <v>0</v>
      </c>
      <c r="R63" s="11"/>
      <c r="S63" s="21" t="s">
        <v>59</v>
      </c>
      <c r="T63" s="4">
        <f>SUM(T58:T62)</f>
        <v>0</v>
      </c>
      <c r="U63" s="10"/>
    </row>
    <row r="64" spans="1:21" ht="15" customHeight="1">
      <c r="B64" s="29"/>
      <c r="C64" s="10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110"/>
      <c r="S64" s="20"/>
      <c r="T64" s="20"/>
      <c r="U64" s="77"/>
    </row>
  </sheetData>
  <sheetProtection algorithmName="SHA-512" hashValue="22736fnFn8WSVmhdpxKkITjggcxHYidU4OcVjpKMSEmhCH0K+8V1leyanW1O+By1c9TQF9SLigk/U7eQFEH8bA==" saltValue="byd4zR28jddpozGaPx4mvw==" spinCount="100000" sheet="1" objects="1" scenarios="1"/>
  <protectedRanges>
    <protectedRange algorithmName="SHA-512" hashValue="ccv2hrHO+xEy1wHL0QNW0++C4zCw6xcV6qi7+AFBAviAZPq+ULVkbOxv+RMZAIDePODWaJu64Mw9arrgRly7WQ==" saltValue="dM9EmkG0inn5TKRkY0SmzA==" spinCount="100000" sqref="E57:O57 E54:O54 E47:O47 E44:O44 E41:O41 E22:O22 E19:O19 E15:O15 E12:O12" name="Vištejnová"/>
    <protectedRange algorithmName="SHA-512" hashValue="lVoTc5nZyzEYcSaTeGjMa8GIfjHxczVnKiYJwARaEhdFL0NmfEC5oG1AwWFuMriQD/8i4AximtIZJnHVzg1khw==" saltValue="0u1redgYF7o60krPn2ByoA==" spinCount="100000" sqref="C57:XFD57 C54:XFD54 C47:XFD47 C44:XFD44 C41:XFD41 C22:XFD22 C19:XFD19 C12:XFD12 C15:XFD15" name="Administrátor"/>
    <protectedRange algorithmName="SHA-512" hashValue="lVoTc5nZyzEYcSaTeGjMa8GIfjHxczVnKiYJwARaEhdFL0NmfEC5oG1AwWFuMriQD/8i4AximtIZJnHVzg1khw==" saltValue="0u1redgYF7o60krPn2ByoA==" spinCount="100000" sqref="A20:B20" name="Administrátor_2"/>
    <protectedRange algorithmName="SHA-512" hashValue="Br+YIbFGht9lSB98WcH2TAl+KMMjZNgB+6eqJKZ8BwoSKCCcaGVJZmA9CO8xdrQWjCtU0VR7wlpNbRiPdQEchQ==" saltValue="2sy7ehG1r+0JwNv8ExDfSg==" spinCount="100000" sqref="B17" name="administrátor_4"/>
    <protectedRange algorithmName="SHA-512" hashValue="lVoTc5nZyzEYcSaTeGjMa8GIfjHxczVnKiYJwARaEhdFL0NmfEC5oG1AwWFuMriQD/8i4AximtIZJnHVzg1khw==" saltValue="0u1redgYF7o60krPn2ByoA==" spinCount="100000" sqref="A2:F3" name="Administrátor_2_1_4"/>
    <protectedRange algorithmName="SHA-512" hashValue="lVoTc5nZyzEYcSaTeGjMa8GIfjHxczVnKiYJwARaEhdFL0NmfEC5oG1AwWFuMriQD/8i4AximtIZJnHVzg1khw==" saltValue="0u1redgYF7o60krPn2ByoA==" spinCount="100000" sqref="A4:M4" name="Administrátor_2_1_1_2"/>
    <protectedRange algorithmName="SHA-512" hashValue="lVoTc5nZyzEYcSaTeGjMa8GIfjHxczVnKiYJwARaEhdFL0NmfEC5oG1AwWFuMriQD/8i4AximtIZJnHVzg1khw==" saltValue="0u1redgYF7o60krPn2ByoA==" spinCount="100000" sqref="A5:M5" name="Administrátor_2_1_2_2"/>
    <protectedRange algorithmName="SHA-512" hashValue="lVoTc5nZyzEYcSaTeGjMa8GIfjHxczVnKiYJwARaEhdFL0NmfEC5oG1AwWFuMriQD/8i4AximtIZJnHVzg1khw==" saltValue="0u1redgYF7o60krPn2ByoA==" spinCount="100000" sqref="A1:O1" name="Administrátor_1_2"/>
    <protectedRange algorithmName="SHA-512" hashValue="ccv2hrHO+xEy1wHL0QNW0++C4zCw6xcV6qi7+AFBAviAZPq+ULVkbOxv+RMZAIDePODWaJu64Mw9arrgRly7WQ==" saltValue="dM9EmkG0inn5TKRkY0SmzA==" spinCount="100000" sqref="D36:N36 D30:N30 D27:N27 D8:N8" name="Vištejnová_1"/>
    <protectedRange algorithmName="SHA-512" hashValue="lVoTc5nZyzEYcSaTeGjMa8GIfjHxczVnKiYJwARaEhdFL0NmfEC5oG1AwWFuMriQD/8i4AximtIZJnHVzg1khw==" saltValue="0u1redgYF7o60krPn2ByoA==" spinCount="100000" sqref="A36:XFD36 A30:XFD30 A27:XFD27 A8:XFD8" name="Administrátor_3"/>
    <protectedRange algorithmName="SHA-512" hashValue="Br+YIbFGht9lSB98WcH2TAl+KMMjZNgB+6eqJKZ8BwoSKCCcaGVJZmA9CO8xdrQWjCtU0VR7wlpNbRiPdQEchQ==" saltValue="2sy7ehG1r+0JwNv8ExDfSg==" spinCount="100000" sqref="A14:D14 F14:Q14 A18:D18 F18:Q18 A21:D21 F21:Q21 A26:D26 F26:Q26 A29:D29 F29:Q29 A35:D35 F35:Q35 A40:D40 F40:Q40 A43:D43 F43:Q43 A46:D46 F46:Q46 A56:D56 F53:Q53 A53:D53 A63:D63 F56:Q56 F63:Q63 F11:Q11 A11:D11 T63:XFD63 T53:XFD53 T56:XFD56 T46:XFD46 T43:XFD43 T40:XFD40 T35:XFD35 T29:XFD29 T26:XFD26 T21:XFD21 T18:XFD18 T14:XFD14 T11:XFD11" name="administrátor_4_1"/>
    <protectedRange algorithmName="SHA-512" hashValue="D/n7/qoMoa+WvRU5+TdxxfwPpY0QZkPfko0Zhfau/73A++S1cLHt/eIEkh/TjrUzwypGjxah2L9w8juH7J0kyA==" saltValue="8r5xDasFhCrRn/cA2UUpwg==" spinCount="100000" sqref="F14:Q14 F18:Q18 F21:Q21 F26:Q26 F29:Q29 F35:Q35 F40:Q40 F43:Q43 F46:Q46 F53:Q53 F56:Q56 F63:Q63 F11:Q11" name="Matějovič_4"/>
  </protectedRanges>
  <customSheetViews>
    <customSheetView guid="{F65C2F09-A67B-42F0-A0F7-1348087EF149}" filter="1" showAutoFilter="1">
      <pageMargins left="0.7" right="0.7" top="0.78740157499999996" bottom="0.78740157499999996" header="0.3" footer="0.3"/>
      <autoFilter ref="A1:AH410"/>
    </customSheetView>
    <customSheetView guid="{180FB575-DAFE-4AA2-85D8-651D2BE60CD7}" filter="1" showAutoFilter="1">
      <pageMargins left="0.7" right="0.7" top="0.78740157499999996" bottom="0.78740157499999996" header="0.3" footer="0.3"/>
      <autoFilter ref="A1:AH622">
        <filterColumn colId="27">
          <filters>
            <filter val="."/>
            <filter val="1"/>
            <filter val="10"/>
            <filter val="100"/>
            <filter val="1000"/>
            <filter val="12"/>
            <filter val="13"/>
            <filter val="14"/>
            <filter val="15"/>
            <filter val="2"/>
            <filter val="20"/>
            <filter val="200"/>
            <filter val="24"/>
            <filter val="3"/>
            <filter val="4"/>
            <filter val="40"/>
            <filter val="43"/>
            <filter val="5"/>
            <filter val="50"/>
            <filter val="500"/>
            <filter val="6"/>
            <filter val="60"/>
            <filter val="66"/>
            <filter val="8"/>
            <filter val="9"/>
          </filters>
        </filterColumn>
      </autoFilter>
    </customSheetView>
    <customSheetView guid="{B79B28BA-418A-4A4A-9220-033D513A58D0}" filter="1" showAutoFilter="1">
      <pageMargins left="0.7" right="0.7" top="0.78740157499999996" bottom="0.78740157499999996" header="0.3" footer="0.3"/>
      <autoFilter ref="A1:AH622">
        <filterColumn colId="5">
          <filters>
            <filter val="AMTMI Liška"/>
            <filter val="."/>
          </filters>
        </filterColumn>
      </autoFilter>
    </customSheetView>
    <customSheetView guid="{FB3693EB-E913-42D8-A06B-3AB4E5DEF6D8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Racek"/>
          </filters>
        </filterColumn>
      </autoFilter>
    </customSheetView>
    <customSheetView guid="{061213C0-1A57-4088-9F7A-28D5FD8C29D1}" filter="1" showAutoFilter="1">
      <pageMargins left="0.7" right="0.7" top="0.78740157499999996" bottom="0.78740157499999996" header="0.3" footer="0.3"/>
      <autoFilter ref="A1:AH475">
        <filterColumn colId="5">
          <filters>
            <filter val="FIND Klein"/>
            <filter val="."/>
          </filters>
        </filterColumn>
      </autoFilter>
    </customSheetView>
    <customSheetView guid="{2A0E05BE-A403-487B-8C6A-12025AE7FBD0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Vištejnová"/>
          </filters>
        </filterColumn>
      </autoFilter>
    </customSheetView>
    <customSheetView guid="{647125F8-AA1D-4E94-84FD-4A41EFE8C4C5}" filter="1" showAutoFilter="1">
      <pageMargins left="0.7" right="0.7" top="0.78740157499999996" bottom="0.78740157499999996" header="0.3" footer="0.3"/>
      <autoFilter ref="A1:AH475">
        <filterColumn colId="5">
          <filters>
            <filter val="FIND Matějovič"/>
            <filter val="."/>
          </filters>
        </filterColumn>
      </autoFilter>
    </customSheetView>
    <customSheetView guid="{C4373443-3A7F-4B3A-8624-0A77084C2731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Tonar"/>
          </filters>
        </filterColumn>
      </autoFilter>
    </customSheetView>
    <customSheetView guid="{FD2B6FBC-6CD4-4EF6-A7D2-B3247C457236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Mareš"/>
          </filters>
        </filterColumn>
      </autoFilter>
    </customSheetView>
    <customSheetView guid="{2C8B7ABC-041E-4678-8511-BB1FE4CC5621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FIND Štengl"/>
          </filters>
        </filterColumn>
      </autoFilter>
    </customSheetView>
    <customSheetView guid="{2ED22BB8-B6A4-4A75-8C91-397A9336033C}" filter="1" showAutoFilter="1">
      <pageMargins left="0.7" right="0.7" top="0.78740157499999996" bottom="0.78740157499999996" header="0.3" footer="0.3"/>
      <autoFilter ref="A1:AH475">
        <filterColumn colId="5">
          <filters>
            <filter val="FIND Reischig"/>
            <filter val="."/>
          </filters>
        </filterColumn>
      </autoFilter>
    </customSheetView>
    <customSheetView guid="{E614A92B-481E-411E-B3B5-B932A25F2193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</filters>
        </filterColumn>
      </autoFilter>
    </customSheetView>
    <customSheetView guid="{DBBBD833-2E82-4056-BEEA-4100DA8EAEBD}" filter="1" showAutoFilter="1">
      <pageMargins left="0.7" right="0.7" top="0.78740157499999996" bottom="0.78740157499999996" header="0.3" footer="0.3"/>
      <autoFilter ref="A1:AH475">
        <filterColumn colId="5">
          <filters>
            <filter val="."/>
            <filter val="Chaperon Hemminki"/>
          </filters>
        </filterColumn>
      </autoFilter>
    </customSheetView>
    <customSheetView guid="{2B82EEBE-4EA4-4E43-AFA6-3C2EFC2D5EFB}" filter="1" showAutoFilter="1">
      <pageMargins left="0.7" right="0.7" top="0.78740157499999996" bottom="0.78740157499999996" header="0.3" footer="0.3"/>
      <autoFilter ref="A1:AH475">
        <filterColumn colId="5">
          <filters>
            <filter val="FIND Kuncová"/>
            <filter val="."/>
          </filters>
        </filterColumn>
      </autoFilter>
    </customSheetView>
    <customSheetView guid="{F540AD59-FEF1-4E52-951A-27252364FF8B}" filter="1" showAutoFilter="1">
      <pageMargins left="0.7" right="0.7" top="0.78740157499999996" bottom="0.78740157499999996" header="0.3" footer="0.3"/>
      <autoFilter ref="A1:AH475">
        <filterColumn colId="5">
          <filters>
            <filter val="FIND Hrabák"/>
            <filter val="."/>
          </filters>
        </filterColumn>
      </autoFilter>
    </customSheetView>
  </customSheetViews>
  <mergeCells count="4">
    <mergeCell ref="A1:O1"/>
    <mergeCell ref="A3:N3"/>
    <mergeCell ref="A4:N4"/>
    <mergeCell ref="A5:N5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výzvy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2021-03-25T09:42:48Z</dcterms:created>
  <dcterms:modified xsi:type="dcterms:W3CDTF">2021-09-21T13:18:11Z</dcterms:modified>
</cp:coreProperties>
</file>