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16" yWindow="65416" windowWidth="29040" windowHeight="15840" tabRatio="774" activeTab="2"/>
  </bookViews>
  <sheets>
    <sheet name="Rekapitulace" sheetId="25" r:id="rId1"/>
    <sheet name="Část 1 Sedací" sheetId="24" r:id="rId2"/>
    <sheet name="Část 2 Šatny, sklady, ostatní" sheetId="22" r:id="rId3"/>
  </sheets>
  <definedNames>
    <definedName name="_xlnm._FilterDatabase" localSheetId="1" hidden="1">'Část 1 Sedací'!$C$91:$L$257</definedName>
    <definedName name="_xlnm._FilterDatabase" localSheetId="2" hidden="1">'Část 2 Šatny, sklady, ostatní'!$C$91:$L$153</definedName>
    <definedName name="_xlnm.Print_Area" localSheetId="1">'Část 1 Sedací'!$C$4:$J$43,'Část 1 Sedací'!$C$49:$J$69,'Část 1 Sedací'!$C$75:$K$126</definedName>
    <definedName name="_xlnm.Print_Area" localSheetId="2">'Část 2 Šatny, sklady, ostatní'!$C$4:$J$43,'Část 2 Šatny, sklady, ostatní'!$C$49:$J$69,'Část 2 Šatny, sklady, ostatní'!$C$75:$K$153</definedName>
    <definedName name="_xlnm.Print_Titles" localSheetId="1">'Část 1 Sedací'!$91:$91</definedName>
  </definedNames>
  <calcPr calcId="162913" refMode="R1C1"/>
  <extLst/>
</workbook>
</file>

<file path=xl/sharedStrings.xml><?xml version="1.0" encoding="utf-8"?>
<sst xmlns="http://schemas.openxmlformats.org/spreadsheetml/2006/main" count="1083" uniqueCount="373">
  <si>
    <t/>
  </si>
  <si>
    <t>21</t>
  </si>
  <si>
    <t>15</t>
  </si>
  <si>
    <t>Stavba:</t>
  </si>
  <si>
    <t>KSO:</t>
  </si>
  <si>
    <t>CC-CZ:</t>
  </si>
  <si>
    <t>Místo:</t>
  </si>
  <si>
    <t>p.č. 11645/1, 11643 a 11644</t>
  </si>
  <si>
    <t>Datum:</t>
  </si>
  <si>
    <t>Zadavatel:</t>
  </si>
  <si>
    <t>IČ:</t>
  </si>
  <si>
    <t>Univerzita Karlova</t>
  </si>
  <si>
    <t>DIČ:</t>
  </si>
  <si>
    <t>Zhotovitel:</t>
  </si>
  <si>
    <t>Projektant:</t>
  </si>
  <si>
    <t>VPÚ DECO Praha, a.s.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</si>
  <si>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</si>
  <si>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</si>
  <si>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</si>
  <si>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</si>
  <si>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</si>
  <si>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</si>
  <si>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</si>
  <si>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</si>
  <si>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</si>
  <si>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</si>
  <si>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</si>
  <si>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</si>
  <si>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</si>
  <si>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</si>
  <si>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</si>
  <si>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</si>
  <si>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</si>
  <si>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</si>
  <si>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</si>
  <si>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</si>
  <si>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1</t>
  </si>
  <si>
    <t>2</t>
  </si>
  <si>
    <t>3</t>
  </si>
  <si>
    <t>4</t>
  </si>
  <si>
    <t>KRYCÍ LIST SOUPISU PRACÍ</t>
  </si>
  <si>
    <t>Objekt:</t>
  </si>
  <si>
    <t>2-0423-011/40 - UniMeC (mimo VŘ)</t>
  </si>
  <si>
    <t>Soupis:</t>
  </si>
  <si>
    <t>SO110 - Hlavní budova</t>
  </si>
  <si>
    <t>Úroveň 4:</t>
  </si>
  <si>
    <t>REKAPITULACE ČLENĚNÍ SOUPISU PRACÍ</t>
  </si>
  <si>
    <t>Kód dílu - Popis</t>
  </si>
  <si>
    <t>Cena celkem [CZK]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</si>
  <si>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</si>
  <si>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</si>
  <si>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</si>
  <si>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</si>
  <si>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</si>
  <si>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</si>
  <si>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</si>
  <si>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K</t>
  </si>
  <si>
    <t>ks</t>
  </si>
  <si>
    <t>R položka</t>
  </si>
  <si>
    <t>16</t>
  </si>
  <si>
    <t>6</t>
  </si>
  <si>
    <t>8</t>
  </si>
  <si>
    <t>5</t>
  </si>
  <si>
    <t>10</t>
  </si>
  <si>
    <t>12</t>
  </si>
  <si>
    <t>7</t>
  </si>
  <si>
    <t>14</t>
  </si>
  <si>
    <t>9</t>
  </si>
  <si>
    <t>18</t>
  </si>
  <si>
    <t>20</t>
  </si>
  <si>
    <t>11</t>
  </si>
  <si>
    <t>22</t>
  </si>
  <si>
    <t>24</t>
  </si>
  <si>
    <t>13</t>
  </si>
  <si>
    <t>26</t>
  </si>
  <si>
    <t>28</t>
  </si>
  <si>
    <t>30</t>
  </si>
  <si>
    <t>32</t>
  </si>
  <si>
    <t>17</t>
  </si>
  <si>
    <t>34</t>
  </si>
  <si>
    <t>19</t>
  </si>
  <si>
    <t>23</t>
  </si>
  <si>
    <t>25</t>
  </si>
  <si>
    <t>27</t>
  </si>
  <si>
    <t>29</t>
  </si>
  <si>
    <t>31</t>
  </si>
  <si>
    <t>33</t>
  </si>
  <si>
    <t>T00 změna - Mobilní interiér</t>
  </si>
  <si>
    <t>T00 - MOBILNÍ INTERIÉR</t>
  </si>
  <si>
    <t>T00</t>
  </si>
  <si>
    <t>T00-001</t>
  </si>
  <si>
    <t>T00-002</t>
  </si>
  <si>
    <t>T00-003</t>
  </si>
  <si>
    <t>T00-004</t>
  </si>
  <si>
    <t>T00-005</t>
  </si>
  <si>
    <t>T00-006</t>
  </si>
  <si>
    <t>T00-033</t>
  </si>
  <si>
    <t>T00-035</t>
  </si>
  <si>
    <t>T00-036</t>
  </si>
  <si>
    <t>T00-040</t>
  </si>
  <si>
    <t>T00-041</t>
  </si>
  <si>
    <t>T00-042</t>
  </si>
  <si>
    <t>T00-043</t>
  </si>
  <si>
    <t>T00-044</t>
  </si>
  <si>
    <t>T00-046a</t>
  </si>
  <si>
    <t>T00-046b</t>
  </si>
  <si>
    <t>T00-047a</t>
  </si>
  <si>
    <t>T00-047b</t>
  </si>
  <si>
    <t>T00-064</t>
  </si>
  <si>
    <t>T00-064a</t>
  </si>
  <si>
    <t>T00-075</t>
  </si>
  <si>
    <t>T00-076</t>
  </si>
  <si>
    <t>T00-077a</t>
  </si>
  <si>
    <t>T00-085</t>
  </si>
  <si>
    <t>T00-086</t>
  </si>
  <si>
    <t>T00-087</t>
  </si>
  <si>
    <t>T00-088</t>
  </si>
  <si>
    <t>T00-089</t>
  </si>
  <si>
    <t>T00-093</t>
  </si>
  <si>
    <t>D+M dřevěné ribstole (žebřiny do tělocvičny),  dle ozn. 093 - 11 specifikace interiéru T00</t>
  </si>
  <si>
    <t>T00-094</t>
  </si>
  <si>
    <t>T00-099</t>
  </si>
  <si>
    <t>T00-103.1</t>
  </si>
  <si>
    <t>T00-103.2</t>
  </si>
  <si>
    <t>T00-104a</t>
  </si>
  <si>
    <t>T00-104b</t>
  </si>
  <si>
    <t>T00-105</t>
  </si>
  <si>
    <t>T00-106</t>
  </si>
  <si>
    <t>T00-107</t>
  </si>
  <si>
    <t>T00-108</t>
  </si>
  <si>
    <t>T00-113</t>
  </si>
  <si>
    <t>T00-115</t>
  </si>
  <si>
    <t>T00-116</t>
  </si>
  <si>
    <t>T00-117</t>
  </si>
  <si>
    <t>T00-121</t>
  </si>
  <si>
    <t>T00-121a</t>
  </si>
  <si>
    <t>T00-126</t>
  </si>
  <si>
    <t>T00-132</t>
  </si>
  <si>
    <t>T00-133</t>
  </si>
  <si>
    <t>T00-142</t>
  </si>
  <si>
    <t>T00-142a</t>
  </si>
  <si>
    <t>T00-144</t>
  </si>
  <si>
    <t>D+M koše na tříděný odpad,  dle ozn. 144 - 11 specifikace interiéru T00</t>
  </si>
  <si>
    <t>T00-147</t>
  </si>
  <si>
    <t>T00-149</t>
  </si>
  <si>
    <t>T00-154</t>
  </si>
  <si>
    <t>T00-155</t>
  </si>
  <si>
    <t>T00-156</t>
  </si>
  <si>
    <t>T00-170</t>
  </si>
  <si>
    <t>T00-202</t>
  </si>
  <si>
    <t>D sedacího vaku dle ozn. 202 - 11 specifikace interiéru T00</t>
  </si>
  <si>
    <t>T00-203</t>
  </si>
  <si>
    <t>D paravanu samostojného dle ozn. 203 - 11 specifikace interiéru T00</t>
  </si>
  <si>
    <t>T00-204a</t>
  </si>
  <si>
    <t>D klipového rámu A3 dle ozn. 204a - 11 specifikace interiéru T00</t>
  </si>
  <si>
    <t>T00-204b</t>
  </si>
  <si>
    <t>D klipového rámu A4 dle ozn. 204b - 11 specifikace interiéru T00</t>
  </si>
  <si>
    <t>T00-204c</t>
  </si>
  <si>
    <t>D klipového rámu A1 oboustranný - typ A  dle ozn. 204c - 11 specifikace interiéru T00</t>
  </si>
  <si>
    <t>T00-207</t>
  </si>
  <si>
    <t>T00-DP</t>
  </si>
  <si>
    <t>T00-KM</t>
  </si>
  <si>
    <t>T00-DSK</t>
  </si>
  <si>
    <t>T00-KV</t>
  </si>
  <si>
    <t>T00-SPR-V</t>
  </si>
  <si>
    <t>D+M háčky kotvené do zdi,  dle ozn. SPR-V - 11 specifikace interiéru T00</t>
  </si>
  <si>
    <t>T00-ŠT</t>
  </si>
  <si>
    <t>T00-VE</t>
  </si>
  <si>
    <t>T00-ZP</t>
  </si>
  <si>
    <t>Ostatní</t>
  </si>
  <si>
    <t>Sedací</t>
  </si>
  <si>
    <t>Šatny</t>
  </si>
  <si>
    <t>Sklady</t>
  </si>
  <si>
    <t>D+M židle kancelářská - vedoucí,  dle ozn. 002 - 11 specifikace interiéru T00</t>
  </si>
  <si>
    <t>D+M židle kancelářská - recepce,  dle ozn. 003 - 11 specifikace interiéru T00</t>
  </si>
  <si>
    <t>D+M konferenční křesílko,  dle ozn. 004 - 11  specifikace interiéru T00</t>
  </si>
  <si>
    <t>D+M konferenční křesílko (sekretářka),  dle ozn. 005 - 11 specifikace interiéru T00</t>
  </si>
  <si>
    <t>D+M konferenční křesílko (zasedačka),  dle ozn. 006 - 11 specifikace interiéru T00</t>
  </si>
  <si>
    <t>D+M jídelní židle,  dle ozn. 033 - 11 specifikace interiéru T00</t>
  </si>
  <si>
    <t>D+M žákovská židle,  dle ozn. 035 - 11 specifikace interiéru T00</t>
  </si>
  <si>
    <t>D+M učitelská židle otočná, dle ozn. 036 - 11 specifikace interiéru T00</t>
  </si>
  <si>
    <t>D+M šatní skříňka-jednodvéřová, dle ozn. 041 - 11 specifikace interiéru T00</t>
  </si>
  <si>
    <t>D+M šatní skříňka-dvoudvéřová, dle ozn. 041a - 11 specifikace interiéru T00</t>
  </si>
  <si>
    <t>T00-041a</t>
  </si>
  <si>
    <t>D+M řadový věšák  dle ozn. 044 - 11 specifikace interiéru T00</t>
  </si>
  <si>
    <t>D+M Stojanu na kola k zavěšení kola za sedlo dle ozn. 046a-11 specifikace interiéru T00</t>
  </si>
  <si>
    <t>D+M Stojanu na kola k zavěšení kola za sedlo dle ozn. 046b-11 specifikace interiéru T00</t>
  </si>
  <si>
    <t>D+M Stojanu na kola k zavěšení kola za sedlo dle ozn. 047a-11 specifikace interiéru T00</t>
  </si>
  <si>
    <t>D+M Stojanu na kola k zavěšení kola za sedlo dle ozn. 047b-11 specifikace interiéru T00</t>
  </si>
  <si>
    <t>D+M gauč se 2 místy sezení (kancelář vedoucího), dle ozn. 064 - 11 specifikace interiéru T00</t>
  </si>
  <si>
    <t>D+M gauč se 3 místy sezení (kancelář vedoucího), dle ozn. 064a - 11 specifikace interiéru T00</t>
  </si>
  <si>
    <t>D+M regál, dle ozn. 075 - 11 specifikace interiéru T00</t>
  </si>
  <si>
    <t>D+M regál, dle ozn. 076 - 11 specifikace interiéru T00</t>
  </si>
  <si>
    <t>D+M regál, dle ozn. 077a - 11 specifikace interiéru T00</t>
  </si>
  <si>
    <t>D+M čalouněné křesílko,  dle ozn. 085 - 11 specifikace interiéru T00</t>
  </si>
  <si>
    <t>D+M čalouněný puf dle ozn. 086 - 11 specifikace interiéru T00</t>
  </si>
  <si>
    <t>D+M čalouněný puf dle ozn. 087 - 11 specifikace interiéru T00</t>
  </si>
  <si>
    <t>D+M čalouněný puf dle ozn. 088 - 11 specifikace interiéru T00</t>
  </si>
  <si>
    <t>D+M čalouněný puf  dle ozn. 089 - 11 specifikace interiéru T00</t>
  </si>
  <si>
    <t>D+M konzole (police trubková z nerez trub) dle ozn. 094 - 11 specifikace interiéru T00</t>
  </si>
  <si>
    <t>D+M japonská textilní posuvná stěna dle ozn. 099 - 11 specifikace interiéru T00</t>
  </si>
  <si>
    <t>D+M  1 místné  křeslo - s paravanem za zády, dle ozn. 103a - 11 specifikace interiéru T00</t>
  </si>
  <si>
    <t>D+M  1 místné  křeslo - s paravanem z obou stran, dle ozn. 103b - 11 specifikace interiéru T00</t>
  </si>
  <si>
    <t>D+M  1 místné rohové křeslo dle ozn. 104a - 11 specifikace interiéru T00</t>
  </si>
  <si>
    <t>D+M  1 místné rohové křeslo dle ozn. 104b - 11 specifikace interiéru T00</t>
  </si>
  <si>
    <t>D+M  1 místné puf dle ozn. 105 - 11 specifikace interiéru T00</t>
  </si>
  <si>
    <t>D+M  1 místné puf + skleněná deska, dle ozn. 106 - 11 specifikace interiéru T00</t>
  </si>
  <si>
    <t>D+M  1 místné puf - obdélníková područka,dle ozn. 107 - 11 specifikace interiéru T00</t>
  </si>
  <si>
    <t>D+M paravan  dle ozn. 108 - 11 specifikace interiéru T00</t>
  </si>
  <si>
    <t>D+M paravan bezpečnostní sklo  s nerezovými kotvícími prvky dle ozn. 113 - 11 specifikace interiéru T00</t>
  </si>
  <si>
    <t>D+M konferenční otočné křeslo,  dle ozn. 115 - 11 specifikace interiéru T00</t>
  </si>
  <si>
    <t>D+M 2 místné křeslo  dle ozn. 116 - 11 specifikace interiéru T00</t>
  </si>
  <si>
    <t>D+M 1 místné křeslo dle ozn. 117 - 11 specifikace interiéru T00</t>
  </si>
  <si>
    <t>D+M vertikální zelená stěna, dle ozn. 121 - 11 specifikace interiéru T00</t>
  </si>
  <si>
    <t>D+M vertikální zelená stěna, dle ozn. 121a - 11 specifikace interiéru T00</t>
  </si>
  <si>
    <t>T00-099b</t>
  </si>
  <si>
    <t>D+M japonská textilní posuvná stěna dle ozn. 099b - 11 specifikace interiéru T00</t>
  </si>
  <si>
    <t>D+M barová židle, dle ozn. 132 - 11 specifikace interiéru T00</t>
  </si>
  <si>
    <t>D+M zrcadlo - telocvična pozn.: přesný rozměr nutno doměřit na stavbě,  dle ozn. 133 - 11 specifikace interiéru T00</t>
  </si>
  <si>
    <t>D+M háčky na ručníky v kancelářích dle ozn. 145-11  specifikace interiéru T00</t>
  </si>
  <si>
    <t>T00-145</t>
  </si>
  <si>
    <t>D+M nástěnka -  textilní dle ozn. 142a - 11 specifikace interiéru T00</t>
  </si>
  <si>
    <t>D+M solitérní věšák,  dle ozn. 147 - 11 specifikace interiéru T00</t>
  </si>
  <si>
    <t>D+M odpadkový koš do učeben dle ozn. 149 - 11 specifikace interiéru T00</t>
  </si>
  <si>
    <t>D+M šatnová lavice s opěradlem,  dle ozn. 154 - 11  specifikace interiéru T00</t>
  </si>
  <si>
    <t>D+M šatnová lavice s opěradlem, dle ozn. 155 - 11  specifikace interiéru T00</t>
  </si>
  <si>
    <t>D+M stolní lampa, dle ozn. 156 - 11  specifikace interiéru T00</t>
  </si>
  <si>
    <t>D+M křeslo vedoucí, dle ozn. 170 - 11 specifikace interiéru T00</t>
  </si>
  <si>
    <t>D + M regálu dle ozn. 207 - 11 specifikace interiéru T00</t>
  </si>
  <si>
    <t>T00-213</t>
  </si>
  <si>
    <t>T00-214</t>
  </si>
  <si>
    <t>D + M Přednášková stěna dle ozn. 214 - 11 specifikace interiéru T00</t>
  </si>
  <si>
    <t>T00-216</t>
  </si>
  <si>
    <t>D + M Židle na terasu dle ozn. 216 - 11 specifikace interiéru T00</t>
  </si>
  <si>
    <t>D + M Police dle ozn. 217 - 11 specifikace interiéru T00</t>
  </si>
  <si>
    <t>T00-217</t>
  </si>
  <si>
    <t>D+M Dávkovač pěny, dle ozn. DP - 11 specifikace interiéru T00</t>
  </si>
  <si>
    <t>D+M koš malý - hygienický koš nástěnný  dle ozn. KM - 11 specifikace interiéru T00</t>
  </si>
  <si>
    <t>D+M štětka WC, dle ozn. ŠT - 11 specifikace interiéru T00</t>
  </si>
  <si>
    <t>D+M věšák na dveře wc, dle ozn. VE - 11 specifikace interiéru T00</t>
  </si>
  <si>
    <t>D+M nástěnka - magnetická, dle ozn. 142 - 11 specifikace interiéru T00</t>
  </si>
  <si>
    <t>D+M Zásobník na skládané ručníky,  dle ozn. DSK - 11 specifikace interiéru T00</t>
  </si>
  <si>
    <t>D+M odpadkový koš velký drátěný dle ozn. KV - 11 specifikace interiéru T00</t>
  </si>
  <si>
    <t>D+M odpadkový koš velký závěsný nerezový dle ozn. KVVS - 11 specifikace interiéru T00</t>
  </si>
  <si>
    <t>T00-KVVS</t>
  </si>
  <si>
    <t>T00-KPRL</t>
  </si>
  <si>
    <t>D+M odpadkový koš na papírové ručníky do laboratoří dle ozn. KPRL-11 specifikace interiéru T00</t>
  </si>
  <si>
    <t>D+M Zásobník na toaletní papír  dle ozn. ZP - 11 specifikace interiéru T00</t>
  </si>
  <si>
    <t>T00-DD</t>
  </si>
  <si>
    <t>D+M Dávkovač - dezinfekce, dle ozn. DD - 11 specifikace interiéru T00</t>
  </si>
  <si>
    <t>50</t>
  </si>
  <si>
    <t>T00-219</t>
  </si>
  <si>
    <t>D+M židle kancelářská - vedoucí,  dle ozn. 002 - 13 specifikace interiéru T00</t>
  </si>
  <si>
    <t>D+M konferenční křesílko,  dle ozn. 004 - 13  specifikace interiéru T00</t>
  </si>
  <si>
    <t>D+M konferenční křesílko (sekretářka),  dle ozn. 005 - 13 specifikace interiéru T00</t>
  </si>
  <si>
    <t>D+M odpadkový koš, kancelářský, dle ozn. 040 - 13 specifikace interiéru T00</t>
  </si>
  <si>
    <t>D+M šatní skříňka-jednodvéřová, dle ozn. 041 - 13 specifikace interiéru T00</t>
  </si>
  <si>
    <t>D+M regál dle ozn. 126 - 13 specifikace interiéru T00</t>
  </si>
  <si>
    <t>D+M koše na tříděný odpad,  dle ozn. 144 - 13 specifikace interiéru T00</t>
  </si>
  <si>
    <t>D+M solitérní věšák,  dle ozn. 147 - 13 specifikace interiéru T00</t>
  </si>
  <si>
    <t>D+M šatnová lavice s opěradlem,  dle ozn. 154 - 13  specifikace interiéru T00</t>
  </si>
  <si>
    <t>D+M šatnová lavice s opěradlem, dle ozn. 155 - 13  specifikace interiéru T00</t>
  </si>
  <si>
    <t>D + M Židle na terasu dle ozn. 216 - 13 specifikace interiéru T00</t>
  </si>
  <si>
    <t>D+M odpadkový koš velký drátěný dle ozn. KV - 13 specifikace interiéru T00</t>
  </si>
  <si>
    <t>D+M odpadkový koš velký závěsný nerezový dle ozn. KVVS - 13 specifikace interiéru T00</t>
  </si>
  <si>
    <t>D+M koš malý - hygienický koš nástěnný  dle ozn. KM - 13 specifikace interiéru T00</t>
  </si>
  <si>
    <t>D+M štětka WC, dle ozn. ŠT - 13 specifikace interiéru T00</t>
  </si>
  <si>
    <t>D+M Zásobník na toaletní papír  dle ozn. ZP - 13 specifikace interiéru T00</t>
  </si>
  <si>
    <t>D+M Dávkovač pěny, dle ozn. DP - 13 specifikace interiéru T00</t>
  </si>
  <si>
    <t>D+M Dávkovač - dezinfekce, dle ozn. DD - 13 specifikace interiéru T00</t>
  </si>
  <si>
    <t>D+M Zásobník na skládané ručníky,  dle ozn. DSK - 13 specifikace interiéru T00</t>
  </si>
  <si>
    <t>D+M věšák na dveře wc, dle ozn. VE - 13 specifikace interiéru T00</t>
  </si>
  <si>
    <t>D+M háčky kotvené do zdi,  dle ozn. SPR-V - 13 specifikace interiéru T00</t>
  </si>
  <si>
    <t>T00-041b</t>
  </si>
  <si>
    <t>D+M šatní skříňka-jednodvéřová, dle ozn. 041b - 11 specifikace interiéru T00</t>
  </si>
  <si>
    <t>D+M šatní 2 boxy, dle ozn. 042 - 11 specifikace interiéru T00</t>
  </si>
  <si>
    <t>D+M Boxová šatní skříňka - 6 schránek, dle ozn. 043 - 11 specifikace interiéru T00</t>
  </si>
  <si>
    <t>D + M Nábytkový elektronický trezor dle ozn. 219 - 11 specifikace interiéru T00</t>
  </si>
  <si>
    <t>D+M lavička venkovní vč. kotvení ozn. 359-13 specifikace T00</t>
  </si>
  <si>
    <t>D+M lavička venkovní vč. kotvení ozn. 358-13 specifikace T00</t>
  </si>
  <si>
    <t>D+M lavička venkovní vč. kotvení ozn. 360-13 specifikace T00</t>
  </si>
  <si>
    <t>D+M židle kancelářskádle ozn. 001 - 12 specifikace interiéru T00</t>
  </si>
  <si>
    <t>D+M jídelní židle,  dle ozn. 033 - 12 specifikace interiéru T00</t>
  </si>
  <si>
    <t>T00-041c</t>
  </si>
  <si>
    <t>T00-220</t>
  </si>
  <si>
    <t>T00-221</t>
  </si>
  <si>
    <t>T00-033a</t>
  </si>
  <si>
    <t>D+M jídelní židle,  dle ozn. 033a - 12 specifikace interiéru T00</t>
  </si>
  <si>
    <t>D+M věšák nástěnný,  dle ozn. 220 - 12 specifikace interiéru T00</t>
  </si>
  <si>
    <t>D+M věšák prostorový,  dle ozn. 221 - 12 specifikace interiéru T00</t>
  </si>
  <si>
    <t>D+M háčky kotvené do zdi,  dle ozn. SPR-V - 12 specifikace interiéru T00</t>
  </si>
  <si>
    <t>D+M odpadkový koš velký drátěný dle ozn. KV - 12 specifikace interiéru T00</t>
  </si>
  <si>
    <t>D+M odpadkový koš velký závěsný nerezový dle ozn. KVVS - 12 specifikace interiéru T00</t>
  </si>
  <si>
    <t>D+M koš malý - hygienický koš nástěnný  dle ozn. KM - 12 specifikace interiéru T00</t>
  </si>
  <si>
    <t>D+M štětka WC, dle ozn. ŠT - 12 specifikace interiéru T00</t>
  </si>
  <si>
    <t>D+M Zásobník na toaletní papír  dle ozn. ZP - 12 specifikace interiéru T00</t>
  </si>
  <si>
    <t>D+M Dávkovač pěny, dle ozn. DP - 12 specifikace interiéru T00</t>
  </si>
  <si>
    <t>D+M Dávkovač - dezinfekce, dle ozn. DD - 12 specifikace interiéru T00</t>
  </si>
  <si>
    <t>D+M Zásobník na skládané ručníky,  dle ozn. DSK - 12 specifikace interiéru T00</t>
  </si>
  <si>
    <t>D+M věšák na dveře wc, dle ozn. VE - 12 specifikace interiéru T00</t>
  </si>
  <si>
    <t>T00-143</t>
  </si>
  <si>
    <t>T00-222</t>
  </si>
  <si>
    <t>D + M Zvýšená židle dle ozn. 222 - 11 specifikace interiéru T01</t>
  </si>
  <si>
    <t>UniMeC, 2. etapa</t>
  </si>
  <si>
    <t>D+M židle kancelářská dle ozn. 001 - 11 specifikace interiéru T00</t>
  </si>
  <si>
    <t>T00-358</t>
  </si>
  <si>
    <t>T00-359</t>
  </si>
  <si>
    <t>T00-360</t>
  </si>
  <si>
    <t>T00-319</t>
  </si>
  <si>
    <t>T00-320</t>
  </si>
  <si>
    <t>T00-323</t>
  </si>
  <si>
    <t>T00-223</t>
  </si>
  <si>
    <t>T00-224</t>
  </si>
  <si>
    <t>T00-225</t>
  </si>
  <si>
    <t>T00-163</t>
  </si>
  <si>
    <t>D+M truhlíků dle ozn. 163 - 11 specifikace interiéru T01</t>
  </si>
  <si>
    <t>T00-226</t>
  </si>
  <si>
    <t>Část 1 - Sedací nábytek</t>
  </si>
  <si>
    <t>Sedací nábytek SO 111 - Hlavní budova</t>
  </si>
  <si>
    <t>Sedací nábytek SO 112 - Menza</t>
  </si>
  <si>
    <t>Sedací nábytek SO 113 - Děkanát</t>
  </si>
  <si>
    <t>Část 3 - Šatny, sklady a ostatní</t>
  </si>
  <si>
    <t>Šatny, sklady a ostatní SO 111 - Hlavní budova</t>
  </si>
  <si>
    <t>Šatny, sklady a ostatní SO 112 - Menza</t>
  </si>
  <si>
    <t>Šatny, sklady a ostatní SO 113 - Děkanát</t>
  </si>
  <si>
    <t>Část VZ</t>
  </si>
  <si>
    <t>Objekt</t>
  </si>
  <si>
    <t>SO 111</t>
  </si>
  <si>
    <t>SO112</t>
  </si>
  <si>
    <t>SO 113</t>
  </si>
  <si>
    <t>CELKEM</t>
  </si>
  <si>
    <t>Nabídková cena (CZK bez DPH)</t>
  </si>
  <si>
    <t>Maximální hodnota (CZK bez DPH)</t>
  </si>
  <si>
    <t>Kontrola</t>
  </si>
  <si>
    <t>Součet SO 112 + SO 113</t>
  </si>
  <si>
    <t>D+M interiérový stojan na vlajky dle ozn. 213 - 11 specifikace interiéru T00</t>
  </si>
  <si>
    <t>T00-323a</t>
  </si>
  <si>
    <t>D + M Police dle ozn. 217 - 13 specifikace interiéru T00</t>
  </si>
  <si>
    <t>D+M Skleněná magnetická tabule dle ozn. 143 - 11 specifikace interiéru T00</t>
  </si>
  <si>
    <t>D+M Skleněná magnetická tabule dle ozn. 143 - 13 specifikace interiéru T00</t>
  </si>
  <si>
    <t>D+M jídelní židle,  dle ozn. 033a - 13 specifikace interiéru T00</t>
  </si>
  <si>
    <t>D+M truhlík včetně osázení rostlinami dle ozn. V163 - 12 specifikace interiéru T00</t>
  </si>
  <si>
    <t>T00-321</t>
  </si>
  <si>
    <t>D + M kancelářská židle dle ozn. 321 - 13 specifikace interiéru T02</t>
  </si>
  <si>
    <t>D + M kancelářská židle dle ozn. 319 - 13 specifikace interiéru T00</t>
  </si>
  <si>
    <t>D + M kancelářská židle dle ozn. 320 - 13 specifikace interiéru T00</t>
  </si>
  <si>
    <t>D + M konferenční židle dle ozn. 323 - 13 specifikace interiéru T00</t>
  </si>
  <si>
    <t>D + M konferenční židle dle ozn. 323a - 13 specifikace interiéru T00</t>
  </si>
  <si>
    <t>Název části</t>
  </si>
  <si>
    <t>Šatny, sklady, ostatní</t>
  </si>
  <si>
    <t>D+M vertikální zelená stěna, dle ozn. 121 - 12 specifikace interiéru T00</t>
  </si>
  <si>
    <t>D+M šatní skříňka, dle ozn. 041c - 12 specifikace interiéru T00</t>
  </si>
  <si>
    <t>D+M koše na tříděný odpad,  dle ozn. 144 - 12 specifikace interiéru T00</t>
  </si>
  <si>
    <t>D+M odpadkový koš, kancelářský, dle ozn. 040 - 12 specifikace interiéru T00</t>
  </si>
  <si>
    <t>D + M Police dle ozn. 217 - 12 specifikace interiéru T00</t>
  </si>
  <si>
    <t xml:space="preserve">UK – LFPL - Pořízení vybavení dostavby kampusu UniMeC II. etapa, id. číslo  133D241000008 </t>
  </si>
  <si>
    <t>UK – LFPL – Výstavba menzy a děkanátu v kampusu UniMec, id. číslo 133D241000003</t>
  </si>
  <si>
    <t>T00-075d</t>
  </si>
  <si>
    <t>D+M regál, dle ozn. 075d - 11 specifikace interiéru T00</t>
  </si>
  <si>
    <t>D+M regál, dle ozn. 076d - 11 specifikace interiéru T00</t>
  </si>
  <si>
    <t>T00-076d</t>
  </si>
  <si>
    <t>D+M regál, dle ozn. 077d - 11 specifikace interiéru T00</t>
  </si>
  <si>
    <t>T00-126d</t>
  </si>
  <si>
    <t>D+M regál dle ozn. 126d - 11 specifikace interiéru T00</t>
  </si>
  <si>
    <t>D+M regál, dle ozn. 075d - 13 specifikace interiéru T00</t>
  </si>
  <si>
    <t>T00-077d</t>
  </si>
  <si>
    <t>D+M regál, dle ozn. 077d - 13 specifikace interiéru T00</t>
  </si>
  <si>
    <t>T00-227</t>
  </si>
  <si>
    <t>D + M Skříň na klíče dle ozn. 223 - 11 specifikace interiéru T00</t>
  </si>
  <si>
    <t>D + M Skříňka na klíče dle ozn. 224 - 11 specifikace interiéru T00</t>
  </si>
  <si>
    <t>D + M Úklidový stroj dle ozn. 225 - 11 specifikace interiéru T00</t>
  </si>
  <si>
    <t>D + M Úklidový stroj dle ozn. 226 - 11 specifikace interiéru T00</t>
  </si>
  <si>
    <t>D + M Paraván - zástěna dle ozn. 227 - 11 specifikace interiéru T00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</si>
</sst>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dd\.mm\.yyyy"/>
  </numFmts>
  <fonts count="19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145">
    <xf numFmtId="0" fontId="0" fillId="0" borderId="0" xfId="0"/>
    <xf numFmtId="4" fontId="0" fillId="0" borderId="0" xfId="0" applyNumberFormat="1"/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6" fillId="0" borderId="1" xfId="0" applyNumberFormat="1" applyFont="1" applyBorder="1"/>
    <xf numFmtId="4" fontId="16" fillId="0" borderId="2" xfId="0" applyNumberFormat="1" applyFont="1" applyBorder="1"/>
    <xf numFmtId="4" fontId="16" fillId="0" borderId="3" xfId="0" applyNumberFormat="1" applyFont="1" applyBorder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/>
    <xf numFmtId="4" fontId="16" fillId="0" borderId="5" xfId="0" applyNumberFormat="1" applyFont="1" applyBorder="1"/>
    <xf numFmtId="0" fontId="16" fillId="0" borderId="6" xfId="0" applyFont="1" applyBorder="1" applyAlignment="1">
      <alignment horizontal="center" vertical="center" wrapText="1"/>
    </xf>
    <xf numFmtId="4" fontId="16" fillId="0" borderId="7" xfId="0" applyNumberFormat="1" applyFont="1" applyBorder="1"/>
    <xf numFmtId="4" fontId="16" fillId="0" borderId="8" xfId="0" applyNumberFormat="1" applyFont="1" applyBorder="1"/>
    <xf numFmtId="4" fontId="16" fillId="0" borderId="9" xfId="0" applyNumberFormat="1" applyFont="1" applyBorder="1"/>
    <xf numFmtId="0" fontId="17" fillId="0" borderId="8" xfId="0" applyFont="1" applyBorder="1"/>
    <xf numFmtId="0" fontId="17" fillId="0" borderId="10" xfId="0" applyFont="1" applyBorder="1"/>
    <xf numFmtId="4" fontId="16" fillId="0" borderId="11" xfId="0" applyNumberFormat="1" applyFont="1" applyBorder="1"/>
    <xf numFmtId="0" fontId="0" fillId="0" borderId="0" xfId="0" applyAlignment="1" applyProtection="1">
      <alignment horizontal="center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left" vertical="center"/>
      <protection/>
    </xf>
    <xf numFmtId="0" fontId="0" fillId="2" borderId="17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horizontal="right" vertical="center"/>
      <protection/>
    </xf>
    <xf numFmtId="0" fontId="6" fillId="2" borderId="17" xfId="0" applyFont="1" applyFill="1" applyBorder="1" applyAlignment="1" applyProtection="1">
      <alignment horizontal="center" vertical="center"/>
      <protection/>
    </xf>
    <xf numFmtId="4" fontId="6" fillId="2" borderId="17" xfId="0" applyNumberFormat="1" applyFont="1" applyFill="1" applyBorder="1" applyAlignment="1" applyProtection="1">
      <alignment vertical="center"/>
      <protection/>
    </xf>
    <xf numFmtId="0" fontId="0" fillId="2" borderId="18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2" fillId="2" borderId="23" xfId="0" applyFont="1" applyFill="1" applyBorder="1" applyAlignment="1" applyProtection="1">
      <alignment horizontal="center" vertical="center" wrapText="1"/>
      <protection/>
    </xf>
    <xf numFmtId="0" fontId="12" fillId="2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4" fontId="12" fillId="0" borderId="25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12" fillId="0" borderId="25" xfId="0" applyNumberFormat="1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3" fontId="0" fillId="3" borderId="0" xfId="0" applyNumberFormat="1" applyFont="1" applyFill="1" applyAlignment="1" applyProtection="1">
      <alignment horizontal="center" vertical="center"/>
      <protection/>
    </xf>
    <xf numFmtId="4" fontId="12" fillId="4" borderId="25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Border="1" applyAlignment="1" applyProtection="1">
      <alignment horizontal="center" vertical="center"/>
      <protection/>
    </xf>
    <xf numFmtId="3" fontId="12" fillId="0" borderId="2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6" fillId="2" borderId="17" xfId="0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 horizontal="center" vertical="center"/>
      <protection/>
    </xf>
    <xf numFmtId="3" fontId="7" fillId="0" borderId="21" xfId="0" applyNumberFormat="1" applyFont="1" applyBorder="1" applyAlignment="1" applyProtection="1">
      <alignment horizontal="center" vertical="center"/>
      <protection/>
    </xf>
    <xf numFmtId="3" fontId="12" fillId="2" borderId="23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/>
    <xf numFmtId="0" fontId="16" fillId="0" borderId="2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Fill="1" applyBorder="1"/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16" fillId="0" borderId="2" xfId="0" applyNumberFormat="1" applyFont="1" applyFill="1" applyBorder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4" xfId="21"/>
    <cellStyle name="Normální 4" xfId="22"/>
    <cellStyle name="Normální 3" xfId="23"/>
    <cellStyle name="Hypertextový odkaz 2" xfId="2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74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74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zoomScale="115" zoomScaleNormal="115" workbookViewId="0" topLeftCell="A1">
      <selection activeCell="C12" sqref="C12"/>
    </sheetView>
  </sheetViews>
  <sheetFormatPr defaultColWidth="9.28125" defaultRowHeight="12"/>
  <cols>
    <col min="1" max="1" width="9.28125" style="106" customWidth="1"/>
    <col min="2" max="2" width="15.28125" style="106" customWidth="1"/>
    <col min="3" max="3" width="23.421875" style="106" customWidth="1"/>
    <col min="4" max="4" width="17.28125" style="106" bestFit="1" customWidth="1"/>
    <col min="5" max="5" width="16.421875" style="106" customWidth="1"/>
    <col min="6" max="6" width="33.421875" style="106" customWidth="1"/>
    <col min="7" max="8" width="16.00390625" style="106" hidden="1" customWidth="1"/>
    <col min="9" max="9" width="15.421875" style="106" customWidth="1"/>
    <col min="10" max="10" width="16.28125" style="106" customWidth="1"/>
    <col min="11" max="11" width="32.140625" style="106" customWidth="1"/>
    <col min="12" max="16384" width="9.28125" style="106" customWidth="1"/>
  </cols>
  <sheetData>
    <row r="1" ht="12" thickBot="1"/>
    <row r="2" spans="2:17" ht="17.25" thickBot="1">
      <c r="B2" s="2"/>
      <c r="C2" s="2"/>
      <c r="D2" s="128" t="s">
        <v>326</v>
      </c>
      <c r="E2" s="129"/>
      <c r="F2" s="129"/>
      <c r="G2" s="129"/>
      <c r="H2" s="129"/>
      <c r="I2" s="129"/>
      <c r="J2" s="129"/>
      <c r="K2" s="130"/>
      <c r="L2" s="3"/>
      <c r="M2" s="3"/>
      <c r="N2" s="3"/>
      <c r="O2" s="3"/>
      <c r="P2" s="3"/>
      <c r="Q2" s="3"/>
    </row>
    <row r="3" spans="2:17" ht="16.5">
      <c r="B3" s="14" t="s">
        <v>325</v>
      </c>
      <c r="C3" s="107" t="s">
        <v>348</v>
      </c>
      <c r="D3" s="125" t="s">
        <v>327</v>
      </c>
      <c r="E3" s="126"/>
      <c r="F3" s="127"/>
      <c r="G3" s="14" t="s">
        <v>328</v>
      </c>
      <c r="H3" s="117" t="s">
        <v>329</v>
      </c>
      <c r="I3" s="131" t="s">
        <v>334</v>
      </c>
      <c r="J3" s="132"/>
      <c r="K3" s="133"/>
      <c r="L3" s="3"/>
      <c r="M3" s="3"/>
      <c r="N3" s="3"/>
      <c r="O3" s="3"/>
      <c r="P3" s="3"/>
      <c r="Q3" s="3"/>
    </row>
    <row r="4" spans="2:17" ht="33.75" customHeight="1">
      <c r="B4" s="114"/>
      <c r="C4" s="115"/>
      <c r="D4" s="134" t="s">
        <v>355</v>
      </c>
      <c r="E4" s="135"/>
      <c r="F4" s="136"/>
      <c r="G4" s="114"/>
      <c r="H4" s="116"/>
      <c r="I4" s="134" t="s">
        <v>356</v>
      </c>
      <c r="J4" s="135"/>
      <c r="K4" s="136"/>
      <c r="L4" s="3"/>
      <c r="M4" s="3"/>
      <c r="N4" s="3"/>
      <c r="O4" s="3"/>
      <c r="P4" s="3"/>
      <c r="Q4" s="3"/>
    </row>
    <row r="5" spans="2:17" ht="27">
      <c r="B5" s="108"/>
      <c r="C5" s="109"/>
      <c r="D5" s="4" t="s">
        <v>331</v>
      </c>
      <c r="E5" s="5" t="s">
        <v>332</v>
      </c>
      <c r="F5" s="6" t="s">
        <v>333</v>
      </c>
      <c r="G5" s="10" t="s">
        <v>331</v>
      </c>
      <c r="H5" s="6" t="s">
        <v>331</v>
      </c>
      <c r="I5" s="10" t="s">
        <v>331</v>
      </c>
      <c r="J5" s="5" t="s">
        <v>332</v>
      </c>
      <c r="K5" s="11" t="s">
        <v>333</v>
      </c>
      <c r="L5" s="3"/>
      <c r="M5" s="3"/>
      <c r="N5" s="3"/>
      <c r="O5" s="3"/>
      <c r="P5" s="3"/>
      <c r="Q5" s="3"/>
    </row>
    <row r="6" spans="2:17" ht="16.5">
      <c r="B6" s="108">
        <v>1</v>
      </c>
      <c r="C6" s="110" t="s">
        <v>170</v>
      </c>
      <c r="D6" s="7">
        <f>'Část 1 Sedací'!J93</f>
        <v>0</v>
      </c>
      <c r="E6" s="8">
        <v>11000000</v>
      </c>
      <c r="F6" s="9" t="str">
        <f>IF(D6&lt;E6,"Správně","Překračuje maximální hodnotu")</f>
        <v>Správně</v>
      </c>
      <c r="G6" s="12">
        <f>'Část 1 Sedací'!J128</f>
        <v>0</v>
      </c>
      <c r="H6" s="9">
        <f>'Část 1 Sedací'!J133</f>
        <v>0</v>
      </c>
      <c r="I6" s="12">
        <f>SUM(G6:H6)</f>
        <v>0</v>
      </c>
      <c r="J6" s="8">
        <v>3400000</v>
      </c>
      <c r="K6" s="13" t="str">
        <f>IF(I6&lt;J6,"Správně","Překračuje maximální hodnotu")</f>
        <v>Správně</v>
      </c>
      <c r="L6" s="3"/>
      <c r="M6" s="3"/>
      <c r="N6" s="3"/>
      <c r="O6" s="3"/>
      <c r="P6" s="3"/>
      <c r="Q6" s="3"/>
    </row>
    <row r="7" spans="2:17" ht="17.25" thickBot="1">
      <c r="B7" s="108">
        <v>2</v>
      </c>
      <c r="C7" s="110" t="s">
        <v>349</v>
      </c>
      <c r="D7" s="7">
        <f>'Část 2 Šatny, sklady, ostatní'!J93</f>
        <v>0</v>
      </c>
      <c r="E7" s="124">
        <v>19000000</v>
      </c>
      <c r="F7" s="9" t="str">
        <f aca="true" t="shared" si="0" ref="F7">IF(D7&lt;E7,"Správně","Překračuje maximální hodnotu")</f>
        <v>Správně</v>
      </c>
      <c r="G7" s="12">
        <f>'Část 2 Šatny, sklady, ostatní'!J155</f>
        <v>0</v>
      </c>
      <c r="H7" s="9">
        <f>'Část 2 Šatny, sklady, ostatní'!J175</f>
        <v>0</v>
      </c>
      <c r="I7" s="12">
        <f aca="true" t="shared" si="1" ref="I7:I8">SUM(G7:H7)</f>
        <v>0</v>
      </c>
      <c r="J7" s="8">
        <v>2000000</v>
      </c>
      <c r="K7" s="13" t="str">
        <f aca="true" t="shared" si="2" ref="K7">IF(I7&lt;J7,"Správně","Překračuje maximální hodnotu")</f>
        <v>Správně</v>
      </c>
      <c r="L7" s="3"/>
      <c r="M7" s="3"/>
      <c r="N7" s="3"/>
      <c r="O7" s="3"/>
      <c r="P7" s="3"/>
      <c r="Q7" s="3"/>
    </row>
    <row r="8" spans="2:17" ht="17.25" thickBot="1">
      <c r="B8" s="111" t="s">
        <v>330</v>
      </c>
      <c r="C8" s="112"/>
      <c r="D8" s="20">
        <f>SUM(D6:D7)</f>
        <v>0</v>
      </c>
      <c r="E8" s="16"/>
      <c r="F8" s="17"/>
      <c r="G8" s="15">
        <f>SUM(G6:G7)</f>
        <v>0</v>
      </c>
      <c r="H8" s="17">
        <f>SUM(H6:H7)</f>
        <v>0</v>
      </c>
      <c r="I8" s="15">
        <f t="shared" si="1"/>
        <v>0</v>
      </c>
      <c r="J8" s="18"/>
      <c r="K8" s="19"/>
      <c r="L8" s="3"/>
      <c r="M8" s="3"/>
      <c r="N8" s="3"/>
      <c r="O8" s="3"/>
      <c r="P8" s="3"/>
      <c r="Q8" s="3"/>
    </row>
    <row r="9" spans="2:17" ht="16.5"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  <c r="Q9" s="3"/>
    </row>
    <row r="13" ht="12">
      <c r="B13" s="113"/>
    </row>
    <row r="17" spans="4:10" ht="12">
      <c r="D17" s="1"/>
      <c r="E17" s="1"/>
      <c r="F17" s="1"/>
      <c r="G17" s="1"/>
      <c r="H17" s="1"/>
      <c r="I17" s="1"/>
      <c r="J17" s="1"/>
    </row>
    <row r="18" spans="4:10" ht="12">
      <c r="D18" s="1"/>
      <c r="E18" s="1"/>
      <c r="F18" s="1"/>
      <c r="G18" s="1"/>
      <c r="H18" s="1"/>
      <c r="I18" s="1"/>
      <c r="J18" s="1"/>
    </row>
    <row r="19" spans="4:10" ht="12">
      <c r="D19" s="1"/>
      <c r="E19" s="1"/>
      <c r="F19" s="1"/>
      <c r="G19" s="1"/>
      <c r="H19" s="1"/>
      <c r="I19" s="1"/>
      <c r="J19" s="1"/>
    </row>
    <row r="20" spans="4:10" ht="12">
      <c r="D20" s="1"/>
      <c r="E20" s="1"/>
      <c r="F20" s="1"/>
      <c r="G20" s="1"/>
      <c r="H20" s="1"/>
      <c r="I20" s="1"/>
      <c r="J20" s="1"/>
    </row>
    <row r="21" spans="4:10" ht="12">
      <c r="D21" s="1"/>
      <c r="E21" s="1"/>
      <c r="F21" s="1"/>
      <c r="G21" s="1"/>
      <c r="H21" s="1"/>
      <c r="I21" s="1"/>
      <c r="J21" s="1"/>
    </row>
    <row r="22" spans="4:10" ht="12">
      <c r="D22" s="1"/>
      <c r="E22" s="1"/>
      <c r="F22" s="1"/>
      <c r="G22" s="1"/>
      <c r="H22" s="1"/>
      <c r="I22" s="1"/>
      <c r="J22" s="1"/>
    </row>
    <row r="23" spans="4:10" ht="12">
      <c r="D23" s="1"/>
      <c r="E23" s="1"/>
      <c r="F23" s="1"/>
      <c r="G23" s="1"/>
      <c r="H23" s="1"/>
      <c r="I23" s="1"/>
      <c r="J23" s="1"/>
    </row>
    <row r="24" spans="4:10" ht="12">
      <c r="D24" s="1"/>
      <c r="E24" s="1"/>
      <c r="F24" s="1"/>
      <c r="G24" s="1"/>
      <c r="H24" s="1"/>
      <c r="I24" s="1"/>
      <c r="J24" s="1"/>
    </row>
    <row r="25" spans="4:10" ht="12">
      <c r="D25" s="1"/>
      <c r="E25" s="1"/>
      <c r="I25" s="1"/>
      <c r="J25" s="1"/>
    </row>
    <row r="26" spans="4:10" ht="12">
      <c r="D26" s="1"/>
      <c r="E26" s="1"/>
      <c r="I26" s="1"/>
      <c r="J26" s="1"/>
    </row>
    <row r="27" spans="4:10" ht="12">
      <c r="D27" s="1"/>
      <c r="E27" s="1"/>
      <c r="I27" s="1"/>
      <c r="J27" s="1"/>
    </row>
  </sheetData>
  <sheetProtection algorithmName="SHA-512" hashValue="3x8z+B3J+4z/qhAUJ8ORfi6kcTiSea0+/vmITCkRnvBOkSDaCsmBWcIXuOpCfpRS0vyuvmf7cjveJuA1quICFQ==" saltValue="IyP4fhFfWImc9BrOSXL0nA==" spinCount="100000" sheet="1" formatCells="0" formatColumns="0" formatRows="0" autoFilter="0"/>
  <mergeCells count="5">
    <mergeCell ref="D3:F3"/>
    <mergeCell ref="D2:K2"/>
    <mergeCell ref="I3:K3"/>
    <mergeCell ref="D4:F4"/>
    <mergeCell ref="I4:K4"/>
  </mergeCells>
  <conditionalFormatting sqref="F6:F7 K6:K7">
    <cfRule type="cellIs" priority="3" dxfId="1" operator="equal">
      <formula>"Správně"</formula>
    </cfRule>
    <cfRule type="cellIs" priority="4" dxfId="0" operator="equal">
      <formula>"Překračuje maximální hodnotu"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D261"/>
  <sheetViews>
    <sheetView showGridLines="0" workbookViewId="0" topLeftCell="A126">
      <selection activeCell="F146" sqref="F146"/>
    </sheetView>
  </sheetViews>
  <sheetFormatPr defaultColWidth="9.28125" defaultRowHeight="12"/>
  <cols>
    <col min="1" max="1" width="8.28125" style="120" customWidth="1"/>
    <col min="2" max="2" width="1.7109375" style="120" customWidth="1"/>
    <col min="3" max="3" width="4.140625" style="120" customWidth="1"/>
    <col min="4" max="4" width="4.28125" style="120" customWidth="1"/>
    <col min="5" max="5" width="17.140625" style="120" customWidth="1"/>
    <col min="6" max="6" width="100.8515625" style="120" customWidth="1"/>
    <col min="7" max="7" width="7.00390625" style="120" customWidth="1"/>
    <col min="8" max="8" width="11.421875" style="95" customWidth="1"/>
    <col min="9" max="11" width="20.140625" style="120" customWidth="1"/>
    <col min="12" max="12" width="15.00390625" style="21" hidden="1" customWidth="1"/>
    <col min="13" max="13" width="14.140625" style="120" customWidth="1"/>
    <col min="14" max="16384" width="9.28125" style="120" customWidth="1"/>
  </cols>
  <sheetData>
    <row r="1" ht="12" hidden="1"/>
    <row r="2" ht="36.95" customHeight="1" hidden="1"/>
    <row r="3" spans="2:11" ht="6.95" customHeight="1" hidden="1">
      <c r="B3" s="22"/>
      <c r="C3" s="23"/>
      <c r="D3" s="23"/>
      <c r="E3" s="23"/>
      <c r="F3" s="23"/>
      <c r="G3" s="23"/>
      <c r="H3" s="97"/>
      <c r="I3" s="23"/>
      <c r="J3" s="23"/>
      <c r="K3" s="23"/>
    </row>
    <row r="4" spans="2:4" ht="24.95" customHeight="1" hidden="1">
      <c r="B4" s="24"/>
      <c r="D4" s="25" t="s">
        <v>40</v>
      </c>
    </row>
    <row r="5" ht="6.95" customHeight="1" hidden="1">
      <c r="B5" s="24"/>
    </row>
    <row r="6" spans="2:4" ht="12" customHeight="1" hidden="1">
      <c r="B6" s="24"/>
      <c r="D6" s="119" t="s">
        <v>3</v>
      </c>
    </row>
    <row r="7" spans="2:8" ht="16.5" customHeight="1" hidden="1">
      <c r="B7" s="24"/>
      <c r="E7" s="140" t="e">
        <f>#REF!</f>
        <v>#REF!</v>
      </c>
      <c r="F7" s="141"/>
      <c r="G7" s="141"/>
      <c r="H7" s="141"/>
    </row>
    <row r="8" spans="2:4" ht="12.75" hidden="1">
      <c r="B8" s="24"/>
      <c r="D8" s="119" t="s">
        <v>41</v>
      </c>
    </row>
    <row r="9" spans="2:8" ht="16.5" customHeight="1" hidden="1">
      <c r="B9" s="24"/>
      <c r="E9" s="140" t="s">
        <v>42</v>
      </c>
      <c r="F9" s="142"/>
      <c r="G9" s="142"/>
      <c r="H9" s="142"/>
    </row>
    <row r="10" spans="2:4" ht="12" customHeight="1" hidden="1">
      <c r="B10" s="24"/>
      <c r="D10" s="119" t="s">
        <v>43</v>
      </c>
    </row>
    <row r="11" spans="1:12" s="28" customFormat="1" ht="16.5" customHeight="1" hidden="1">
      <c r="A11" s="122"/>
      <c r="B11" s="26"/>
      <c r="C11" s="122"/>
      <c r="D11" s="122"/>
      <c r="E11" s="137" t="s">
        <v>44</v>
      </c>
      <c r="F11" s="138"/>
      <c r="G11" s="138"/>
      <c r="H11" s="138"/>
      <c r="I11" s="122"/>
      <c r="J11" s="122"/>
      <c r="K11" s="122"/>
      <c r="L11" s="27"/>
    </row>
    <row r="12" spans="1:12" s="28" customFormat="1" ht="12" customHeight="1" hidden="1">
      <c r="A12" s="122"/>
      <c r="B12" s="26"/>
      <c r="C12" s="122"/>
      <c r="D12" s="119" t="s">
        <v>45</v>
      </c>
      <c r="E12" s="122"/>
      <c r="F12" s="122"/>
      <c r="G12" s="122"/>
      <c r="H12" s="78"/>
      <c r="I12" s="122"/>
      <c r="J12" s="122"/>
      <c r="K12" s="122"/>
      <c r="L12" s="27"/>
    </row>
    <row r="13" spans="1:12" s="28" customFormat="1" ht="16.5" customHeight="1" hidden="1">
      <c r="A13" s="122"/>
      <c r="B13" s="26"/>
      <c r="C13" s="122"/>
      <c r="D13" s="122"/>
      <c r="E13" s="139" t="s">
        <v>87</v>
      </c>
      <c r="F13" s="138"/>
      <c r="G13" s="138"/>
      <c r="H13" s="138"/>
      <c r="I13" s="122"/>
      <c r="J13" s="122"/>
      <c r="K13" s="122"/>
      <c r="L13" s="27"/>
    </row>
    <row r="14" spans="1:12" s="28" customFormat="1" ht="12" hidden="1">
      <c r="A14" s="122"/>
      <c r="B14" s="26"/>
      <c r="C14" s="122"/>
      <c r="D14" s="122"/>
      <c r="E14" s="122"/>
      <c r="F14" s="122"/>
      <c r="G14" s="122"/>
      <c r="H14" s="78"/>
      <c r="I14" s="122"/>
      <c r="J14" s="122"/>
      <c r="K14" s="122"/>
      <c r="L14" s="27"/>
    </row>
    <row r="15" spans="1:12" s="28" customFormat="1" ht="12" customHeight="1" hidden="1">
      <c r="A15" s="122"/>
      <c r="B15" s="26"/>
      <c r="C15" s="122"/>
      <c r="D15" s="119" t="s">
        <v>4</v>
      </c>
      <c r="E15" s="122"/>
      <c r="F15" s="123" t="s">
        <v>0</v>
      </c>
      <c r="G15" s="122"/>
      <c r="H15" s="78"/>
      <c r="I15" s="119" t="s">
        <v>5</v>
      </c>
      <c r="J15" s="123" t="s">
        <v>0</v>
      </c>
      <c r="K15" s="122"/>
      <c r="L15" s="27"/>
    </row>
    <row r="16" spans="1:12" s="28" customFormat="1" ht="12" customHeight="1" hidden="1">
      <c r="A16" s="122"/>
      <c r="B16" s="26"/>
      <c r="C16" s="122"/>
      <c r="D16" s="119" t="s">
        <v>6</v>
      </c>
      <c r="E16" s="122"/>
      <c r="F16" s="123" t="s">
        <v>7</v>
      </c>
      <c r="G16" s="122"/>
      <c r="H16" s="78"/>
      <c r="I16" s="119" t="s">
        <v>8</v>
      </c>
      <c r="J16" s="29" t="e">
        <f>#REF!</f>
        <v>#REF!</v>
      </c>
      <c r="K16" s="122"/>
      <c r="L16" s="27"/>
    </row>
    <row r="17" spans="1:12" s="28" customFormat="1" ht="10.9" customHeight="1" hidden="1">
      <c r="A17" s="122"/>
      <c r="B17" s="26"/>
      <c r="C17" s="122"/>
      <c r="D17" s="122"/>
      <c r="E17" s="122"/>
      <c r="F17" s="122"/>
      <c r="G17" s="122"/>
      <c r="H17" s="78"/>
      <c r="I17" s="122"/>
      <c r="J17" s="122"/>
      <c r="K17" s="122"/>
      <c r="L17" s="27"/>
    </row>
    <row r="18" spans="1:12" s="28" customFormat="1" ht="12" customHeight="1" hidden="1">
      <c r="A18" s="122"/>
      <c r="B18" s="26"/>
      <c r="C18" s="122"/>
      <c r="D18" s="119" t="s">
        <v>9</v>
      </c>
      <c r="E18" s="122"/>
      <c r="F18" s="122"/>
      <c r="G18" s="122"/>
      <c r="H18" s="78"/>
      <c r="I18" s="119" t="s">
        <v>10</v>
      </c>
      <c r="J18" s="123" t="s">
        <v>0</v>
      </c>
      <c r="K18" s="122"/>
      <c r="L18" s="27"/>
    </row>
    <row r="19" spans="1:12" s="28" customFormat="1" ht="18" customHeight="1" hidden="1">
      <c r="A19" s="122"/>
      <c r="B19" s="26"/>
      <c r="C19" s="122"/>
      <c r="D19" s="122"/>
      <c r="E19" s="123" t="s">
        <v>11</v>
      </c>
      <c r="F19" s="122"/>
      <c r="G19" s="122"/>
      <c r="H19" s="78"/>
      <c r="I19" s="119" t="s">
        <v>12</v>
      </c>
      <c r="J19" s="123" t="s">
        <v>0</v>
      </c>
      <c r="K19" s="122"/>
      <c r="L19" s="27"/>
    </row>
    <row r="20" spans="1:12" s="28" customFormat="1" ht="6.95" customHeight="1" hidden="1">
      <c r="A20" s="122"/>
      <c r="B20" s="26"/>
      <c r="C20" s="122"/>
      <c r="D20" s="122"/>
      <c r="E20" s="122"/>
      <c r="F20" s="122"/>
      <c r="G20" s="122"/>
      <c r="H20" s="78"/>
      <c r="I20" s="122"/>
      <c r="J20" s="122"/>
      <c r="K20" s="122"/>
      <c r="L20" s="27"/>
    </row>
    <row r="21" spans="1:12" s="28" customFormat="1" ht="12" customHeight="1" hidden="1">
      <c r="A21" s="122"/>
      <c r="B21" s="26"/>
      <c r="C21" s="122"/>
      <c r="D21" s="119" t="s">
        <v>13</v>
      </c>
      <c r="E21" s="122"/>
      <c r="F21" s="122"/>
      <c r="G21" s="122"/>
      <c r="H21" s="78"/>
      <c r="I21" s="119" t="s">
        <v>10</v>
      </c>
      <c r="J21" s="123" t="e">
        <f>#REF!</f>
        <v>#REF!</v>
      </c>
      <c r="K21" s="122"/>
      <c r="L21" s="27"/>
    </row>
    <row r="22" spans="1:12" s="28" customFormat="1" ht="18" customHeight="1" hidden="1">
      <c r="A22" s="122"/>
      <c r="B22" s="26"/>
      <c r="C22" s="122"/>
      <c r="D22" s="122"/>
      <c r="E22" s="144" t="e">
        <f>#REF!</f>
        <v>#REF!</v>
      </c>
      <c r="F22" s="144"/>
      <c r="G22" s="144"/>
      <c r="H22" s="144"/>
      <c r="I22" s="119" t="s">
        <v>12</v>
      </c>
      <c r="J22" s="123" t="e">
        <f>#REF!</f>
        <v>#REF!</v>
      </c>
      <c r="K22" s="122"/>
      <c r="L22" s="27"/>
    </row>
    <row r="23" spans="1:12" s="28" customFormat="1" ht="6.95" customHeight="1" hidden="1">
      <c r="A23" s="122"/>
      <c r="B23" s="26"/>
      <c r="C23" s="122"/>
      <c r="D23" s="122"/>
      <c r="E23" s="122"/>
      <c r="F23" s="122"/>
      <c r="G23" s="122"/>
      <c r="H23" s="78"/>
      <c r="I23" s="122"/>
      <c r="J23" s="122"/>
      <c r="K23" s="122"/>
      <c r="L23" s="27"/>
    </row>
    <row r="24" spans="1:12" s="28" customFormat="1" ht="12" customHeight="1" hidden="1">
      <c r="A24" s="122"/>
      <c r="B24" s="26"/>
      <c r="C24" s="122"/>
      <c r="D24" s="119" t="s">
        <v>14</v>
      </c>
      <c r="E24" s="122"/>
      <c r="F24" s="122"/>
      <c r="G24" s="122"/>
      <c r="H24" s="78"/>
      <c r="I24" s="119" t="s">
        <v>10</v>
      </c>
      <c r="J24" s="123" t="s">
        <v>0</v>
      </c>
      <c r="K24" s="122"/>
      <c r="L24" s="27"/>
    </row>
    <row r="25" spans="1:12" s="28" customFormat="1" ht="18" customHeight="1" hidden="1">
      <c r="A25" s="122"/>
      <c r="B25" s="26"/>
      <c r="C25" s="122"/>
      <c r="D25" s="122"/>
      <c r="E25" s="123" t="s">
        <v>15</v>
      </c>
      <c r="F25" s="122"/>
      <c r="G25" s="122"/>
      <c r="H25" s="78"/>
      <c r="I25" s="119" t="s">
        <v>12</v>
      </c>
      <c r="J25" s="123" t="s">
        <v>0</v>
      </c>
      <c r="K25" s="122"/>
      <c r="L25" s="27"/>
    </row>
    <row r="26" spans="1:12" s="28" customFormat="1" ht="6.95" customHeight="1" hidden="1">
      <c r="A26" s="122"/>
      <c r="B26" s="26"/>
      <c r="C26" s="122"/>
      <c r="D26" s="122"/>
      <c r="E26" s="122"/>
      <c r="F26" s="122"/>
      <c r="G26" s="122"/>
      <c r="H26" s="78"/>
      <c r="I26" s="122"/>
      <c r="J26" s="122"/>
      <c r="K26" s="122"/>
      <c r="L26" s="27"/>
    </row>
    <row r="27" spans="1:12" s="28" customFormat="1" ht="12" customHeight="1" hidden="1">
      <c r="A27" s="122"/>
      <c r="B27" s="26"/>
      <c r="C27" s="122"/>
      <c r="D27" s="119" t="s">
        <v>16</v>
      </c>
      <c r="E27" s="122"/>
      <c r="F27" s="122"/>
      <c r="G27" s="122"/>
      <c r="H27" s="78"/>
      <c r="I27" s="119" t="s">
        <v>10</v>
      </c>
      <c r="J27" s="123" t="e">
        <f>IF(#REF!="","",#REF!)</f>
        <v>#REF!</v>
      </c>
      <c r="K27" s="122"/>
      <c r="L27" s="27"/>
    </row>
    <row r="28" spans="1:12" s="28" customFormat="1" ht="18" customHeight="1" hidden="1">
      <c r="A28" s="122"/>
      <c r="B28" s="26"/>
      <c r="C28" s="122"/>
      <c r="D28" s="122"/>
      <c r="E28" s="123" t="e">
        <f>IF(#REF!="","",#REF!)</f>
        <v>#REF!</v>
      </c>
      <c r="F28" s="122"/>
      <c r="G28" s="122"/>
      <c r="H28" s="78"/>
      <c r="I28" s="119" t="s">
        <v>12</v>
      </c>
      <c r="J28" s="123" t="e">
        <f>IF(#REF!="","",#REF!)</f>
        <v>#REF!</v>
      </c>
      <c r="K28" s="122"/>
      <c r="L28" s="27"/>
    </row>
    <row r="29" spans="1:12" s="28" customFormat="1" ht="6.95" customHeight="1" hidden="1">
      <c r="A29" s="122"/>
      <c r="B29" s="26"/>
      <c r="C29" s="122"/>
      <c r="D29" s="122"/>
      <c r="E29" s="122"/>
      <c r="F29" s="122"/>
      <c r="G29" s="122"/>
      <c r="H29" s="78"/>
      <c r="I29" s="122"/>
      <c r="J29" s="122"/>
      <c r="K29" s="122"/>
      <c r="L29" s="27"/>
    </row>
    <row r="30" spans="1:12" s="28" customFormat="1" ht="12" customHeight="1" hidden="1">
      <c r="A30" s="122"/>
      <c r="B30" s="26"/>
      <c r="C30" s="122"/>
      <c r="D30" s="119" t="s">
        <v>17</v>
      </c>
      <c r="E30" s="122"/>
      <c r="F30" s="122"/>
      <c r="G30" s="122"/>
      <c r="H30" s="78"/>
      <c r="I30" s="122"/>
      <c r="J30" s="122"/>
      <c r="K30" s="122"/>
      <c r="L30" s="27"/>
    </row>
    <row r="31" spans="1:12" s="33" customFormat="1" ht="16.5" customHeight="1" hidden="1">
      <c r="A31" s="30"/>
      <c r="B31" s="31"/>
      <c r="C31" s="30"/>
      <c r="D31" s="30"/>
      <c r="E31" s="143" t="s">
        <v>0</v>
      </c>
      <c r="F31" s="143"/>
      <c r="G31" s="143"/>
      <c r="H31" s="143"/>
      <c r="I31" s="30"/>
      <c r="J31" s="30"/>
      <c r="K31" s="30"/>
      <c r="L31" s="32"/>
    </row>
    <row r="32" spans="1:12" s="28" customFormat="1" ht="6.95" customHeight="1" hidden="1">
      <c r="A32" s="122"/>
      <c r="B32" s="26"/>
      <c r="C32" s="122"/>
      <c r="D32" s="122"/>
      <c r="E32" s="122"/>
      <c r="F32" s="122"/>
      <c r="G32" s="122"/>
      <c r="H32" s="78"/>
      <c r="I32" s="122"/>
      <c r="J32" s="122"/>
      <c r="K32" s="122"/>
      <c r="L32" s="27"/>
    </row>
    <row r="33" spans="1:12" s="28" customFormat="1" ht="6.95" customHeight="1" hidden="1">
      <c r="A33" s="122"/>
      <c r="B33" s="26"/>
      <c r="C33" s="122"/>
      <c r="D33" s="34"/>
      <c r="E33" s="34"/>
      <c r="F33" s="34"/>
      <c r="G33" s="34"/>
      <c r="H33" s="98"/>
      <c r="I33" s="34"/>
      <c r="J33" s="34"/>
      <c r="K33" s="34"/>
      <c r="L33" s="27"/>
    </row>
    <row r="34" spans="1:12" s="28" customFormat="1" ht="25.35" customHeight="1" hidden="1">
      <c r="A34" s="122"/>
      <c r="B34" s="26"/>
      <c r="C34" s="122"/>
      <c r="D34" s="35" t="s">
        <v>18</v>
      </c>
      <c r="E34" s="122"/>
      <c r="F34" s="122"/>
      <c r="G34" s="122"/>
      <c r="H34" s="78"/>
      <c r="I34" s="122"/>
      <c r="J34" s="36">
        <f>ROUND(J92,2)</f>
        <v>0</v>
      </c>
      <c r="K34" s="122"/>
      <c r="L34" s="27"/>
    </row>
    <row r="35" spans="1:12" s="28" customFormat="1" ht="6.95" customHeight="1" hidden="1">
      <c r="A35" s="122"/>
      <c r="B35" s="26"/>
      <c r="C35" s="122"/>
      <c r="D35" s="34"/>
      <c r="E35" s="34"/>
      <c r="F35" s="34"/>
      <c r="G35" s="34"/>
      <c r="H35" s="98"/>
      <c r="I35" s="34"/>
      <c r="J35" s="34"/>
      <c r="K35" s="34"/>
      <c r="L35" s="27"/>
    </row>
    <row r="36" spans="1:12" s="28" customFormat="1" ht="14.45" customHeight="1" hidden="1">
      <c r="A36" s="122"/>
      <c r="B36" s="26"/>
      <c r="C36" s="122"/>
      <c r="D36" s="122"/>
      <c r="E36" s="122"/>
      <c r="F36" s="37" t="s">
        <v>20</v>
      </c>
      <c r="G36" s="122"/>
      <c r="H36" s="78"/>
      <c r="I36" s="37" t="s">
        <v>19</v>
      </c>
      <c r="J36" s="37" t="s">
        <v>21</v>
      </c>
      <c r="K36" s="122"/>
      <c r="L36" s="27"/>
    </row>
    <row r="37" spans="1:12" s="28" customFormat="1" ht="14.45" customHeight="1" hidden="1">
      <c r="A37" s="122"/>
      <c r="B37" s="26"/>
      <c r="C37" s="122"/>
      <c r="D37" s="121" t="s">
        <v>22</v>
      </c>
      <c r="E37" s="119" t="s">
        <v>23</v>
      </c>
      <c r="F37" s="38" t="e">
        <f>ROUND((SUM(#REF!)),2)</f>
        <v>#REF!</v>
      </c>
      <c r="G37" s="122"/>
      <c r="H37" s="78"/>
      <c r="I37" s="39">
        <v>0.21</v>
      </c>
      <c r="J37" s="38" t="e">
        <f>ROUND(((SUM(#REF!))*I37),2)</f>
        <v>#REF!</v>
      </c>
      <c r="K37" s="122"/>
      <c r="L37" s="27"/>
    </row>
    <row r="38" spans="1:12" s="28" customFormat="1" ht="14.45" customHeight="1" hidden="1">
      <c r="A38" s="122"/>
      <c r="B38" s="26"/>
      <c r="C38" s="122"/>
      <c r="D38" s="122"/>
      <c r="E38" s="119" t="s">
        <v>24</v>
      </c>
      <c r="F38" s="38" t="e">
        <f>ROUND((SUM(#REF!)),2)</f>
        <v>#REF!</v>
      </c>
      <c r="G38" s="122"/>
      <c r="H38" s="78"/>
      <c r="I38" s="39">
        <v>0.15</v>
      </c>
      <c r="J38" s="38" t="e">
        <f>ROUND(((SUM(#REF!))*I38),2)</f>
        <v>#REF!</v>
      </c>
      <c r="K38" s="122"/>
      <c r="L38" s="27"/>
    </row>
    <row r="39" spans="1:12" s="28" customFormat="1" ht="14.45" customHeight="1" hidden="1">
      <c r="A39" s="122"/>
      <c r="B39" s="26"/>
      <c r="C39" s="122"/>
      <c r="D39" s="122"/>
      <c r="E39" s="119" t="s">
        <v>25</v>
      </c>
      <c r="F39" s="38" t="e">
        <f>ROUND((SUM(#REF!)),2)</f>
        <v>#REF!</v>
      </c>
      <c r="G39" s="122"/>
      <c r="H39" s="78"/>
      <c r="I39" s="39">
        <v>0.21</v>
      </c>
      <c r="J39" s="38">
        <f>0</f>
        <v>0</v>
      </c>
      <c r="K39" s="122"/>
      <c r="L39" s="27"/>
    </row>
    <row r="40" spans="1:12" s="28" customFormat="1" ht="14.45" customHeight="1" hidden="1">
      <c r="A40" s="122"/>
      <c r="B40" s="26"/>
      <c r="C40" s="122"/>
      <c r="D40" s="122"/>
      <c r="E40" s="119" t="s">
        <v>26</v>
      </c>
      <c r="F40" s="38" t="e">
        <f>ROUND((SUM(#REF!)),2)</f>
        <v>#REF!</v>
      </c>
      <c r="G40" s="122"/>
      <c r="H40" s="78"/>
      <c r="I40" s="39">
        <v>0.15</v>
      </c>
      <c r="J40" s="38">
        <f>0</f>
        <v>0</v>
      </c>
      <c r="K40" s="122"/>
      <c r="L40" s="27"/>
    </row>
    <row r="41" spans="1:12" s="28" customFormat="1" ht="14.45" customHeight="1" hidden="1">
      <c r="A41" s="122"/>
      <c r="B41" s="26"/>
      <c r="C41" s="122"/>
      <c r="D41" s="122"/>
      <c r="E41" s="119" t="s">
        <v>27</v>
      </c>
      <c r="F41" s="38" t="e">
        <f>ROUND((SUM(#REF!)),2)</f>
        <v>#REF!</v>
      </c>
      <c r="G41" s="122"/>
      <c r="H41" s="78"/>
      <c r="I41" s="39">
        <v>0</v>
      </c>
      <c r="J41" s="38">
        <f>0</f>
        <v>0</v>
      </c>
      <c r="K41" s="122"/>
      <c r="L41" s="27"/>
    </row>
    <row r="42" spans="1:12" s="28" customFormat="1" ht="6.95" customHeight="1" hidden="1">
      <c r="A42" s="122"/>
      <c r="B42" s="26"/>
      <c r="C42" s="122"/>
      <c r="D42" s="122"/>
      <c r="E42" s="122"/>
      <c r="F42" s="122"/>
      <c r="G42" s="122"/>
      <c r="H42" s="78"/>
      <c r="I42" s="122"/>
      <c r="J42" s="122"/>
      <c r="K42" s="122"/>
      <c r="L42" s="27"/>
    </row>
    <row r="43" spans="1:12" s="28" customFormat="1" ht="25.35" customHeight="1" hidden="1">
      <c r="A43" s="122"/>
      <c r="B43" s="26"/>
      <c r="C43" s="40"/>
      <c r="D43" s="41" t="s">
        <v>28</v>
      </c>
      <c r="E43" s="42"/>
      <c r="F43" s="42"/>
      <c r="G43" s="43" t="s">
        <v>29</v>
      </c>
      <c r="H43" s="99" t="s">
        <v>30</v>
      </c>
      <c r="I43" s="42"/>
      <c r="J43" s="45" t="e">
        <f>SUM(J34:J41)</f>
        <v>#REF!</v>
      </c>
      <c r="K43" s="46"/>
      <c r="L43" s="27"/>
    </row>
    <row r="44" spans="1:12" s="28" customFormat="1" ht="14.45" customHeight="1" hidden="1">
      <c r="A44" s="122"/>
      <c r="B44" s="47"/>
      <c r="C44" s="48"/>
      <c r="D44" s="48"/>
      <c r="E44" s="48"/>
      <c r="F44" s="48"/>
      <c r="G44" s="48"/>
      <c r="H44" s="100"/>
      <c r="I44" s="48"/>
      <c r="J44" s="48"/>
      <c r="K44" s="48"/>
      <c r="L44" s="27"/>
    </row>
    <row r="45" ht="12" hidden="1"/>
    <row r="46" ht="12" hidden="1"/>
    <row r="47" ht="12" hidden="1"/>
    <row r="48" spans="1:12" s="28" customFormat="1" ht="6.95" customHeight="1" hidden="1">
      <c r="A48" s="122"/>
      <c r="B48" s="49"/>
      <c r="C48" s="50"/>
      <c r="D48" s="50"/>
      <c r="E48" s="50"/>
      <c r="F48" s="50"/>
      <c r="G48" s="50"/>
      <c r="H48" s="101"/>
      <c r="I48" s="50"/>
      <c r="J48" s="50"/>
      <c r="K48" s="50"/>
      <c r="L48" s="27"/>
    </row>
    <row r="49" spans="1:12" s="28" customFormat="1" ht="24.95" customHeight="1" hidden="1">
      <c r="A49" s="122"/>
      <c r="B49" s="26"/>
      <c r="C49" s="25" t="s">
        <v>46</v>
      </c>
      <c r="D49" s="122"/>
      <c r="E49" s="122"/>
      <c r="F49" s="122"/>
      <c r="G49" s="122"/>
      <c r="H49" s="78"/>
      <c r="I49" s="122"/>
      <c r="J49" s="122"/>
      <c r="K49" s="122"/>
      <c r="L49" s="27"/>
    </row>
    <row r="50" spans="1:12" s="28" customFormat="1" ht="6.95" customHeight="1" hidden="1">
      <c r="A50" s="122"/>
      <c r="B50" s="26"/>
      <c r="C50" s="122"/>
      <c r="D50" s="122"/>
      <c r="E50" s="122"/>
      <c r="F50" s="122"/>
      <c r="G50" s="122"/>
      <c r="H50" s="78"/>
      <c r="I50" s="122"/>
      <c r="J50" s="122"/>
      <c r="K50" s="122"/>
      <c r="L50" s="27"/>
    </row>
    <row r="51" spans="1:12" s="28" customFormat="1" ht="12" customHeight="1" hidden="1">
      <c r="A51" s="122"/>
      <c r="B51" s="26"/>
      <c r="C51" s="119" t="s">
        <v>3</v>
      </c>
      <c r="D51" s="122"/>
      <c r="E51" s="122"/>
      <c r="F51" s="122"/>
      <c r="G51" s="122"/>
      <c r="H51" s="78"/>
      <c r="I51" s="122"/>
      <c r="J51" s="122"/>
      <c r="K51" s="122"/>
      <c r="L51" s="27"/>
    </row>
    <row r="52" spans="1:12" s="28" customFormat="1" ht="16.5" customHeight="1" hidden="1">
      <c r="A52" s="122"/>
      <c r="B52" s="26"/>
      <c r="C52" s="122"/>
      <c r="D52" s="122"/>
      <c r="E52" s="140" t="e">
        <f>E7</f>
        <v>#REF!</v>
      </c>
      <c r="F52" s="141"/>
      <c r="G52" s="141"/>
      <c r="H52" s="141"/>
      <c r="I52" s="122"/>
      <c r="J52" s="122"/>
      <c r="K52" s="122"/>
      <c r="L52" s="27"/>
    </row>
    <row r="53" spans="2:3" ht="12" customHeight="1" hidden="1">
      <c r="B53" s="24"/>
      <c r="C53" s="119" t="s">
        <v>41</v>
      </c>
    </row>
    <row r="54" spans="2:8" ht="16.5" customHeight="1" hidden="1">
      <c r="B54" s="24"/>
      <c r="E54" s="140" t="s">
        <v>42</v>
      </c>
      <c r="F54" s="142"/>
      <c r="G54" s="142"/>
      <c r="H54" s="142"/>
    </row>
    <row r="55" spans="2:3" ht="12" customHeight="1" hidden="1">
      <c r="B55" s="24"/>
      <c r="C55" s="119" t="s">
        <v>43</v>
      </c>
    </row>
    <row r="56" spans="1:12" s="28" customFormat="1" ht="16.5" customHeight="1" hidden="1">
      <c r="A56" s="122"/>
      <c r="B56" s="26"/>
      <c r="C56" s="122"/>
      <c r="D56" s="122"/>
      <c r="E56" s="137" t="s">
        <v>44</v>
      </c>
      <c r="F56" s="138"/>
      <c r="G56" s="138"/>
      <c r="H56" s="138"/>
      <c r="I56" s="122"/>
      <c r="J56" s="122"/>
      <c r="K56" s="122"/>
      <c r="L56" s="27"/>
    </row>
    <row r="57" spans="1:12" s="28" customFormat="1" ht="12" customHeight="1" hidden="1">
      <c r="A57" s="122"/>
      <c r="B57" s="26"/>
      <c r="C57" s="119" t="s">
        <v>45</v>
      </c>
      <c r="D57" s="122"/>
      <c r="E57" s="122"/>
      <c r="F57" s="122"/>
      <c r="G57" s="122"/>
      <c r="H57" s="78"/>
      <c r="I57" s="122"/>
      <c r="J57" s="122"/>
      <c r="K57" s="122"/>
      <c r="L57" s="27"/>
    </row>
    <row r="58" spans="1:12" s="28" customFormat="1" ht="16.5" customHeight="1" hidden="1">
      <c r="A58" s="122"/>
      <c r="B58" s="26"/>
      <c r="C58" s="122"/>
      <c r="D58" s="122"/>
      <c r="E58" s="139" t="str">
        <f>E13</f>
        <v>T00 změna - Mobilní interiér</v>
      </c>
      <c r="F58" s="138"/>
      <c r="G58" s="138"/>
      <c r="H58" s="138"/>
      <c r="I58" s="122"/>
      <c r="J58" s="122"/>
      <c r="K58" s="122"/>
      <c r="L58" s="27"/>
    </row>
    <row r="59" spans="1:12" s="28" customFormat="1" ht="6.95" customHeight="1" hidden="1">
      <c r="A59" s="122"/>
      <c r="B59" s="26"/>
      <c r="C59" s="122"/>
      <c r="D59" s="122"/>
      <c r="E59" s="122"/>
      <c r="F59" s="122"/>
      <c r="G59" s="122"/>
      <c r="H59" s="78"/>
      <c r="I59" s="122"/>
      <c r="J59" s="122"/>
      <c r="K59" s="122"/>
      <c r="L59" s="27"/>
    </row>
    <row r="60" spans="1:12" s="28" customFormat="1" ht="12" customHeight="1" hidden="1">
      <c r="A60" s="122"/>
      <c r="B60" s="26"/>
      <c r="C60" s="119" t="s">
        <v>6</v>
      </c>
      <c r="D60" s="122"/>
      <c r="E60" s="122"/>
      <c r="F60" s="123" t="str">
        <f>F16</f>
        <v>p.č. 11645/1, 11643 a 11644</v>
      </c>
      <c r="G60" s="122"/>
      <c r="H60" s="78"/>
      <c r="I60" s="119" t="s">
        <v>8</v>
      </c>
      <c r="J60" s="29" t="e">
        <f>IF(J16="","",J16)</f>
        <v>#REF!</v>
      </c>
      <c r="K60" s="122"/>
      <c r="L60" s="27"/>
    </row>
    <row r="61" spans="1:12" s="28" customFormat="1" ht="6.95" customHeight="1" hidden="1">
      <c r="A61" s="122"/>
      <c r="B61" s="26"/>
      <c r="C61" s="122"/>
      <c r="D61" s="122"/>
      <c r="E61" s="122"/>
      <c r="F61" s="122"/>
      <c r="G61" s="122"/>
      <c r="H61" s="78"/>
      <c r="I61" s="122"/>
      <c r="J61" s="122"/>
      <c r="K61" s="122"/>
      <c r="L61" s="27"/>
    </row>
    <row r="62" spans="1:12" s="28" customFormat="1" ht="25.7" customHeight="1" hidden="1">
      <c r="A62" s="122"/>
      <c r="B62" s="26"/>
      <c r="C62" s="119" t="s">
        <v>9</v>
      </c>
      <c r="D62" s="122"/>
      <c r="E62" s="122"/>
      <c r="F62" s="123" t="str">
        <f>E19</f>
        <v>Univerzita Karlova</v>
      </c>
      <c r="G62" s="122"/>
      <c r="H62" s="78"/>
      <c r="I62" s="119" t="s">
        <v>14</v>
      </c>
      <c r="J62" s="118" t="str">
        <f>E25</f>
        <v>VPÚ DECO Praha, a.s.</v>
      </c>
      <c r="K62" s="122"/>
      <c r="L62" s="27"/>
    </row>
    <row r="63" spans="1:12" s="28" customFormat="1" ht="15.2" customHeight="1" hidden="1">
      <c r="A63" s="122"/>
      <c r="B63" s="26"/>
      <c r="C63" s="119" t="s">
        <v>13</v>
      </c>
      <c r="D63" s="122"/>
      <c r="E63" s="122"/>
      <c r="F63" s="123" t="e">
        <f>IF(E22="","",E22)</f>
        <v>#REF!</v>
      </c>
      <c r="G63" s="122"/>
      <c r="H63" s="78"/>
      <c r="I63" s="119" t="s">
        <v>16</v>
      </c>
      <c r="J63" s="118" t="e">
        <f>E28</f>
        <v>#REF!</v>
      </c>
      <c r="K63" s="122"/>
      <c r="L63" s="27"/>
    </row>
    <row r="64" spans="1:12" s="28" customFormat="1" ht="10.35" customHeight="1" hidden="1">
      <c r="A64" s="122"/>
      <c r="B64" s="26"/>
      <c r="C64" s="122"/>
      <c r="D64" s="122"/>
      <c r="E64" s="122"/>
      <c r="F64" s="122"/>
      <c r="G64" s="122"/>
      <c r="H64" s="78"/>
      <c r="I64" s="122"/>
      <c r="J64" s="122"/>
      <c r="K64" s="122"/>
      <c r="L64" s="27"/>
    </row>
    <row r="65" spans="1:12" s="28" customFormat="1" ht="29.25" customHeight="1" hidden="1">
      <c r="A65" s="122"/>
      <c r="B65" s="26"/>
      <c r="C65" s="51" t="s">
        <v>47</v>
      </c>
      <c r="D65" s="40"/>
      <c r="E65" s="40"/>
      <c r="F65" s="40"/>
      <c r="G65" s="40"/>
      <c r="H65" s="102"/>
      <c r="I65" s="40"/>
      <c r="J65" s="52" t="s">
        <v>48</v>
      </c>
      <c r="K65" s="40"/>
      <c r="L65" s="27"/>
    </row>
    <row r="66" spans="1:12" s="28" customFormat="1" ht="10.35" customHeight="1" hidden="1">
      <c r="A66" s="122"/>
      <c r="B66" s="26"/>
      <c r="C66" s="122"/>
      <c r="D66" s="122"/>
      <c r="E66" s="122"/>
      <c r="F66" s="122"/>
      <c r="G66" s="122"/>
      <c r="H66" s="78"/>
      <c r="I66" s="122"/>
      <c r="J66" s="122"/>
      <c r="K66" s="122"/>
      <c r="L66" s="27"/>
    </row>
    <row r="67" spans="1:12" s="28" customFormat="1" ht="22.9" customHeight="1" hidden="1">
      <c r="A67" s="122"/>
      <c r="B67" s="26"/>
      <c r="C67" s="53" t="s">
        <v>34</v>
      </c>
      <c r="D67" s="122"/>
      <c r="E67" s="122"/>
      <c r="F67" s="122"/>
      <c r="G67" s="122"/>
      <c r="H67" s="78"/>
      <c r="I67" s="122"/>
      <c r="J67" s="36">
        <f>J92</f>
        <v>0</v>
      </c>
      <c r="K67" s="122"/>
      <c r="L67" s="27"/>
    </row>
    <row r="68" spans="2:12" s="54" customFormat="1" ht="24.95" customHeight="1" hidden="1">
      <c r="B68" s="55"/>
      <c r="D68" s="56" t="s">
        <v>88</v>
      </c>
      <c r="E68" s="57"/>
      <c r="F68" s="57"/>
      <c r="G68" s="57"/>
      <c r="H68" s="103"/>
      <c r="I68" s="57"/>
      <c r="J68" s="58">
        <f>J93</f>
        <v>0</v>
      </c>
      <c r="L68" s="59"/>
    </row>
    <row r="69" spans="1:12" s="28" customFormat="1" ht="21.75" customHeight="1" hidden="1">
      <c r="A69" s="122"/>
      <c r="B69" s="26"/>
      <c r="C69" s="122"/>
      <c r="D69" s="122"/>
      <c r="E69" s="122"/>
      <c r="F69" s="122"/>
      <c r="G69" s="122"/>
      <c r="H69" s="78"/>
      <c r="I69" s="122"/>
      <c r="J69" s="122"/>
      <c r="K69" s="122"/>
      <c r="L69" s="27"/>
    </row>
    <row r="70" spans="1:12" s="28" customFormat="1" ht="6.95" customHeight="1" hidden="1">
      <c r="A70" s="122"/>
      <c r="B70" s="47"/>
      <c r="C70" s="48"/>
      <c r="D70" s="48"/>
      <c r="E70" s="48"/>
      <c r="F70" s="48"/>
      <c r="G70" s="48"/>
      <c r="H70" s="100"/>
      <c r="I70" s="48"/>
      <c r="J70" s="48"/>
      <c r="K70" s="48"/>
      <c r="L70" s="27"/>
    </row>
    <row r="71" ht="12" hidden="1"/>
    <row r="72" ht="12" hidden="1"/>
    <row r="74" spans="1:12" s="28" customFormat="1" ht="6.95" customHeight="1">
      <c r="A74" s="122"/>
      <c r="B74" s="49"/>
      <c r="C74" s="50"/>
      <c r="D74" s="50"/>
      <c r="E74" s="50"/>
      <c r="F74" s="50"/>
      <c r="G74" s="50"/>
      <c r="H74" s="101"/>
      <c r="I74" s="50"/>
      <c r="J74" s="50"/>
      <c r="K74" s="50"/>
      <c r="L74" s="27"/>
    </row>
    <row r="75" spans="1:12" s="28" customFormat="1" ht="24.95" customHeight="1">
      <c r="A75" s="122"/>
      <c r="B75" s="26"/>
      <c r="C75" s="25" t="s">
        <v>49</v>
      </c>
      <c r="D75" s="122"/>
      <c r="E75" s="122"/>
      <c r="F75" s="122"/>
      <c r="G75" s="122"/>
      <c r="H75" s="78"/>
      <c r="I75" s="122"/>
      <c r="J75" s="122"/>
      <c r="K75" s="122"/>
      <c r="L75" s="27"/>
    </row>
    <row r="76" spans="1:12" s="28" customFormat="1" ht="6.95" customHeight="1">
      <c r="A76" s="122"/>
      <c r="B76" s="26"/>
      <c r="C76" s="122"/>
      <c r="D76" s="122"/>
      <c r="E76" s="122"/>
      <c r="F76" s="122"/>
      <c r="G76" s="122"/>
      <c r="H76" s="78"/>
      <c r="I76" s="122"/>
      <c r="J76" s="122"/>
      <c r="K76" s="122"/>
      <c r="L76" s="27"/>
    </row>
    <row r="77" spans="1:12" s="28" customFormat="1" ht="12" customHeight="1">
      <c r="A77" s="122"/>
      <c r="B77" s="26"/>
      <c r="C77" s="119" t="s">
        <v>3</v>
      </c>
      <c r="D77" s="122"/>
      <c r="E77" s="122"/>
      <c r="F77" s="122"/>
      <c r="G77" s="122"/>
      <c r="H77" s="78"/>
      <c r="I77" s="122"/>
      <c r="J77" s="122"/>
      <c r="K77" s="122"/>
      <c r="L77" s="27"/>
    </row>
    <row r="78" spans="1:12" s="28" customFormat="1" ht="16.5" customHeight="1">
      <c r="A78" s="122"/>
      <c r="B78" s="26"/>
      <c r="C78" s="122"/>
      <c r="D78" s="122"/>
      <c r="E78" s="140" t="s">
        <v>303</v>
      </c>
      <c r="F78" s="141"/>
      <c r="G78" s="141"/>
      <c r="H78" s="141"/>
      <c r="I78" s="122"/>
      <c r="J78" s="122"/>
      <c r="K78" s="122"/>
      <c r="L78" s="27"/>
    </row>
    <row r="79" spans="2:3" ht="12" customHeight="1">
      <c r="B79" s="24"/>
      <c r="C79" s="119" t="s">
        <v>41</v>
      </c>
    </row>
    <row r="80" spans="2:8" ht="16.5" customHeight="1">
      <c r="B80" s="24"/>
      <c r="E80" s="140" t="s">
        <v>42</v>
      </c>
      <c r="F80" s="142"/>
      <c r="G80" s="142"/>
      <c r="H80" s="142"/>
    </row>
    <row r="81" spans="2:3" ht="12" customHeight="1">
      <c r="B81" s="24"/>
      <c r="C81" s="119" t="s">
        <v>43</v>
      </c>
    </row>
    <row r="82" spans="1:12" s="28" customFormat="1" ht="16.5" customHeight="1">
      <c r="A82" s="122"/>
      <c r="B82" s="26"/>
      <c r="C82" s="122"/>
      <c r="D82" s="122"/>
      <c r="E82" s="137" t="s">
        <v>44</v>
      </c>
      <c r="F82" s="138"/>
      <c r="G82" s="138"/>
      <c r="H82" s="138"/>
      <c r="I82" s="122"/>
      <c r="J82" s="122"/>
      <c r="K82" s="122"/>
      <c r="L82" s="27"/>
    </row>
    <row r="83" spans="1:12" s="28" customFormat="1" ht="12" customHeight="1">
      <c r="A83" s="122"/>
      <c r="B83" s="26"/>
      <c r="C83" s="119" t="s">
        <v>45</v>
      </c>
      <c r="D83" s="122"/>
      <c r="E83" s="122"/>
      <c r="F83" s="122"/>
      <c r="G83" s="122"/>
      <c r="H83" s="78"/>
      <c r="I83" s="122"/>
      <c r="J83" s="122"/>
      <c r="K83" s="122"/>
      <c r="L83" s="27"/>
    </row>
    <row r="84" spans="1:12" s="28" customFormat="1" ht="16.5" customHeight="1">
      <c r="A84" s="122"/>
      <c r="B84" s="26"/>
      <c r="C84" s="122"/>
      <c r="D84" s="122"/>
      <c r="E84" s="139" t="s">
        <v>317</v>
      </c>
      <c r="F84" s="138"/>
      <c r="G84" s="138"/>
      <c r="H84" s="138"/>
      <c r="I84" s="122"/>
      <c r="J84" s="122"/>
      <c r="K84" s="122"/>
      <c r="L84" s="27"/>
    </row>
    <row r="85" spans="1:12" s="28" customFormat="1" ht="6.95" customHeight="1">
      <c r="A85" s="122"/>
      <c r="B85" s="26"/>
      <c r="C85" s="122"/>
      <c r="D85" s="122"/>
      <c r="E85" s="122"/>
      <c r="F85" s="122"/>
      <c r="G85" s="122"/>
      <c r="H85" s="78"/>
      <c r="I85" s="122"/>
      <c r="J85" s="122"/>
      <c r="K85" s="122"/>
      <c r="L85" s="27"/>
    </row>
    <row r="86" spans="1:12" s="28" customFormat="1" ht="12" customHeight="1">
      <c r="A86" s="122"/>
      <c r="B86" s="26"/>
      <c r="C86" s="119" t="s">
        <v>6</v>
      </c>
      <c r="D86" s="122"/>
      <c r="E86" s="122"/>
      <c r="F86" s="123" t="str">
        <f>F16</f>
        <v>p.č. 11645/1, 11643 a 11644</v>
      </c>
      <c r="G86" s="122"/>
      <c r="H86" s="78"/>
      <c r="I86" s="119" t="s">
        <v>8</v>
      </c>
      <c r="J86" s="29"/>
      <c r="K86" s="122"/>
      <c r="L86" s="27"/>
    </row>
    <row r="87" spans="1:12" s="28" customFormat="1" ht="6.95" customHeight="1">
      <c r="A87" s="122"/>
      <c r="B87" s="26"/>
      <c r="C87" s="122"/>
      <c r="D87" s="122"/>
      <c r="E87" s="122"/>
      <c r="F87" s="122"/>
      <c r="G87" s="122"/>
      <c r="H87" s="78"/>
      <c r="I87" s="122"/>
      <c r="J87" s="122"/>
      <c r="K87" s="122"/>
      <c r="L87" s="27"/>
    </row>
    <row r="88" spans="1:12" s="28" customFormat="1" ht="25.7" customHeight="1">
      <c r="A88" s="122"/>
      <c r="B88" s="26"/>
      <c r="C88" s="119" t="s">
        <v>9</v>
      </c>
      <c r="D88" s="122"/>
      <c r="E88" s="122"/>
      <c r="F88" s="123" t="str">
        <f>E19</f>
        <v>Univerzita Karlova</v>
      </c>
      <c r="G88" s="122"/>
      <c r="H88" s="78"/>
      <c r="I88" s="119" t="s">
        <v>14</v>
      </c>
      <c r="J88" s="118" t="str">
        <f>E25</f>
        <v>VPÚ DECO Praha, a.s.</v>
      </c>
      <c r="K88" s="122"/>
      <c r="L88" s="27"/>
    </row>
    <row r="89" spans="1:12" s="28" customFormat="1" ht="15.2" customHeight="1">
      <c r="A89" s="122"/>
      <c r="B89" s="26"/>
      <c r="C89" s="119" t="s">
        <v>13</v>
      </c>
      <c r="D89" s="122"/>
      <c r="E89" s="122"/>
      <c r="F89" s="123"/>
      <c r="G89" s="122"/>
      <c r="H89" s="78"/>
      <c r="I89" s="119" t="s">
        <v>16</v>
      </c>
      <c r="J89" s="118"/>
      <c r="K89" s="122"/>
      <c r="L89" s="27"/>
    </row>
    <row r="90" spans="1:12" s="28" customFormat="1" ht="10.35" customHeight="1">
      <c r="A90" s="122"/>
      <c r="B90" s="26"/>
      <c r="C90" s="122"/>
      <c r="D90" s="122"/>
      <c r="E90" s="122"/>
      <c r="F90" s="122"/>
      <c r="G90" s="122"/>
      <c r="H90" s="78"/>
      <c r="I90" s="122"/>
      <c r="J90" s="122"/>
      <c r="K90" s="122"/>
      <c r="L90" s="27"/>
    </row>
    <row r="91" spans="1:12" s="64" customFormat="1" ht="29.25" customHeight="1">
      <c r="A91" s="32"/>
      <c r="B91" s="60"/>
      <c r="C91" s="61" t="s">
        <v>50</v>
      </c>
      <c r="D91" s="62" t="s">
        <v>33</v>
      </c>
      <c r="E91" s="62" t="s">
        <v>31</v>
      </c>
      <c r="F91" s="62" t="s">
        <v>32</v>
      </c>
      <c r="G91" s="62" t="s">
        <v>51</v>
      </c>
      <c r="H91" s="104" t="s">
        <v>52</v>
      </c>
      <c r="I91" s="62" t="s">
        <v>53</v>
      </c>
      <c r="J91" s="62" t="s">
        <v>48</v>
      </c>
      <c r="K91" s="63" t="s">
        <v>54</v>
      </c>
      <c r="L91" s="32"/>
    </row>
    <row r="92" spans="1:12" s="28" customFormat="1" ht="22.9" customHeight="1">
      <c r="A92" s="122"/>
      <c r="B92" s="26"/>
      <c r="C92" s="65" t="s">
        <v>55</v>
      </c>
      <c r="D92" s="122"/>
      <c r="E92" s="122"/>
      <c r="F92" s="122"/>
      <c r="G92" s="122"/>
      <c r="H92" s="78"/>
      <c r="I92" s="122"/>
      <c r="J92" s="66">
        <f>SUBTOTAL(9,J93:J143)</f>
        <v>0</v>
      </c>
      <c r="K92" s="122"/>
      <c r="L92" s="27"/>
    </row>
    <row r="93" spans="2:12" s="67" customFormat="1" ht="25.9" customHeight="1">
      <c r="B93" s="68"/>
      <c r="D93" s="69" t="s">
        <v>35</v>
      </c>
      <c r="E93" s="70" t="s">
        <v>89</v>
      </c>
      <c r="F93" s="70" t="s">
        <v>318</v>
      </c>
      <c r="H93" s="96"/>
      <c r="J93" s="71">
        <f>SUBTOTAL(9,J94:J126)</f>
        <v>0</v>
      </c>
      <c r="L93" s="72"/>
    </row>
    <row r="94" spans="1:12" s="28" customFormat="1" ht="15.95" customHeight="1">
      <c r="A94" s="122"/>
      <c r="B94" s="26"/>
      <c r="C94" s="73" t="s">
        <v>36</v>
      </c>
      <c r="D94" s="73" t="s">
        <v>56</v>
      </c>
      <c r="E94" s="74" t="s">
        <v>90</v>
      </c>
      <c r="F94" s="75" t="s">
        <v>304</v>
      </c>
      <c r="G94" s="76" t="s">
        <v>57</v>
      </c>
      <c r="H94" s="93">
        <v>201</v>
      </c>
      <c r="I94" s="92"/>
      <c r="J94" s="77">
        <f>H94*I94</f>
        <v>0</v>
      </c>
      <c r="K94" s="75" t="s">
        <v>58</v>
      </c>
      <c r="L94" s="78" t="s">
        <v>170</v>
      </c>
    </row>
    <row r="95" spans="1:12" s="28" customFormat="1" ht="15.95" customHeight="1">
      <c r="A95" s="122"/>
      <c r="B95" s="26"/>
      <c r="C95" s="73" t="s">
        <v>37</v>
      </c>
      <c r="D95" s="73" t="s">
        <v>56</v>
      </c>
      <c r="E95" s="74" t="s">
        <v>91</v>
      </c>
      <c r="F95" s="75" t="s">
        <v>173</v>
      </c>
      <c r="G95" s="76" t="s">
        <v>57</v>
      </c>
      <c r="H95" s="93">
        <v>14</v>
      </c>
      <c r="I95" s="92"/>
      <c r="J95" s="77">
        <f aca="true" t="shared" si="0" ref="J95:J126">H95*I95</f>
        <v>0</v>
      </c>
      <c r="K95" s="75" t="s">
        <v>58</v>
      </c>
      <c r="L95" s="78" t="s">
        <v>170</v>
      </c>
    </row>
    <row r="96" spans="1:12" s="28" customFormat="1" ht="15.95" customHeight="1">
      <c r="A96" s="122"/>
      <c r="B96" s="26"/>
      <c r="C96" s="73" t="s">
        <v>38</v>
      </c>
      <c r="D96" s="73" t="s">
        <v>56</v>
      </c>
      <c r="E96" s="74" t="s">
        <v>92</v>
      </c>
      <c r="F96" s="75" t="s">
        <v>174</v>
      </c>
      <c r="G96" s="76" t="s">
        <v>57</v>
      </c>
      <c r="H96" s="93">
        <v>6</v>
      </c>
      <c r="I96" s="92"/>
      <c r="J96" s="77">
        <f t="shared" si="0"/>
        <v>0</v>
      </c>
      <c r="K96" s="75" t="s">
        <v>58</v>
      </c>
      <c r="L96" s="78" t="s">
        <v>170</v>
      </c>
    </row>
    <row r="97" spans="1:12" s="28" customFormat="1" ht="15.95" customHeight="1">
      <c r="A97" s="122"/>
      <c r="B97" s="26"/>
      <c r="C97" s="73" t="s">
        <v>39</v>
      </c>
      <c r="D97" s="73" t="s">
        <v>56</v>
      </c>
      <c r="E97" s="74" t="s">
        <v>93</v>
      </c>
      <c r="F97" s="75" t="s">
        <v>175</v>
      </c>
      <c r="G97" s="76" t="s">
        <v>57</v>
      </c>
      <c r="H97" s="93">
        <v>209</v>
      </c>
      <c r="I97" s="92"/>
      <c r="J97" s="77">
        <f t="shared" si="0"/>
        <v>0</v>
      </c>
      <c r="K97" s="75" t="s">
        <v>58</v>
      </c>
      <c r="L97" s="78" t="s">
        <v>170</v>
      </c>
    </row>
    <row r="98" spans="1:12" s="28" customFormat="1" ht="15.95" customHeight="1">
      <c r="A98" s="122"/>
      <c r="B98" s="26"/>
      <c r="C98" s="73" t="s">
        <v>62</v>
      </c>
      <c r="D98" s="73" t="s">
        <v>56</v>
      </c>
      <c r="E98" s="74" t="s">
        <v>94</v>
      </c>
      <c r="F98" s="75" t="s">
        <v>176</v>
      </c>
      <c r="G98" s="76" t="s">
        <v>57</v>
      </c>
      <c r="H98" s="93">
        <v>55</v>
      </c>
      <c r="I98" s="92"/>
      <c r="J98" s="77">
        <f t="shared" si="0"/>
        <v>0</v>
      </c>
      <c r="K98" s="75" t="s">
        <v>58</v>
      </c>
      <c r="L98" s="78" t="s">
        <v>170</v>
      </c>
    </row>
    <row r="99" spans="1:12" s="28" customFormat="1" ht="15.95" customHeight="1">
      <c r="A99" s="122"/>
      <c r="B99" s="26"/>
      <c r="C99" s="73" t="s">
        <v>60</v>
      </c>
      <c r="D99" s="73" t="s">
        <v>56</v>
      </c>
      <c r="E99" s="74" t="s">
        <v>95</v>
      </c>
      <c r="F99" s="75" t="s">
        <v>177</v>
      </c>
      <c r="G99" s="76" t="s">
        <v>57</v>
      </c>
      <c r="H99" s="93">
        <v>171</v>
      </c>
      <c r="I99" s="92"/>
      <c r="J99" s="77">
        <f t="shared" si="0"/>
        <v>0</v>
      </c>
      <c r="K99" s="75" t="s">
        <v>58</v>
      </c>
      <c r="L99" s="78" t="s">
        <v>170</v>
      </c>
    </row>
    <row r="100" spans="1:12" s="28" customFormat="1" ht="15.95" customHeight="1">
      <c r="A100" s="122"/>
      <c r="B100" s="26"/>
      <c r="C100" s="73" t="s">
        <v>65</v>
      </c>
      <c r="D100" s="73" t="s">
        <v>56</v>
      </c>
      <c r="E100" s="74" t="s">
        <v>96</v>
      </c>
      <c r="F100" s="75" t="s">
        <v>178</v>
      </c>
      <c r="G100" s="76" t="s">
        <v>57</v>
      </c>
      <c r="H100" s="93">
        <v>117</v>
      </c>
      <c r="I100" s="92"/>
      <c r="J100" s="77">
        <f t="shared" si="0"/>
        <v>0</v>
      </c>
      <c r="K100" s="75" t="s">
        <v>58</v>
      </c>
      <c r="L100" s="78" t="s">
        <v>170</v>
      </c>
    </row>
    <row r="101" spans="1:12" s="28" customFormat="1" ht="15.95" customHeight="1">
      <c r="A101" s="122"/>
      <c r="B101" s="26"/>
      <c r="C101" s="73" t="s">
        <v>61</v>
      </c>
      <c r="D101" s="73" t="s">
        <v>56</v>
      </c>
      <c r="E101" s="74" t="s">
        <v>97</v>
      </c>
      <c r="F101" s="75" t="s">
        <v>179</v>
      </c>
      <c r="G101" s="76" t="s">
        <v>57</v>
      </c>
      <c r="H101" s="93">
        <v>838</v>
      </c>
      <c r="I101" s="92"/>
      <c r="J101" s="77">
        <f t="shared" si="0"/>
        <v>0</v>
      </c>
      <c r="K101" s="75" t="s">
        <v>58</v>
      </c>
      <c r="L101" s="78" t="s">
        <v>170</v>
      </c>
    </row>
    <row r="102" spans="1:12" s="28" customFormat="1" ht="15.95" customHeight="1">
      <c r="A102" s="122"/>
      <c r="B102" s="26"/>
      <c r="C102" s="73" t="s">
        <v>67</v>
      </c>
      <c r="D102" s="73" t="s">
        <v>56</v>
      </c>
      <c r="E102" s="74" t="s">
        <v>98</v>
      </c>
      <c r="F102" s="75" t="s">
        <v>180</v>
      </c>
      <c r="G102" s="76" t="s">
        <v>57</v>
      </c>
      <c r="H102" s="93">
        <v>75</v>
      </c>
      <c r="I102" s="92"/>
      <c r="J102" s="77">
        <f t="shared" si="0"/>
        <v>0</v>
      </c>
      <c r="K102" s="75" t="s">
        <v>58</v>
      </c>
      <c r="L102" s="78" t="s">
        <v>170</v>
      </c>
    </row>
    <row r="103" spans="1:12" s="28" customFormat="1" ht="15.95" customHeight="1">
      <c r="A103" s="122"/>
      <c r="B103" s="26"/>
      <c r="C103" s="73" t="s">
        <v>63</v>
      </c>
      <c r="D103" s="73" t="s">
        <v>56</v>
      </c>
      <c r="E103" s="74" t="s">
        <v>108</v>
      </c>
      <c r="F103" s="75" t="s">
        <v>189</v>
      </c>
      <c r="G103" s="76" t="s">
        <v>57</v>
      </c>
      <c r="H103" s="93">
        <v>12</v>
      </c>
      <c r="I103" s="92"/>
      <c r="J103" s="77">
        <f t="shared" si="0"/>
        <v>0</v>
      </c>
      <c r="K103" s="75" t="s">
        <v>58</v>
      </c>
      <c r="L103" s="78" t="s">
        <v>170</v>
      </c>
    </row>
    <row r="104" spans="1:12" s="28" customFormat="1" ht="15.95" customHeight="1">
      <c r="A104" s="122"/>
      <c r="B104" s="26"/>
      <c r="C104" s="73" t="s">
        <v>70</v>
      </c>
      <c r="D104" s="73" t="s">
        <v>56</v>
      </c>
      <c r="E104" s="74" t="s">
        <v>109</v>
      </c>
      <c r="F104" s="75" t="s">
        <v>190</v>
      </c>
      <c r="G104" s="76" t="s">
        <v>57</v>
      </c>
      <c r="H104" s="93">
        <v>1</v>
      </c>
      <c r="I104" s="92"/>
      <c r="J104" s="77">
        <f t="shared" si="0"/>
        <v>0</v>
      </c>
      <c r="K104" s="75" t="s">
        <v>58</v>
      </c>
      <c r="L104" s="78" t="s">
        <v>170</v>
      </c>
    </row>
    <row r="105" spans="1:12" s="28" customFormat="1" ht="15.95" customHeight="1">
      <c r="A105" s="122"/>
      <c r="B105" s="26"/>
      <c r="C105" s="73" t="s">
        <v>64</v>
      </c>
      <c r="D105" s="73" t="s">
        <v>56</v>
      </c>
      <c r="E105" s="74" t="s">
        <v>113</v>
      </c>
      <c r="F105" s="75" t="s">
        <v>194</v>
      </c>
      <c r="G105" s="76" t="s">
        <v>57</v>
      </c>
      <c r="H105" s="93">
        <v>15</v>
      </c>
      <c r="I105" s="92"/>
      <c r="J105" s="77">
        <f t="shared" si="0"/>
        <v>0</v>
      </c>
      <c r="K105" s="75" t="s">
        <v>58</v>
      </c>
      <c r="L105" s="79" t="s">
        <v>170</v>
      </c>
    </row>
    <row r="106" spans="1:12" s="28" customFormat="1" ht="15.95" customHeight="1">
      <c r="A106" s="122"/>
      <c r="B106" s="26"/>
      <c r="C106" s="73" t="s">
        <v>73</v>
      </c>
      <c r="D106" s="73" t="s">
        <v>56</v>
      </c>
      <c r="E106" s="74" t="s">
        <v>114</v>
      </c>
      <c r="F106" s="75" t="s">
        <v>195</v>
      </c>
      <c r="G106" s="76" t="s">
        <v>57</v>
      </c>
      <c r="H106" s="93">
        <v>8</v>
      </c>
      <c r="I106" s="92"/>
      <c r="J106" s="77">
        <f t="shared" si="0"/>
        <v>0</v>
      </c>
      <c r="K106" s="75" t="s">
        <v>58</v>
      </c>
      <c r="L106" s="79" t="s">
        <v>170</v>
      </c>
    </row>
    <row r="107" spans="1:12" s="28" customFormat="1" ht="15.95" customHeight="1">
      <c r="A107" s="122"/>
      <c r="B107" s="26"/>
      <c r="C107" s="73" t="s">
        <v>66</v>
      </c>
      <c r="D107" s="73" t="s">
        <v>56</v>
      </c>
      <c r="E107" s="74" t="s">
        <v>115</v>
      </c>
      <c r="F107" s="75" t="s">
        <v>196</v>
      </c>
      <c r="G107" s="76" t="s">
        <v>57</v>
      </c>
      <c r="H107" s="93">
        <v>4</v>
      </c>
      <c r="I107" s="92"/>
      <c r="J107" s="77">
        <f t="shared" si="0"/>
        <v>0</v>
      </c>
      <c r="K107" s="75" t="s">
        <v>58</v>
      </c>
      <c r="L107" s="79" t="s">
        <v>170</v>
      </c>
    </row>
    <row r="108" spans="1:12" s="28" customFormat="1" ht="15.95" customHeight="1">
      <c r="A108" s="122"/>
      <c r="B108" s="26"/>
      <c r="C108" s="73" t="s">
        <v>2</v>
      </c>
      <c r="D108" s="73" t="s">
        <v>56</v>
      </c>
      <c r="E108" s="74" t="s">
        <v>116</v>
      </c>
      <c r="F108" s="75" t="s">
        <v>197</v>
      </c>
      <c r="G108" s="76" t="s">
        <v>57</v>
      </c>
      <c r="H108" s="93">
        <v>5</v>
      </c>
      <c r="I108" s="92"/>
      <c r="J108" s="77">
        <f t="shared" si="0"/>
        <v>0</v>
      </c>
      <c r="K108" s="75" t="s">
        <v>58</v>
      </c>
      <c r="L108" s="78" t="s">
        <v>170</v>
      </c>
    </row>
    <row r="109" spans="1:12" s="28" customFormat="1" ht="15.95" customHeight="1">
      <c r="A109" s="122"/>
      <c r="B109" s="26"/>
      <c r="C109" s="73" t="s">
        <v>59</v>
      </c>
      <c r="D109" s="73" t="s">
        <v>56</v>
      </c>
      <c r="E109" s="74" t="s">
        <v>117</v>
      </c>
      <c r="F109" s="75" t="s">
        <v>198</v>
      </c>
      <c r="G109" s="76" t="s">
        <v>57</v>
      </c>
      <c r="H109" s="93">
        <v>4</v>
      </c>
      <c r="I109" s="92"/>
      <c r="J109" s="77">
        <f t="shared" si="0"/>
        <v>0</v>
      </c>
      <c r="K109" s="75" t="s">
        <v>58</v>
      </c>
      <c r="L109" s="80" t="s">
        <v>170</v>
      </c>
    </row>
    <row r="110" spans="1:12" s="28" customFormat="1" ht="15.95" customHeight="1">
      <c r="A110" s="122"/>
      <c r="B110" s="26"/>
      <c r="C110" s="73" t="s">
        <v>78</v>
      </c>
      <c r="D110" s="73" t="s">
        <v>56</v>
      </c>
      <c r="E110" s="74" t="s">
        <v>122</v>
      </c>
      <c r="F110" s="75" t="s">
        <v>201</v>
      </c>
      <c r="G110" s="76" t="s">
        <v>57</v>
      </c>
      <c r="H110" s="93">
        <v>11</v>
      </c>
      <c r="I110" s="92"/>
      <c r="J110" s="77">
        <f t="shared" si="0"/>
        <v>0</v>
      </c>
      <c r="K110" s="75" t="s">
        <v>58</v>
      </c>
      <c r="L110" s="78" t="s">
        <v>170</v>
      </c>
    </row>
    <row r="111" spans="1:12" s="28" customFormat="1" ht="15.95" customHeight="1">
      <c r="A111" s="122"/>
      <c r="B111" s="26"/>
      <c r="C111" s="73" t="s">
        <v>68</v>
      </c>
      <c r="D111" s="73" t="s">
        <v>56</v>
      </c>
      <c r="E111" s="74" t="s">
        <v>123</v>
      </c>
      <c r="F111" s="75" t="s">
        <v>202</v>
      </c>
      <c r="G111" s="76" t="s">
        <v>57</v>
      </c>
      <c r="H111" s="93">
        <v>7</v>
      </c>
      <c r="I111" s="92"/>
      <c r="J111" s="77">
        <f t="shared" si="0"/>
        <v>0</v>
      </c>
      <c r="K111" s="75" t="s">
        <v>58</v>
      </c>
      <c r="L111" s="78" t="s">
        <v>170</v>
      </c>
    </row>
    <row r="112" spans="1:12" s="28" customFormat="1" ht="15.95" customHeight="1">
      <c r="A112" s="122"/>
      <c r="B112" s="26"/>
      <c r="C112" s="73" t="s">
        <v>80</v>
      </c>
      <c r="D112" s="73" t="s">
        <v>56</v>
      </c>
      <c r="E112" s="74" t="s">
        <v>124</v>
      </c>
      <c r="F112" s="75" t="s">
        <v>203</v>
      </c>
      <c r="G112" s="76" t="s">
        <v>57</v>
      </c>
      <c r="H112" s="93">
        <v>3</v>
      </c>
      <c r="I112" s="92"/>
      <c r="J112" s="77">
        <f t="shared" si="0"/>
        <v>0</v>
      </c>
      <c r="K112" s="75" t="s">
        <v>58</v>
      </c>
      <c r="L112" s="78" t="s">
        <v>170</v>
      </c>
    </row>
    <row r="113" spans="1:12" s="28" customFormat="1" ht="15.95" customHeight="1">
      <c r="A113" s="122"/>
      <c r="B113" s="26"/>
      <c r="C113" s="73" t="s">
        <v>69</v>
      </c>
      <c r="D113" s="73" t="s">
        <v>56</v>
      </c>
      <c r="E113" s="74" t="s">
        <v>125</v>
      </c>
      <c r="F113" s="75" t="s">
        <v>204</v>
      </c>
      <c r="G113" s="76" t="s">
        <v>57</v>
      </c>
      <c r="H113" s="93">
        <v>1</v>
      </c>
      <c r="I113" s="92"/>
      <c r="J113" s="77">
        <f t="shared" si="0"/>
        <v>0</v>
      </c>
      <c r="K113" s="75" t="s">
        <v>58</v>
      </c>
      <c r="L113" s="78" t="s">
        <v>170</v>
      </c>
    </row>
    <row r="114" spans="1:12" s="28" customFormat="1" ht="15.95" customHeight="1">
      <c r="A114" s="122"/>
      <c r="B114" s="26"/>
      <c r="C114" s="73" t="s">
        <v>1</v>
      </c>
      <c r="D114" s="73" t="s">
        <v>56</v>
      </c>
      <c r="E114" s="74" t="s">
        <v>126</v>
      </c>
      <c r="F114" s="75" t="s">
        <v>205</v>
      </c>
      <c r="G114" s="76" t="s">
        <v>57</v>
      </c>
      <c r="H114" s="93">
        <v>3</v>
      </c>
      <c r="I114" s="92"/>
      <c r="J114" s="77">
        <f t="shared" si="0"/>
        <v>0</v>
      </c>
      <c r="K114" s="75" t="s">
        <v>58</v>
      </c>
      <c r="L114" s="78" t="s">
        <v>170</v>
      </c>
    </row>
    <row r="115" spans="1:12" s="28" customFormat="1" ht="15.95" customHeight="1">
      <c r="A115" s="122"/>
      <c r="B115" s="26"/>
      <c r="C115" s="73" t="s">
        <v>71</v>
      </c>
      <c r="D115" s="73" t="s">
        <v>56</v>
      </c>
      <c r="E115" s="74" t="s">
        <v>127</v>
      </c>
      <c r="F115" s="75" t="s">
        <v>206</v>
      </c>
      <c r="G115" s="76" t="s">
        <v>57</v>
      </c>
      <c r="H115" s="93">
        <v>2</v>
      </c>
      <c r="I115" s="92"/>
      <c r="J115" s="77">
        <f t="shared" si="0"/>
        <v>0</v>
      </c>
      <c r="K115" s="75" t="s">
        <v>58</v>
      </c>
      <c r="L115" s="78" t="s">
        <v>170</v>
      </c>
    </row>
    <row r="116" spans="1:12" s="28" customFormat="1" ht="15.95" customHeight="1">
      <c r="A116" s="122"/>
      <c r="B116" s="26"/>
      <c r="C116" s="73" t="s">
        <v>81</v>
      </c>
      <c r="D116" s="73" t="s">
        <v>56</v>
      </c>
      <c r="E116" s="74" t="s">
        <v>128</v>
      </c>
      <c r="F116" s="75" t="s">
        <v>207</v>
      </c>
      <c r="G116" s="76" t="s">
        <v>57</v>
      </c>
      <c r="H116" s="93">
        <v>2</v>
      </c>
      <c r="I116" s="92"/>
      <c r="J116" s="77">
        <f t="shared" si="0"/>
        <v>0</v>
      </c>
      <c r="K116" s="75" t="s">
        <v>58</v>
      </c>
      <c r="L116" s="78" t="s">
        <v>170</v>
      </c>
    </row>
    <row r="117" spans="1:12" s="28" customFormat="1" ht="15.95" customHeight="1">
      <c r="A117" s="122"/>
      <c r="B117" s="26"/>
      <c r="C117" s="73" t="s">
        <v>72</v>
      </c>
      <c r="D117" s="73" t="s">
        <v>56</v>
      </c>
      <c r="E117" s="74" t="s">
        <v>129</v>
      </c>
      <c r="F117" s="75" t="s">
        <v>208</v>
      </c>
      <c r="G117" s="76" t="s">
        <v>57</v>
      </c>
      <c r="H117" s="93">
        <v>8</v>
      </c>
      <c r="I117" s="92"/>
      <c r="J117" s="77">
        <f t="shared" si="0"/>
        <v>0</v>
      </c>
      <c r="K117" s="75" t="s">
        <v>58</v>
      </c>
      <c r="L117" s="78" t="s">
        <v>170</v>
      </c>
    </row>
    <row r="118" spans="1:12" s="28" customFormat="1" ht="15.95" customHeight="1">
      <c r="A118" s="122"/>
      <c r="B118" s="26"/>
      <c r="C118" s="73" t="s">
        <v>82</v>
      </c>
      <c r="D118" s="73" t="s">
        <v>56</v>
      </c>
      <c r="E118" s="74" t="s">
        <v>131</v>
      </c>
      <c r="F118" s="75" t="s">
        <v>210</v>
      </c>
      <c r="G118" s="76" t="s">
        <v>57</v>
      </c>
      <c r="H118" s="93">
        <v>11</v>
      </c>
      <c r="I118" s="92"/>
      <c r="J118" s="77">
        <f t="shared" si="0"/>
        <v>0</v>
      </c>
      <c r="K118" s="75" t="s">
        <v>58</v>
      </c>
      <c r="L118" s="78" t="s">
        <v>170</v>
      </c>
    </row>
    <row r="119" spans="1:12" s="28" customFormat="1" ht="15.95" customHeight="1">
      <c r="A119" s="122"/>
      <c r="B119" s="26"/>
      <c r="C119" s="73" t="s">
        <v>74</v>
      </c>
      <c r="D119" s="73" t="s">
        <v>56</v>
      </c>
      <c r="E119" s="74" t="s">
        <v>132</v>
      </c>
      <c r="F119" s="75" t="s">
        <v>211</v>
      </c>
      <c r="G119" s="76" t="s">
        <v>57</v>
      </c>
      <c r="H119" s="93">
        <v>4</v>
      </c>
      <c r="I119" s="92"/>
      <c r="J119" s="77">
        <f t="shared" si="0"/>
        <v>0</v>
      </c>
      <c r="K119" s="75" t="s">
        <v>58</v>
      </c>
      <c r="L119" s="78" t="s">
        <v>170</v>
      </c>
    </row>
    <row r="120" spans="1:12" s="28" customFormat="1" ht="15.95" customHeight="1">
      <c r="A120" s="122"/>
      <c r="B120" s="26"/>
      <c r="C120" s="73" t="s">
        <v>83</v>
      </c>
      <c r="D120" s="73" t="s">
        <v>56</v>
      </c>
      <c r="E120" s="74" t="s">
        <v>133</v>
      </c>
      <c r="F120" s="75" t="s">
        <v>212</v>
      </c>
      <c r="G120" s="76" t="s">
        <v>57</v>
      </c>
      <c r="H120" s="93">
        <v>4</v>
      </c>
      <c r="I120" s="92"/>
      <c r="J120" s="77">
        <f t="shared" si="0"/>
        <v>0</v>
      </c>
      <c r="K120" s="75" t="s">
        <v>58</v>
      </c>
      <c r="L120" s="78" t="s">
        <v>170</v>
      </c>
    </row>
    <row r="121" spans="1:12" s="28" customFormat="1" ht="15.95" customHeight="1">
      <c r="A121" s="122"/>
      <c r="B121" s="26"/>
      <c r="C121" s="73" t="s">
        <v>75</v>
      </c>
      <c r="D121" s="73" t="s">
        <v>56</v>
      </c>
      <c r="E121" s="74" t="s">
        <v>137</v>
      </c>
      <c r="F121" s="75" t="s">
        <v>217</v>
      </c>
      <c r="G121" s="76" t="s">
        <v>57</v>
      </c>
      <c r="H121" s="93">
        <v>18</v>
      </c>
      <c r="I121" s="92"/>
      <c r="J121" s="77">
        <f t="shared" si="0"/>
        <v>0</v>
      </c>
      <c r="K121" s="75" t="s">
        <v>58</v>
      </c>
      <c r="L121" s="27" t="s">
        <v>170</v>
      </c>
    </row>
    <row r="122" spans="1:12" s="28" customFormat="1" ht="15.95" customHeight="1">
      <c r="A122" s="122"/>
      <c r="B122" s="26"/>
      <c r="C122" s="73" t="s">
        <v>84</v>
      </c>
      <c r="D122" s="73" t="s">
        <v>56</v>
      </c>
      <c r="E122" s="81" t="s">
        <v>148</v>
      </c>
      <c r="F122" s="82" t="s">
        <v>227</v>
      </c>
      <c r="G122" s="83" t="s">
        <v>57</v>
      </c>
      <c r="H122" s="93">
        <v>2</v>
      </c>
      <c r="I122" s="92"/>
      <c r="J122" s="77">
        <f t="shared" si="0"/>
        <v>0</v>
      </c>
      <c r="K122" s="75" t="s">
        <v>58</v>
      </c>
      <c r="L122" s="78" t="s">
        <v>170</v>
      </c>
    </row>
    <row r="123" spans="1:12" s="28" customFormat="1" ht="15.95" customHeight="1">
      <c r="A123" s="122"/>
      <c r="B123" s="26"/>
      <c r="C123" s="73" t="s">
        <v>76</v>
      </c>
      <c r="D123" s="73" t="s">
        <v>56</v>
      </c>
      <c r="E123" s="74" t="s">
        <v>149</v>
      </c>
      <c r="F123" s="75" t="s">
        <v>150</v>
      </c>
      <c r="G123" s="76" t="s">
        <v>57</v>
      </c>
      <c r="H123" s="93">
        <v>18</v>
      </c>
      <c r="I123" s="92"/>
      <c r="J123" s="77">
        <f t="shared" si="0"/>
        <v>0</v>
      </c>
      <c r="K123" s="75" t="s">
        <v>58</v>
      </c>
      <c r="L123" s="27" t="s">
        <v>170</v>
      </c>
    </row>
    <row r="124" spans="1:12" s="28" customFormat="1" ht="15.95" customHeight="1">
      <c r="A124" s="122"/>
      <c r="B124" s="26"/>
      <c r="C124" s="73" t="s">
        <v>85</v>
      </c>
      <c r="D124" s="73" t="s">
        <v>56</v>
      </c>
      <c r="E124" s="74" t="s">
        <v>151</v>
      </c>
      <c r="F124" s="75" t="s">
        <v>152</v>
      </c>
      <c r="G124" s="76" t="s">
        <v>57</v>
      </c>
      <c r="H124" s="93">
        <v>24</v>
      </c>
      <c r="I124" s="92"/>
      <c r="J124" s="77">
        <f t="shared" si="0"/>
        <v>0</v>
      </c>
      <c r="K124" s="75" t="s">
        <v>58</v>
      </c>
      <c r="L124" s="80" t="s">
        <v>170</v>
      </c>
    </row>
    <row r="125" spans="1:12" s="28" customFormat="1" ht="15.95" customHeight="1">
      <c r="A125" s="122"/>
      <c r="B125" s="26"/>
      <c r="C125" s="73" t="s">
        <v>77</v>
      </c>
      <c r="D125" s="73" t="s">
        <v>56</v>
      </c>
      <c r="E125" s="74" t="s">
        <v>232</v>
      </c>
      <c r="F125" s="75" t="s">
        <v>233</v>
      </c>
      <c r="G125" s="76" t="s">
        <v>57</v>
      </c>
      <c r="H125" s="93">
        <v>30</v>
      </c>
      <c r="I125" s="92"/>
      <c r="J125" s="77">
        <f t="shared" si="0"/>
        <v>0</v>
      </c>
      <c r="K125" s="75" t="s">
        <v>58</v>
      </c>
      <c r="L125" s="27" t="s">
        <v>170</v>
      </c>
    </row>
    <row r="126" spans="1:12" s="28" customFormat="1" ht="15.95" customHeight="1">
      <c r="A126" s="122"/>
      <c r="B126" s="26"/>
      <c r="C126" s="73" t="s">
        <v>86</v>
      </c>
      <c r="D126" s="73" t="s">
        <v>56</v>
      </c>
      <c r="E126" s="74" t="s">
        <v>301</v>
      </c>
      <c r="F126" s="75" t="s">
        <v>302</v>
      </c>
      <c r="G126" s="76" t="s">
        <v>57</v>
      </c>
      <c r="H126" s="94">
        <v>30</v>
      </c>
      <c r="I126" s="92"/>
      <c r="J126" s="77">
        <f t="shared" si="0"/>
        <v>0</v>
      </c>
      <c r="K126" s="75" t="s">
        <v>58</v>
      </c>
      <c r="L126" s="27" t="s">
        <v>170</v>
      </c>
    </row>
    <row r="127" spans="1:12" s="28" customFormat="1" ht="15.95" customHeight="1">
      <c r="A127" s="122"/>
      <c r="B127" s="26"/>
      <c r="C127" s="84"/>
      <c r="D127" s="84"/>
      <c r="E127" s="85"/>
      <c r="F127" s="86"/>
      <c r="G127" s="87"/>
      <c r="H127" s="105"/>
      <c r="I127" s="88"/>
      <c r="J127" s="88"/>
      <c r="K127" s="86"/>
      <c r="L127" s="27"/>
    </row>
    <row r="128" spans="1:12" s="28" customFormat="1" ht="15.95" customHeight="1">
      <c r="A128" s="122"/>
      <c r="B128" s="26"/>
      <c r="C128" s="84"/>
      <c r="D128" s="69" t="s">
        <v>35</v>
      </c>
      <c r="E128" s="70" t="s">
        <v>89</v>
      </c>
      <c r="F128" s="70" t="s">
        <v>319</v>
      </c>
      <c r="G128" s="67"/>
      <c r="H128" s="96"/>
      <c r="I128" s="67"/>
      <c r="J128" s="71">
        <f>SUBTOTAL(9,J129:J131)</f>
        <v>0</v>
      </c>
      <c r="K128" s="86"/>
      <c r="L128" s="27"/>
    </row>
    <row r="129" spans="1:12" s="28" customFormat="1" ht="15.95" customHeight="1">
      <c r="A129" s="122"/>
      <c r="B129" s="26"/>
      <c r="C129" s="73">
        <v>34</v>
      </c>
      <c r="D129" s="73" t="s">
        <v>56</v>
      </c>
      <c r="E129" s="74" t="s">
        <v>90</v>
      </c>
      <c r="F129" s="75" t="s">
        <v>281</v>
      </c>
      <c r="G129" s="76" t="s">
        <v>57</v>
      </c>
      <c r="H129" s="93">
        <v>6</v>
      </c>
      <c r="I129" s="92"/>
      <c r="J129" s="77">
        <f>H129*I129</f>
        <v>0</v>
      </c>
      <c r="K129" s="75" t="s">
        <v>58</v>
      </c>
      <c r="L129" s="27"/>
    </row>
    <row r="130" spans="1:12" s="28" customFormat="1" ht="15.95" customHeight="1">
      <c r="A130" s="122"/>
      <c r="B130" s="26"/>
      <c r="C130" s="73">
        <v>35</v>
      </c>
      <c r="D130" s="73" t="s">
        <v>56</v>
      </c>
      <c r="E130" s="74" t="s">
        <v>96</v>
      </c>
      <c r="F130" s="75" t="s">
        <v>282</v>
      </c>
      <c r="G130" s="76" t="s">
        <v>57</v>
      </c>
      <c r="H130" s="93">
        <v>68</v>
      </c>
      <c r="I130" s="92"/>
      <c r="J130" s="77">
        <f aca="true" t="shared" si="1" ref="J130:J131">H130*I130</f>
        <v>0</v>
      </c>
      <c r="K130" s="75" t="s">
        <v>58</v>
      </c>
      <c r="L130" s="27"/>
    </row>
    <row r="131" spans="1:12" s="28" customFormat="1" ht="15.95" customHeight="1">
      <c r="A131" s="122"/>
      <c r="B131" s="26"/>
      <c r="C131" s="73">
        <v>36</v>
      </c>
      <c r="D131" s="73" t="s">
        <v>56</v>
      </c>
      <c r="E131" s="74" t="s">
        <v>286</v>
      </c>
      <c r="F131" s="75" t="s">
        <v>287</v>
      </c>
      <c r="G131" s="76" t="s">
        <v>57</v>
      </c>
      <c r="H131" s="94">
        <v>335</v>
      </c>
      <c r="I131" s="92"/>
      <c r="J131" s="77">
        <f t="shared" si="1"/>
        <v>0</v>
      </c>
      <c r="K131" s="75" t="s">
        <v>58</v>
      </c>
      <c r="L131" s="27"/>
    </row>
    <row r="132" spans="1:12" s="28" customFormat="1" ht="15.95" customHeight="1">
      <c r="A132" s="122"/>
      <c r="B132" s="26"/>
      <c r="C132" s="84"/>
      <c r="D132" s="84"/>
      <c r="E132" s="85"/>
      <c r="F132" s="86"/>
      <c r="G132" s="87"/>
      <c r="H132" s="105"/>
      <c r="I132" s="88"/>
      <c r="J132" s="88"/>
      <c r="K132" s="86"/>
      <c r="L132" s="27"/>
    </row>
    <row r="133" spans="1:12" s="28" customFormat="1" ht="15.95" customHeight="1">
      <c r="A133" s="122"/>
      <c r="B133" s="26"/>
      <c r="C133" s="84"/>
      <c r="D133" s="69" t="s">
        <v>35</v>
      </c>
      <c r="E133" s="70" t="s">
        <v>89</v>
      </c>
      <c r="F133" s="70" t="s">
        <v>320</v>
      </c>
      <c r="G133" s="67"/>
      <c r="H133" s="96"/>
      <c r="I133" s="67"/>
      <c r="J133" s="71">
        <f>SUBTOTAL(9,J134:J143)</f>
        <v>0</v>
      </c>
      <c r="K133" s="86"/>
      <c r="L133" s="27"/>
    </row>
    <row r="134" spans="1:12" s="28" customFormat="1" ht="15.95" customHeight="1">
      <c r="A134" s="122"/>
      <c r="B134" s="26"/>
      <c r="C134" s="73">
        <v>37</v>
      </c>
      <c r="D134" s="73" t="s">
        <v>56</v>
      </c>
      <c r="E134" s="74" t="s">
        <v>91</v>
      </c>
      <c r="F134" s="75" t="s">
        <v>252</v>
      </c>
      <c r="G134" s="76" t="s">
        <v>57</v>
      </c>
      <c r="H134" s="93">
        <v>42</v>
      </c>
      <c r="I134" s="92"/>
      <c r="J134" s="77">
        <f>H134*I134</f>
        <v>0</v>
      </c>
      <c r="K134" s="75" t="s">
        <v>58</v>
      </c>
      <c r="L134" s="27"/>
    </row>
    <row r="135" spans="1:12" s="28" customFormat="1" ht="15.95" customHeight="1">
      <c r="A135" s="122"/>
      <c r="B135" s="26"/>
      <c r="C135" s="73">
        <v>38</v>
      </c>
      <c r="D135" s="73" t="s">
        <v>56</v>
      </c>
      <c r="E135" s="74" t="s">
        <v>93</v>
      </c>
      <c r="F135" s="75" t="s">
        <v>253</v>
      </c>
      <c r="G135" s="76" t="s">
        <v>57</v>
      </c>
      <c r="H135" s="93">
        <v>61</v>
      </c>
      <c r="I135" s="92"/>
      <c r="J135" s="77">
        <f aca="true" t="shared" si="2" ref="J135:J143">H135*I135</f>
        <v>0</v>
      </c>
      <c r="K135" s="75" t="s">
        <v>58</v>
      </c>
      <c r="L135" s="27"/>
    </row>
    <row r="136" spans="1:12" s="28" customFormat="1" ht="15.95" customHeight="1">
      <c r="A136" s="122"/>
      <c r="B136" s="26"/>
      <c r="C136" s="73">
        <v>39</v>
      </c>
      <c r="D136" s="73" t="s">
        <v>56</v>
      </c>
      <c r="E136" s="74" t="s">
        <v>94</v>
      </c>
      <c r="F136" s="75" t="s">
        <v>254</v>
      </c>
      <c r="G136" s="76" t="s">
        <v>57</v>
      </c>
      <c r="H136" s="93">
        <v>10</v>
      </c>
      <c r="I136" s="92"/>
      <c r="J136" s="77">
        <f t="shared" si="2"/>
        <v>0</v>
      </c>
      <c r="K136" s="75" t="s">
        <v>58</v>
      </c>
      <c r="L136" s="27"/>
    </row>
    <row r="137" spans="1:12" s="28" customFormat="1" ht="15.95" customHeight="1">
      <c r="A137" s="122"/>
      <c r="B137" s="26"/>
      <c r="C137" s="73">
        <v>40</v>
      </c>
      <c r="D137" s="73" t="s">
        <v>56</v>
      </c>
      <c r="E137" s="74" t="s">
        <v>286</v>
      </c>
      <c r="F137" s="75" t="s">
        <v>340</v>
      </c>
      <c r="G137" s="76" t="s">
        <v>57</v>
      </c>
      <c r="H137" s="93">
        <v>16</v>
      </c>
      <c r="I137" s="92"/>
      <c r="J137" s="77">
        <f t="shared" si="2"/>
        <v>0</v>
      </c>
      <c r="K137" s="75" t="s">
        <v>58</v>
      </c>
      <c r="L137" s="27"/>
    </row>
    <row r="138" spans="1:12" s="28" customFormat="1" ht="15.95" customHeight="1">
      <c r="A138" s="122"/>
      <c r="B138" s="26"/>
      <c r="C138" s="73">
        <v>41</v>
      </c>
      <c r="D138" s="73" t="s">
        <v>56</v>
      </c>
      <c r="E138" s="74" t="s">
        <v>232</v>
      </c>
      <c r="F138" s="75" t="s">
        <v>262</v>
      </c>
      <c r="G138" s="76" t="s">
        <v>57</v>
      </c>
      <c r="H138" s="93">
        <v>12</v>
      </c>
      <c r="I138" s="92"/>
      <c r="J138" s="77">
        <f t="shared" si="2"/>
        <v>0</v>
      </c>
      <c r="K138" s="75" t="s">
        <v>58</v>
      </c>
      <c r="L138" s="27"/>
    </row>
    <row r="139" spans="1:12" s="28" customFormat="1" ht="15.95" customHeight="1">
      <c r="A139" s="122"/>
      <c r="B139" s="26"/>
      <c r="C139" s="73">
        <v>42</v>
      </c>
      <c r="D139" s="73" t="s">
        <v>56</v>
      </c>
      <c r="E139" s="81" t="s">
        <v>308</v>
      </c>
      <c r="F139" s="82" t="s">
        <v>344</v>
      </c>
      <c r="G139" s="83" t="s">
        <v>57</v>
      </c>
      <c r="H139" s="93">
        <v>2</v>
      </c>
      <c r="I139" s="92"/>
      <c r="J139" s="77">
        <f t="shared" si="2"/>
        <v>0</v>
      </c>
      <c r="K139" s="75" t="s">
        <v>58</v>
      </c>
      <c r="L139" s="27"/>
    </row>
    <row r="140" spans="1:12" s="28" customFormat="1" ht="15.95" customHeight="1">
      <c r="A140" s="122"/>
      <c r="B140" s="26"/>
      <c r="C140" s="73">
        <v>43</v>
      </c>
      <c r="D140" s="73" t="s">
        <v>56</v>
      </c>
      <c r="E140" s="74" t="s">
        <v>309</v>
      </c>
      <c r="F140" s="75" t="s">
        <v>345</v>
      </c>
      <c r="G140" s="76" t="s">
        <v>57</v>
      </c>
      <c r="H140" s="93">
        <v>1</v>
      </c>
      <c r="I140" s="92"/>
      <c r="J140" s="77">
        <f t="shared" si="2"/>
        <v>0</v>
      </c>
      <c r="K140" s="75" t="s">
        <v>58</v>
      </c>
      <c r="L140" s="27"/>
    </row>
    <row r="141" spans="1:12" s="28" customFormat="1" ht="15.95" customHeight="1">
      <c r="A141" s="122"/>
      <c r="B141" s="26"/>
      <c r="C141" s="73">
        <v>44</v>
      </c>
      <c r="D141" s="73" t="s">
        <v>56</v>
      </c>
      <c r="E141" s="74" t="s">
        <v>342</v>
      </c>
      <c r="F141" s="75" t="s">
        <v>343</v>
      </c>
      <c r="G141" s="76" t="s">
        <v>57</v>
      </c>
      <c r="H141" s="93">
        <v>1</v>
      </c>
      <c r="I141" s="92"/>
      <c r="J141" s="77">
        <f t="shared" si="2"/>
        <v>0</v>
      </c>
      <c r="K141" s="75" t="s">
        <v>58</v>
      </c>
      <c r="L141" s="27"/>
    </row>
    <row r="142" spans="1:12" s="28" customFormat="1" ht="15.95" customHeight="1">
      <c r="A142" s="122"/>
      <c r="B142" s="26"/>
      <c r="C142" s="73">
        <v>45</v>
      </c>
      <c r="D142" s="73" t="s">
        <v>56</v>
      </c>
      <c r="E142" s="74" t="s">
        <v>310</v>
      </c>
      <c r="F142" s="75" t="s">
        <v>346</v>
      </c>
      <c r="G142" s="76" t="s">
        <v>57</v>
      </c>
      <c r="H142" s="93">
        <v>46</v>
      </c>
      <c r="I142" s="92"/>
      <c r="J142" s="77">
        <f t="shared" si="2"/>
        <v>0</v>
      </c>
      <c r="K142" s="75" t="s">
        <v>58</v>
      </c>
      <c r="L142" s="27"/>
    </row>
    <row r="143" spans="1:12" s="28" customFormat="1" ht="15.95" customHeight="1">
      <c r="A143" s="122"/>
      <c r="B143" s="26"/>
      <c r="C143" s="73">
        <v>46</v>
      </c>
      <c r="D143" s="73" t="s">
        <v>56</v>
      </c>
      <c r="E143" s="74" t="s">
        <v>336</v>
      </c>
      <c r="F143" s="75" t="s">
        <v>347</v>
      </c>
      <c r="G143" s="76" t="s">
        <v>57</v>
      </c>
      <c r="H143" s="93">
        <v>6</v>
      </c>
      <c r="I143" s="92"/>
      <c r="J143" s="77">
        <f t="shared" si="2"/>
        <v>0</v>
      </c>
      <c r="K143" s="75" t="s">
        <v>58</v>
      </c>
      <c r="L143" s="27"/>
    </row>
    <row r="144" spans="1:12" s="28" customFormat="1" ht="15.95" customHeight="1">
      <c r="A144" s="122"/>
      <c r="B144" s="26"/>
      <c r="C144" s="84"/>
      <c r="D144" s="84"/>
      <c r="E144" s="85"/>
      <c r="F144" s="86"/>
      <c r="G144" s="87"/>
      <c r="H144" s="105"/>
      <c r="I144" s="88"/>
      <c r="J144" s="88"/>
      <c r="K144" s="86"/>
      <c r="L144" s="27"/>
    </row>
    <row r="145" spans="1:12" s="28" customFormat="1" ht="15.95" customHeight="1">
      <c r="A145" s="122"/>
      <c r="B145" s="26"/>
      <c r="C145" s="84"/>
      <c r="D145" s="84"/>
      <c r="E145" s="85"/>
      <c r="F145" s="86"/>
      <c r="G145" s="87"/>
      <c r="H145" s="105"/>
      <c r="I145" s="88"/>
      <c r="J145" s="88"/>
      <c r="K145" s="86"/>
      <c r="L145" s="27"/>
    </row>
    <row r="146" spans="1:12" s="28" customFormat="1" ht="15.95" customHeight="1">
      <c r="A146" s="122"/>
      <c r="B146" s="26"/>
      <c r="C146" s="84"/>
      <c r="D146" s="84"/>
      <c r="E146" s="85"/>
      <c r="F146" s="86"/>
      <c r="G146" s="87"/>
      <c r="H146" s="105"/>
      <c r="I146" s="88"/>
      <c r="J146" s="88"/>
      <c r="K146" s="86"/>
      <c r="L146" s="27"/>
    </row>
    <row r="147" spans="1:12" s="28" customFormat="1" ht="15.95" customHeight="1">
      <c r="A147" s="122"/>
      <c r="B147" s="26"/>
      <c r="C147" s="84"/>
      <c r="D147" s="84"/>
      <c r="E147" s="85"/>
      <c r="F147" s="86"/>
      <c r="G147" s="87"/>
      <c r="H147" s="105"/>
      <c r="I147" s="88"/>
      <c r="J147" s="88"/>
      <c r="K147" s="86"/>
      <c r="L147" s="27"/>
    </row>
    <row r="148" spans="1:12" s="28" customFormat="1" ht="15.95" customHeight="1">
      <c r="A148" s="122"/>
      <c r="B148" s="26"/>
      <c r="C148" s="84"/>
      <c r="D148" s="84"/>
      <c r="E148" s="85"/>
      <c r="F148" s="86"/>
      <c r="G148" s="87"/>
      <c r="H148" s="105"/>
      <c r="I148" s="88"/>
      <c r="J148" s="88"/>
      <c r="K148" s="86"/>
      <c r="L148" s="27"/>
    </row>
    <row r="149" spans="1:12" s="28" customFormat="1" ht="15.95" customHeight="1">
      <c r="A149" s="122"/>
      <c r="B149" s="26"/>
      <c r="C149" s="84"/>
      <c r="D149" s="84"/>
      <c r="E149" s="85"/>
      <c r="F149" s="86"/>
      <c r="G149" s="87"/>
      <c r="H149" s="105"/>
      <c r="I149" s="88"/>
      <c r="J149" s="88"/>
      <c r="K149" s="86"/>
      <c r="L149" s="27"/>
    </row>
    <row r="150" spans="1:12" s="28" customFormat="1" ht="15.95" customHeight="1">
      <c r="A150" s="122"/>
      <c r="B150" s="26"/>
      <c r="C150" s="84"/>
      <c r="D150" s="84"/>
      <c r="E150" s="85"/>
      <c r="F150" s="86"/>
      <c r="G150" s="87"/>
      <c r="H150" s="105"/>
      <c r="I150" s="88"/>
      <c r="J150" s="88"/>
      <c r="K150" s="86"/>
      <c r="L150" s="27"/>
    </row>
    <row r="151" spans="1:12" s="28" customFormat="1" ht="15.95" customHeight="1">
      <c r="A151" s="122"/>
      <c r="B151" s="26"/>
      <c r="C151" s="84"/>
      <c r="D151" s="84"/>
      <c r="E151" s="85"/>
      <c r="F151" s="86"/>
      <c r="G151" s="87"/>
      <c r="H151" s="105"/>
      <c r="I151" s="88"/>
      <c r="J151" s="88"/>
      <c r="K151" s="86"/>
      <c r="L151" s="27"/>
    </row>
    <row r="152" spans="1:12" s="28" customFormat="1" ht="15.95" customHeight="1">
      <c r="A152" s="122"/>
      <c r="B152" s="26"/>
      <c r="C152" s="84"/>
      <c r="D152" s="84"/>
      <c r="E152" s="85"/>
      <c r="F152" s="86"/>
      <c r="G152" s="87"/>
      <c r="H152" s="105"/>
      <c r="I152" s="88"/>
      <c r="J152" s="88"/>
      <c r="K152" s="86"/>
      <c r="L152" s="27"/>
    </row>
    <row r="153" spans="1:12" s="28" customFormat="1" ht="15.95" customHeight="1">
      <c r="A153" s="122"/>
      <c r="B153" s="26"/>
      <c r="C153" s="84"/>
      <c r="D153" s="84"/>
      <c r="E153" s="85"/>
      <c r="F153" s="86"/>
      <c r="G153" s="87"/>
      <c r="H153" s="105"/>
      <c r="I153" s="88"/>
      <c r="J153" s="88"/>
      <c r="K153" s="86"/>
      <c r="L153" s="27"/>
    </row>
    <row r="154" spans="1:12" s="28" customFormat="1" ht="15.95" customHeight="1">
      <c r="A154" s="122"/>
      <c r="B154" s="26"/>
      <c r="C154" s="84"/>
      <c r="D154" s="84"/>
      <c r="E154" s="85"/>
      <c r="F154" s="86"/>
      <c r="G154" s="87"/>
      <c r="H154" s="105"/>
      <c r="I154" s="88"/>
      <c r="J154" s="88"/>
      <c r="K154" s="86"/>
      <c r="L154" s="27"/>
    </row>
    <row r="155" spans="1:12" s="28" customFormat="1" ht="15.95" customHeight="1">
      <c r="A155" s="122"/>
      <c r="B155" s="26"/>
      <c r="C155" s="84"/>
      <c r="D155" s="84"/>
      <c r="E155" s="85"/>
      <c r="F155" s="86"/>
      <c r="G155" s="87"/>
      <c r="H155" s="105"/>
      <c r="I155" s="88"/>
      <c r="J155" s="88"/>
      <c r="K155" s="86"/>
      <c r="L155" s="27"/>
    </row>
    <row r="156" spans="1:12" s="28" customFormat="1" ht="15.95" customHeight="1">
      <c r="A156" s="122"/>
      <c r="B156" s="26"/>
      <c r="C156" s="84"/>
      <c r="D156" s="84"/>
      <c r="E156" s="85"/>
      <c r="F156" s="86"/>
      <c r="G156" s="87"/>
      <c r="H156" s="105"/>
      <c r="I156" s="88"/>
      <c r="J156" s="88"/>
      <c r="K156" s="86"/>
      <c r="L156" s="27"/>
    </row>
    <row r="157" spans="1:12" s="28" customFormat="1" ht="15.95" customHeight="1">
      <c r="A157" s="122"/>
      <c r="B157" s="26"/>
      <c r="C157" s="84"/>
      <c r="D157" s="84"/>
      <c r="E157" s="85"/>
      <c r="F157" s="86"/>
      <c r="G157" s="87"/>
      <c r="H157" s="105"/>
      <c r="I157" s="88"/>
      <c r="J157" s="88"/>
      <c r="K157" s="86"/>
      <c r="L157" s="27"/>
    </row>
    <row r="158" spans="1:12" s="28" customFormat="1" ht="15.95" customHeight="1">
      <c r="A158" s="122"/>
      <c r="B158" s="26"/>
      <c r="C158" s="84"/>
      <c r="D158" s="84"/>
      <c r="E158" s="85"/>
      <c r="F158" s="86"/>
      <c r="G158" s="87"/>
      <c r="H158" s="105"/>
      <c r="I158" s="88"/>
      <c r="J158" s="88"/>
      <c r="K158" s="86"/>
      <c r="L158" s="27"/>
    </row>
    <row r="159" spans="1:12" s="28" customFormat="1" ht="15.95" customHeight="1">
      <c r="A159" s="122"/>
      <c r="B159" s="26"/>
      <c r="C159" s="84"/>
      <c r="D159" s="84"/>
      <c r="E159" s="85"/>
      <c r="F159" s="86"/>
      <c r="G159" s="87"/>
      <c r="H159" s="105"/>
      <c r="I159" s="88"/>
      <c r="J159" s="88"/>
      <c r="K159" s="86"/>
      <c r="L159" s="27"/>
    </row>
    <row r="160" spans="1:12" s="28" customFormat="1" ht="15.95" customHeight="1">
      <c r="A160" s="122"/>
      <c r="B160" s="26"/>
      <c r="C160" s="84"/>
      <c r="D160" s="84"/>
      <c r="E160" s="85"/>
      <c r="F160" s="86"/>
      <c r="G160" s="87"/>
      <c r="H160" s="105"/>
      <c r="I160" s="88"/>
      <c r="J160" s="88"/>
      <c r="K160" s="86"/>
      <c r="L160" s="27"/>
    </row>
    <row r="161" spans="1:12" s="28" customFormat="1" ht="15.95" customHeight="1">
      <c r="A161" s="122"/>
      <c r="B161" s="26"/>
      <c r="C161" s="84"/>
      <c r="D161" s="84"/>
      <c r="E161" s="85"/>
      <c r="F161" s="86"/>
      <c r="G161" s="87"/>
      <c r="H161" s="105"/>
      <c r="I161" s="88"/>
      <c r="J161" s="88"/>
      <c r="K161" s="86"/>
      <c r="L161" s="27"/>
    </row>
    <row r="162" spans="1:12" s="28" customFormat="1" ht="15.95" customHeight="1">
      <c r="A162" s="122"/>
      <c r="B162" s="26"/>
      <c r="C162" s="84"/>
      <c r="D162" s="84"/>
      <c r="E162" s="85"/>
      <c r="F162" s="86"/>
      <c r="G162" s="87"/>
      <c r="H162" s="105"/>
      <c r="I162" s="88"/>
      <c r="J162" s="88"/>
      <c r="K162" s="86"/>
      <c r="L162" s="27"/>
    </row>
    <row r="163" spans="1:12" s="28" customFormat="1" ht="15.95" customHeight="1">
      <c r="A163" s="122"/>
      <c r="B163" s="26"/>
      <c r="C163" s="84"/>
      <c r="D163" s="84"/>
      <c r="E163" s="85"/>
      <c r="F163" s="86"/>
      <c r="G163" s="87"/>
      <c r="H163" s="105"/>
      <c r="I163" s="88"/>
      <c r="J163" s="88"/>
      <c r="K163" s="86"/>
      <c r="L163" s="27"/>
    </row>
    <row r="164" spans="1:12" s="28" customFormat="1" ht="15.95" customHeight="1">
      <c r="A164" s="122"/>
      <c r="B164" s="26"/>
      <c r="C164" s="84"/>
      <c r="D164" s="84"/>
      <c r="E164" s="85"/>
      <c r="F164" s="86"/>
      <c r="G164" s="87"/>
      <c r="H164" s="105"/>
      <c r="I164" s="88"/>
      <c r="J164" s="88"/>
      <c r="K164" s="86"/>
      <c r="L164" s="27"/>
    </row>
    <row r="165" spans="1:12" s="28" customFormat="1" ht="15.95" customHeight="1">
      <c r="A165" s="122"/>
      <c r="B165" s="26"/>
      <c r="C165" s="84"/>
      <c r="D165" s="84"/>
      <c r="E165" s="85"/>
      <c r="F165" s="86"/>
      <c r="G165" s="87"/>
      <c r="H165" s="105"/>
      <c r="I165" s="88"/>
      <c r="J165" s="88"/>
      <c r="K165" s="86"/>
      <c r="L165" s="27"/>
    </row>
    <row r="166" spans="1:12" s="28" customFormat="1" ht="15.95" customHeight="1">
      <c r="A166" s="122"/>
      <c r="B166" s="26"/>
      <c r="C166" s="84"/>
      <c r="D166" s="84"/>
      <c r="E166" s="85"/>
      <c r="F166" s="86"/>
      <c r="G166" s="87"/>
      <c r="H166" s="105"/>
      <c r="I166" s="88"/>
      <c r="J166" s="88"/>
      <c r="K166" s="86"/>
      <c r="L166" s="27"/>
    </row>
    <row r="167" spans="1:12" s="28" customFormat="1" ht="15.95" customHeight="1">
      <c r="A167" s="122"/>
      <c r="B167" s="26"/>
      <c r="C167" s="84"/>
      <c r="D167" s="84"/>
      <c r="E167" s="85"/>
      <c r="F167" s="86"/>
      <c r="G167" s="87"/>
      <c r="H167" s="105"/>
      <c r="I167" s="88"/>
      <c r="J167" s="88"/>
      <c r="K167" s="86"/>
      <c r="L167" s="27"/>
    </row>
    <row r="168" spans="1:12" s="28" customFormat="1" ht="15.95" customHeight="1">
      <c r="A168" s="122"/>
      <c r="B168" s="26"/>
      <c r="C168" s="84"/>
      <c r="D168" s="84"/>
      <c r="E168" s="85"/>
      <c r="F168" s="86"/>
      <c r="G168" s="87"/>
      <c r="H168" s="105"/>
      <c r="I168" s="88"/>
      <c r="J168" s="88"/>
      <c r="K168" s="86"/>
      <c r="L168" s="27"/>
    </row>
    <row r="169" spans="1:12" s="28" customFormat="1" ht="15.95" customHeight="1">
      <c r="A169" s="122"/>
      <c r="B169" s="26"/>
      <c r="C169" s="84"/>
      <c r="D169" s="84"/>
      <c r="E169" s="85"/>
      <c r="F169" s="86"/>
      <c r="G169" s="87"/>
      <c r="H169" s="105"/>
      <c r="I169" s="88"/>
      <c r="J169" s="88"/>
      <c r="K169" s="86"/>
      <c r="L169" s="27"/>
    </row>
    <row r="170" spans="1:12" s="28" customFormat="1" ht="15.95" customHeight="1">
      <c r="A170" s="122"/>
      <c r="B170" s="26"/>
      <c r="C170" s="84"/>
      <c r="D170" s="84"/>
      <c r="E170" s="85"/>
      <c r="F170" s="86"/>
      <c r="G170" s="87"/>
      <c r="H170" s="105"/>
      <c r="I170" s="88"/>
      <c r="J170" s="88"/>
      <c r="K170" s="86"/>
      <c r="L170" s="27"/>
    </row>
    <row r="171" spans="1:12" s="28" customFormat="1" ht="15.95" customHeight="1">
      <c r="A171" s="122"/>
      <c r="B171" s="26"/>
      <c r="C171" s="84"/>
      <c r="D171" s="84"/>
      <c r="E171" s="85"/>
      <c r="F171" s="86"/>
      <c r="G171" s="87"/>
      <c r="H171" s="105"/>
      <c r="I171" s="88"/>
      <c r="J171" s="88"/>
      <c r="K171" s="86"/>
      <c r="L171" s="27"/>
    </row>
    <row r="172" spans="1:12" s="28" customFormat="1" ht="15.95" customHeight="1">
      <c r="A172" s="122"/>
      <c r="B172" s="26"/>
      <c r="C172" s="84"/>
      <c r="D172" s="84"/>
      <c r="E172" s="85"/>
      <c r="F172" s="86"/>
      <c r="G172" s="87"/>
      <c r="H172" s="105"/>
      <c r="I172" s="88"/>
      <c r="J172" s="88"/>
      <c r="K172" s="86"/>
      <c r="L172" s="27"/>
    </row>
    <row r="173" spans="1:12" s="28" customFormat="1" ht="15.95" customHeight="1">
      <c r="A173" s="122"/>
      <c r="B173" s="26"/>
      <c r="C173" s="84"/>
      <c r="D173" s="84"/>
      <c r="E173" s="85"/>
      <c r="F173" s="86"/>
      <c r="G173" s="87"/>
      <c r="H173" s="105"/>
      <c r="I173" s="88"/>
      <c r="J173" s="88"/>
      <c r="K173" s="86"/>
      <c r="L173" s="27"/>
    </row>
    <row r="174" spans="1:12" s="28" customFormat="1" ht="15.95" customHeight="1">
      <c r="A174" s="122"/>
      <c r="B174" s="26"/>
      <c r="C174" s="84"/>
      <c r="D174" s="84"/>
      <c r="E174" s="85"/>
      <c r="F174" s="86"/>
      <c r="G174" s="87"/>
      <c r="H174" s="105"/>
      <c r="I174" s="88"/>
      <c r="J174" s="88"/>
      <c r="K174" s="86"/>
      <c r="L174" s="27"/>
    </row>
    <row r="175" spans="1:12" s="28" customFormat="1" ht="15.95" customHeight="1">
      <c r="A175" s="122"/>
      <c r="B175" s="26"/>
      <c r="C175" s="84"/>
      <c r="D175" s="84"/>
      <c r="E175" s="85"/>
      <c r="F175" s="86"/>
      <c r="G175" s="87"/>
      <c r="H175" s="105"/>
      <c r="I175" s="88"/>
      <c r="J175" s="88"/>
      <c r="K175" s="86"/>
      <c r="L175" s="27"/>
    </row>
    <row r="176" spans="1:12" s="28" customFormat="1" ht="15.95" customHeight="1">
      <c r="A176" s="122"/>
      <c r="B176" s="26"/>
      <c r="C176" s="84"/>
      <c r="D176" s="84"/>
      <c r="E176" s="85"/>
      <c r="F176" s="86"/>
      <c r="G176" s="87"/>
      <c r="H176" s="105"/>
      <c r="I176" s="88"/>
      <c r="J176" s="88"/>
      <c r="K176" s="86"/>
      <c r="L176" s="27"/>
    </row>
    <row r="177" spans="1:12" s="28" customFormat="1" ht="15.95" customHeight="1">
      <c r="A177" s="122"/>
      <c r="B177" s="26"/>
      <c r="C177" s="84"/>
      <c r="D177" s="84"/>
      <c r="E177" s="85"/>
      <c r="F177" s="86"/>
      <c r="G177" s="87"/>
      <c r="H177" s="105"/>
      <c r="I177" s="88"/>
      <c r="J177" s="88"/>
      <c r="K177" s="86"/>
      <c r="L177" s="27"/>
    </row>
    <row r="178" spans="1:12" s="28" customFormat="1" ht="15.95" customHeight="1">
      <c r="A178" s="122"/>
      <c r="B178" s="26"/>
      <c r="C178" s="84"/>
      <c r="D178" s="84"/>
      <c r="E178" s="85"/>
      <c r="F178" s="86"/>
      <c r="G178" s="87"/>
      <c r="H178" s="105"/>
      <c r="I178" s="88"/>
      <c r="J178" s="88"/>
      <c r="K178" s="86"/>
      <c r="L178" s="27"/>
    </row>
    <row r="179" spans="1:12" s="28" customFormat="1" ht="15.95" customHeight="1">
      <c r="A179" s="122"/>
      <c r="B179" s="26"/>
      <c r="C179" s="84"/>
      <c r="D179" s="84"/>
      <c r="E179" s="85"/>
      <c r="F179" s="86"/>
      <c r="G179" s="87"/>
      <c r="H179" s="105"/>
      <c r="I179" s="88"/>
      <c r="J179" s="88"/>
      <c r="K179" s="86"/>
      <c r="L179" s="27"/>
    </row>
    <row r="180" spans="1:12" s="28" customFormat="1" ht="15.95" customHeight="1">
      <c r="A180" s="122"/>
      <c r="B180" s="26"/>
      <c r="C180" s="84"/>
      <c r="D180" s="84"/>
      <c r="E180" s="85"/>
      <c r="F180" s="86"/>
      <c r="G180" s="87"/>
      <c r="H180" s="105"/>
      <c r="I180" s="88"/>
      <c r="J180" s="88"/>
      <c r="K180" s="86"/>
      <c r="L180" s="27"/>
    </row>
    <row r="181" spans="1:12" s="28" customFormat="1" ht="15.95" customHeight="1">
      <c r="A181" s="122"/>
      <c r="B181" s="26"/>
      <c r="C181" s="84"/>
      <c r="D181" s="84"/>
      <c r="E181" s="85"/>
      <c r="F181" s="86"/>
      <c r="G181" s="87"/>
      <c r="H181" s="105"/>
      <c r="I181" s="88"/>
      <c r="J181" s="88"/>
      <c r="K181" s="86"/>
      <c r="L181" s="27"/>
    </row>
    <row r="182" spans="1:12" s="28" customFormat="1" ht="15.95" customHeight="1">
      <c r="A182" s="122"/>
      <c r="B182" s="26"/>
      <c r="C182" s="84"/>
      <c r="D182" s="84"/>
      <c r="E182" s="85"/>
      <c r="F182" s="86"/>
      <c r="G182" s="87"/>
      <c r="H182" s="105"/>
      <c r="I182" s="88"/>
      <c r="J182" s="88"/>
      <c r="K182" s="86"/>
      <c r="L182" s="27"/>
    </row>
    <row r="183" spans="1:12" s="28" customFormat="1" ht="15.95" customHeight="1">
      <c r="A183" s="122"/>
      <c r="B183" s="26"/>
      <c r="C183" s="84"/>
      <c r="D183" s="84"/>
      <c r="E183" s="85"/>
      <c r="F183" s="86"/>
      <c r="G183" s="87"/>
      <c r="H183" s="105"/>
      <c r="I183" s="88"/>
      <c r="J183" s="88"/>
      <c r="K183" s="86"/>
      <c r="L183" s="27"/>
    </row>
    <row r="184" spans="1:12" s="28" customFormat="1" ht="15.95" customHeight="1">
      <c r="A184" s="122"/>
      <c r="B184" s="26"/>
      <c r="C184" s="84"/>
      <c r="D184" s="84"/>
      <c r="E184" s="85"/>
      <c r="F184" s="86"/>
      <c r="G184" s="87"/>
      <c r="H184" s="105"/>
      <c r="I184" s="88"/>
      <c r="J184" s="88"/>
      <c r="K184" s="86"/>
      <c r="L184" s="27"/>
    </row>
    <row r="185" spans="1:12" s="28" customFormat="1" ht="15.95" customHeight="1">
      <c r="A185" s="122"/>
      <c r="B185" s="26"/>
      <c r="C185" s="84"/>
      <c r="D185" s="84"/>
      <c r="E185" s="85"/>
      <c r="F185" s="86"/>
      <c r="G185" s="87"/>
      <c r="H185" s="105"/>
      <c r="I185" s="88"/>
      <c r="J185" s="88"/>
      <c r="K185" s="86"/>
      <c r="L185" s="27"/>
    </row>
    <row r="186" spans="1:12" s="28" customFormat="1" ht="15.95" customHeight="1">
      <c r="A186" s="122"/>
      <c r="B186" s="26"/>
      <c r="C186" s="84"/>
      <c r="D186" s="84"/>
      <c r="E186" s="85"/>
      <c r="F186" s="86"/>
      <c r="G186" s="87"/>
      <c r="H186" s="105"/>
      <c r="I186" s="88"/>
      <c r="J186" s="88"/>
      <c r="K186" s="86"/>
      <c r="L186" s="27"/>
    </row>
    <row r="187" spans="1:12" s="28" customFormat="1" ht="15.95" customHeight="1">
      <c r="A187" s="122"/>
      <c r="B187" s="26"/>
      <c r="C187" s="84"/>
      <c r="D187" s="84"/>
      <c r="E187" s="85"/>
      <c r="F187" s="86"/>
      <c r="G187" s="87"/>
      <c r="H187" s="105"/>
      <c r="I187" s="88"/>
      <c r="J187" s="88"/>
      <c r="K187" s="86"/>
      <c r="L187" s="27"/>
    </row>
    <row r="188" spans="1:12" s="28" customFormat="1" ht="15.95" customHeight="1">
      <c r="A188" s="122"/>
      <c r="B188" s="26"/>
      <c r="C188" s="84"/>
      <c r="D188" s="84"/>
      <c r="E188" s="85"/>
      <c r="F188" s="86"/>
      <c r="G188" s="87"/>
      <c r="H188" s="105"/>
      <c r="I188" s="88"/>
      <c r="J188" s="88"/>
      <c r="K188" s="86"/>
      <c r="L188" s="27"/>
    </row>
    <row r="189" spans="1:12" s="28" customFormat="1" ht="15.95" customHeight="1">
      <c r="A189" s="122"/>
      <c r="B189" s="26"/>
      <c r="C189" s="84"/>
      <c r="D189" s="84"/>
      <c r="E189" s="85"/>
      <c r="F189" s="86"/>
      <c r="G189" s="87"/>
      <c r="H189" s="105"/>
      <c r="I189" s="88"/>
      <c r="J189" s="88"/>
      <c r="K189" s="86"/>
      <c r="L189" s="27"/>
    </row>
    <row r="190" spans="1:12" s="28" customFormat="1" ht="15.95" customHeight="1">
      <c r="A190" s="122"/>
      <c r="B190" s="26"/>
      <c r="C190" s="84"/>
      <c r="D190" s="84"/>
      <c r="E190" s="85"/>
      <c r="F190" s="86"/>
      <c r="G190" s="87"/>
      <c r="H190" s="105"/>
      <c r="I190" s="88"/>
      <c r="J190" s="88"/>
      <c r="K190" s="86"/>
      <c r="L190" s="27"/>
    </row>
    <row r="191" spans="1:12" s="28" customFormat="1" ht="15.95" customHeight="1">
      <c r="A191" s="122"/>
      <c r="B191" s="26"/>
      <c r="C191" s="84"/>
      <c r="D191" s="84"/>
      <c r="E191" s="85"/>
      <c r="F191" s="86"/>
      <c r="G191" s="87"/>
      <c r="H191" s="105"/>
      <c r="I191" s="88"/>
      <c r="J191" s="88"/>
      <c r="K191" s="86"/>
      <c r="L191" s="27"/>
    </row>
    <row r="192" spans="1:12" s="28" customFormat="1" ht="15.95" customHeight="1">
      <c r="A192" s="122"/>
      <c r="B192" s="26"/>
      <c r="C192" s="84"/>
      <c r="D192" s="84"/>
      <c r="E192" s="85"/>
      <c r="F192" s="86"/>
      <c r="G192" s="87"/>
      <c r="H192" s="105"/>
      <c r="I192" s="88"/>
      <c r="J192" s="88"/>
      <c r="K192" s="86"/>
      <c r="L192" s="27"/>
    </row>
    <row r="193" spans="1:12" s="28" customFormat="1" ht="15.95" customHeight="1">
      <c r="A193" s="122"/>
      <c r="B193" s="26"/>
      <c r="C193" s="84"/>
      <c r="D193" s="84"/>
      <c r="E193" s="85"/>
      <c r="F193" s="86"/>
      <c r="G193" s="87"/>
      <c r="H193" s="105"/>
      <c r="I193" s="88"/>
      <c r="J193" s="88"/>
      <c r="K193" s="86"/>
      <c r="L193" s="27"/>
    </row>
    <row r="194" spans="1:12" s="28" customFormat="1" ht="15.95" customHeight="1">
      <c r="A194" s="122"/>
      <c r="B194" s="26"/>
      <c r="C194" s="84"/>
      <c r="D194" s="84"/>
      <c r="E194" s="85"/>
      <c r="F194" s="86"/>
      <c r="G194" s="87"/>
      <c r="H194" s="105"/>
      <c r="I194" s="88"/>
      <c r="J194" s="88"/>
      <c r="K194" s="86"/>
      <c r="L194" s="27"/>
    </row>
    <row r="195" spans="1:12" s="28" customFormat="1" ht="15.95" customHeight="1">
      <c r="A195" s="122"/>
      <c r="B195" s="26"/>
      <c r="C195" s="84"/>
      <c r="D195" s="84"/>
      <c r="E195" s="85"/>
      <c r="F195" s="86"/>
      <c r="G195" s="87"/>
      <c r="H195" s="105"/>
      <c r="I195" s="88"/>
      <c r="J195" s="88"/>
      <c r="K195" s="86"/>
      <c r="L195" s="27"/>
    </row>
    <row r="196" spans="1:12" s="28" customFormat="1" ht="15.95" customHeight="1">
      <c r="A196" s="122"/>
      <c r="B196" s="26"/>
      <c r="C196" s="84"/>
      <c r="D196" s="84"/>
      <c r="E196" s="85"/>
      <c r="F196" s="86"/>
      <c r="G196" s="87"/>
      <c r="H196" s="105"/>
      <c r="I196" s="88"/>
      <c r="J196" s="88"/>
      <c r="K196" s="86"/>
      <c r="L196" s="27"/>
    </row>
    <row r="197" spans="1:12" s="28" customFormat="1" ht="15.95" customHeight="1">
      <c r="A197" s="122"/>
      <c r="B197" s="26"/>
      <c r="C197" s="84"/>
      <c r="D197" s="84"/>
      <c r="E197" s="85"/>
      <c r="F197" s="86"/>
      <c r="G197" s="87"/>
      <c r="H197" s="105"/>
      <c r="I197" s="88"/>
      <c r="J197" s="88"/>
      <c r="K197" s="86"/>
      <c r="L197" s="27"/>
    </row>
    <row r="198" spans="1:12" s="28" customFormat="1" ht="15.95" customHeight="1">
      <c r="A198" s="122"/>
      <c r="B198" s="26"/>
      <c r="C198" s="84"/>
      <c r="D198" s="84"/>
      <c r="E198" s="85"/>
      <c r="F198" s="86"/>
      <c r="G198" s="87"/>
      <c r="H198" s="105"/>
      <c r="I198" s="88"/>
      <c r="J198" s="88"/>
      <c r="K198" s="86"/>
      <c r="L198" s="27"/>
    </row>
    <row r="199" spans="1:12" s="28" customFormat="1" ht="15.95" customHeight="1">
      <c r="A199" s="122"/>
      <c r="B199" s="26"/>
      <c r="C199" s="84"/>
      <c r="D199" s="84"/>
      <c r="E199" s="85"/>
      <c r="F199" s="86"/>
      <c r="G199" s="87"/>
      <c r="H199" s="105"/>
      <c r="I199" s="88"/>
      <c r="J199" s="88"/>
      <c r="K199" s="86"/>
      <c r="L199" s="27"/>
    </row>
    <row r="200" spans="1:12" s="28" customFormat="1" ht="15.95" customHeight="1">
      <c r="A200" s="122"/>
      <c r="B200" s="26"/>
      <c r="C200" s="84"/>
      <c r="D200" s="84"/>
      <c r="E200" s="85"/>
      <c r="F200" s="86"/>
      <c r="G200" s="87"/>
      <c r="H200" s="105"/>
      <c r="I200" s="88"/>
      <c r="J200" s="88"/>
      <c r="K200" s="86"/>
      <c r="L200" s="27"/>
    </row>
    <row r="201" spans="1:12" s="28" customFormat="1" ht="15.95" customHeight="1">
      <c r="A201" s="122"/>
      <c r="B201" s="26"/>
      <c r="C201" s="84"/>
      <c r="D201" s="84"/>
      <c r="E201" s="85"/>
      <c r="F201" s="86"/>
      <c r="G201" s="87"/>
      <c r="H201" s="105"/>
      <c r="I201" s="88"/>
      <c r="J201" s="88"/>
      <c r="K201" s="86"/>
      <c r="L201" s="27"/>
    </row>
    <row r="202" spans="1:12" s="28" customFormat="1" ht="15.95" customHeight="1">
      <c r="A202" s="122"/>
      <c r="B202" s="26"/>
      <c r="C202" s="84"/>
      <c r="D202" s="84"/>
      <c r="E202" s="85"/>
      <c r="F202" s="86"/>
      <c r="G202" s="87"/>
      <c r="H202" s="105"/>
      <c r="I202" s="88"/>
      <c r="J202" s="88"/>
      <c r="K202" s="86"/>
      <c r="L202" s="27"/>
    </row>
    <row r="203" spans="1:12" s="28" customFormat="1" ht="15.95" customHeight="1">
      <c r="A203" s="122"/>
      <c r="B203" s="26"/>
      <c r="C203" s="84"/>
      <c r="D203" s="84"/>
      <c r="E203" s="85"/>
      <c r="F203" s="86"/>
      <c r="G203" s="87"/>
      <c r="H203" s="105"/>
      <c r="I203" s="88"/>
      <c r="J203" s="88"/>
      <c r="K203" s="86"/>
      <c r="L203" s="27"/>
    </row>
    <row r="204" spans="1:12" s="28" customFormat="1" ht="15.95" customHeight="1">
      <c r="A204" s="122"/>
      <c r="B204" s="26"/>
      <c r="C204" s="84"/>
      <c r="D204" s="84"/>
      <c r="E204" s="85"/>
      <c r="F204" s="86"/>
      <c r="G204" s="87"/>
      <c r="H204" s="105"/>
      <c r="I204" s="88"/>
      <c r="J204" s="88"/>
      <c r="K204" s="86"/>
      <c r="L204" s="27"/>
    </row>
    <row r="205" spans="1:12" s="28" customFormat="1" ht="15.95" customHeight="1">
      <c r="A205" s="122"/>
      <c r="B205" s="26"/>
      <c r="C205" s="84"/>
      <c r="D205" s="84"/>
      <c r="E205" s="85"/>
      <c r="F205" s="86"/>
      <c r="G205" s="87"/>
      <c r="H205" s="105"/>
      <c r="I205" s="88"/>
      <c r="J205" s="88"/>
      <c r="K205" s="86"/>
      <c r="L205" s="27"/>
    </row>
    <row r="206" spans="1:12" s="28" customFormat="1" ht="15.95" customHeight="1">
      <c r="A206" s="122"/>
      <c r="B206" s="26"/>
      <c r="C206" s="84"/>
      <c r="D206" s="84"/>
      <c r="E206" s="85"/>
      <c r="F206" s="86"/>
      <c r="G206" s="87"/>
      <c r="H206" s="105"/>
      <c r="I206" s="88"/>
      <c r="J206" s="88"/>
      <c r="K206" s="86"/>
      <c r="L206" s="27"/>
    </row>
    <row r="207" spans="1:12" s="28" customFormat="1" ht="15.95" customHeight="1">
      <c r="A207" s="122"/>
      <c r="B207" s="26"/>
      <c r="C207" s="84"/>
      <c r="D207" s="84"/>
      <c r="E207" s="85"/>
      <c r="F207" s="86"/>
      <c r="G207" s="87"/>
      <c r="H207" s="105"/>
      <c r="I207" s="88"/>
      <c r="J207" s="88"/>
      <c r="K207" s="86"/>
      <c r="L207" s="27"/>
    </row>
    <row r="208" spans="1:12" s="28" customFormat="1" ht="15.95" customHeight="1">
      <c r="A208" s="122"/>
      <c r="B208" s="26"/>
      <c r="C208" s="84"/>
      <c r="D208" s="84"/>
      <c r="E208" s="85"/>
      <c r="F208" s="86"/>
      <c r="G208" s="87"/>
      <c r="H208" s="105"/>
      <c r="I208" s="88"/>
      <c r="J208" s="88"/>
      <c r="K208" s="86"/>
      <c r="L208" s="27"/>
    </row>
    <row r="209" spans="1:12" s="28" customFormat="1" ht="15.95" customHeight="1">
      <c r="A209" s="122"/>
      <c r="B209" s="26"/>
      <c r="C209" s="84"/>
      <c r="D209" s="84"/>
      <c r="E209" s="85"/>
      <c r="F209" s="86"/>
      <c r="G209" s="87"/>
      <c r="H209" s="105"/>
      <c r="I209" s="88"/>
      <c r="J209" s="88"/>
      <c r="K209" s="86"/>
      <c r="L209" s="27"/>
    </row>
    <row r="210" spans="1:12" s="28" customFormat="1" ht="15.95" customHeight="1">
      <c r="A210" s="122"/>
      <c r="B210" s="26"/>
      <c r="C210" s="84"/>
      <c r="D210" s="84"/>
      <c r="E210" s="85"/>
      <c r="F210" s="86"/>
      <c r="G210" s="87"/>
      <c r="H210" s="105"/>
      <c r="I210" s="88"/>
      <c r="J210" s="88"/>
      <c r="K210" s="86"/>
      <c r="L210" s="27"/>
    </row>
    <row r="211" spans="1:12" s="28" customFormat="1" ht="15.95" customHeight="1">
      <c r="A211" s="122"/>
      <c r="B211" s="26"/>
      <c r="C211" s="84"/>
      <c r="D211" s="84"/>
      <c r="E211" s="85"/>
      <c r="F211" s="86"/>
      <c r="G211" s="87"/>
      <c r="H211" s="105"/>
      <c r="I211" s="88"/>
      <c r="J211" s="88"/>
      <c r="K211" s="86"/>
      <c r="L211" s="27"/>
    </row>
    <row r="212" spans="1:12" s="28" customFormat="1" ht="15.95" customHeight="1">
      <c r="A212" s="122"/>
      <c r="B212" s="26"/>
      <c r="C212" s="84"/>
      <c r="D212" s="84"/>
      <c r="E212" s="85"/>
      <c r="F212" s="86"/>
      <c r="G212" s="87"/>
      <c r="H212" s="105"/>
      <c r="I212" s="88"/>
      <c r="J212" s="88"/>
      <c r="K212" s="86"/>
      <c r="L212" s="27"/>
    </row>
    <row r="213" spans="1:12" s="28" customFormat="1" ht="15.95" customHeight="1">
      <c r="A213" s="122"/>
      <c r="B213" s="26"/>
      <c r="C213" s="84"/>
      <c r="D213" s="84"/>
      <c r="E213" s="85"/>
      <c r="F213" s="86"/>
      <c r="G213" s="87"/>
      <c r="H213" s="105"/>
      <c r="I213" s="88"/>
      <c r="J213" s="88"/>
      <c r="K213" s="86"/>
      <c r="L213" s="27"/>
    </row>
    <row r="214" spans="1:12" s="28" customFormat="1" ht="15.95" customHeight="1">
      <c r="A214" s="122"/>
      <c r="B214" s="26"/>
      <c r="C214" s="84"/>
      <c r="D214" s="84"/>
      <c r="E214" s="85"/>
      <c r="F214" s="86"/>
      <c r="G214" s="87"/>
      <c r="H214" s="105"/>
      <c r="I214" s="88"/>
      <c r="J214" s="88"/>
      <c r="K214" s="86"/>
      <c r="L214" s="27"/>
    </row>
    <row r="215" spans="1:12" s="28" customFormat="1" ht="15.95" customHeight="1">
      <c r="A215" s="122"/>
      <c r="B215" s="26"/>
      <c r="C215" s="84"/>
      <c r="D215" s="84"/>
      <c r="E215" s="85"/>
      <c r="F215" s="86"/>
      <c r="G215" s="87"/>
      <c r="H215" s="105"/>
      <c r="I215" s="88"/>
      <c r="J215" s="88"/>
      <c r="K215" s="86"/>
      <c r="L215" s="27"/>
    </row>
    <row r="216" spans="1:12" s="28" customFormat="1" ht="15.95" customHeight="1">
      <c r="A216" s="122"/>
      <c r="B216" s="26"/>
      <c r="C216" s="84"/>
      <c r="D216" s="84"/>
      <c r="E216" s="85"/>
      <c r="F216" s="86"/>
      <c r="G216" s="87"/>
      <c r="H216" s="105"/>
      <c r="I216" s="88"/>
      <c r="J216" s="88"/>
      <c r="K216" s="86"/>
      <c r="L216" s="27"/>
    </row>
    <row r="217" spans="1:12" s="28" customFormat="1" ht="15.95" customHeight="1">
      <c r="A217" s="122"/>
      <c r="B217" s="26"/>
      <c r="C217" s="84"/>
      <c r="D217" s="84"/>
      <c r="E217" s="85"/>
      <c r="F217" s="86"/>
      <c r="G217" s="87"/>
      <c r="H217" s="105"/>
      <c r="I217" s="88"/>
      <c r="J217" s="88"/>
      <c r="K217" s="86"/>
      <c r="L217" s="27"/>
    </row>
    <row r="218" spans="1:12" s="28" customFormat="1" ht="15.95" customHeight="1">
      <c r="A218" s="122"/>
      <c r="B218" s="26"/>
      <c r="C218" s="84"/>
      <c r="D218" s="84"/>
      <c r="E218" s="85"/>
      <c r="F218" s="86"/>
      <c r="G218" s="87"/>
      <c r="H218" s="105"/>
      <c r="I218" s="88"/>
      <c r="J218" s="88"/>
      <c r="K218" s="86"/>
      <c r="L218" s="27"/>
    </row>
    <row r="219" spans="1:12" s="28" customFormat="1" ht="15.95" customHeight="1">
      <c r="A219" s="122"/>
      <c r="B219" s="26"/>
      <c r="C219" s="84"/>
      <c r="D219" s="84"/>
      <c r="E219" s="85"/>
      <c r="F219" s="86"/>
      <c r="G219" s="87"/>
      <c r="H219" s="105"/>
      <c r="I219" s="88"/>
      <c r="J219" s="88"/>
      <c r="K219" s="86"/>
      <c r="L219" s="27"/>
    </row>
    <row r="220" spans="1:12" s="28" customFormat="1" ht="15.95" customHeight="1">
      <c r="A220" s="122"/>
      <c r="B220" s="26"/>
      <c r="C220" s="84"/>
      <c r="D220" s="84"/>
      <c r="E220" s="85"/>
      <c r="F220" s="86"/>
      <c r="G220" s="87"/>
      <c r="H220" s="105"/>
      <c r="I220" s="88"/>
      <c r="J220" s="88"/>
      <c r="K220" s="86"/>
      <c r="L220" s="27"/>
    </row>
    <row r="221" spans="1:12" s="28" customFormat="1" ht="15.95" customHeight="1">
      <c r="A221" s="122"/>
      <c r="B221" s="26"/>
      <c r="C221" s="84"/>
      <c r="D221" s="84"/>
      <c r="E221" s="85"/>
      <c r="F221" s="86"/>
      <c r="G221" s="87"/>
      <c r="H221" s="105"/>
      <c r="I221" s="88"/>
      <c r="J221" s="88"/>
      <c r="K221" s="86"/>
      <c r="L221" s="27"/>
    </row>
    <row r="222" spans="1:12" s="28" customFormat="1" ht="15.95" customHeight="1">
      <c r="A222" s="122"/>
      <c r="B222" s="26"/>
      <c r="C222" s="84"/>
      <c r="D222" s="84"/>
      <c r="E222" s="85"/>
      <c r="F222" s="86"/>
      <c r="G222" s="87"/>
      <c r="H222" s="105"/>
      <c r="I222" s="88"/>
      <c r="J222" s="88"/>
      <c r="K222" s="86"/>
      <c r="L222" s="27"/>
    </row>
    <row r="223" spans="1:12" s="28" customFormat="1" ht="15.95" customHeight="1">
      <c r="A223" s="122"/>
      <c r="B223" s="26"/>
      <c r="C223" s="84"/>
      <c r="D223" s="84"/>
      <c r="E223" s="85"/>
      <c r="F223" s="86"/>
      <c r="G223" s="87"/>
      <c r="H223" s="105"/>
      <c r="I223" s="88"/>
      <c r="J223" s="88"/>
      <c r="K223" s="86"/>
      <c r="L223" s="27"/>
    </row>
    <row r="224" spans="1:12" s="28" customFormat="1" ht="15.95" customHeight="1">
      <c r="A224" s="122"/>
      <c r="B224" s="26"/>
      <c r="C224" s="84"/>
      <c r="D224" s="84"/>
      <c r="E224" s="85"/>
      <c r="F224" s="86"/>
      <c r="G224" s="87"/>
      <c r="H224" s="105"/>
      <c r="I224" s="88"/>
      <c r="J224" s="88"/>
      <c r="K224" s="86"/>
      <c r="L224" s="27"/>
    </row>
    <row r="225" spans="1:12" s="28" customFormat="1" ht="15.95" customHeight="1">
      <c r="A225" s="122"/>
      <c r="B225" s="26"/>
      <c r="C225" s="84"/>
      <c r="D225" s="84"/>
      <c r="E225" s="85"/>
      <c r="F225" s="86"/>
      <c r="G225" s="87"/>
      <c r="H225" s="105"/>
      <c r="I225" s="88"/>
      <c r="J225" s="88"/>
      <c r="K225" s="86"/>
      <c r="L225" s="27"/>
    </row>
    <row r="226" spans="1:12" s="28" customFormat="1" ht="15.95" customHeight="1">
      <c r="A226" s="122"/>
      <c r="B226" s="26"/>
      <c r="C226" s="84"/>
      <c r="D226" s="84"/>
      <c r="E226" s="85"/>
      <c r="F226" s="86"/>
      <c r="G226" s="87"/>
      <c r="H226" s="105"/>
      <c r="I226" s="88"/>
      <c r="J226" s="88"/>
      <c r="K226" s="86"/>
      <c r="L226" s="27"/>
    </row>
    <row r="227" spans="1:12" s="28" customFormat="1" ht="15.95" customHeight="1">
      <c r="A227" s="122"/>
      <c r="B227" s="26"/>
      <c r="C227" s="84"/>
      <c r="D227" s="84"/>
      <c r="E227" s="85"/>
      <c r="F227" s="86"/>
      <c r="G227" s="87"/>
      <c r="H227" s="105"/>
      <c r="I227" s="88"/>
      <c r="J227" s="88"/>
      <c r="K227" s="86"/>
      <c r="L227" s="27"/>
    </row>
    <row r="228" spans="1:12" s="28" customFormat="1" ht="15.95" customHeight="1">
      <c r="A228" s="122"/>
      <c r="B228" s="26"/>
      <c r="C228" s="84"/>
      <c r="D228" s="84"/>
      <c r="E228" s="85"/>
      <c r="F228" s="86"/>
      <c r="G228" s="87"/>
      <c r="H228" s="105"/>
      <c r="I228" s="88"/>
      <c r="J228" s="88"/>
      <c r="K228" s="86"/>
      <c r="L228" s="27"/>
    </row>
    <row r="229" spans="1:12" s="28" customFormat="1" ht="15.95" customHeight="1">
      <c r="A229" s="122"/>
      <c r="B229" s="26"/>
      <c r="C229" s="84"/>
      <c r="D229" s="84"/>
      <c r="E229" s="85"/>
      <c r="F229" s="86"/>
      <c r="G229" s="87"/>
      <c r="H229" s="105"/>
      <c r="I229" s="88"/>
      <c r="J229" s="88"/>
      <c r="K229" s="86"/>
      <c r="L229" s="27"/>
    </row>
    <row r="230" spans="1:12" s="28" customFormat="1" ht="15.95" customHeight="1">
      <c r="A230" s="122"/>
      <c r="B230" s="26"/>
      <c r="C230" s="84"/>
      <c r="D230" s="84"/>
      <c r="E230" s="85"/>
      <c r="F230" s="86"/>
      <c r="G230" s="87"/>
      <c r="H230" s="105"/>
      <c r="I230" s="88"/>
      <c r="J230" s="88"/>
      <c r="K230" s="86"/>
      <c r="L230" s="27"/>
    </row>
    <row r="231" spans="1:12" s="28" customFormat="1" ht="15.95" customHeight="1">
      <c r="A231" s="122"/>
      <c r="B231" s="26"/>
      <c r="C231" s="84"/>
      <c r="D231" s="84"/>
      <c r="E231" s="85"/>
      <c r="F231" s="86"/>
      <c r="G231" s="87"/>
      <c r="H231" s="105"/>
      <c r="I231" s="88"/>
      <c r="J231" s="88"/>
      <c r="K231" s="86"/>
      <c r="L231" s="27"/>
    </row>
    <row r="232" spans="1:12" s="28" customFormat="1" ht="15.95" customHeight="1">
      <c r="A232" s="122"/>
      <c r="B232" s="26"/>
      <c r="C232" s="84"/>
      <c r="D232" s="84"/>
      <c r="E232" s="85"/>
      <c r="F232" s="86"/>
      <c r="G232" s="87"/>
      <c r="H232" s="105"/>
      <c r="I232" s="88"/>
      <c r="J232" s="88"/>
      <c r="K232" s="86"/>
      <c r="L232" s="27"/>
    </row>
    <row r="233" spans="1:12" s="28" customFormat="1" ht="15.95" customHeight="1">
      <c r="A233" s="122"/>
      <c r="B233" s="26"/>
      <c r="C233" s="84"/>
      <c r="D233" s="84"/>
      <c r="E233" s="85"/>
      <c r="F233" s="86"/>
      <c r="G233" s="87"/>
      <c r="H233" s="105"/>
      <c r="I233" s="88"/>
      <c r="J233" s="88"/>
      <c r="K233" s="86"/>
      <c r="L233" s="27"/>
    </row>
    <row r="234" spans="1:12" s="28" customFormat="1" ht="15.95" customHeight="1">
      <c r="A234" s="122"/>
      <c r="B234" s="26"/>
      <c r="C234" s="84"/>
      <c r="D234" s="84"/>
      <c r="E234" s="85"/>
      <c r="F234" s="86"/>
      <c r="G234" s="87"/>
      <c r="H234" s="105"/>
      <c r="I234" s="88"/>
      <c r="J234" s="88"/>
      <c r="K234" s="86"/>
      <c r="L234" s="27"/>
    </row>
    <row r="235" spans="1:12" s="28" customFormat="1" ht="15.95" customHeight="1">
      <c r="A235" s="122"/>
      <c r="B235" s="26"/>
      <c r="C235" s="84"/>
      <c r="D235" s="84"/>
      <c r="E235" s="85"/>
      <c r="F235" s="86"/>
      <c r="G235" s="87"/>
      <c r="H235" s="105"/>
      <c r="I235" s="88"/>
      <c r="J235" s="88"/>
      <c r="K235" s="86"/>
      <c r="L235" s="27"/>
    </row>
    <row r="236" spans="1:12" s="28" customFormat="1" ht="15.95" customHeight="1">
      <c r="A236" s="122"/>
      <c r="B236" s="26"/>
      <c r="C236" s="84"/>
      <c r="D236" s="84"/>
      <c r="E236" s="85"/>
      <c r="F236" s="86"/>
      <c r="G236" s="87"/>
      <c r="H236" s="105"/>
      <c r="I236" s="88"/>
      <c r="J236" s="88"/>
      <c r="K236" s="86"/>
      <c r="L236" s="27"/>
    </row>
    <row r="237" spans="1:12" s="28" customFormat="1" ht="15.95" customHeight="1">
      <c r="A237" s="122"/>
      <c r="B237" s="26"/>
      <c r="C237" s="84"/>
      <c r="D237" s="84"/>
      <c r="E237" s="85"/>
      <c r="F237" s="86"/>
      <c r="G237" s="87"/>
      <c r="H237" s="105"/>
      <c r="I237" s="88"/>
      <c r="J237" s="88"/>
      <c r="K237" s="86"/>
      <c r="L237" s="27"/>
    </row>
    <row r="238" spans="1:12" s="28" customFormat="1" ht="15.95" customHeight="1">
      <c r="A238" s="122"/>
      <c r="B238" s="26"/>
      <c r="C238" s="84"/>
      <c r="D238" s="84"/>
      <c r="E238" s="85"/>
      <c r="F238" s="86"/>
      <c r="G238" s="87"/>
      <c r="H238" s="105"/>
      <c r="I238" s="88"/>
      <c r="J238" s="88"/>
      <c r="K238" s="86"/>
      <c r="L238" s="27"/>
    </row>
    <row r="239" spans="1:12" s="28" customFormat="1" ht="15.95" customHeight="1">
      <c r="A239" s="122"/>
      <c r="B239" s="26"/>
      <c r="C239" s="84"/>
      <c r="D239" s="84"/>
      <c r="E239" s="85"/>
      <c r="F239" s="86"/>
      <c r="G239" s="87"/>
      <c r="H239" s="105"/>
      <c r="I239" s="88"/>
      <c r="J239" s="88"/>
      <c r="K239" s="86"/>
      <c r="L239" s="27"/>
    </row>
    <row r="240" spans="1:12" s="28" customFormat="1" ht="15.95" customHeight="1">
      <c r="A240" s="122"/>
      <c r="B240" s="26"/>
      <c r="C240" s="84"/>
      <c r="D240" s="84"/>
      <c r="E240" s="85"/>
      <c r="F240" s="86"/>
      <c r="G240" s="87"/>
      <c r="H240" s="105"/>
      <c r="I240" s="88"/>
      <c r="J240" s="88"/>
      <c r="K240" s="86"/>
      <c r="L240" s="27"/>
    </row>
    <row r="241" spans="1:12" s="28" customFormat="1" ht="15.95" customHeight="1">
      <c r="A241" s="122"/>
      <c r="B241" s="26"/>
      <c r="C241" s="84"/>
      <c r="D241" s="84"/>
      <c r="E241" s="85"/>
      <c r="F241" s="86"/>
      <c r="G241" s="87"/>
      <c r="H241" s="105"/>
      <c r="I241" s="88"/>
      <c r="J241" s="88"/>
      <c r="K241" s="86"/>
      <c r="L241" s="27"/>
    </row>
    <row r="242" spans="1:12" s="28" customFormat="1" ht="15.95" customHeight="1">
      <c r="A242" s="122"/>
      <c r="B242" s="26"/>
      <c r="C242" s="84"/>
      <c r="D242" s="84"/>
      <c r="E242" s="85"/>
      <c r="F242" s="86"/>
      <c r="G242" s="87"/>
      <c r="H242" s="105"/>
      <c r="I242" s="88"/>
      <c r="J242" s="88"/>
      <c r="K242" s="86"/>
      <c r="L242" s="27"/>
    </row>
    <row r="243" spans="1:12" s="28" customFormat="1" ht="15.95" customHeight="1">
      <c r="A243" s="122"/>
      <c r="B243" s="26"/>
      <c r="C243" s="84"/>
      <c r="D243" s="84"/>
      <c r="E243" s="85"/>
      <c r="F243" s="86"/>
      <c r="G243" s="87"/>
      <c r="H243" s="105"/>
      <c r="I243" s="88"/>
      <c r="J243" s="88"/>
      <c r="K243" s="86"/>
      <c r="L243" s="27"/>
    </row>
    <row r="244" spans="1:12" s="28" customFormat="1" ht="15.95" customHeight="1">
      <c r="A244" s="122"/>
      <c r="B244" s="26"/>
      <c r="C244" s="84"/>
      <c r="D244" s="84"/>
      <c r="E244" s="85"/>
      <c r="F244" s="86"/>
      <c r="G244" s="87"/>
      <c r="H244" s="105"/>
      <c r="I244" s="88"/>
      <c r="J244" s="88"/>
      <c r="K244" s="86"/>
      <c r="L244" s="27"/>
    </row>
    <row r="245" spans="1:12" s="28" customFormat="1" ht="15.95" customHeight="1">
      <c r="A245" s="122"/>
      <c r="B245" s="26"/>
      <c r="C245" s="84"/>
      <c r="D245" s="84"/>
      <c r="E245" s="85"/>
      <c r="F245" s="86"/>
      <c r="G245" s="87"/>
      <c r="H245" s="105"/>
      <c r="I245" s="88"/>
      <c r="J245" s="88"/>
      <c r="K245" s="86"/>
      <c r="L245" s="27"/>
    </row>
    <row r="246" spans="1:12" s="28" customFormat="1" ht="15.95" customHeight="1">
      <c r="A246" s="122"/>
      <c r="B246" s="26"/>
      <c r="C246" s="84"/>
      <c r="D246" s="84"/>
      <c r="E246" s="85"/>
      <c r="F246" s="86"/>
      <c r="G246" s="87"/>
      <c r="H246" s="105"/>
      <c r="I246" s="88"/>
      <c r="J246" s="88"/>
      <c r="K246" s="86"/>
      <c r="L246" s="27"/>
    </row>
    <row r="247" spans="1:12" s="28" customFormat="1" ht="15.95" customHeight="1">
      <c r="A247" s="122"/>
      <c r="B247" s="26"/>
      <c r="C247" s="84"/>
      <c r="D247" s="84"/>
      <c r="E247" s="85"/>
      <c r="F247" s="86"/>
      <c r="G247" s="87"/>
      <c r="H247" s="105"/>
      <c r="I247" s="88"/>
      <c r="J247" s="88"/>
      <c r="K247" s="86"/>
      <c r="L247" s="27"/>
    </row>
    <row r="248" spans="1:12" s="28" customFormat="1" ht="15.95" customHeight="1">
      <c r="A248" s="122"/>
      <c r="B248" s="26"/>
      <c r="C248" s="84"/>
      <c r="D248" s="84"/>
      <c r="E248" s="85"/>
      <c r="F248" s="86"/>
      <c r="G248" s="87"/>
      <c r="H248" s="105"/>
      <c r="I248" s="88"/>
      <c r="J248" s="88"/>
      <c r="K248" s="86"/>
      <c r="L248" s="27"/>
    </row>
    <row r="249" spans="1:12" s="28" customFormat="1" ht="15.95" customHeight="1">
      <c r="A249" s="122"/>
      <c r="B249" s="26"/>
      <c r="C249" s="84"/>
      <c r="D249" s="84"/>
      <c r="E249" s="85"/>
      <c r="F249" s="86"/>
      <c r="G249" s="87"/>
      <c r="H249" s="105"/>
      <c r="I249" s="88"/>
      <c r="J249" s="88"/>
      <c r="K249" s="86"/>
      <c r="L249" s="27"/>
    </row>
    <row r="250" spans="1:12" s="28" customFormat="1" ht="15.95" customHeight="1">
      <c r="A250" s="122"/>
      <c r="B250" s="26"/>
      <c r="C250" s="84"/>
      <c r="D250" s="84"/>
      <c r="E250" s="85"/>
      <c r="F250" s="86"/>
      <c r="G250" s="87"/>
      <c r="H250" s="105"/>
      <c r="I250" s="88"/>
      <c r="J250" s="88"/>
      <c r="K250" s="86"/>
      <c r="L250" s="27"/>
    </row>
    <row r="251" spans="1:12" s="28" customFormat="1" ht="15.95" customHeight="1">
      <c r="A251" s="122"/>
      <c r="B251" s="26"/>
      <c r="C251" s="84"/>
      <c r="D251" s="84"/>
      <c r="E251" s="85"/>
      <c r="F251" s="86"/>
      <c r="G251" s="87"/>
      <c r="H251" s="105"/>
      <c r="I251" s="88"/>
      <c r="J251" s="88"/>
      <c r="K251" s="86"/>
      <c r="L251" s="27"/>
    </row>
    <row r="252" spans="1:12" s="28" customFormat="1" ht="15.95" customHeight="1">
      <c r="A252" s="122"/>
      <c r="B252" s="26"/>
      <c r="C252" s="84"/>
      <c r="D252" s="84"/>
      <c r="E252" s="85"/>
      <c r="F252" s="86"/>
      <c r="G252" s="87"/>
      <c r="H252" s="105"/>
      <c r="I252" s="88"/>
      <c r="J252" s="88"/>
      <c r="K252" s="86"/>
      <c r="L252" s="27"/>
    </row>
    <row r="253" spans="1:12" s="28" customFormat="1" ht="15.95" customHeight="1">
      <c r="A253" s="122"/>
      <c r="B253" s="26"/>
      <c r="C253" s="84"/>
      <c r="D253" s="84"/>
      <c r="E253" s="85"/>
      <c r="F253" s="86"/>
      <c r="G253" s="87"/>
      <c r="H253" s="105"/>
      <c r="I253" s="88"/>
      <c r="J253" s="88"/>
      <c r="K253" s="86"/>
      <c r="L253" s="27"/>
    </row>
    <row r="254" spans="1:12" s="28" customFormat="1" ht="15.95" customHeight="1">
      <c r="A254" s="122"/>
      <c r="B254" s="26"/>
      <c r="C254" s="84"/>
      <c r="D254" s="84"/>
      <c r="E254" s="85"/>
      <c r="F254" s="86"/>
      <c r="G254" s="87"/>
      <c r="H254" s="105"/>
      <c r="I254" s="88"/>
      <c r="J254" s="88"/>
      <c r="K254" s="86"/>
      <c r="L254" s="27"/>
    </row>
    <row r="255" spans="1:12" s="28" customFormat="1" ht="15.95" customHeight="1">
      <c r="A255" s="122"/>
      <c r="B255" s="26"/>
      <c r="C255" s="84"/>
      <c r="D255" s="84"/>
      <c r="E255" s="85"/>
      <c r="F255" s="86"/>
      <c r="G255" s="87"/>
      <c r="H255" s="105"/>
      <c r="I255" s="88"/>
      <c r="J255" s="88"/>
      <c r="K255" s="86"/>
      <c r="L255" s="27"/>
    </row>
    <row r="256" spans="1:12" s="28" customFormat="1" ht="15.95" customHeight="1">
      <c r="A256" s="122"/>
      <c r="B256" s="26"/>
      <c r="C256" s="84"/>
      <c r="D256" s="84"/>
      <c r="E256" s="85"/>
      <c r="F256" s="86"/>
      <c r="G256" s="87"/>
      <c r="H256" s="105"/>
      <c r="I256" s="88"/>
      <c r="J256" s="88"/>
      <c r="K256" s="86"/>
      <c r="L256" s="27"/>
    </row>
    <row r="257" spans="1:12" s="28" customFormat="1" ht="6.95" customHeight="1">
      <c r="A257" s="122"/>
      <c r="B257" s="47"/>
      <c r="C257" s="48"/>
      <c r="D257" s="48"/>
      <c r="E257" s="48"/>
      <c r="F257" s="48"/>
      <c r="G257" s="48"/>
      <c r="H257" s="100"/>
      <c r="I257" s="48"/>
      <c r="J257" s="48"/>
      <c r="K257" s="48"/>
      <c r="L257" s="27"/>
    </row>
    <row r="261" spans="1:56" s="21" customFormat="1" ht="12">
      <c r="A261" s="120"/>
      <c r="B261" s="120"/>
      <c r="C261" s="120"/>
      <c r="D261" s="120"/>
      <c r="E261" s="120"/>
      <c r="F261" s="120"/>
      <c r="G261" s="120"/>
      <c r="H261" s="95"/>
      <c r="I261" s="120"/>
      <c r="J261" s="89"/>
      <c r="K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</row>
  </sheetData>
  <sheetProtection algorithmName="SHA-512" hashValue="s8NwBCi+tQZNXE5ICLiOBL/4CLjMaHxwd6qGPo1ONmKmUDZvv1vC+K5KBcLKcKr/mk1Ys00Lzh190Fsszlg4qg==" saltValue="z4mAo+vdUrDCKbeI/tLZZA==" spinCount="100000" sheet="1" formatCells="0" formatColumns="0" formatRows="0" autoFilter="0"/>
  <autoFilter ref="C91:L257"/>
  <mergeCells count="14">
    <mergeCell ref="E31:H31"/>
    <mergeCell ref="E7:H7"/>
    <mergeCell ref="E9:H9"/>
    <mergeCell ref="E11:H11"/>
    <mergeCell ref="E13:H13"/>
    <mergeCell ref="E22:H22"/>
    <mergeCell ref="E82:H82"/>
    <mergeCell ref="E84:H84"/>
    <mergeCell ref="E52:H52"/>
    <mergeCell ref="E54:H54"/>
    <mergeCell ref="E56:H56"/>
    <mergeCell ref="E58:H58"/>
    <mergeCell ref="E78:H78"/>
    <mergeCell ref="E80:H80"/>
  </mergeCells>
  <dataValidations count="1" disablePrompts="1">
    <dataValidation type="list" allowBlank="1" showInputMessage="1" showErrorMessage="1" sqref="L1:L1048576">
      <formula1>#REF!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99"/>
  <sheetViews>
    <sheetView showGridLines="0" tabSelected="1" zoomScale="115" zoomScaleNormal="115" workbookViewId="0" topLeftCell="A169">
      <selection activeCell="H179" sqref="H179"/>
    </sheetView>
  </sheetViews>
  <sheetFormatPr defaultColWidth="9.28125" defaultRowHeight="12"/>
  <cols>
    <col min="1" max="1" width="8.28125" style="120" customWidth="1"/>
    <col min="2" max="2" width="1.7109375" style="120" customWidth="1"/>
    <col min="3" max="3" width="4.140625" style="120" customWidth="1"/>
    <col min="4" max="4" width="4.28125" style="120" customWidth="1"/>
    <col min="5" max="5" width="17.140625" style="120" customWidth="1"/>
    <col min="6" max="6" width="100.8515625" style="120" customWidth="1"/>
    <col min="7" max="7" width="7.00390625" style="120" customWidth="1"/>
    <col min="8" max="8" width="11.421875" style="120" customWidth="1"/>
    <col min="9" max="11" width="20.140625" style="120" customWidth="1"/>
    <col min="12" max="12" width="15.00390625" style="21" hidden="1" customWidth="1"/>
    <col min="13" max="16384" width="9.28125" style="120" customWidth="1"/>
  </cols>
  <sheetData>
    <row r="1" ht="12" hidden="1"/>
    <row r="2" ht="36.95" customHeight="1" hidden="1"/>
    <row r="3" spans="2:11" ht="6.95" customHeight="1" hidden="1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4" ht="24.95" customHeight="1" hidden="1">
      <c r="B4" s="24"/>
      <c r="D4" s="25" t="s">
        <v>40</v>
      </c>
    </row>
    <row r="5" ht="6.95" customHeight="1" hidden="1">
      <c r="B5" s="24"/>
    </row>
    <row r="6" spans="2:4" ht="12" customHeight="1" hidden="1">
      <c r="B6" s="24"/>
      <c r="D6" s="119" t="s">
        <v>3</v>
      </c>
    </row>
    <row r="7" spans="2:8" ht="16.5" customHeight="1" hidden="1">
      <c r="B7" s="24"/>
      <c r="E7" s="140" t="e">
        <f>#REF!</f>
        <v>#REF!</v>
      </c>
      <c r="F7" s="141"/>
      <c r="G7" s="141"/>
      <c r="H7" s="141"/>
    </row>
    <row r="8" spans="2:4" ht="12.75" hidden="1">
      <c r="B8" s="24"/>
      <c r="D8" s="119" t="s">
        <v>41</v>
      </c>
    </row>
    <row r="9" spans="2:8" ht="16.5" customHeight="1" hidden="1">
      <c r="B9" s="24"/>
      <c r="E9" s="140" t="s">
        <v>42</v>
      </c>
      <c r="F9" s="142"/>
      <c r="G9" s="142"/>
      <c r="H9" s="142"/>
    </row>
    <row r="10" spans="2:4" ht="12" customHeight="1" hidden="1">
      <c r="B10" s="24"/>
      <c r="D10" s="119" t="s">
        <v>43</v>
      </c>
    </row>
    <row r="11" spans="1:12" s="28" customFormat="1" ht="16.5" customHeight="1" hidden="1">
      <c r="A11" s="122"/>
      <c r="B11" s="26"/>
      <c r="C11" s="122"/>
      <c r="D11" s="122"/>
      <c r="E11" s="137" t="s">
        <v>44</v>
      </c>
      <c r="F11" s="138"/>
      <c r="G11" s="138"/>
      <c r="H11" s="138"/>
      <c r="I11" s="122"/>
      <c r="J11" s="122"/>
      <c r="K11" s="122"/>
      <c r="L11" s="27"/>
    </row>
    <row r="12" spans="1:12" s="28" customFormat="1" ht="12" customHeight="1" hidden="1">
      <c r="A12" s="122"/>
      <c r="B12" s="26"/>
      <c r="C12" s="122"/>
      <c r="D12" s="119" t="s">
        <v>45</v>
      </c>
      <c r="E12" s="122"/>
      <c r="F12" s="122"/>
      <c r="G12" s="122"/>
      <c r="H12" s="122"/>
      <c r="I12" s="122"/>
      <c r="J12" s="122"/>
      <c r="K12" s="122"/>
      <c r="L12" s="27"/>
    </row>
    <row r="13" spans="1:12" s="28" customFormat="1" ht="16.5" customHeight="1" hidden="1">
      <c r="A13" s="122"/>
      <c r="B13" s="26"/>
      <c r="C13" s="122"/>
      <c r="D13" s="122"/>
      <c r="E13" s="139" t="s">
        <v>87</v>
      </c>
      <c r="F13" s="138"/>
      <c r="G13" s="138"/>
      <c r="H13" s="138"/>
      <c r="I13" s="122"/>
      <c r="J13" s="122"/>
      <c r="K13" s="122"/>
      <c r="L13" s="27"/>
    </row>
    <row r="14" spans="1:12" s="28" customFormat="1" ht="12" hidden="1">
      <c r="A14" s="122"/>
      <c r="B14" s="26"/>
      <c r="C14" s="122"/>
      <c r="D14" s="122"/>
      <c r="E14" s="122"/>
      <c r="F14" s="122"/>
      <c r="G14" s="122"/>
      <c r="H14" s="122"/>
      <c r="I14" s="122"/>
      <c r="J14" s="122"/>
      <c r="K14" s="122"/>
      <c r="L14" s="27"/>
    </row>
    <row r="15" spans="1:12" s="28" customFormat="1" ht="12" customHeight="1" hidden="1">
      <c r="A15" s="122"/>
      <c r="B15" s="26"/>
      <c r="C15" s="122"/>
      <c r="D15" s="119" t="s">
        <v>4</v>
      </c>
      <c r="E15" s="122"/>
      <c r="F15" s="123" t="s">
        <v>0</v>
      </c>
      <c r="G15" s="122"/>
      <c r="H15" s="122"/>
      <c r="I15" s="119" t="s">
        <v>5</v>
      </c>
      <c r="J15" s="123" t="s">
        <v>0</v>
      </c>
      <c r="K15" s="122"/>
      <c r="L15" s="27"/>
    </row>
    <row r="16" spans="1:12" s="28" customFormat="1" ht="12" customHeight="1" hidden="1">
      <c r="A16" s="122"/>
      <c r="B16" s="26"/>
      <c r="C16" s="122"/>
      <c r="D16" s="119" t="s">
        <v>6</v>
      </c>
      <c r="E16" s="122"/>
      <c r="F16" s="123" t="s">
        <v>7</v>
      </c>
      <c r="G16" s="122"/>
      <c r="H16" s="122"/>
      <c r="I16" s="119" t="s">
        <v>8</v>
      </c>
      <c r="J16" s="29" t="e">
        <f>#REF!</f>
        <v>#REF!</v>
      </c>
      <c r="K16" s="122"/>
      <c r="L16" s="27"/>
    </row>
    <row r="17" spans="1:12" s="28" customFormat="1" ht="10.9" customHeight="1" hidden="1">
      <c r="A17" s="122"/>
      <c r="B17" s="26"/>
      <c r="C17" s="122"/>
      <c r="D17" s="122"/>
      <c r="E17" s="122"/>
      <c r="F17" s="122"/>
      <c r="G17" s="122"/>
      <c r="H17" s="122"/>
      <c r="I17" s="122"/>
      <c r="J17" s="122"/>
      <c r="K17" s="122"/>
      <c r="L17" s="27"/>
    </row>
    <row r="18" spans="1:12" s="28" customFormat="1" ht="12" customHeight="1" hidden="1">
      <c r="A18" s="122"/>
      <c r="B18" s="26"/>
      <c r="C18" s="122"/>
      <c r="D18" s="119" t="s">
        <v>9</v>
      </c>
      <c r="E18" s="122"/>
      <c r="F18" s="122"/>
      <c r="G18" s="122"/>
      <c r="H18" s="122"/>
      <c r="I18" s="119" t="s">
        <v>10</v>
      </c>
      <c r="J18" s="123" t="s">
        <v>0</v>
      </c>
      <c r="K18" s="122"/>
      <c r="L18" s="27"/>
    </row>
    <row r="19" spans="1:12" s="28" customFormat="1" ht="18" customHeight="1" hidden="1">
      <c r="A19" s="122"/>
      <c r="B19" s="26"/>
      <c r="C19" s="122"/>
      <c r="D19" s="122"/>
      <c r="E19" s="123" t="s">
        <v>11</v>
      </c>
      <c r="F19" s="122"/>
      <c r="G19" s="122"/>
      <c r="H19" s="122"/>
      <c r="I19" s="119" t="s">
        <v>12</v>
      </c>
      <c r="J19" s="123" t="s">
        <v>0</v>
      </c>
      <c r="K19" s="122"/>
      <c r="L19" s="27"/>
    </row>
    <row r="20" spans="1:12" s="28" customFormat="1" ht="6.95" customHeight="1" hidden="1">
      <c r="A20" s="122"/>
      <c r="B20" s="26"/>
      <c r="C20" s="122"/>
      <c r="D20" s="122"/>
      <c r="E20" s="122"/>
      <c r="F20" s="122"/>
      <c r="G20" s="122"/>
      <c r="H20" s="122"/>
      <c r="I20" s="122"/>
      <c r="J20" s="122"/>
      <c r="K20" s="122"/>
      <c r="L20" s="27"/>
    </row>
    <row r="21" spans="1:12" s="28" customFormat="1" ht="12" customHeight="1" hidden="1">
      <c r="A21" s="122"/>
      <c r="B21" s="26"/>
      <c r="C21" s="122"/>
      <c r="D21" s="119" t="s">
        <v>13</v>
      </c>
      <c r="E21" s="122"/>
      <c r="F21" s="122"/>
      <c r="G21" s="122"/>
      <c r="H21" s="122"/>
      <c r="I21" s="119" t="s">
        <v>10</v>
      </c>
      <c r="J21" s="123" t="e">
        <f>#REF!</f>
        <v>#REF!</v>
      </c>
      <c r="K21" s="122"/>
      <c r="L21" s="27"/>
    </row>
    <row r="22" spans="1:12" s="28" customFormat="1" ht="18" customHeight="1" hidden="1">
      <c r="A22" s="122"/>
      <c r="B22" s="26"/>
      <c r="C22" s="122"/>
      <c r="D22" s="122"/>
      <c r="E22" s="144" t="e">
        <f>#REF!</f>
        <v>#REF!</v>
      </c>
      <c r="F22" s="144"/>
      <c r="G22" s="144"/>
      <c r="H22" s="144"/>
      <c r="I22" s="119" t="s">
        <v>12</v>
      </c>
      <c r="J22" s="123" t="e">
        <f>#REF!</f>
        <v>#REF!</v>
      </c>
      <c r="K22" s="122"/>
      <c r="L22" s="27"/>
    </row>
    <row r="23" spans="1:12" s="28" customFormat="1" ht="6.95" customHeight="1" hidden="1">
      <c r="A23" s="122"/>
      <c r="B23" s="26"/>
      <c r="C23" s="122"/>
      <c r="D23" s="122"/>
      <c r="E23" s="122"/>
      <c r="F23" s="122"/>
      <c r="G23" s="122"/>
      <c r="H23" s="122"/>
      <c r="I23" s="122"/>
      <c r="J23" s="122"/>
      <c r="K23" s="122"/>
      <c r="L23" s="27"/>
    </row>
    <row r="24" spans="1:12" s="28" customFormat="1" ht="12" customHeight="1" hidden="1">
      <c r="A24" s="122"/>
      <c r="B24" s="26"/>
      <c r="C24" s="122"/>
      <c r="D24" s="119" t="s">
        <v>14</v>
      </c>
      <c r="E24" s="122"/>
      <c r="F24" s="122"/>
      <c r="G24" s="122"/>
      <c r="H24" s="122"/>
      <c r="I24" s="119" t="s">
        <v>10</v>
      </c>
      <c r="J24" s="123" t="s">
        <v>0</v>
      </c>
      <c r="K24" s="122"/>
      <c r="L24" s="27"/>
    </row>
    <row r="25" spans="1:12" s="28" customFormat="1" ht="18" customHeight="1" hidden="1">
      <c r="A25" s="122"/>
      <c r="B25" s="26"/>
      <c r="C25" s="122"/>
      <c r="D25" s="122"/>
      <c r="E25" s="123" t="s">
        <v>15</v>
      </c>
      <c r="F25" s="122"/>
      <c r="G25" s="122"/>
      <c r="H25" s="122"/>
      <c r="I25" s="119" t="s">
        <v>12</v>
      </c>
      <c r="J25" s="123" t="s">
        <v>0</v>
      </c>
      <c r="K25" s="122"/>
      <c r="L25" s="27"/>
    </row>
    <row r="26" spans="1:12" s="28" customFormat="1" ht="6.95" customHeight="1" hidden="1">
      <c r="A26" s="122"/>
      <c r="B26" s="26"/>
      <c r="C26" s="122"/>
      <c r="D26" s="122"/>
      <c r="E26" s="122"/>
      <c r="F26" s="122"/>
      <c r="G26" s="122"/>
      <c r="H26" s="122"/>
      <c r="I26" s="122"/>
      <c r="J26" s="122"/>
      <c r="K26" s="122"/>
      <c r="L26" s="27"/>
    </row>
    <row r="27" spans="1:12" s="28" customFormat="1" ht="12" customHeight="1" hidden="1">
      <c r="A27" s="122"/>
      <c r="B27" s="26"/>
      <c r="C27" s="122"/>
      <c r="D27" s="119" t="s">
        <v>16</v>
      </c>
      <c r="E27" s="122"/>
      <c r="F27" s="122"/>
      <c r="G27" s="122"/>
      <c r="H27" s="122"/>
      <c r="I27" s="119" t="s">
        <v>10</v>
      </c>
      <c r="J27" s="123" t="e">
        <f>IF(#REF!="","",#REF!)</f>
        <v>#REF!</v>
      </c>
      <c r="K27" s="122"/>
      <c r="L27" s="27"/>
    </row>
    <row r="28" spans="1:12" s="28" customFormat="1" ht="18" customHeight="1" hidden="1">
      <c r="A28" s="122"/>
      <c r="B28" s="26"/>
      <c r="C28" s="122"/>
      <c r="D28" s="122"/>
      <c r="E28" s="123" t="e">
        <f>IF(#REF!="","",#REF!)</f>
        <v>#REF!</v>
      </c>
      <c r="F28" s="122"/>
      <c r="G28" s="122"/>
      <c r="H28" s="122"/>
      <c r="I28" s="119" t="s">
        <v>12</v>
      </c>
      <c r="J28" s="123" t="e">
        <f>IF(#REF!="","",#REF!)</f>
        <v>#REF!</v>
      </c>
      <c r="K28" s="122"/>
      <c r="L28" s="27"/>
    </row>
    <row r="29" spans="1:12" s="28" customFormat="1" ht="6.95" customHeight="1" hidden="1">
      <c r="A29" s="122"/>
      <c r="B29" s="26"/>
      <c r="C29" s="122"/>
      <c r="D29" s="122"/>
      <c r="E29" s="122"/>
      <c r="F29" s="122"/>
      <c r="G29" s="122"/>
      <c r="H29" s="122"/>
      <c r="I29" s="122"/>
      <c r="J29" s="122"/>
      <c r="K29" s="122"/>
      <c r="L29" s="27"/>
    </row>
    <row r="30" spans="1:12" s="28" customFormat="1" ht="12" customHeight="1" hidden="1">
      <c r="A30" s="122"/>
      <c r="B30" s="26"/>
      <c r="C30" s="122"/>
      <c r="D30" s="119" t="s">
        <v>17</v>
      </c>
      <c r="E30" s="122"/>
      <c r="F30" s="122"/>
      <c r="G30" s="122"/>
      <c r="H30" s="122"/>
      <c r="I30" s="122"/>
      <c r="J30" s="122"/>
      <c r="K30" s="122"/>
      <c r="L30" s="27"/>
    </row>
    <row r="31" spans="1:12" s="33" customFormat="1" ht="16.5" customHeight="1" hidden="1">
      <c r="A31" s="30"/>
      <c r="B31" s="31"/>
      <c r="C31" s="30"/>
      <c r="D31" s="30"/>
      <c r="E31" s="143" t="s">
        <v>0</v>
      </c>
      <c r="F31" s="143"/>
      <c r="G31" s="143"/>
      <c r="H31" s="143"/>
      <c r="I31" s="30"/>
      <c r="J31" s="30"/>
      <c r="K31" s="30"/>
      <c r="L31" s="32"/>
    </row>
    <row r="32" spans="1:12" s="28" customFormat="1" ht="6.95" customHeight="1" hidden="1">
      <c r="A32" s="122"/>
      <c r="B32" s="26"/>
      <c r="C32" s="122"/>
      <c r="D32" s="122"/>
      <c r="E32" s="122"/>
      <c r="F32" s="122"/>
      <c r="G32" s="122"/>
      <c r="H32" s="122"/>
      <c r="I32" s="122"/>
      <c r="J32" s="122"/>
      <c r="K32" s="122"/>
      <c r="L32" s="27"/>
    </row>
    <row r="33" spans="1:12" s="28" customFormat="1" ht="6.95" customHeight="1" hidden="1">
      <c r="A33" s="122"/>
      <c r="B33" s="26"/>
      <c r="C33" s="122"/>
      <c r="D33" s="34"/>
      <c r="E33" s="34"/>
      <c r="F33" s="34"/>
      <c r="G33" s="34"/>
      <c r="H33" s="34"/>
      <c r="I33" s="34"/>
      <c r="J33" s="34"/>
      <c r="K33" s="34"/>
      <c r="L33" s="27"/>
    </row>
    <row r="34" spans="1:12" s="28" customFormat="1" ht="25.35" customHeight="1" hidden="1">
      <c r="A34" s="122"/>
      <c r="B34" s="26"/>
      <c r="C34" s="122"/>
      <c r="D34" s="35" t="s">
        <v>18</v>
      </c>
      <c r="E34" s="122"/>
      <c r="F34" s="122"/>
      <c r="G34" s="122"/>
      <c r="H34" s="122"/>
      <c r="I34" s="122"/>
      <c r="J34" s="36">
        <f>ROUND(J92,2)</f>
        <v>0</v>
      </c>
      <c r="K34" s="122"/>
      <c r="L34" s="27"/>
    </row>
    <row r="35" spans="1:12" s="28" customFormat="1" ht="6.95" customHeight="1" hidden="1">
      <c r="A35" s="122"/>
      <c r="B35" s="26"/>
      <c r="C35" s="122"/>
      <c r="D35" s="34"/>
      <c r="E35" s="34"/>
      <c r="F35" s="34"/>
      <c r="G35" s="34"/>
      <c r="H35" s="34"/>
      <c r="I35" s="34"/>
      <c r="J35" s="34"/>
      <c r="K35" s="34"/>
      <c r="L35" s="27"/>
    </row>
    <row r="36" spans="1:12" s="28" customFormat="1" ht="14.45" customHeight="1" hidden="1">
      <c r="A36" s="122"/>
      <c r="B36" s="26"/>
      <c r="C36" s="122"/>
      <c r="D36" s="122"/>
      <c r="E36" s="122"/>
      <c r="F36" s="37" t="s">
        <v>20</v>
      </c>
      <c r="G36" s="122"/>
      <c r="H36" s="122"/>
      <c r="I36" s="37" t="s">
        <v>19</v>
      </c>
      <c r="J36" s="37" t="s">
        <v>21</v>
      </c>
      <c r="K36" s="122"/>
      <c r="L36" s="27"/>
    </row>
    <row r="37" spans="1:12" s="28" customFormat="1" ht="14.45" customHeight="1" hidden="1">
      <c r="A37" s="122"/>
      <c r="B37" s="26"/>
      <c r="C37" s="122"/>
      <c r="D37" s="121" t="s">
        <v>22</v>
      </c>
      <c r="E37" s="119" t="s">
        <v>23</v>
      </c>
      <c r="F37" s="38" t="e">
        <f>ROUND((SUM(#REF!)),2)</f>
        <v>#REF!</v>
      </c>
      <c r="G37" s="122"/>
      <c r="H37" s="122"/>
      <c r="I37" s="39">
        <v>0.21</v>
      </c>
      <c r="J37" s="38" t="e">
        <f>ROUND(((SUM(#REF!))*I37),2)</f>
        <v>#REF!</v>
      </c>
      <c r="K37" s="122"/>
      <c r="L37" s="27"/>
    </row>
    <row r="38" spans="1:12" s="28" customFormat="1" ht="14.45" customHeight="1" hidden="1">
      <c r="A38" s="122"/>
      <c r="B38" s="26"/>
      <c r="C38" s="122"/>
      <c r="D38" s="122"/>
      <c r="E38" s="119" t="s">
        <v>24</v>
      </c>
      <c r="F38" s="38" t="e">
        <f>ROUND((SUM(#REF!)),2)</f>
        <v>#REF!</v>
      </c>
      <c r="G38" s="122"/>
      <c r="H38" s="122"/>
      <c r="I38" s="39">
        <v>0.15</v>
      </c>
      <c r="J38" s="38" t="e">
        <f>ROUND(((SUM(#REF!))*I38),2)</f>
        <v>#REF!</v>
      </c>
      <c r="K38" s="122"/>
      <c r="L38" s="27"/>
    </row>
    <row r="39" spans="1:12" s="28" customFormat="1" ht="14.45" customHeight="1" hidden="1">
      <c r="A39" s="122"/>
      <c r="B39" s="26"/>
      <c r="C39" s="122"/>
      <c r="D39" s="122"/>
      <c r="E39" s="119" t="s">
        <v>25</v>
      </c>
      <c r="F39" s="38" t="e">
        <f>ROUND((SUM(#REF!)),2)</f>
        <v>#REF!</v>
      </c>
      <c r="G39" s="122"/>
      <c r="H39" s="122"/>
      <c r="I39" s="39">
        <v>0.21</v>
      </c>
      <c r="J39" s="38">
        <f>0</f>
        <v>0</v>
      </c>
      <c r="K39" s="122"/>
      <c r="L39" s="27"/>
    </row>
    <row r="40" spans="1:12" s="28" customFormat="1" ht="14.45" customHeight="1" hidden="1">
      <c r="A40" s="122"/>
      <c r="B40" s="26"/>
      <c r="C40" s="122"/>
      <c r="D40" s="122"/>
      <c r="E40" s="119" t="s">
        <v>26</v>
      </c>
      <c r="F40" s="38" t="e">
        <f>ROUND((SUM(#REF!)),2)</f>
        <v>#REF!</v>
      </c>
      <c r="G40" s="122"/>
      <c r="H40" s="122"/>
      <c r="I40" s="39">
        <v>0.15</v>
      </c>
      <c r="J40" s="38">
        <f>0</f>
        <v>0</v>
      </c>
      <c r="K40" s="122"/>
      <c r="L40" s="27"/>
    </row>
    <row r="41" spans="1:12" s="28" customFormat="1" ht="14.45" customHeight="1" hidden="1">
      <c r="A41" s="122"/>
      <c r="B41" s="26"/>
      <c r="C41" s="122"/>
      <c r="D41" s="122"/>
      <c r="E41" s="119" t="s">
        <v>27</v>
      </c>
      <c r="F41" s="38" t="e">
        <f>ROUND((SUM(#REF!)),2)</f>
        <v>#REF!</v>
      </c>
      <c r="G41" s="122"/>
      <c r="H41" s="122"/>
      <c r="I41" s="39">
        <v>0</v>
      </c>
      <c r="J41" s="38">
        <f>0</f>
        <v>0</v>
      </c>
      <c r="K41" s="122"/>
      <c r="L41" s="27"/>
    </row>
    <row r="42" spans="1:12" s="28" customFormat="1" ht="6.95" customHeight="1" hidden="1">
      <c r="A42" s="122"/>
      <c r="B42" s="26"/>
      <c r="C42" s="122"/>
      <c r="D42" s="122"/>
      <c r="E42" s="122"/>
      <c r="F42" s="122"/>
      <c r="G42" s="122"/>
      <c r="H42" s="122"/>
      <c r="I42" s="122"/>
      <c r="J42" s="122"/>
      <c r="K42" s="122"/>
      <c r="L42" s="27"/>
    </row>
    <row r="43" spans="1:12" s="28" customFormat="1" ht="25.35" customHeight="1" hidden="1">
      <c r="A43" s="122"/>
      <c r="B43" s="26"/>
      <c r="C43" s="40"/>
      <c r="D43" s="41" t="s">
        <v>28</v>
      </c>
      <c r="E43" s="42"/>
      <c r="F43" s="42"/>
      <c r="G43" s="43" t="s">
        <v>29</v>
      </c>
      <c r="H43" s="44" t="s">
        <v>30</v>
      </c>
      <c r="I43" s="42"/>
      <c r="J43" s="45" t="e">
        <f>SUM(J34:J41)</f>
        <v>#REF!</v>
      </c>
      <c r="K43" s="46"/>
      <c r="L43" s="27"/>
    </row>
    <row r="44" spans="1:12" s="28" customFormat="1" ht="14.45" customHeight="1" hidden="1">
      <c r="A44" s="122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27"/>
    </row>
    <row r="45" ht="12" hidden="1"/>
    <row r="46" ht="12" hidden="1"/>
    <row r="47" ht="12" hidden="1"/>
    <row r="48" spans="1:12" s="28" customFormat="1" ht="6.95" customHeight="1" hidden="1">
      <c r="A48" s="122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27"/>
    </row>
    <row r="49" spans="1:12" s="28" customFormat="1" ht="24.95" customHeight="1" hidden="1">
      <c r="A49" s="122"/>
      <c r="B49" s="26"/>
      <c r="C49" s="25" t="s">
        <v>46</v>
      </c>
      <c r="D49" s="122"/>
      <c r="E49" s="122"/>
      <c r="F49" s="122"/>
      <c r="G49" s="122"/>
      <c r="H49" s="122"/>
      <c r="I49" s="122"/>
      <c r="J49" s="122"/>
      <c r="K49" s="122"/>
      <c r="L49" s="27"/>
    </row>
    <row r="50" spans="1:12" s="28" customFormat="1" ht="6.95" customHeight="1" hidden="1">
      <c r="A50" s="122"/>
      <c r="B50" s="26"/>
      <c r="C50" s="122"/>
      <c r="D50" s="122"/>
      <c r="E50" s="122"/>
      <c r="F50" s="122"/>
      <c r="G50" s="122"/>
      <c r="H50" s="122"/>
      <c r="I50" s="122"/>
      <c r="J50" s="122"/>
      <c r="K50" s="122"/>
      <c r="L50" s="27"/>
    </row>
    <row r="51" spans="1:12" s="28" customFormat="1" ht="12" customHeight="1" hidden="1">
      <c r="A51" s="122"/>
      <c r="B51" s="26"/>
      <c r="C51" s="119" t="s">
        <v>3</v>
      </c>
      <c r="D51" s="122"/>
      <c r="E51" s="122"/>
      <c r="F51" s="122"/>
      <c r="G51" s="122"/>
      <c r="H51" s="122"/>
      <c r="I51" s="122"/>
      <c r="J51" s="122"/>
      <c r="K51" s="122"/>
      <c r="L51" s="27"/>
    </row>
    <row r="52" spans="1:12" s="28" customFormat="1" ht="16.5" customHeight="1" hidden="1">
      <c r="A52" s="122"/>
      <c r="B52" s="26"/>
      <c r="C52" s="122"/>
      <c r="D52" s="122"/>
      <c r="E52" s="140" t="e">
        <f>E7</f>
        <v>#REF!</v>
      </c>
      <c r="F52" s="141"/>
      <c r="G52" s="141"/>
      <c r="H52" s="141"/>
      <c r="I52" s="122"/>
      <c r="J52" s="122"/>
      <c r="K52" s="122"/>
      <c r="L52" s="27"/>
    </row>
    <row r="53" spans="2:3" ht="12" customHeight="1" hidden="1">
      <c r="B53" s="24"/>
      <c r="C53" s="119" t="s">
        <v>41</v>
      </c>
    </row>
    <row r="54" spans="2:8" ht="16.5" customHeight="1" hidden="1">
      <c r="B54" s="24"/>
      <c r="E54" s="140" t="s">
        <v>42</v>
      </c>
      <c r="F54" s="142"/>
      <c r="G54" s="142"/>
      <c r="H54" s="142"/>
    </row>
    <row r="55" spans="2:3" ht="12" customHeight="1" hidden="1">
      <c r="B55" s="24"/>
      <c r="C55" s="119" t="s">
        <v>43</v>
      </c>
    </row>
    <row r="56" spans="1:12" s="28" customFormat="1" ht="16.5" customHeight="1" hidden="1">
      <c r="A56" s="122"/>
      <c r="B56" s="26"/>
      <c r="C56" s="122"/>
      <c r="D56" s="122"/>
      <c r="E56" s="137" t="s">
        <v>44</v>
      </c>
      <c r="F56" s="138"/>
      <c r="G56" s="138"/>
      <c r="H56" s="138"/>
      <c r="I56" s="122"/>
      <c r="J56" s="122"/>
      <c r="K56" s="122"/>
      <c r="L56" s="27"/>
    </row>
    <row r="57" spans="1:12" s="28" customFormat="1" ht="12" customHeight="1" hidden="1">
      <c r="A57" s="122"/>
      <c r="B57" s="26"/>
      <c r="C57" s="119" t="s">
        <v>45</v>
      </c>
      <c r="D57" s="122"/>
      <c r="E57" s="122"/>
      <c r="F57" s="122"/>
      <c r="G57" s="122"/>
      <c r="H57" s="122"/>
      <c r="I57" s="122"/>
      <c r="J57" s="122"/>
      <c r="K57" s="122"/>
      <c r="L57" s="27"/>
    </row>
    <row r="58" spans="1:12" s="28" customFormat="1" ht="16.5" customHeight="1" hidden="1">
      <c r="A58" s="122"/>
      <c r="B58" s="26"/>
      <c r="C58" s="122"/>
      <c r="D58" s="122"/>
      <c r="E58" s="139" t="str">
        <f>E13</f>
        <v>T00 změna - Mobilní interiér</v>
      </c>
      <c r="F58" s="138"/>
      <c r="G58" s="138"/>
      <c r="H58" s="138"/>
      <c r="I58" s="122"/>
      <c r="J58" s="122"/>
      <c r="K58" s="122"/>
      <c r="L58" s="27"/>
    </row>
    <row r="59" spans="1:12" s="28" customFormat="1" ht="6.95" customHeight="1" hidden="1">
      <c r="A59" s="122"/>
      <c r="B59" s="26"/>
      <c r="C59" s="122"/>
      <c r="D59" s="122"/>
      <c r="E59" s="122"/>
      <c r="F59" s="122"/>
      <c r="G59" s="122"/>
      <c r="H59" s="122"/>
      <c r="I59" s="122"/>
      <c r="J59" s="122"/>
      <c r="K59" s="122"/>
      <c r="L59" s="27"/>
    </row>
    <row r="60" spans="1:12" s="28" customFormat="1" ht="12" customHeight="1" hidden="1">
      <c r="A60" s="122"/>
      <c r="B60" s="26"/>
      <c r="C60" s="119" t="s">
        <v>6</v>
      </c>
      <c r="D60" s="122"/>
      <c r="E60" s="122"/>
      <c r="F60" s="123" t="str">
        <f>F16</f>
        <v>p.č. 11645/1, 11643 a 11644</v>
      </c>
      <c r="G60" s="122"/>
      <c r="H60" s="122"/>
      <c r="I60" s="119" t="s">
        <v>8</v>
      </c>
      <c r="J60" s="29" t="e">
        <f>IF(J16="","",J16)</f>
        <v>#REF!</v>
      </c>
      <c r="K60" s="122"/>
      <c r="L60" s="27"/>
    </row>
    <row r="61" spans="1:12" s="28" customFormat="1" ht="6.95" customHeight="1" hidden="1">
      <c r="A61" s="122"/>
      <c r="B61" s="26"/>
      <c r="C61" s="122"/>
      <c r="D61" s="122"/>
      <c r="E61" s="122"/>
      <c r="F61" s="122"/>
      <c r="G61" s="122"/>
      <c r="H61" s="122"/>
      <c r="I61" s="122"/>
      <c r="J61" s="122"/>
      <c r="K61" s="122"/>
      <c r="L61" s="27"/>
    </row>
    <row r="62" spans="1:12" s="28" customFormat="1" ht="25.7" customHeight="1" hidden="1">
      <c r="A62" s="122"/>
      <c r="B62" s="26"/>
      <c r="C62" s="119" t="s">
        <v>9</v>
      </c>
      <c r="D62" s="122"/>
      <c r="E62" s="122"/>
      <c r="F62" s="123" t="str">
        <f>E19</f>
        <v>Univerzita Karlova</v>
      </c>
      <c r="G62" s="122"/>
      <c r="H62" s="122"/>
      <c r="I62" s="119" t="s">
        <v>14</v>
      </c>
      <c r="J62" s="118" t="str">
        <f>E25</f>
        <v>VPÚ DECO Praha, a.s.</v>
      </c>
      <c r="K62" s="122"/>
      <c r="L62" s="27"/>
    </row>
    <row r="63" spans="1:12" s="28" customFormat="1" ht="15.2" customHeight="1" hidden="1">
      <c r="A63" s="122"/>
      <c r="B63" s="26"/>
      <c r="C63" s="119" t="s">
        <v>13</v>
      </c>
      <c r="D63" s="122"/>
      <c r="E63" s="122"/>
      <c r="F63" s="123" t="e">
        <f>IF(E22="","",E22)</f>
        <v>#REF!</v>
      </c>
      <c r="G63" s="122"/>
      <c r="H63" s="122"/>
      <c r="I63" s="119" t="s">
        <v>16</v>
      </c>
      <c r="J63" s="118" t="e">
        <f>E28</f>
        <v>#REF!</v>
      </c>
      <c r="K63" s="122"/>
      <c r="L63" s="27"/>
    </row>
    <row r="64" spans="1:12" s="28" customFormat="1" ht="10.35" customHeight="1" hidden="1">
      <c r="A64" s="122"/>
      <c r="B64" s="26"/>
      <c r="C64" s="122"/>
      <c r="D64" s="122"/>
      <c r="E64" s="122"/>
      <c r="F64" s="122"/>
      <c r="G64" s="122"/>
      <c r="H64" s="122"/>
      <c r="I64" s="122"/>
      <c r="J64" s="122"/>
      <c r="K64" s="122"/>
      <c r="L64" s="27"/>
    </row>
    <row r="65" spans="1:12" s="28" customFormat="1" ht="29.25" customHeight="1" hidden="1">
      <c r="A65" s="122"/>
      <c r="B65" s="26"/>
      <c r="C65" s="51" t="s">
        <v>47</v>
      </c>
      <c r="D65" s="40"/>
      <c r="E65" s="40"/>
      <c r="F65" s="40"/>
      <c r="G65" s="40"/>
      <c r="H65" s="40"/>
      <c r="I65" s="40"/>
      <c r="J65" s="52" t="s">
        <v>48</v>
      </c>
      <c r="K65" s="40"/>
      <c r="L65" s="27"/>
    </row>
    <row r="66" spans="1:12" s="28" customFormat="1" ht="10.35" customHeight="1" hidden="1">
      <c r="A66" s="122"/>
      <c r="B66" s="26"/>
      <c r="C66" s="122"/>
      <c r="D66" s="122"/>
      <c r="E66" s="122"/>
      <c r="F66" s="122"/>
      <c r="G66" s="122"/>
      <c r="H66" s="122"/>
      <c r="I66" s="122"/>
      <c r="J66" s="122"/>
      <c r="K66" s="122"/>
      <c r="L66" s="27"/>
    </row>
    <row r="67" spans="1:12" s="28" customFormat="1" ht="22.9" customHeight="1" hidden="1">
      <c r="A67" s="122"/>
      <c r="B67" s="26"/>
      <c r="C67" s="53" t="s">
        <v>34</v>
      </c>
      <c r="D67" s="122"/>
      <c r="E67" s="122"/>
      <c r="F67" s="122"/>
      <c r="G67" s="122"/>
      <c r="H67" s="122"/>
      <c r="I67" s="122"/>
      <c r="J67" s="36">
        <f>J92</f>
        <v>0</v>
      </c>
      <c r="K67" s="122"/>
      <c r="L67" s="27"/>
    </row>
    <row r="68" spans="2:12" s="54" customFormat="1" ht="24.95" customHeight="1" hidden="1">
      <c r="B68" s="55"/>
      <c r="D68" s="56" t="s">
        <v>88</v>
      </c>
      <c r="E68" s="57"/>
      <c r="F68" s="57"/>
      <c r="G68" s="57"/>
      <c r="H68" s="57"/>
      <c r="I68" s="57"/>
      <c r="J68" s="58">
        <f>J93</f>
        <v>0</v>
      </c>
      <c r="L68" s="59"/>
    </row>
    <row r="69" spans="1:12" s="28" customFormat="1" ht="21.75" customHeight="1" hidden="1">
      <c r="A69" s="122"/>
      <c r="B69" s="26"/>
      <c r="C69" s="122"/>
      <c r="D69" s="122"/>
      <c r="E69" s="122"/>
      <c r="F69" s="122"/>
      <c r="G69" s="122"/>
      <c r="H69" s="122"/>
      <c r="I69" s="122"/>
      <c r="J69" s="122"/>
      <c r="K69" s="122"/>
      <c r="L69" s="27"/>
    </row>
    <row r="70" spans="1:12" s="28" customFormat="1" ht="6.95" customHeight="1" hidden="1">
      <c r="A70" s="122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27"/>
    </row>
    <row r="71" ht="12" hidden="1"/>
    <row r="72" ht="12" hidden="1"/>
    <row r="74" spans="1:12" s="28" customFormat="1" ht="6.95" customHeight="1">
      <c r="A74" s="122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27"/>
    </row>
    <row r="75" spans="1:12" s="28" customFormat="1" ht="24.95" customHeight="1">
      <c r="A75" s="122"/>
      <c r="B75" s="26"/>
      <c r="C75" s="25" t="s">
        <v>49</v>
      </c>
      <c r="D75" s="122"/>
      <c r="E75" s="122"/>
      <c r="F75" s="122"/>
      <c r="G75" s="122"/>
      <c r="H75" s="122"/>
      <c r="I75" s="122"/>
      <c r="J75" s="122"/>
      <c r="K75" s="122"/>
      <c r="L75" s="27"/>
    </row>
    <row r="76" spans="1:12" s="28" customFormat="1" ht="6.95" customHeight="1">
      <c r="A76" s="122"/>
      <c r="B76" s="26"/>
      <c r="C76" s="122"/>
      <c r="D76" s="122"/>
      <c r="E76" s="122"/>
      <c r="F76" s="122"/>
      <c r="G76" s="122"/>
      <c r="H76" s="122"/>
      <c r="I76" s="122"/>
      <c r="J76" s="122"/>
      <c r="K76" s="122"/>
      <c r="L76" s="27"/>
    </row>
    <row r="77" spans="1:12" s="28" customFormat="1" ht="12" customHeight="1">
      <c r="A77" s="122"/>
      <c r="B77" s="26"/>
      <c r="C77" s="119" t="s">
        <v>3</v>
      </c>
      <c r="D77" s="122"/>
      <c r="E77" s="122"/>
      <c r="F77" s="122"/>
      <c r="G77" s="122"/>
      <c r="H77" s="122"/>
      <c r="I77" s="122"/>
      <c r="J77" s="122"/>
      <c r="K77" s="122"/>
      <c r="L77" s="27"/>
    </row>
    <row r="78" spans="1:12" s="28" customFormat="1" ht="16.5" customHeight="1">
      <c r="A78" s="122"/>
      <c r="B78" s="26"/>
      <c r="C78" s="122"/>
      <c r="D78" s="122"/>
      <c r="E78" s="140" t="s">
        <v>303</v>
      </c>
      <c r="F78" s="141"/>
      <c r="G78" s="141"/>
      <c r="H78" s="141"/>
      <c r="I78" s="122"/>
      <c r="J78" s="122"/>
      <c r="K78" s="122"/>
      <c r="L78" s="27"/>
    </row>
    <row r="79" spans="2:3" ht="12" customHeight="1">
      <c r="B79" s="24"/>
      <c r="C79" s="119" t="s">
        <v>41</v>
      </c>
    </row>
    <row r="80" spans="2:8" ht="16.5" customHeight="1">
      <c r="B80" s="24"/>
      <c r="E80" s="140" t="s">
        <v>42</v>
      </c>
      <c r="F80" s="142"/>
      <c r="G80" s="142"/>
      <c r="H80" s="142"/>
    </row>
    <row r="81" spans="2:3" ht="12" customHeight="1">
      <c r="B81" s="24"/>
      <c r="C81" s="119" t="s">
        <v>43</v>
      </c>
    </row>
    <row r="82" spans="1:12" s="28" customFormat="1" ht="16.5" customHeight="1">
      <c r="A82" s="122"/>
      <c r="B82" s="26"/>
      <c r="C82" s="122"/>
      <c r="D82" s="122"/>
      <c r="E82" s="137" t="s">
        <v>44</v>
      </c>
      <c r="F82" s="138"/>
      <c r="G82" s="138"/>
      <c r="H82" s="138"/>
      <c r="I82" s="122"/>
      <c r="J82" s="122"/>
      <c r="K82" s="122"/>
      <c r="L82" s="27"/>
    </row>
    <row r="83" spans="1:12" s="28" customFormat="1" ht="12" customHeight="1">
      <c r="A83" s="122"/>
      <c r="B83" s="26"/>
      <c r="C83" s="119" t="s">
        <v>45</v>
      </c>
      <c r="D83" s="122"/>
      <c r="E83" s="122"/>
      <c r="F83" s="122"/>
      <c r="G83" s="122"/>
      <c r="H83" s="122"/>
      <c r="I83" s="122"/>
      <c r="J83" s="122"/>
      <c r="K83" s="122"/>
      <c r="L83" s="27"/>
    </row>
    <row r="84" spans="1:12" s="28" customFormat="1" ht="16.5" customHeight="1">
      <c r="A84" s="122"/>
      <c r="B84" s="26"/>
      <c r="C84" s="122"/>
      <c r="D84" s="122"/>
      <c r="E84" s="139" t="s">
        <v>321</v>
      </c>
      <c r="F84" s="138"/>
      <c r="G84" s="138"/>
      <c r="H84" s="138"/>
      <c r="I84" s="122"/>
      <c r="J84" s="122"/>
      <c r="K84" s="122"/>
      <c r="L84" s="27"/>
    </row>
    <row r="85" spans="1:12" s="28" customFormat="1" ht="6.95" customHeight="1">
      <c r="A85" s="122"/>
      <c r="B85" s="26"/>
      <c r="C85" s="122"/>
      <c r="D85" s="122"/>
      <c r="E85" s="122"/>
      <c r="F85" s="122"/>
      <c r="G85" s="122"/>
      <c r="H85" s="122"/>
      <c r="I85" s="122"/>
      <c r="J85" s="122"/>
      <c r="K85" s="122"/>
      <c r="L85" s="27"/>
    </row>
    <row r="86" spans="1:12" s="28" customFormat="1" ht="12" customHeight="1">
      <c r="A86" s="122"/>
      <c r="B86" s="26"/>
      <c r="C86" s="119" t="s">
        <v>6</v>
      </c>
      <c r="D86" s="122"/>
      <c r="E86" s="122"/>
      <c r="F86" s="123" t="str">
        <f>F16</f>
        <v>p.č. 11645/1, 11643 a 11644</v>
      </c>
      <c r="G86" s="122"/>
      <c r="H86" s="122"/>
      <c r="I86" s="119" t="s">
        <v>8</v>
      </c>
      <c r="J86" s="29"/>
      <c r="K86" s="122"/>
      <c r="L86" s="27"/>
    </row>
    <row r="87" spans="1:12" s="28" customFormat="1" ht="6.95" customHeight="1">
      <c r="A87" s="122"/>
      <c r="B87" s="26"/>
      <c r="C87" s="122"/>
      <c r="D87" s="122"/>
      <c r="E87" s="122"/>
      <c r="F87" s="122"/>
      <c r="G87" s="122"/>
      <c r="H87" s="122"/>
      <c r="I87" s="122"/>
      <c r="J87" s="122"/>
      <c r="K87" s="122"/>
      <c r="L87" s="27"/>
    </row>
    <row r="88" spans="1:12" s="28" customFormat="1" ht="25.7" customHeight="1">
      <c r="A88" s="122"/>
      <c r="B88" s="26"/>
      <c r="C88" s="119" t="s">
        <v>9</v>
      </c>
      <c r="D88" s="122"/>
      <c r="E88" s="122"/>
      <c r="F88" s="123" t="str">
        <f>E19</f>
        <v>Univerzita Karlova</v>
      </c>
      <c r="G88" s="122"/>
      <c r="H88" s="122"/>
      <c r="I88" s="119" t="s">
        <v>14</v>
      </c>
      <c r="J88" s="118" t="str">
        <f>E25</f>
        <v>VPÚ DECO Praha, a.s.</v>
      </c>
      <c r="K88" s="122"/>
      <c r="L88" s="27"/>
    </row>
    <row r="89" spans="1:12" s="28" customFormat="1" ht="15.2" customHeight="1">
      <c r="A89" s="122"/>
      <c r="B89" s="26"/>
      <c r="C89" s="119" t="s">
        <v>13</v>
      </c>
      <c r="D89" s="122"/>
      <c r="E89" s="122"/>
      <c r="F89" s="123"/>
      <c r="G89" s="122"/>
      <c r="H89" s="122"/>
      <c r="I89" s="119" t="s">
        <v>16</v>
      </c>
      <c r="J89" s="118"/>
      <c r="K89" s="122"/>
      <c r="L89" s="27"/>
    </row>
    <row r="90" spans="1:12" s="28" customFormat="1" ht="10.35" customHeight="1">
      <c r="A90" s="122"/>
      <c r="B90" s="26"/>
      <c r="C90" s="122"/>
      <c r="D90" s="122"/>
      <c r="E90" s="122"/>
      <c r="F90" s="122"/>
      <c r="G90" s="122"/>
      <c r="H90" s="122"/>
      <c r="I90" s="122"/>
      <c r="J90" s="122"/>
      <c r="K90" s="122"/>
      <c r="L90" s="27"/>
    </row>
    <row r="91" spans="1:12" s="64" customFormat="1" ht="29.25" customHeight="1">
      <c r="A91" s="32"/>
      <c r="B91" s="60"/>
      <c r="C91" s="61" t="s">
        <v>50</v>
      </c>
      <c r="D91" s="62" t="s">
        <v>33</v>
      </c>
      <c r="E91" s="62" t="s">
        <v>31</v>
      </c>
      <c r="F91" s="62" t="s">
        <v>32</v>
      </c>
      <c r="G91" s="62" t="s">
        <v>51</v>
      </c>
      <c r="H91" s="62" t="s">
        <v>52</v>
      </c>
      <c r="I91" s="62" t="s">
        <v>53</v>
      </c>
      <c r="J91" s="62" t="s">
        <v>48</v>
      </c>
      <c r="K91" s="63" t="s">
        <v>54</v>
      </c>
      <c r="L91" s="32"/>
    </row>
    <row r="92" spans="1:12" s="28" customFormat="1" ht="22.9" customHeight="1">
      <c r="A92" s="122"/>
      <c r="B92" s="26"/>
      <c r="C92" s="65" t="s">
        <v>55</v>
      </c>
      <c r="D92" s="122"/>
      <c r="E92" s="122"/>
      <c r="F92" s="122"/>
      <c r="G92" s="122"/>
      <c r="H92" s="122"/>
      <c r="I92" s="122"/>
      <c r="J92" s="66">
        <f>SUBTOTAL(9,J93:J199)</f>
        <v>0</v>
      </c>
      <c r="K92" s="122"/>
      <c r="L92" s="27"/>
    </row>
    <row r="93" spans="2:12" s="67" customFormat="1" ht="25.9" customHeight="1">
      <c r="B93" s="68"/>
      <c r="D93" s="69" t="s">
        <v>35</v>
      </c>
      <c r="E93" s="70" t="s">
        <v>89</v>
      </c>
      <c r="F93" s="70" t="s">
        <v>322</v>
      </c>
      <c r="J93" s="71">
        <f>SUBTOTAL(9,J94:J153)</f>
        <v>0</v>
      </c>
      <c r="L93" s="72"/>
    </row>
    <row r="94" spans="1:12" s="28" customFormat="1" ht="15.95" customHeight="1">
      <c r="A94" s="122"/>
      <c r="B94" s="26"/>
      <c r="C94" s="73">
        <v>47</v>
      </c>
      <c r="D94" s="73" t="s">
        <v>56</v>
      </c>
      <c r="E94" s="74" t="s">
        <v>100</v>
      </c>
      <c r="F94" s="75" t="s">
        <v>181</v>
      </c>
      <c r="G94" s="76" t="s">
        <v>57</v>
      </c>
      <c r="H94" s="93">
        <v>186</v>
      </c>
      <c r="I94" s="92"/>
      <c r="J94" s="77">
        <f>H94*I94</f>
        <v>0</v>
      </c>
      <c r="K94" s="75" t="s">
        <v>58</v>
      </c>
      <c r="L94" s="80" t="s">
        <v>171</v>
      </c>
    </row>
    <row r="95" spans="1:12" s="28" customFormat="1" ht="15.95" customHeight="1">
      <c r="A95" s="122"/>
      <c r="B95" s="26"/>
      <c r="C95" s="73">
        <v>48</v>
      </c>
      <c r="D95" s="73" t="s">
        <v>56</v>
      </c>
      <c r="E95" s="74" t="s">
        <v>183</v>
      </c>
      <c r="F95" s="75" t="s">
        <v>182</v>
      </c>
      <c r="G95" s="76" t="s">
        <v>57</v>
      </c>
      <c r="H95" s="93">
        <v>12</v>
      </c>
      <c r="I95" s="92"/>
      <c r="J95" s="77">
        <f aca="true" t="shared" si="0" ref="J95:J153">H95*I95</f>
        <v>0</v>
      </c>
      <c r="K95" s="75" t="s">
        <v>58</v>
      </c>
      <c r="L95" s="80" t="s">
        <v>171</v>
      </c>
    </row>
    <row r="96" spans="1:12" s="28" customFormat="1" ht="15.95" customHeight="1">
      <c r="A96" s="122"/>
      <c r="B96" s="26"/>
      <c r="C96" s="73">
        <v>49</v>
      </c>
      <c r="D96" s="73" t="s">
        <v>56</v>
      </c>
      <c r="E96" s="74" t="s">
        <v>273</v>
      </c>
      <c r="F96" s="75" t="s">
        <v>274</v>
      </c>
      <c r="G96" s="76" t="s">
        <v>57</v>
      </c>
      <c r="H96" s="93">
        <v>8</v>
      </c>
      <c r="I96" s="92"/>
      <c r="J96" s="77">
        <f t="shared" si="0"/>
        <v>0</v>
      </c>
      <c r="K96" s="75" t="s">
        <v>58</v>
      </c>
      <c r="L96" s="80" t="s">
        <v>171</v>
      </c>
    </row>
    <row r="97" spans="1:12" s="28" customFormat="1" ht="15.95" customHeight="1">
      <c r="A97" s="122"/>
      <c r="B97" s="26"/>
      <c r="C97" s="73">
        <v>50</v>
      </c>
      <c r="D97" s="73" t="s">
        <v>56</v>
      </c>
      <c r="E97" s="74" t="s">
        <v>101</v>
      </c>
      <c r="F97" s="75" t="s">
        <v>275</v>
      </c>
      <c r="G97" s="76" t="s">
        <v>57</v>
      </c>
      <c r="H97" s="93">
        <v>265</v>
      </c>
      <c r="I97" s="92"/>
      <c r="J97" s="77">
        <f t="shared" si="0"/>
        <v>0</v>
      </c>
      <c r="K97" s="75" t="s">
        <v>58</v>
      </c>
      <c r="L97" s="80" t="s">
        <v>171</v>
      </c>
    </row>
    <row r="98" spans="1:12" s="28" customFormat="1" ht="15.95" customHeight="1">
      <c r="A98" s="122"/>
      <c r="B98" s="26"/>
      <c r="C98" s="73">
        <v>51</v>
      </c>
      <c r="D98" s="73" t="s">
        <v>56</v>
      </c>
      <c r="E98" s="81" t="s">
        <v>102</v>
      </c>
      <c r="F98" s="82" t="s">
        <v>276</v>
      </c>
      <c r="G98" s="83" t="s">
        <v>57</v>
      </c>
      <c r="H98" s="93">
        <v>5</v>
      </c>
      <c r="I98" s="92"/>
      <c r="J98" s="77">
        <f t="shared" si="0"/>
        <v>0</v>
      </c>
      <c r="K98" s="75" t="s">
        <v>58</v>
      </c>
      <c r="L98" s="80" t="s">
        <v>171</v>
      </c>
    </row>
    <row r="99" spans="1:12" s="28" customFormat="1" ht="15.95" customHeight="1">
      <c r="A99" s="122"/>
      <c r="B99" s="26"/>
      <c r="C99" s="73">
        <v>52</v>
      </c>
      <c r="D99" s="73" t="s">
        <v>56</v>
      </c>
      <c r="E99" s="74" t="s">
        <v>103</v>
      </c>
      <c r="F99" s="75" t="s">
        <v>184</v>
      </c>
      <c r="G99" s="76" t="s">
        <v>57</v>
      </c>
      <c r="H99" s="93">
        <v>12</v>
      </c>
      <c r="I99" s="92"/>
      <c r="J99" s="77">
        <f t="shared" si="0"/>
        <v>0</v>
      </c>
      <c r="K99" s="75" t="s">
        <v>58</v>
      </c>
      <c r="L99" s="78" t="s">
        <v>169</v>
      </c>
    </row>
    <row r="100" spans="1:12" s="28" customFormat="1" ht="15.95" customHeight="1">
      <c r="A100" s="122"/>
      <c r="B100" s="26"/>
      <c r="C100" s="73">
        <v>53</v>
      </c>
      <c r="D100" s="73" t="s">
        <v>56</v>
      </c>
      <c r="E100" s="74" t="s">
        <v>104</v>
      </c>
      <c r="F100" s="75" t="s">
        <v>185</v>
      </c>
      <c r="G100" s="76" t="s">
        <v>57</v>
      </c>
      <c r="H100" s="93">
        <v>1</v>
      </c>
      <c r="I100" s="92"/>
      <c r="J100" s="77">
        <f t="shared" si="0"/>
        <v>0</v>
      </c>
      <c r="K100" s="75" t="s">
        <v>58</v>
      </c>
      <c r="L100" s="78" t="s">
        <v>169</v>
      </c>
    </row>
    <row r="101" spans="1:12" s="28" customFormat="1" ht="15.95" customHeight="1">
      <c r="A101" s="122"/>
      <c r="B101" s="26"/>
      <c r="C101" s="73">
        <v>54</v>
      </c>
      <c r="D101" s="73" t="s">
        <v>56</v>
      </c>
      <c r="E101" s="74" t="s">
        <v>105</v>
      </c>
      <c r="F101" s="75" t="s">
        <v>186</v>
      </c>
      <c r="G101" s="76" t="s">
        <v>57</v>
      </c>
      <c r="H101" s="93">
        <v>1</v>
      </c>
      <c r="I101" s="92"/>
      <c r="J101" s="77">
        <f t="shared" si="0"/>
        <v>0</v>
      </c>
      <c r="K101" s="75" t="s">
        <v>58</v>
      </c>
      <c r="L101" s="78" t="s">
        <v>169</v>
      </c>
    </row>
    <row r="102" spans="1:12" s="28" customFormat="1" ht="15.95" customHeight="1">
      <c r="A102" s="122"/>
      <c r="B102" s="26"/>
      <c r="C102" s="73">
        <v>55</v>
      </c>
      <c r="D102" s="73" t="s">
        <v>56</v>
      </c>
      <c r="E102" s="74" t="s">
        <v>106</v>
      </c>
      <c r="F102" s="75" t="s">
        <v>187</v>
      </c>
      <c r="G102" s="76" t="s">
        <v>57</v>
      </c>
      <c r="H102" s="93">
        <v>1</v>
      </c>
      <c r="I102" s="92"/>
      <c r="J102" s="77">
        <f t="shared" si="0"/>
        <v>0</v>
      </c>
      <c r="K102" s="75" t="s">
        <v>58</v>
      </c>
      <c r="L102" s="78" t="s">
        <v>169</v>
      </c>
    </row>
    <row r="103" spans="1:12" s="28" customFormat="1" ht="15.95" customHeight="1">
      <c r="A103" s="122"/>
      <c r="B103" s="26"/>
      <c r="C103" s="73">
        <v>56</v>
      </c>
      <c r="D103" s="73" t="s">
        <v>56</v>
      </c>
      <c r="E103" s="74" t="s">
        <v>107</v>
      </c>
      <c r="F103" s="75" t="s">
        <v>188</v>
      </c>
      <c r="G103" s="76" t="s">
        <v>57</v>
      </c>
      <c r="H103" s="93">
        <v>1</v>
      </c>
      <c r="I103" s="92"/>
      <c r="J103" s="77">
        <f t="shared" si="0"/>
        <v>0</v>
      </c>
      <c r="K103" s="75" t="s">
        <v>58</v>
      </c>
      <c r="L103" s="80" t="s">
        <v>169</v>
      </c>
    </row>
    <row r="104" spans="1:12" s="28" customFormat="1" ht="15.95" customHeight="1">
      <c r="A104" s="122"/>
      <c r="B104" s="26"/>
      <c r="C104" s="73">
        <v>57</v>
      </c>
      <c r="D104" s="73" t="s">
        <v>56</v>
      </c>
      <c r="E104" s="74" t="s">
        <v>110</v>
      </c>
      <c r="F104" s="75" t="s">
        <v>191</v>
      </c>
      <c r="G104" s="76" t="s">
        <v>57</v>
      </c>
      <c r="H104" s="93">
        <v>238</v>
      </c>
      <c r="I104" s="92"/>
      <c r="J104" s="77">
        <f t="shared" si="0"/>
        <v>0</v>
      </c>
      <c r="K104" s="75" t="s">
        <v>58</v>
      </c>
      <c r="L104" s="78" t="s">
        <v>172</v>
      </c>
    </row>
    <row r="105" spans="1:12" s="28" customFormat="1" ht="15.95" customHeight="1">
      <c r="A105" s="122"/>
      <c r="B105" s="26"/>
      <c r="C105" s="73">
        <v>58</v>
      </c>
      <c r="D105" s="73" t="s">
        <v>56</v>
      </c>
      <c r="E105" s="74" t="s">
        <v>357</v>
      </c>
      <c r="F105" s="82" t="s">
        <v>358</v>
      </c>
      <c r="G105" s="76" t="s">
        <v>57</v>
      </c>
      <c r="H105" s="93">
        <v>73</v>
      </c>
      <c r="I105" s="92"/>
      <c r="J105" s="77">
        <f aca="true" t="shared" si="1" ref="J105">H105*I105</f>
        <v>0</v>
      </c>
      <c r="K105" s="75" t="s">
        <v>58</v>
      </c>
      <c r="L105" s="78"/>
    </row>
    <row r="106" spans="1:12" s="28" customFormat="1" ht="15.95" customHeight="1">
      <c r="A106" s="122"/>
      <c r="B106" s="26"/>
      <c r="C106" s="73">
        <v>59</v>
      </c>
      <c r="D106" s="73" t="s">
        <v>56</v>
      </c>
      <c r="E106" s="74" t="s">
        <v>111</v>
      </c>
      <c r="F106" s="82" t="s">
        <v>192</v>
      </c>
      <c r="G106" s="76" t="s">
        <v>57</v>
      </c>
      <c r="H106" s="93">
        <v>83</v>
      </c>
      <c r="I106" s="92"/>
      <c r="J106" s="77">
        <f t="shared" si="0"/>
        <v>0</v>
      </c>
      <c r="K106" s="75" t="s">
        <v>58</v>
      </c>
      <c r="L106" s="78" t="s">
        <v>172</v>
      </c>
    </row>
    <row r="107" spans="1:12" s="28" customFormat="1" ht="15.95" customHeight="1">
      <c r="A107" s="122"/>
      <c r="B107" s="26"/>
      <c r="C107" s="73">
        <v>60</v>
      </c>
      <c r="D107" s="73" t="s">
        <v>56</v>
      </c>
      <c r="E107" s="74" t="s">
        <v>360</v>
      </c>
      <c r="F107" s="82" t="s">
        <v>359</v>
      </c>
      <c r="G107" s="76" t="s">
        <v>57</v>
      </c>
      <c r="H107" s="93">
        <v>7</v>
      </c>
      <c r="I107" s="92"/>
      <c r="J107" s="77">
        <f aca="true" t="shared" si="2" ref="J107">H107*I107</f>
        <v>0</v>
      </c>
      <c r="K107" s="75" t="s">
        <v>58</v>
      </c>
      <c r="L107" s="78"/>
    </row>
    <row r="108" spans="1:12" s="28" customFormat="1" ht="15.95" customHeight="1">
      <c r="A108" s="122"/>
      <c r="B108" s="26"/>
      <c r="C108" s="73">
        <v>61</v>
      </c>
      <c r="D108" s="73" t="s">
        <v>56</v>
      </c>
      <c r="E108" s="74" t="s">
        <v>112</v>
      </c>
      <c r="F108" s="82" t="s">
        <v>193</v>
      </c>
      <c r="G108" s="76" t="s">
        <v>57</v>
      </c>
      <c r="H108" s="93">
        <v>3</v>
      </c>
      <c r="I108" s="92"/>
      <c r="J108" s="77">
        <f t="shared" si="0"/>
        <v>0</v>
      </c>
      <c r="K108" s="75" t="s">
        <v>58</v>
      </c>
      <c r="L108" s="80" t="s">
        <v>172</v>
      </c>
    </row>
    <row r="109" spans="1:12" s="28" customFormat="1" ht="15.95" customHeight="1">
      <c r="A109" s="122"/>
      <c r="B109" s="26"/>
      <c r="C109" s="73">
        <v>62</v>
      </c>
      <c r="D109" s="73" t="s">
        <v>56</v>
      </c>
      <c r="E109" s="74" t="s">
        <v>112</v>
      </c>
      <c r="F109" s="82" t="s">
        <v>361</v>
      </c>
      <c r="G109" s="76" t="s">
        <v>57</v>
      </c>
      <c r="H109" s="93">
        <v>28</v>
      </c>
      <c r="I109" s="92"/>
      <c r="J109" s="77">
        <f aca="true" t="shared" si="3" ref="J109">H109*I109</f>
        <v>0</v>
      </c>
      <c r="K109" s="75" t="s">
        <v>58</v>
      </c>
      <c r="L109" s="80"/>
    </row>
    <row r="110" spans="1:12" s="28" customFormat="1" ht="15.95" customHeight="1">
      <c r="A110" s="122"/>
      <c r="B110" s="26"/>
      <c r="C110" s="73">
        <v>63</v>
      </c>
      <c r="D110" s="73" t="s">
        <v>56</v>
      </c>
      <c r="E110" s="74" t="s">
        <v>118</v>
      </c>
      <c r="F110" s="82" t="s">
        <v>119</v>
      </c>
      <c r="G110" s="76" t="s">
        <v>57</v>
      </c>
      <c r="H110" s="93">
        <v>10</v>
      </c>
      <c r="I110" s="92"/>
      <c r="J110" s="77">
        <f t="shared" si="0"/>
        <v>0</v>
      </c>
      <c r="K110" s="75" t="s">
        <v>58</v>
      </c>
      <c r="L110" s="91" t="s">
        <v>169</v>
      </c>
    </row>
    <row r="111" spans="1:12" s="28" customFormat="1" ht="15.95" customHeight="1">
      <c r="A111" s="122"/>
      <c r="B111" s="26"/>
      <c r="C111" s="73">
        <v>64</v>
      </c>
      <c r="D111" s="73" t="s">
        <v>56</v>
      </c>
      <c r="E111" s="74" t="s">
        <v>120</v>
      </c>
      <c r="F111" s="82" t="s">
        <v>199</v>
      </c>
      <c r="G111" s="76" t="s">
        <v>57</v>
      </c>
      <c r="H111" s="93">
        <v>1</v>
      </c>
      <c r="I111" s="92"/>
      <c r="J111" s="77">
        <f t="shared" si="0"/>
        <v>0</v>
      </c>
      <c r="K111" s="75" t="s">
        <v>58</v>
      </c>
      <c r="L111" s="78" t="s">
        <v>169</v>
      </c>
    </row>
    <row r="112" spans="1:12" s="28" customFormat="1" ht="15.95" customHeight="1">
      <c r="A112" s="122"/>
      <c r="B112" s="26"/>
      <c r="C112" s="73">
        <v>65</v>
      </c>
      <c r="D112" s="73" t="s">
        <v>56</v>
      </c>
      <c r="E112" s="81" t="s">
        <v>121</v>
      </c>
      <c r="F112" s="82" t="s">
        <v>200</v>
      </c>
      <c r="G112" s="83" t="s">
        <v>57</v>
      </c>
      <c r="H112" s="93">
        <v>1</v>
      </c>
      <c r="I112" s="92"/>
      <c r="J112" s="77">
        <f t="shared" si="0"/>
        <v>0</v>
      </c>
      <c r="K112" s="75" t="s">
        <v>58</v>
      </c>
      <c r="L112" s="78" t="s">
        <v>169</v>
      </c>
    </row>
    <row r="113" spans="1:12" s="28" customFormat="1" ht="15.95" customHeight="1">
      <c r="A113" s="122"/>
      <c r="B113" s="26"/>
      <c r="C113" s="73">
        <v>66</v>
      </c>
      <c r="D113" s="73" t="s">
        <v>56</v>
      </c>
      <c r="E113" s="81" t="s">
        <v>215</v>
      </c>
      <c r="F113" s="82" t="s">
        <v>216</v>
      </c>
      <c r="G113" s="83" t="s">
        <v>57</v>
      </c>
      <c r="H113" s="93">
        <v>1</v>
      </c>
      <c r="I113" s="92"/>
      <c r="J113" s="77">
        <f t="shared" si="0"/>
        <v>0</v>
      </c>
      <c r="K113" s="75" t="s">
        <v>58</v>
      </c>
      <c r="L113" s="78" t="s">
        <v>169</v>
      </c>
    </row>
    <row r="114" spans="1:12" s="28" customFormat="1" ht="15.95" customHeight="1">
      <c r="A114" s="122"/>
      <c r="B114" s="26"/>
      <c r="C114" s="73">
        <v>67</v>
      </c>
      <c r="D114" s="73" t="s">
        <v>56</v>
      </c>
      <c r="E114" s="74" t="s">
        <v>130</v>
      </c>
      <c r="F114" s="82" t="s">
        <v>209</v>
      </c>
      <c r="G114" s="76" t="s">
        <v>57</v>
      </c>
      <c r="H114" s="93">
        <v>1</v>
      </c>
      <c r="I114" s="92"/>
      <c r="J114" s="77">
        <f t="shared" si="0"/>
        <v>0</v>
      </c>
      <c r="K114" s="75" t="s">
        <v>58</v>
      </c>
      <c r="L114" s="78" t="s">
        <v>169</v>
      </c>
    </row>
    <row r="115" spans="1:12" s="28" customFormat="1" ht="15.95" customHeight="1">
      <c r="A115" s="122"/>
      <c r="B115" s="26"/>
      <c r="C115" s="73">
        <v>68</v>
      </c>
      <c r="D115" s="73" t="s">
        <v>56</v>
      </c>
      <c r="E115" s="74" t="s">
        <v>134</v>
      </c>
      <c r="F115" s="82" t="s">
        <v>213</v>
      </c>
      <c r="G115" s="76" t="s">
        <v>57</v>
      </c>
      <c r="H115" s="93">
        <v>1</v>
      </c>
      <c r="I115" s="92"/>
      <c r="J115" s="77">
        <f t="shared" si="0"/>
        <v>0</v>
      </c>
      <c r="K115" s="75" t="s">
        <v>58</v>
      </c>
      <c r="L115" s="78" t="s">
        <v>169</v>
      </c>
    </row>
    <row r="116" spans="1:12" s="28" customFormat="1" ht="15.95" customHeight="1">
      <c r="A116" s="122"/>
      <c r="B116" s="26"/>
      <c r="C116" s="73">
        <v>69</v>
      </c>
      <c r="D116" s="73" t="s">
        <v>56</v>
      </c>
      <c r="E116" s="74" t="s">
        <v>135</v>
      </c>
      <c r="F116" s="82" t="s">
        <v>214</v>
      </c>
      <c r="G116" s="76" t="s">
        <v>57</v>
      </c>
      <c r="H116" s="93">
        <v>2</v>
      </c>
      <c r="I116" s="92"/>
      <c r="J116" s="77">
        <f t="shared" si="0"/>
        <v>0</v>
      </c>
      <c r="K116" s="75" t="s">
        <v>58</v>
      </c>
      <c r="L116" s="78" t="s">
        <v>169</v>
      </c>
    </row>
    <row r="117" spans="1:12" s="28" customFormat="1" ht="15.95" customHeight="1">
      <c r="A117" s="122"/>
      <c r="B117" s="26"/>
      <c r="C117" s="73">
        <v>70</v>
      </c>
      <c r="D117" s="73" t="s">
        <v>56</v>
      </c>
      <c r="E117" s="74" t="s">
        <v>362</v>
      </c>
      <c r="F117" s="82" t="s">
        <v>363</v>
      </c>
      <c r="G117" s="76" t="s">
        <v>57</v>
      </c>
      <c r="H117" s="93">
        <v>32</v>
      </c>
      <c r="I117" s="92"/>
      <c r="J117" s="77">
        <f t="shared" si="0"/>
        <v>0</v>
      </c>
      <c r="K117" s="75" t="s">
        <v>58</v>
      </c>
      <c r="L117" s="78" t="s">
        <v>172</v>
      </c>
    </row>
    <row r="118" spans="1:12" s="28" customFormat="1" ht="24">
      <c r="A118" s="122"/>
      <c r="B118" s="26"/>
      <c r="C118" s="73">
        <v>71</v>
      </c>
      <c r="D118" s="73" t="s">
        <v>56</v>
      </c>
      <c r="E118" s="74" t="s">
        <v>138</v>
      </c>
      <c r="F118" s="75" t="s">
        <v>218</v>
      </c>
      <c r="G118" s="76" t="s">
        <v>57</v>
      </c>
      <c r="H118" s="93">
        <v>2</v>
      </c>
      <c r="I118" s="92"/>
      <c r="J118" s="77">
        <f t="shared" si="0"/>
        <v>0</v>
      </c>
      <c r="K118" s="75" t="s">
        <v>58</v>
      </c>
      <c r="L118" s="78" t="s">
        <v>169</v>
      </c>
    </row>
    <row r="119" spans="1:12" s="28" customFormat="1" ht="15.95" customHeight="1">
      <c r="A119" s="122"/>
      <c r="B119" s="26"/>
      <c r="C119" s="73">
        <v>72</v>
      </c>
      <c r="D119" s="73" t="s">
        <v>56</v>
      </c>
      <c r="E119" s="74" t="s">
        <v>139</v>
      </c>
      <c r="F119" s="75" t="s">
        <v>240</v>
      </c>
      <c r="G119" s="76" t="s">
        <v>57</v>
      </c>
      <c r="H119" s="93" t="s">
        <v>72</v>
      </c>
      <c r="I119" s="92"/>
      <c r="J119" s="77">
        <f t="shared" si="0"/>
        <v>0</v>
      </c>
      <c r="K119" s="75" t="s">
        <v>58</v>
      </c>
      <c r="L119" s="80" t="s">
        <v>169</v>
      </c>
    </row>
    <row r="120" spans="1:12" s="28" customFormat="1" ht="15.95" customHeight="1">
      <c r="A120" s="122"/>
      <c r="B120" s="26"/>
      <c r="C120" s="73">
        <v>73</v>
      </c>
      <c r="D120" s="73" t="s">
        <v>56</v>
      </c>
      <c r="E120" s="74" t="s">
        <v>140</v>
      </c>
      <c r="F120" s="75" t="s">
        <v>221</v>
      </c>
      <c r="G120" s="76" t="s">
        <v>57</v>
      </c>
      <c r="H120" s="93" t="s">
        <v>79</v>
      </c>
      <c r="I120" s="92"/>
      <c r="J120" s="77">
        <f t="shared" si="0"/>
        <v>0</v>
      </c>
      <c r="K120" s="75" t="s">
        <v>58</v>
      </c>
      <c r="L120" s="90" t="s">
        <v>169</v>
      </c>
    </row>
    <row r="121" spans="1:12" s="28" customFormat="1" ht="15.95" customHeight="1">
      <c r="A121" s="122"/>
      <c r="B121" s="26"/>
      <c r="C121" s="73">
        <v>74</v>
      </c>
      <c r="D121" s="73" t="s">
        <v>56</v>
      </c>
      <c r="E121" s="74" t="s">
        <v>300</v>
      </c>
      <c r="F121" s="75" t="s">
        <v>338</v>
      </c>
      <c r="G121" s="76" t="s">
        <v>57</v>
      </c>
      <c r="H121" s="93">
        <v>14</v>
      </c>
      <c r="I121" s="92"/>
      <c r="J121" s="77">
        <f t="shared" si="0"/>
        <v>0</v>
      </c>
      <c r="K121" s="75" t="s">
        <v>58</v>
      </c>
      <c r="L121" s="90" t="s">
        <v>169</v>
      </c>
    </row>
    <row r="122" spans="1:12" s="28" customFormat="1" ht="15.95" customHeight="1">
      <c r="A122" s="122"/>
      <c r="B122" s="26"/>
      <c r="C122" s="73">
        <v>75</v>
      </c>
      <c r="D122" s="73" t="s">
        <v>56</v>
      </c>
      <c r="E122" s="74" t="s">
        <v>141</v>
      </c>
      <c r="F122" s="75" t="s">
        <v>142</v>
      </c>
      <c r="G122" s="76" t="s">
        <v>57</v>
      </c>
      <c r="H122" s="93">
        <v>50</v>
      </c>
      <c r="I122" s="92"/>
      <c r="J122" s="77">
        <f t="shared" si="0"/>
        <v>0</v>
      </c>
      <c r="K122" s="75" t="s">
        <v>58</v>
      </c>
      <c r="L122" s="27" t="s">
        <v>169</v>
      </c>
    </row>
    <row r="123" spans="1:12" s="28" customFormat="1" ht="15.95" customHeight="1">
      <c r="A123" s="122"/>
      <c r="B123" s="26"/>
      <c r="C123" s="73">
        <v>76</v>
      </c>
      <c r="D123" s="73" t="s">
        <v>56</v>
      </c>
      <c r="E123" s="74" t="s">
        <v>220</v>
      </c>
      <c r="F123" s="75" t="s">
        <v>219</v>
      </c>
      <c r="G123" s="76" t="s">
        <v>57</v>
      </c>
      <c r="H123" s="93">
        <v>240</v>
      </c>
      <c r="I123" s="92"/>
      <c r="J123" s="77">
        <f t="shared" si="0"/>
        <v>0</v>
      </c>
      <c r="K123" s="75" t="s">
        <v>58</v>
      </c>
      <c r="L123" s="78" t="s">
        <v>169</v>
      </c>
    </row>
    <row r="124" spans="1:12" s="28" customFormat="1" ht="15.95" customHeight="1">
      <c r="A124" s="122"/>
      <c r="B124" s="26"/>
      <c r="C124" s="73">
        <v>77</v>
      </c>
      <c r="D124" s="73" t="s">
        <v>56</v>
      </c>
      <c r="E124" s="74" t="s">
        <v>143</v>
      </c>
      <c r="F124" s="75" t="s">
        <v>222</v>
      </c>
      <c r="G124" s="76" t="s">
        <v>57</v>
      </c>
      <c r="H124" s="93">
        <v>15</v>
      </c>
      <c r="I124" s="92"/>
      <c r="J124" s="77">
        <f t="shared" si="0"/>
        <v>0</v>
      </c>
      <c r="K124" s="75" t="s">
        <v>58</v>
      </c>
      <c r="L124" s="78" t="s">
        <v>169</v>
      </c>
    </row>
    <row r="125" spans="1:12" s="28" customFormat="1" ht="15.95" customHeight="1">
      <c r="A125" s="122"/>
      <c r="B125" s="26"/>
      <c r="C125" s="73">
        <v>78</v>
      </c>
      <c r="D125" s="73" t="s">
        <v>56</v>
      </c>
      <c r="E125" s="74" t="s">
        <v>144</v>
      </c>
      <c r="F125" s="75" t="s">
        <v>223</v>
      </c>
      <c r="G125" s="76" t="s">
        <v>57</v>
      </c>
      <c r="H125" s="93">
        <v>73</v>
      </c>
      <c r="I125" s="92"/>
      <c r="J125" s="77">
        <f t="shared" si="0"/>
        <v>0</v>
      </c>
      <c r="K125" s="75" t="s">
        <v>58</v>
      </c>
      <c r="L125" s="78" t="s">
        <v>169</v>
      </c>
    </row>
    <row r="126" spans="1:12" s="28" customFormat="1" ht="15.95" customHeight="1">
      <c r="A126" s="122"/>
      <c r="B126" s="26"/>
      <c r="C126" s="73">
        <v>79</v>
      </c>
      <c r="D126" s="73" t="s">
        <v>56</v>
      </c>
      <c r="E126" s="74" t="s">
        <v>145</v>
      </c>
      <c r="F126" s="75" t="s">
        <v>224</v>
      </c>
      <c r="G126" s="76" t="s">
        <v>57</v>
      </c>
      <c r="H126" s="93">
        <v>9</v>
      </c>
      <c r="I126" s="92"/>
      <c r="J126" s="77">
        <f t="shared" si="0"/>
        <v>0</v>
      </c>
      <c r="K126" s="75" t="s">
        <v>58</v>
      </c>
      <c r="L126" s="78" t="s">
        <v>171</v>
      </c>
    </row>
    <row r="127" spans="1:12" s="28" customFormat="1" ht="15.95" customHeight="1">
      <c r="A127" s="122"/>
      <c r="B127" s="26"/>
      <c r="C127" s="73">
        <v>80</v>
      </c>
      <c r="D127" s="73" t="s">
        <v>56</v>
      </c>
      <c r="E127" s="74" t="s">
        <v>146</v>
      </c>
      <c r="F127" s="75" t="s">
        <v>225</v>
      </c>
      <c r="G127" s="76" t="s">
        <v>57</v>
      </c>
      <c r="H127" s="93">
        <v>23</v>
      </c>
      <c r="I127" s="92"/>
      <c r="J127" s="77">
        <f t="shared" si="0"/>
        <v>0</v>
      </c>
      <c r="K127" s="75" t="s">
        <v>58</v>
      </c>
      <c r="L127" s="27" t="s">
        <v>171</v>
      </c>
    </row>
    <row r="128" spans="1:12" s="28" customFormat="1" ht="15.95" customHeight="1">
      <c r="A128" s="122"/>
      <c r="B128" s="26"/>
      <c r="C128" s="73">
        <v>81</v>
      </c>
      <c r="D128" s="73" t="s">
        <v>56</v>
      </c>
      <c r="E128" s="74" t="s">
        <v>147</v>
      </c>
      <c r="F128" s="75" t="s">
        <v>226</v>
      </c>
      <c r="G128" s="76" t="s">
        <v>57</v>
      </c>
      <c r="H128" s="93">
        <v>76</v>
      </c>
      <c r="I128" s="92"/>
      <c r="J128" s="77">
        <f t="shared" si="0"/>
        <v>0</v>
      </c>
      <c r="K128" s="75" t="s">
        <v>58</v>
      </c>
      <c r="L128" s="78" t="s">
        <v>169</v>
      </c>
    </row>
    <row r="129" spans="1:12" s="28" customFormat="1" ht="15.95" customHeight="1">
      <c r="A129" s="122"/>
      <c r="B129" s="26"/>
      <c r="C129" s="73">
        <v>82</v>
      </c>
      <c r="D129" s="73" t="s">
        <v>56</v>
      </c>
      <c r="E129" s="81" t="s">
        <v>314</v>
      </c>
      <c r="F129" s="82" t="s">
        <v>315</v>
      </c>
      <c r="G129" s="76" t="s">
        <v>57</v>
      </c>
      <c r="H129" s="93">
        <v>20</v>
      </c>
      <c r="I129" s="92"/>
      <c r="J129" s="77">
        <f t="shared" si="0"/>
        <v>0</v>
      </c>
      <c r="K129" s="75" t="s">
        <v>58</v>
      </c>
      <c r="L129" s="27" t="s">
        <v>169</v>
      </c>
    </row>
    <row r="130" spans="1:12" s="28" customFormat="1" ht="15.95" customHeight="1">
      <c r="A130" s="122"/>
      <c r="B130" s="26"/>
      <c r="C130" s="73">
        <v>83</v>
      </c>
      <c r="D130" s="73" t="s">
        <v>56</v>
      </c>
      <c r="E130" s="74" t="s">
        <v>153</v>
      </c>
      <c r="F130" s="75" t="s">
        <v>154</v>
      </c>
      <c r="G130" s="76" t="s">
        <v>57</v>
      </c>
      <c r="H130" s="93">
        <v>20</v>
      </c>
      <c r="I130" s="92"/>
      <c r="J130" s="77">
        <f t="shared" si="0"/>
        <v>0</v>
      </c>
      <c r="K130" s="75" t="s">
        <v>58</v>
      </c>
      <c r="L130" s="78" t="s">
        <v>169</v>
      </c>
    </row>
    <row r="131" spans="1:12" s="28" customFormat="1" ht="15.95" customHeight="1">
      <c r="A131" s="122"/>
      <c r="B131" s="26"/>
      <c r="C131" s="73">
        <v>84</v>
      </c>
      <c r="D131" s="73" t="s">
        <v>56</v>
      </c>
      <c r="E131" s="74" t="s">
        <v>155</v>
      </c>
      <c r="F131" s="75" t="s">
        <v>156</v>
      </c>
      <c r="G131" s="76" t="s">
        <v>57</v>
      </c>
      <c r="H131" s="93">
        <v>20</v>
      </c>
      <c r="I131" s="92"/>
      <c r="J131" s="77">
        <f t="shared" si="0"/>
        <v>0</v>
      </c>
      <c r="K131" s="75" t="s">
        <v>58</v>
      </c>
      <c r="L131" s="78" t="s">
        <v>169</v>
      </c>
    </row>
    <row r="132" spans="1:12" s="28" customFormat="1" ht="15.95" customHeight="1">
      <c r="A132" s="122"/>
      <c r="B132" s="26"/>
      <c r="C132" s="73">
        <v>85</v>
      </c>
      <c r="D132" s="73" t="s">
        <v>56</v>
      </c>
      <c r="E132" s="74" t="s">
        <v>157</v>
      </c>
      <c r="F132" s="75" t="s">
        <v>158</v>
      </c>
      <c r="G132" s="76" t="s">
        <v>57</v>
      </c>
      <c r="H132" s="93">
        <v>10</v>
      </c>
      <c r="I132" s="92"/>
      <c r="J132" s="77">
        <f t="shared" si="0"/>
        <v>0</v>
      </c>
      <c r="K132" s="75" t="s">
        <v>58</v>
      </c>
      <c r="L132" s="78" t="s">
        <v>169</v>
      </c>
    </row>
    <row r="133" spans="1:12" s="28" customFormat="1" ht="15.95" customHeight="1">
      <c r="A133" s="122"/>
      <c r="B133" s="26"/>
      <c r="C133" s="73">
        <v>86</v>
      </c>
      <c r="D133" s="73" t="s">
        <v>56</v>
      </c>
      <c r="E133" s="74" t="s">
        <v>159</v>
      </c>
      <c r="F133" s="75" t="s">
        <v>228</v>
      </c>
      <c r="G133" s="76" t="s">
        <v>57</v>
      </c>
      <c r="H133" s="93">
        <v>4</v>
      </c>
      <c r="I133" s="92"/>
      <c r="J133" s="77">
        <f t="shared" si="0"/>
        <v>0</v>
      </c>
      <c r="K133" s="75" t="s">
        <v>58</v>
      </c>
      <c r="L133" s="78" t="s">
        <v>172</v>
      </c>
    </row>
    <row r="134" spans="1:12" s="28" customFormat="1" ht="15.95" customHeight="1">
      <c r="A134" s="122"/>
      <c r="B134" s="26"/>
      <c r="C134" s="73">
        <v>87</v>
      </c>
      <c r="D134" s="73" t="s">
        <v>56</v>
      </c>
      <c r="E134" s="74" t="s">
        <v>229</v>
      </c>
      <c r="F134" s="75" t="s">
        <v>335</v>
      </c>
      <c r="G134" s="76" t="s">
        <v>57</v>
      </c>
      <c r="H134" s="93">
        <v>3</v>
      </c>
      <c r="I134" s="92"/>
      <c r="J134" s="77">
        <f t="shared" si="0"/>
        <v>0</v>
      </c>
      <c r="K134" s="75" t="s">
        <v>58</v>
      </c>
      <c r="L134" s="78" t="s">
        <v>169</v>
      </c>
    </row>
    <row r="135" spans="1:12" s="28" customFormat="1" ht="15.95" customHeight="1">
      <c r="A135" s="122"/>
      <c r="B135" s="26"/>
      <c r="C135" s="73">
        <v>88</v>
      </c>
      <c r="D135" s="73" t="s">
        <v>56</v>
      </c>
      <c r="E135" s="74" t="s">
        <v>230</v>
      </c>
      <c r="F135" s="75" t="s">
        <v>231</v>
      </c>
      <c r="G135" s="76" t="s">
        <v>57</v>
      </c>
      <c r="H135" s="93">
        <v>8</v>
      </c>
      <c r="I135" s="92"/>
      <c r="J135" s="77">
        <f t="shared" si="0"/>
        <v>0</v>
      </c>
      <c r="K135" s="75" t="s">
        <v>58</v>
      </c>
      <c r="L135" s="78" t="s">
        <v>169</v>
      </c>
    </row>
    <row r="136" spans="1:12" s="28" customFormat="1" ht="15.95" customHeight="1">
      <c r="A136" s="122"/>
      <c r="B136" s="26"/>
      <c r="C136" s="73">
        <v>89</v>
      </c>
      <c r="D136" s="73" t="s">
        <v>56</v>
      </c>
      <c r="E136" s="74" t="s">
        <v>235</v>
      </c>
      <c r="F136" s="75" t="s">
        <v>234</v>
      </c>
      <c r="G136" s="76" t="s">
        <v>57</v>
      </c>
      <c r="H136" s="93">
        <v>20</v>
      </c>
      <c r="I136" s="92"/>
      <c r="J136" s="77">
        <f t="shared" si="0"/>
        <v>0</v>
      </c>
      <c r="K136" s="75" t="s">
        <v>58</v>
      </c>
      <c r="L136" s="27" t="s">
        <v>172</v>
      </c>
    </row>
    <row r="137" spans="1:12" s="28" customFormat="1" ht="15.95" customHeight="1">
      <c r="A137" s="122"/>
      <c r="B137" s="26"/>
      <c r="C137" s="73">
        <v>90</v>
      </c>
      <c r="D137" s="73" t="s">
        <v>56</v>
      </c>
      <c r="E137" s="74" t="s">
        <v>251</v>
      </c>
      <c r="F137" s="75" t="s">
        <v>277</v>
      </c>
      <c r="G137" s="76" t="s">
        <v>57</v>
      </c>
      <c r="H137" s="93">
        <v>1</v>
      </c>
      <c r="I137" s="92"/>
      <c r="J137" s="77">
        <f t="shared" si="0"/>
        <v>0</v>
      </c>
      <c r="K137" s="75" t="s">
        <v>58</v>
      </c>
      <c r="L137" s="90" t="s">
        <v>169</v>
      </c>
    </row>
    <row r="138" spans="1:12" s="28" customFormat="1" ht="15.95" customHeight="1">
      <c r="A138" s="122"/>
      <c r="B138" s="26"/>
      <c r="C138" s="73">
        <v>91</v>
      </c>
      <c r="D138" s="73" t="s">
        <v>56</v>
      </c>
      <c r="E138" s="74" t="s">
        <v>311</v>
      </c>
      <c r="F138" s="75" t="s">
        <v>368</v>
      </c>
      <c r="G138" s="76" t="s">
        <v>57</v>
      </c>
      <c r="H138" s="94">
        <v>1</v>
      </c>
      <c r="I138" s="92"/>
      <c r="J138" s="77">
        <f t="shared" si="0"/>
        <v>0</v>
      </c>
      <c r="K138" s="75" t="s">
        <v>58</v>
      </c>
      <c r="L138" s="27" t="s">
        <v>171</v>
      </c>
    </row>
    <row r="139" spans="1:12" s="28" customFormat="1" ht="15.95" customHeight="1">
      <c r="A139" s="122"/>
      <c r="B139" s="26"/>
      <c r="C139" s="73">
        <v>92</v>
      </c>
      <c r="D139" s="73" t="s">
        <v>56</v>
      </c>
      <c r="E139" s="74" t="s">
        <v>312</v>
      </c>
      <c r="F139" s="75" t="s">
        <v>369</v>
      </c>
      <c r="G139" s="76" t="s">
        <v>57</v>
      </c>
      <c r="H139" s="94">
        <v>1</v>
      </c>
      <c r="I139" s="92"/>
      <c r="J139" s="77">
        <f t="shared" si="0"/>
        <v>0</v>
      </c>
      <c r="K139" s="75" t="s">
        <v>58</v>
      </c>
      <c r="L139" s="27" t="s">
        <v>171</v>
      </c>
    </row>
    <row r="140" spans="1:12" s="28" customFormat="1" ht="15.95" customHeight="1">
      <c r="A140" s="122"/>
      <c r="B140" s="26"/>
      <c r="C140" s="73">
        <v>93</v>
      </c>
      <c r="D140" s="73" t="s">
        <v>56</v>
      </c>
      <c r="E140" s="81" t="s">
        <v>313</v>
      </c>
      <c r="F140" s="82" t="s">
        <v>370</v>
      </c>
      <c r="G140" s="83" t="s">
        <v>57</v>
      </c>
      <c r="H140" s="94">
        <v>1</v>
      </c>
      <c r="I140" s="92"/>
      <c r="J140" s="77">
        <f t="shared" si="0"/>
        <v>0</v>
      </c>
      <c r="K140" s="82" t="s">
        <v>58</v>
      </c>
      <c r="L140" s="27" t="s">
        <v>169</v>
      </c>
    </row>
    <row r="141" spans="1:12" s="28" customFormat="1" ht="15.95" customHeight="1">
      <c r="A141" s="122"/>
      <c r="B141" s="26"/>
      <c r="C141" s="73">
        <v>94</v>
      </c>
      <c r="D141" s="73" t="s">
        <v>56</v>
      </c>
      <c r="E141" s="81" t="s">
        <v>316</v>
      </c>
      <c r="F141" s="82" t="s">
        <v>371</v>
      </c>
      <c r="G141" s="83" t="s">
        <v>57</v>
      </c>
      <c r="H141" s="94">
        <v>1</v>
      </c>
      <c r="I141" s="92"/>
      <c r="J141" s="77">
        <f t="shared" si="0"/>
        <v>0</v>
      </c>
      <c r="K141" s="82" t="s">
        <v>58</v>
      </c>
      <c r="L141" s="27" t="s">
        <v>169</v>
      </c>
    </row>
    <row r="142" spans="1:12" s="28" customFormat="1" ht="15.95" customHeight="1">
      <c r="A142" s="122"/>
      <c r="B142" s="26"/>
      <c r="C142" s="73">
        <v>95</v>
      </c>
      <c r="D142" s="73" t="s">
        <v>56</v>
      </c>
      <c r="E142" s="81" t="s">
        <v>367</v>
      </c>
      <c r="F142" s="82" t="s">
        <v>372</v>
      </c>
      <c r="G142" s="83" t="s">
        <v>57</v>
      </c>
      <c r="H142" s="94">
        <v>4</v>
      </c>
      <c r="I142" s="92"/>
      <c r="J142" s="77">
        <f aca="true" t="shared" si="4" ref="J142">H142*I142</f>
        <v>0</v>
      </c>
      <c r="K142" s="82" t="s">
        <v>58</v>
      </c>
      <c r="L142" s="27"/>
    </row>
    <row r="143" spans="1:12" s="28" customFormat="1" ht="15.95" customHeight="1">
      <c r="A143" s="122"/>
      <c r="B143" s="26"/>
      <c r="C143" s="73">
        <v>96</v>
      </c>
      <c r="D143" s="73" t="s">
        <v>56</v>
      </c>
      <c r="E143" s="74" t="s">
        <v>163</v>
      </c>
      <c r="F143" s="82" t="s">
        <v>242</v>
      </c>
      <c r="G143" s="76" t="s">
        <v>57</v>
      </c>
      <c r="H143" s="93">
        <v>154</v>
      </c>
      <c r="I143" s="92"/>
      <c r="J143" s="77">
        <f t="shared" si="0"/>
        <v>0</v>
      </c>
      <c r="K143" s="75" t="s">
        <v>58</v>
      </c>
      <c r="L143" s="78" t="s">
        <v>169</v>
      </c>
    </row>
    <row r="144" spans="1:12" s="28" customFormat="1" ht="15.95" customHeight="1">
      <c r="A144" s="122"/>
      <c r="B144" s="26"/>
      <c r="C144" s="73">
        <v>97</v>
      </c>
      <c r="D144" s="73" t="s">
        <v>56</v>
      </c>
      <c r="E144" s="74" t="s">
        <v>244</v>
      </c>
      <c r="F144" s="82" t="s">
        <v>243</v>
      </c>
      <c r="G144" s="76" t="s">
        <v>57</v>
      </c>
      <c r="H144" s="93">
        <v>35</v>
      </c>
      <c r="I144" s="92"/>
      <c r="J144" s="77">
        <f t="shared" si="0"/>
        <v>0</v>
      </c>
      <c r="K144" s="75" t="s">
        <v>58</v>
      </c>
      <c r="L144" s="78" t="s">
        <v>169</v>
      </c>
    </row>
    <row r="145" spans="1:12" s="28" customFormat="1" ht="15.95" customHeight="1">
      <c r="A145" s="122"/>
      <c r="B145" s="26"/>
      <c r="C145" s="73">
        <v>98</v>
      </c>
      <c r="D145" s="73" t="s">
        <v>56</v>
      </c>
      <c r="E145" s="74" t="s">
        <v>245</v>
      </c>
      <c r="F145" s="82" t="s">
        <v>246</v>
      </c>
      <c r="G145" s="76" t="s">
        <v>57</v>
      </c>
      <c r="H145" s="93">
        <v>51</v>
      </c>
      <c r="I145" s="92"/>
      <c r="J145" s="77">
        <f t="shared" si="0"/>
        <v>0</v>
      </c>
      <c r="K145" s="75" t="s">
        <v>58</v>
      </c>
      <c r="L145" s="78" t="s">
        <v>169</v>
      </c>
    </row>
    <row r="146" spans="1:12" s="28" customFormat="1" ht="15.95" customHeight="1">
      <c r="A146" s="122"/>
      <c r="B146" s="26"/>
      <c r="C146" s="73">
        <v>99</v>
      </c>
      <c r="D146" s="73" t="s">
        <v>56</v>
      </c>
      <c r="E146" s="74" t="s">
        <v>161</v>
      </c>
      <c r="F146" s="82" t="s">
        <v>237</v>
      </c>
      <c r="G146" s="76" t="s">
        <v>57</v>
      </c>
      <c r="H146" s="93">
        <v>148</v>
      </c>
      <c r="I146" s="92"/>
      <c r="J146" s="77">
        <f t="shared" si="0"/>
        <v>0</v>
      </c>
      <c r="K146" s="75" t="s">
        <v>58</v>
      </c>
      <c r="L146" s="78" t="s">
        <v>169</v>
      </c>
    </row>
    <row r="147" spans="1:12" s="28" customFormat="1" ht="15.95" customHeight="1">
      <c r="A147" s="122"/>
      <c r="B147" s="26"/>
      <c r="C147" s="73">
        <v>100</v>
      </c>
      <c r="D147" s="73" t="s">
        <v>56</v>
      </c>
      <c r="E147" s="74" t="s">
        <v>166</v>
      </c>
      <c r="F147" s="82" t="s">
        <v>238</v>
      </c>
      <c r="G147" s="76" t="s">
        <v>57</v>
      </c>
      <c r="H147" s="93">
        <v>198</v>
      </c>
      <c r="I147" s="92"/>
      <c r="J147" s="77">
        <f t="shared" si="0"/>
        <v>0</v>
      </c>
      <c r="K147" s="75" t="s">
        <v>58</v>
      </c>
      <c r="L147" s="78" t="s">
        <v>169</v>
      </c>
    </row>
    <row r="148" spans="1:12" s="28" customFormat="1" ht="15.95" customHeight="1">
      <c r="A148" s="122"/>
      <c r="B148" s="26"/>
      <c r="C148" s="73">
        <v>101</v>
      </c>
      <c r="D148" s="73" t="s">
        <v>56</v>
      </c>
      <c r="E148" s="74" t="s">
        <v>168</v>
      </c>
      <c r="F148" s="82" t="s">
        <v>247</v>
      </c>
      <c r="G148" s="76" t="s">
        <v>57</v>
      </c>
      <c r="H148" s="93">
        <v>188</v>
      </c>
      <c r="I148" s="92"/>
      <c r="J148" s="77">
        <f t="shared" si="0"/>
        <v>0</v>
      </c>
      <c r="K148" s="75" t="s">
        <v>58</v>
      </c>
      <c r="L148" s="78" t="s">
        <v>169</v>
      </c>
    </row>
    <row r="149" spans="1:12" s="28" customFormat="1" ht="15.95" customHeight="1">
      <c r="A149" s="122"/>
      <c r="B149" s="26"/>
      <c r="C149" s="73">
        <v>102</v>
      </c>
      <c r="D149" s="73" t="s">
        <v>56</v>
      </c>
      <c r="E149" s="74" t="s">
        <v>160</v>
      </c>
      <c r="F149" s="75" t="s">
        <v>236</v>
      </c>
      <c r="G149" s="76" t="s">
        <v>57</v>
      </c>
      <c r="H149" s="93">
        <v>420</v>
      </c>
      <c r="I149" s="92"/>
      <c r="J149" s="77">
        <f t="shared" si="0"/>
        <v>0</v>
      </c>
      <c r="K149" s="75" t="s">
        <v>58</v>
      </c>
      <c r="L149" s="78" t="s">
        <v>169</v>
      </c>
    </row>
    <row r="150" spans="1:12" s="28" customFormat="1" ht="15.95" customHeight="1">
      <c r="A150" s="122"/>
      <c r="B150" s="26"/>
      <c r="C150" s="73">
        <v>103</v>
      </c>
      <c r="D150" s="73" t="s">
        <v>56</v>
      </c>
      <c r="E150" s="74" t="s">
        <v>248</v>
      </c>
      <c r="F150" s="75" t="s">
        <v>249</v>
      </c>
      <c r="G150" s="76" t="s">
        <v>57</v>
      </c>
      <c r="H150" s="93">
        <v>150</v>
      </c>
      <c r="I150" s="92"/>
      <c r="J150" s="77">
        <f t="shared" si="0"/>
        <v>0</v>
      </c>
      <c r="K150" s="75" t="s">
        <v>58</v>
      </c>
      <c r="L150" s="78" t="s">
        <v>169</v>
      </c>
    </row>
    <row r="151" spans="1:12" s="28" customFormat="1" ht="15.95" customHeight="1">
      <c r="A151" s="122"/>
      <c r="B151" s="26"/>
      <c r="C151" s="73">
        <v>104</v>
      </c>
      <c r="D151" s="73" t="s">
        <v>56</v>
      </c>
      <c r="E151" s="74" t="s">
        <v>162</v>
      </c>
      <c r="F151" s="82" t="s">
        <v>241</v>
      </c>
      <c r="G151" s="76" t="s">
        <v>57</v>
      </c>
      <c r="H151" s="93">
        <v>293</v>
      </c>
      <c r="I151" s="92"/>
      <c r="J151" s="77">
        <f t="shared" si="0"/>
        <v>0</v>
      </c>
      <c r="K151" s="75" t="s">
        <v>58</v>
      </c>
      <c r="L151" s="78" t="s">
        <v>169</v>
      </c>
    </row>
    <row r="152" spans="1:12" s="28" customFormat="1" ht="15.95" customHeight="1">
      <c r="A152" s="122"/>
      <c r="B152" s="26"/>
      <c r="C152" s="73">
        <v>105</v>
      </c>
      <c r="D152" s="73" t="s">
        <v>56</v>
      </c>
      <c r="E152" s="81" t="s">
        <v>167</v>
      </c>
      <c r="F152" s="82" t="s">
        <v>239</v>
      </c>
      <c r="G152" s="83" t="s">
        <v>57</v>
      </c>
      <c r="H152" s="93">
        <v>203</v>
      </c>
      <c r="I152" s="92"/>
      <c r="J152" s="77">
        <f t="shared" si="0"/>
        <v>0</v>
      </c>
      <c r="K152" s="75" t="s">
        <v>58</v>
      </c>
      <c r="L152" s="78" t="s">
        <v>169</v>
      </c>
    </row>
    <row r="153" spans="1:12" s="28" customFormat="1" ht="15.95" customHeight="1">
      <c r="A153" s="122"/>
      <c r="B153" s="26"/>
      <c r="C153" s="73">
        <v>106</v>
      </c>
      <c r="D153" s="73" t="s">
        <v>56</v>
      </c>
      <c r="E153" s="74" t="s">
        <v>164</v>
      </c>
      <c r="F153" s="82" t="s">
        <v>165</v>
      </c>
      <c r="G153" s="76" t="s">
        <v>57</v>
      </c>
      <c r="H153" s="93">
        <v>105</v>
      </c>
      <c r="I153" s="92"/>
      <c r="J153" s="77">
        <f t="shared" si="0"/>
        <v>0</v>
      </c>
      <c r="K153" s="75" t="s">
        <v>58</v>
      </c>
      <c r="L153" s="78" t="s">
        <v>169</v>
      </c>
    </row>
    <row r="154" spans="8:13" ht="12">
      <c r="H154" s="95"/>
      <c r="M154" s="28"/>
    </row>
    <row r="155" spans="4:13" ht="15">
      <c r="D155" s="69" t="s">
        <v>35</v>
      </c>
      <c r="E155" s="70" t="s">
        <v>89</v>
      </c>
      <c r="F155" s="70" t="s">
        <v>323</v>
      </c>
      <c r="G155" s="67"/>
      <c r="H155" s="96"/>
      <c r="I155" s="67"/>
      <c r="J155" s="71">
        <f>SUBTOTAL(9,J156:J173)</f>
        <v>0</v>
      </c>
      <c r="M155" s="28"/>
    </row>
    <row r="156" spans="1:12" s="28" customFormat="1" ht="15.95" customHeight="1">
      <c r="A156" s="122"/>
      <c r="B156" s="26"/>
      <c r="C156" s="73">
        <v>107</v>
      </c>
      <c r="D156" s="73" t="s">
        <v>56</v>
      </c>
      <c r="E156" s="81" t="s">
        <v>99</v>
      </c>
      <c r="F156" s="82" t="s">
        <v>353</v>
      </c>
      <c r="G156" s="83" t="s">
        <v>57</v>
      </c>
      <c r="H156" s="93">
        <v>5</v>
      </c>
      <c r="I156" s="92"/>
      <c r="J156" s="77">
        <f>H156*I156</f>
        <v>0</v>
      </c>
      <c r="K156" s="75" t="s">
        <v>58</v>
      </c>
      <c r="L156" s="78"/>
    </row>
    <row r="157" spans="1:12" s="28" customFormat="1" ht="15.95" customHeight="1">
      <c r="A157" s="122"/>
      <c r="B157" s="26"/>
      <c r="C157" s="73">
        <v>108</v>
      </c>
      <c r="D157" s="73" t="s">
        <v>56</v>
      </c>
      <c r="E157" s="81" t="s">
        <v>283</v>
      </c>
      <c r="F157" s="82" t="s">
        <v>351</v>
      </c>
      <c r="G157" s="83" t="s">
        <v>57</v>
      </c>
      <c r="H157" s="93">
        <v>16</v>
      </c>
      <c r="I157" s="92"/>
      <c r="J157" s="77">
        <f aca="true" t="shared" si="5" ref="J157:J173">H157*I157</f>
        <v>0</v>
      </c>
      <c r="K157" s="75" t="s">
        <v>58</v>
      </c>
      <c r="L157" s="78"/>
    </row>
    <row r="158" spans="1:12" s="28" customFormat="1" ht="15.95" customHeight="1">
      <c r="A158" s="122"/>
      <c r="B158" s="26"/>
      <c r="C158" s="73">
        <v>109</v>
      </c>
      <c r="D158" s="73" t="s">
        <v>56</v>
      </c>
      <c r="E158" s="81" t="s">
        <v>134</v>
      </c>
      <c r="F158" s="82" t="s">
        <v>350</v>
      </c>
      <c r="G158" s="83" t="s">
        <v>57</v>
      </c>
      <c r="H158" s="93">
        <v>1</v>
      </c>
      <c r="I158" s="92"/>
      <c r="J158" s="77">
        <f t="shared" si="5"/>
        <v>0</v>
      </c>
      <c r="K158" s="75" t="s">
        <v>58</v>
      </c>
      <c r="L158" s="78"/>
    </row>
    <row r="159" spans="1:12" s="28" customFormat="1" ht="15.95" customHeight="1">
      <c r="A159" s="122"/>
      <c r="B159" s="26"/>
      <c r="C159" s="73">
        <v>110</v>
      </c>
      <c r="D159" s="73" t="s">
        <v>56</v>
      </c>
      <c r="E159" s="81" t="s">
        <v>141</v>
      </c>
      <c r="F159" s="82" t="s">
        <v>352</v>
      </c>
      <c r="G159" s="83" t="s">
        <v>57</v>
      </c>
      <c r="H159" s="93">
        <v>6</v>
      </c>
      <c r="I159" s="92"/>
      <c r="J159" s="77">
        <f t="shared" si="5"/>
        <v>0</v>
      </c>
      <c r="K159" s="75" t="s">
        <v>58</v>
      </c>
      <c r="L159" s="78"/>
    </row>
    <row r="160" spans="1:12" s="28" customFormat="1" ht="15.95" customHeight="1">
      <c r="A160" s="122"/>
      <c r="B160" s="26"/>
      <c r="C160" s="73">
        <v>111</v>
      </c>
      <c r="D160" s="73" t="s">
        <v>56</v>
      </c>
      <c r="E160" s="81" t="s">
        <v>314</v>
      </c>
      <c r="F160" s="82" t="s">
        <v>341</v>
      </c>
      <c r="G160" s="83" t="s">
        <v>57</v>
      </c>
      <c r="H160" s="93">
        <v>6</v>
      </c>
      <c r="I160" s="92"/>
      <c r="J160" s="77">
        <f t="shared" si="5"/>
        <v>0</v>
      </c>
      <c r="K160" s="75" t="s">
        <v>58</v>
      </c>
      <c r="L160" s="78"/>
    </row>
    <row r="161" spans="1:12" s="28" customFormat="1" ht="15.95" customHeight="1">
      <c r="A161" s="122"/>
      <c r="B161" s="26"/>
      <c r="C161" s="73">
        <v>112</v>
      </c>
      <c r="D161" s="73" t="s">
        <v>56</v>
      </c>
      <c r="E161" s="81" t="s">
        <v>235</v>
      </c>
      <c r="F161" s="82" t="s">
        <v>354</v>
      </c>
      <c r="G161" s="83" t="s">
        <v>57</v>
      </c>
      <c r="H161" s="93">
        <v>2</v>
      </c>
      <c r="I161" s="92"/>
      <c r="J161" s="77">
        <f t="shared" si="5"/>
        <v>0</v>
      </c>
      <c r="K161" s="75" t="s">
        <v>58</v>
      </c>
      <c r="L161" s="78"/>
    </row>
    <row r="162" spans="1:12" s="28" customFormat="1" ht="15.95" customHeight="1">
      <c r="A162" s="122"/>
      <c r="B162" s="26"/>
      <c r="C162" s="73">
        <v>113</v>
      </c>
      <c r="D162" s="73" t="s">
        <v>56</v>
      </c>
      <c r="E162" s="74" t="s">
        <v>284</v>
      </c>
      <c r="F162" s="75" t="s">
        <v>288</v>
      </c>
      <c r="G162" s="76" t="s">
        <v>57</v>
      </c>
      <c r="H162" s="93">
        <v>44</v>
      </c>
      <c r="I162" s="92"/>
      <c r="J162" s="77">
        <f t="shared" si="5"/>
        <v>0</v>
      </c>
      <c r="K162" s="75" t="s">
        <v>58</v>
      </c>
      <c r="L162" s="78"/>
    </row>
    <row r="163" spans="1:12" s="28" customFormat="1" ht="15.95" customHeight="1">
      <c r="A163" s="122"/>
      <c r="B163" s="26"/>
      <c r="C163" s="73">
        <v>114</v>
      </c>
      <c r="D163" s="73" t="s">
        <v>56</v>
      </c>
      <c r="E163" s="81" t="s">
        <v>285</v>
      </c>
      <c r="F163" s="82" t="s">
        <v>289</v>
      </c>
      <c r="G163" s="83" t="s">
        <v>57</v>
      </c>
      <c r="H163" s="93">
        <v>5</v>
      </c>
      <c r="I163" s="92"/>
      <c r="J163" s="77">
        <f t="shared" si="5"/>
        <v>0</v>
      </c>
      <c r="K163" s="75" t="s">
        <v>58</v>
      </c>
      <c r="L163" s="78"/>
    </row>
    <row r="164" spans="1:12" s="28" customFormat="1" ht="15.95" customHeight="1">
      <c r="A164" s="122"/>
      <c r="B164" s="26"/>
      <c r="C164" s="73">
        <v>115</v>
      </c>
      <c r="D164" s="73" t="s">
        <v>56</v>
      </c>
      <c r="E164" s="81" t="s">
        <v>163</v>
      </c>
      <c r="F164" s="82" t="s">
        <v>291</v>
      </c>
      <c r="G164" s="83" t="s">
        <v>57</v>
      </c>
      <c r="H164" s="93">
        <v>4</v>
      </c>
      <c r="I164" s="92"/>
      <c r="J164" s="77">
        <f t="shared" si="5"/>
        <v>0</v>
      </c>
      <c r="K164" s="75" t="s">
        <v>58</v>
      </c>
      <c r="L164" s="78"/>
    </row>
    <row r="165" spans="1:12" s="28" customFormat="1" ht="15.95" customHeight="1">
      <c r="A165" s="122"/>
      <c r="B165" s="26"/>
      <c r="C165" s="73">
        <v>116</v>
      </c>
      <c r="D165" s="73" t="s">
        <v>56</v>
      </c>
      <c r="E165" s="81" t="s">
        <v>244</v>
      </c>
      <c r="F165" s="82" t="s">
        <v>292</v>
      </c>
      <c r="G165" s="83" t="s">
        <v>57</v>
      </c>
      <c r="H165" s="93">
        <v>2</v>
      </c>
      <c r="I165" s="92"/>
      <c r="J165" s="77">
        <f t="shared" si="5"/>
        <v>0</v>
      </c>
      <c r="K165" s="75" t="s">
        <v>58</v>
      </c>
      <c r="L165" s="78"/>
    </row>
    <row r="166" spans="1:12" s="28" customFormat="1" ht="15.95" customHeight="1">
      <c r="A166" s="122"/>
      <c r="B166" s="26"/>
      <c r="C166" s="73">
        <v>117</v>
      </c>
      <c r="D166" s="73" t="s">
        <v>56</v>
      </c>
      <c r="E166" s="81" t="s">
        <v>161</v>
      </c>
      <c r="F166" s="82" t="s">
        <v>293</v>
      </c>
      <c r="G166" s="83" t="s">
        <v>57</v>
      </c>
      <c r="H166" s="93">
        <v>2</v>
      </c>
      <c r="I166" s="92"/>
      <c r="J166" s="77">
        <f t="shared" si="5"/>
        <v>0</v>
      </c>
      <c r="K166" s="75" t="s">
        <v>58</v>
      </c>
      <c r="L166" s="78"/>
    </row>
    <row r="167" spans="1:12" s="28" customFormat="1" ht="15.95" customHeight="1">
      <c r="A167" s="122"/>
      <c r="B167" s="26"/>
      <c r="C167" s="73">
        <v>118</v>
      </c>
      <c r="D167" s="73" t="s">
        <v>56</v>
      </c>
      <c r="E167" s="81" t="s">
        <v>166</v>
      </c>
      <c r="F167" s="82" t="s">
        <v>294</v>
      </c>
      <c r="G167" s="83" t="s">
        <v>57</v>
      </c>
      <c r="H167" s="93">
        <v>3</v>
      </c>
      <c r="I167" s="92"/>
      <c r="J167" s="77">
        <f t="shared" si="5"/>
        <v>0</v>
      </c>
      <c r="K167" s="75" t="s">
        <v>58</v>
      </c>
      <c r="L167" s="78"/>
    </row>
    <row r="168" spans="1:12" s="28" customFormat="1" ht="15.95" customHeight="1">
      <c r="A168" s="122"/>
      <c r="B168" s="26"/>
      <c r="C168" s="73">
        <v>119</v>
      </c>
      <c r="D168" s="73" t="s">
        <v>56</v>
      </c>
      <c r="E168" s="81" t="s">
        <v>168</v>
      </c>
      <c r="F168" s="82" t="s">
        <v>295</v>
      </c>
      <c r="G168" s="83" t="s">
        <v>57</v>
      </c>
      <c r="H168" s="93">
        <v>3</v>
      </c>
      <c r="I168" s="92"/>
      <c r="J168" s="77">
        <f t="shared" si="5"/>
        <v>0</v>
      </c>
      <c r="K168" s="75" t="s">
        <v>58</v>
      </c>
      <c r="L168" s="78"/>
    </row>
    <row r="169" spans="1:12" s="28" customFormat="1" ht="15.95" customHeight="1">
      <c r="A169" s="122"/>
      <c r="B169" s="26"/>
      <c r="C169" s="73">
        <v>120</v>
      </c>
      <c r="D169" s="73" t="s">
        <v>56</v>
      </c>
      <c r="E169" s="81" t="s">
        <v>160</v>
      </c>
      <c r="F169" s="82" t="s">
        <v>296</v>
      </c>
      <c r="G169" s="83" t="s">
        <v>57</v>
      </c>
      <c r="H169" s="93">
        <v>8</v>
      </c>
      <c r="I169" s="92"/>
      <c r="J169" s="77">
        <f t="shared" si="5"/>
        <v>0</v>
      </c>
      <c r="K169" s="75" t="s">
        <v>58</v>
      </c>
      <c r="L169" s="78"/>
    </row>
    <row r="170" spans="1:12" s="28" customFormat="1" ht="15.95" customHeight="1">
      <c r="A170" s="122"/>
      <c r="B170" s="26"/>
      <c r="C170" s="73">
        <v>121</v>
      </c>
      <c r="D170" s="73" t="s">
        <v>56</v>
      </c>
      <c r="E170" s="81" t="s">
        <v>248</v>
      </c>
      <c r="F170" s="82" t="s">
        <v>297</v>
      </c>
      <c r="G170" s="83" t="s">
        <v>57</v>
      </c>
      <c r="H170" s="93">
        <v>4</v>
      </c>
      <c r="I170" s="92"/>
      <c r="J170" s="77">
        <f t="shared" si="5"/>
        <v>0</v>
      </c>
      <c r="K170" s="75" t="s">
        <v>58</v>
      </c>
      <c r="L170" s="78"/>
    </row>
    <row r="171" spans="1:12" s="28" customFormat="1" ht="15.95" customHeight="1">
      <c r="A171" s="122"/>
      <c r="B171" s="26"/>
      <c r="C171" s="73">
        <v>122</v>
      </c>
      <c r="D171" s="73" t="s">
        <v>56</v>
      </c>
      <c r="E171" s="81" t="s">
        <v>162</v>
      </c>
      <c r="F171" s="82" t="s">
        <v>298</v>
      </c>
      <c r="G171" s="83" t="s">
        <v>57</v>
      </c>
      <c r="H171" s="93">
        <v>4</v>
      </c>
      <c r="I171" s="92"/>
      <c r="J171" s="77">
        <f t="shared" si="5"/>
        <v>0</v>
      </c>
      <c r="K171" s="75" t="s">
        <v>58</v>
      </c>
      <c r="L171" s="78"/>
    </row>
    <row r="172" spans="1:12" s="28" customFormat="1" ht="15.95" customHeight="1">
      <c r="A172" s="122"/>
      <c r="B172" s="26"/>
      <c r="C172" s="73">
        <v>123</v>
      </c>
      <c r="D172" s="73" t="s">
        <v>56</v>
      </c>
      <c r="E172" s="81" t="s">
        <v>167</v>
      </c>
      <c r="F172" s="82" t="s">
        <v>299</v>
      </c>
      <c r="G172" s="83" t="s">
        <v>57</v>
      </c>
      <c r="H172" s="93">
        <v>3</v>
      </c>
      <c r="I172" s="92"/>
      <c r="J172" s="77">
        <f t="shared" si="5"/>
        <v>0</v>
      </c>
      <c r="K172" s="75" t="s">
        <v>58</v>
      </c>
      <c r="L172" s="78"/>
    </row>
    <row r="173" spans="1:12" s="28" customFormat="1" ht="15.95" customHeight="1">
      <c r="A173" s="122"/>
      <c r="B173" s="26"/>
      <c r="C173" s="73">
        <v>124</v>
      </c>
      <c r="D173" s="73" t="s">
        <v>56</v>
      </c>
      <c r="E173" s="81" t="s">
        <v>164</v>
      </c>
      <c r="F173" s="82" t="s">
        <v>290</v>
      </c>
      <c r="G173" s="83" t="s">
        <v>57</v>
      </c>
      <c r="H173" s="93">
        <v>8</v>
      </c>
      <c r="I173" s="92"/>
      <c r="J173" s="77">
        <f t="shared" si="5"/>
        <v>0</v>
      </c>
      <c r="K173" s="75" t="s">
        <v>58</v>
      </c>
      <c r="L173" s="78"/>
    </row>
    <row r="174" spans="8:13" ht="12">
      <c r="H174" s="95"/>
      <c r="M174" s="28"/>
    </row>
    <row r="175" spans="4:13" ht="15">
      <c r="D175" s="69" t="s">
        <v>35</v>
      </c>
      <c r="E175" s="70" t="s">
        <v>89</v>
      </c>
      <c r="F175" s="70" t="s">
        <v>324</v>
      </c>
      <c r="G175" s="67"/>
      <c r="H175" s="96"/>
      <c r="I175" s="67"/>
      <c r="J175" s="71">
        <f>SUBTOTAL(9,J176:J237)</f>
        <v>0</v>
      </c>
      <c r="M175" s="28"/>
    </row>
    <row r="176" spans="1:12" s="28" customFormat="1" ht="15.95" customHeight="1">
      <c r="A176" s="122"/>
      <c r="B176" s="26"/>
      <c r="C176" s="73">
        <v>125</v>
      </c>
      <c r="D176" s="73" t="s">
        <v>56</v>
      </c>
      <c r="E176" s="81" t="s">
        <v>99</v>
      </c>
      <c r="F176" s="82" t="s">
        <v>255</v>
      </c>
      <c r="G176" s="83" t="s">
        <v>57</v>
      </c>
      <c r="H176" s="93" t="s">
        <v>250</v>
      </c>
      <c r="I176" s="92"/>
      <c r="J176" s="77">
        <f>H176*I176</f>
        <v>0</v>
      </c>
      <c r="K176" s="75" t="s">
        <v>58</v>
      </c>
      <c r="L176" s="78"/>
    </row>
    <row r="177" spans="1:12" s="28" customFormat="1" ht="15.95" customHeight="1">
      <c r="A177" s="122"/>
      <c r="B177" s="26"/>
      <c r="C177" s="73">
        <v>126</v>
      </c>
      <c r="D177" s="73" t="s">
        <v>56</v>
      </c>
      <c r="E177" s="81" t="s">
        <v>100</v>
      </c>
      <c r="F177" s="82" t="s">
        <v>256</v>
      </c>
      <c r="G177" s="83" t="s">
        <v>57</v>
      </c>
      <c r="H177" s="93">
        <v>27</v>
      </c>
      <c r="I177" s="92"/>
      <c r="J177" s="77">
        <f aca="true" t="shared" si="6" ref="J177:J199">H177*I177</f>
        <v>0</v>
      </c>
      <c r="K177" s="75" t="s">
        <v>58</v>
      </c>
      <c r="L177" s="78"/>
    </row>
    <row r="178" spans="1:12" s="28" customFormat="1" ht="15.95" customHeight="1">
      <c r="A178" s="122"/>
      <c r="B178" s="26"/>
      <c r="C178" s="73">
        <v>127</v>
      </c>
      <c r="D178" s="73" t="s">
        <v>56</v>
      </c>
      <c r="E178" s="81" t="s">
        <v>357</v>
      </c>
      <c r="F178" s="82" t="s">
        <v>364</v>
      </c>
      <c r="G178" s="83" t="s">
        <v>57</v>
      </c>
      <c r="H178" s="93">
        <v>9</v>
      </c>
      <c r="I178" s="92"/>
      <c r="J178" s="77">
        <f t="shared" si="6"/>
        <v>0</v>
      </c>
      <c r="K178" s="75" t="s">
        <v>58</v>
      </c>
      <c r="L178" s="78"/>
    </row>
    <row r="179" spans="1:12" s="28" customFormat="1" ht="15.95" customHeight="1">
      <c r="A179" s="122"/>
      <c r="B179" s="26"/>
      <c r="C179" s="73">
        <v>128</v>
      </c>
      <c r="D179" s="73" t="s">
        <v>56</v>
      </c>
      <c r="E179" s="81" t="s">
        <v>365</v>
      </c>
      <c r="F179" s="82" t="s">
        <v>366</v>
      </c>
      <c r="G179" s="83" t="s">
        <v>57</v>
      </c>
      <c r="H179" s="93">
        <v>8</v>
      </c>
      <c r="I179" s="92"/>
      <c r="J179" s="77">
        <f t="shared" si="6"/>
        <v>0</v>
      </c>
      <c r="K179" s="75" t="s">
        <v>58</v>
      </c>
      <c r="L179" s="78"/>
    </row>
    <row r="180" spans="1:12" s="28" customFormat="1" ht="15.95" customHeight="1">
      <c r="A180" s="122"/>
      <c r="B180" s="26"/>
      <c r="C180" s="73">
        <v>129</v>
      </c>
      <c r="D180" s="73" t="s">
        <v>56</v>
      </c>
      <c r="E180" s="81" t="s">
        <v>136</v>
      </c>
      <c r="F180" s="82" t="s">
        <v>257</v>
      </c>
      <c r="G180" s="83" t="s">
        <v>57</v>
      </c>
      <c r="H180" s="93">
        <v>2</v>
      </c>
      <c r="I180" s="92"/>
      <c r="J180" s="77">
        <f t="shared" si="6"/>
        <v>0</v>
      </c>
      <c r="K180" s="75" t="s">
        <v>58</v>
      </c>
      <c r="L180" s="78"/>
    </row>
    <row r="181" spans="1:12" s="28" customFormat="1" ht="15.95" customHeight="1">
      <c r="A181" s="122"/>
      <c r="B181" s="26"/>
      <c r="C181" s="73">
        <v>130</v>
      </c>
      <c r="D181" s="73" t="s">
        <v>56</v>
      </c>
      <c r="E181" s="81" t="s">
        <v>300</v>
      </c>
      <c r="F181" s="82" t="s">
        <v>339</v>
      </c>
      <c r="G181" s="83" t="s">
        <v>57</v>
      </c>
      <c r="H181" s="93">
        <v>5</v>
      </c>
      <c r="I181" s="92"/>
      <c r="J181" s="77">
        <f t="shared" si="6"/>
        <v>0</v>
      </c>
      <c r="K181" s="75" t="s">
        <v>58</v>
      </c>
      <c r="L181" s="78"/>
    </row>
    <row r="182" spans="1:12" s="28" customFormat="1" ht="15.95" customHeight="1">
      <c r="A182" s="122"/>
      <c r="B182" s="26"/>
      <c r="C182" s="73">
        <v>131</v>
      </c>
      <c r="D182" s="73" t="s">
        <v>56</v>
      </c>
      <c r="E182" s="81" t="s">
        <v>141</v>
      </c>
      <c r="F182" s="82" t="s">
        <v>258</v>
      </c>
      <c r="G182" s="83" t="s">
        <v>57</v>
      </c>
      <c r="H182" s="93">
        <v>2</v>
      </c>
      <c r="I182" s="92"/>
      <c r="J182" s="77">
        <f t="shared" si="6"/>
        <v>0</v>
      </c>
      <c r="K182" s="75" t="s">
        <v>58</v>
      </c>
      <c r="L182" s="78"/>
    </row>
    <row r="183" spans="1:12" s="28" customFormat="1" ht="15.95" customHeight="1">
      <c r="A183" s="122"/>
      <c r="B183" s="26"/>
      <c r="C183" s="73">
        <v>132</v>
      </c>
      <c r="D183" s="73" t="s">
        <v>56</v>
      </c>
      <c r="E183" s="81" t="s">
        <v>143</v>
      </c>
      <c r="F183" s="82" t="s">
        <v>259</v>
      </c>
      <c r="G183" s="83" t="s">
        <v>57</v>
      </c>
      <c r="H183" s="93">
        <v>8</v>
      </c>
      <c r="I183" s="92"/>
      <c r="J183" s="77">
        <f t="shared" si="6"/>
        <v>0</v>
      </c>
      <c r="K183" s="75" t="s">
        <v>58</v>
      </c>
      <c r="L183" s="78"/>
    </row>
    <row r="184" spans="1:12" s="28" customFormat="1" ht="15.95" customHeight="1">
      <c r="A184" s="122"/>
      <c r="B184" s="26"/>
      <c r="C184" s="73">
        <v>133</v>
      </c>
      <c r="D184" s="73" t="s">
        <v>56</v>
      </c>
      <c r="E184" s="81" t="s">
        <v>145</v>
      </c>
      <c r="F184" s="82" t="s">
        <v>260</v>
      </c>
      <c r="G184" s="83" t="s">
        <v>57</v>
      </c>
      <c r="H184" s="93">
        <v>3</v>
      </c>
      <c r="I184" s="92"/>
      <c r="J184" s="77">
        <f t="shared" si="6"/>
        <v>0</v>
      </c>
      <c r="K184" s="75" t="s">
        <v>58</v>
      </c>
      <c r="L184" s="78"/>
    </row>
    <row r="185" spans="1:12" s="28" customFormat="1" ht="15.95" customHeight="1">
      <c r="A185" s="122"/>
      <c r="B185" s="26"/>
      <c r="C185" s="73">
        <v>134</v>
      </c>
      <c r="D185" s="73" t="s">
        <v>56</v>
      </c>
      <c r="E185" s="81" t="s">
        <v>146</v>
      </c>
      <c r="F185" s="82" t="s">
        <v>261</v>
      </c>
      <c r="G185" s="83" t="s">
        <v>57</v>
      </c>
      <c r="H185" s="93">
        <v>4</v>
      </c>
      <c r="I185" s="92"/>
      <c r="J185" s="77">
        <f t="shared" si="6"/>
        <v>0</v>
      </c>
      <c r="K185" s="75" t="s">
        <v>58</v>
      </c>
      <c r="L185" s="78"/>
    </row>
    <row r="186" spans="1:12" s="28" customFormat="1" ht="15.95" customHeight="1">
      <c r="A186" s="122"/>
      <c r="B186" s="26"/>
      <c r="C186" s="73">
        <v>135</v>
      </c>
      <c r="D186" s="73" t="s">
        <v>56</v>
      </c>
      <c r="E186" s="81" t="s">
        <v>235</v>
      </c>
      <c r="F186" s="82" t="s">
        <v>337</v>
      </c>
      <c r="G186" s="83" t="s">
        <v>57</v>
      </c>
      <c r="H186" s="93">
        <v>1</v>
      </c>
      <c r="I186" s="92"/>
      <c r="J186" s="77">
        <f t="shared" si="6"/>
        <v>0</v>
      </c>
      <c r="K186" s="75" t="s">
        <v>58</v>
      </c>
      <c r="L186" s="78"/>
    </row>
    <row r="187" spans="1:12" s="28" customFormat="1" ht="15.95" customHeight="1">
      <c r="A187" s="122"/>
      <c r="B187" s="26"/>
      <c r="C187" s="73">
        <v>136</v>
      </c>
      <c r="D187" s="73" t="s">
        <v>56</v>
      </c>
      <c r="E187" s="81" t="s">
        <v>305</v>
      </c>
      <c r="F187" s="82" t="s">
        <v>279</v>
      </c>
      <c r="G187" s="83" t="s">
        <v>57</v>
      </c>
      <c r="H187" s="93">
        <v>4</v>
      </c>
      <c r="I187" s="92"/>
      <c r="J187" s="77">
        <f t="shared" si="6"/>
        <v>0</v>
      </c>
      <c r="K187" s="75" t="s">
        <v>58</v>
      </c>
      <c r="L187" s="78"/>
    </row>
    <row r="188" spans="1:12" s="28" customFormat="1" ht="15.95" customHeight="1">
      <c r="A188" s="122"/>
      <c r="B188" s="26"/>
      <c r="C188" s="73">
        <v>137</v>
      </c>
      <c r="D188" s="73" t="s">
        <v>56</v>
      </c>
      <c r="E188" s="81" t="s">
        <v>306</v>
      </c>
      <c r="F188" s="82" t="s">
        <v>278</v>
      </c>
      <c r="G188" s="83" t="s">
        <v>57</v>
      </c>
      <c r="H188" s="93">
        <v>2</v>
      </c>
      <c r="I188" s="92"/>
      <c r="J188" s="77">
        <f t="shared" si="6"/>
        <v>0</v>
      </c>
      <c r="K188" s="75" t="s">
        <v>58</v>
      </c>
      <c r="L188" s="78"/>
    </row>
    <row r="189" spans="1:12" s="28" customFormat="1" ht="15.95" customHeight="1">
      <c r="A189" s="122"/>
      <c r="B189" s="26"/>
      <c r="C189" s="73">
        <v>138</v>
      </c>
      <c r="D189" s="73" t="s">
        <v>56</v>
      </c>
      <c r="E189" s="81" t="s">
        <v>307</v>
      </c>
      <c r="F189" s="82" t="s">
        <v>280</v>
      </c>
      <c r="G189" s="83" t="s">
        <v>57</v>
      </c>
      <c r="H189" s="93">
        <v>1</v>
      </c>
      <c r="I189" s="92"/>
      <c r="J189" s="77">
        <f t="shared" si="6"/>
        <v>0</v>
      </c>
      <c r="K189" s="75" t="s">
        <v>58</v>
      </c>
      <c r="L189" s="78"/>
    </row>
    <row r="190" spans="1:12" s="28" customFormat="1" ht="15.95" customHeight="1">
      <c r="A190" s="122"/>
      <c r="B190" s="26"/>
      <c r="C190" s="73">
        <v>139</v>
      </c>
      <c r="D190" s="73" t="s">
        <v>56</v>
      </c>
      <c r="E190" s="81" t="s">
        <v>163</v>
      </c>
      <c r="F190" s="82" t="s">
        <v>263</v>
      </c>
      <c r="G190" s="83" t="s">
        <v>57</v>
      </c>
      <c r="H190" s="93">
        <v>7</v>
      </c>
      <c r="I190" s="92"/>
      <c r="J190" s="77">
        <f t="shared" si="6"/>
        <v>0</v>
      </c>
      <c r="K190" s="75" t="s">
        <v>58</v>
      </c>
      <c r="L190" s="78"/>
    </row>
    <row r="191" spans="1:12" s="28" customFormat="1" ht="15.95" customHeight="1">
      <c r="A191" s="122"/>
      <c r="B191" s="26"/>
      <c r="C191" s="73">
        <v>140</v>
      </c>
      <c r="D191" s="73" t="s">
        <v>56</v>
      </c>
      <c r="E191" s="81" t="s">
        <v>244</v>
      </c>
      <c r="F191" s="82" t="s">
        <v>264</v>
      </c>
      <c r="G191" s="83" t="s">
        <v>57</v>
      </c>
      <c r="H191" s="93">
        <v>2</v>
      </c>
      <c r="I191" s="92"/>
      <c r="J191" s="77">
        <f t="shared" si="6"/>
        <v>0</v>
      </c>
      <c r="K191" s="75" t="s">
        <v>58</v>
      </c>
      <c r="L191" s="78"/>
    </row>
    <row r="192" spans="1:12" s="28" customFormat="1" ht="15.95" customHeight="1">
      <c r="A192" s="122"/>
      <c r="B192" s="26"/>
      <c r="C192" s="73">
        <v>141</v>
      </c>
      <c r="D192" s="73" t="s">
        <v>56</v>
      </c>
      <c r="E192" s="81" t="s">
        <v>161</v>
      </c>
      <c r="F192" s="82" t="s">
        <v>265</v>
      </c>
      <c r="G192" s="83" t="s">
        <v>57</v>
      </c>
      <c r="H192" s="93">
        <v>4</v>
      </c>
      <c r="I192" s="92"/>
      <c r="J192" s="77">
        <f t="shared" si="6"/>
        <v>0</v>
      </c>
      <c r="K192" s="75" t="s">
        <v>58</v>
      </c>
      <c r="L192" s="78"/>
    </row>
    <row r="193" spans="1:12" s="28" customFormat="1" ht="15.95" customHeight="1">
      <c r="A193" s="122"/>
      <c r="B193" s="26"/>
      <c r="C193" s="73">
        <v>142</v>
      </c>
      <c r="D193" s="73" t="s">
        <v>56</v>
      </c>
      <c r="E193" s="81" t="s">
        <v>166</v>
      </c>
      <c r="F193" s="82" t="s">
        <v>266</v>
      </c>
      <c r="G193" s="83" t="s">
        <v>57</v>
      </c>
      <c r="H193" s="93">
        <v>6</v>
      </c>
      <c r="I193" s="92"/>
      <c r="J193" s="77">
        <f t="shared" si="6"/>
        <v>0</v>
      </c>
      <c r="K193" s="75" t="s">
        <v>58</v>
      </c>
      <c r="L193" s="78"/>
    </row>
    <row r="194" spans="1:12" s="28" customFormat="1" ht="15.95" customHeight="1">
      <c r="A194" s="122"/>
      <c r="B194" s="26"/>
      <c r="C194" s="73">
        <v>143</v>
      </c>
      <c r="D194" s="73" t="s">
        <v>56</v>
      </c>
      <c r="E194" s="81" t="s">
        <v>168</v>
      </c>
      <c r="F194" s="82" t="s">
        <v>267</v>
      </c>
      <c r="G194" s="83" t="s">
        <v>57</v>
      </c>
      <c r="H194" s="93">
        <v>5</v>
      </c>
      <c r="I194" s="92"/>
      <c r="J194" s="77">
        <f t="shared" si="6"/>
        <v>0</v>
      </c>
      <c r="K194" s="75" t="s">
        <v>58</v>
      </c>
      <c r="L194" s="78"/>
    </row>
    <row r="195" spans="1:12" s="28" customFormat="1" ht="15.95" customHeight="1">
      <c r="A195" s="122"/>
      <c r="B195" s="26"/>
      <c r="C195" s="73">
        <v>144</v>
      </c>
      <c r="D195" s="73" t="s">
        <v>56</v>
      </c>
      <c r="E195" s="81" t="s">
        <v>160</v>
      </c>
      <c r="F195" s="82" t="s">
        <v>268</v>
      </c>
      <c r="G195" s="83" t="s">
        <v>57</v>
      </c>
      <c r="H195" s="93">
        <v>11</v>
      </c>
      <c r="I195" s="92"/>
      <c r="J195" s="77">
        <f t="shared" si="6"/>
        <v>0</v>
      </c>
      <c r="K195" s="75" t="s">
        <v>58</v>
      </c>
      <c r="L195" s="78"/>
    </row>
    <row r="196" spans="1:12" s="28" customFormat="1" ht="15.95" customHeight="1">
      <c r="A196" s="122"/>
      <c r="B196" s="26"/>
      <c r="C196" s="73">
        <v>145</v>
      </c>
      <c r="D196" s="73" t="s">
        <v>56</v>
      </c>
      <c r="E196" s="81" t="s">
        <v>248</v>
      </c>
      <c r="F196" s="82" t="s">
        <v>269</v>
      </c>
      <c r="G196" s="83" t="s">
        <v>57</v>
      </c>
      <c r="H196" s="93">
        <v>6</v>
      </c>
      <c r="I196" s="92"/>
      <c r="J196" s="77">
        <f t="shared" si="6"/>
        <v>0</v>
      </c>
      <c r="K196" s="75" t="s">
        <v>58</v>
      </c>
      <c r="L196" s="78"/>
    </row>
    <row r="197" spans="1:12" s="28" customFormat="1" ht="15.95" customHeight="1">
      <c r="A197" s="122"/>
      <c r="B197" s="26"/>
      <c r="C197" s="73">
        <v>146</v>
      </c>
      <c r="D197" s="73" t="s">
        <v>56</v>
      </c>
      <c r="E197" s="81" t="s">
        <v>162</v>
      </c>
      <c r="F197" s="82" t="s">
        <v>270</v>
      </c>
      <c r="G197" s="83" t="s">
        <v>57</v>
      </c>
      <c r="H197" s="93">
        <v>7</v>
      </c>
      <c r="I197" s="92"/>
      <c r="J197" s="77">
        <f t="shared" si="6"/>
        <v>0</v>
      </c>
      <c r="K197" s="75" t="s">
        <v>58</v>
      </c>
      <c r="L197" s="78"/>
    </row>
    <row r="198" spans="1:12" s="28" customFormat="1" ht="15.95" customHeight="1">
      <c r="A198" s="122"/>
      <c r="B198" s="26"/>
      <c r="C198" s="73">
        <v>147</v>
      </c>
      <c r="D198" s="73" t="s">
        <v>56</v>
      </c>
      <c r="E198" s="81" t="s">
        <v>167</v>
      </c>
      <c r="F198" s="82" t="s">
        <v>271</v>
      </c>
      <c r="G198" s="83" t="s">
        <v>57</v>
      </c>
      <c r="H198" s="93">
        <v>6</v>
      </c>
      <c r="I198" s="92"/>
      <c r="J198" s="77">
        <f t="shared" si="6"/>
        <v>0</v>
      </c>
      <c r="K198" s="75" t="s">
        <v>58</v>
      </c>
      <c r="L198" s="78"/>
    </row>
    <row r="199" spans="1:12" s="28" customFormat="1" ht="15.95" customHeight="1">
      <c r="A199" s="122"/>
      <c r="B199" s="26"/>
      <c r="C199" s="73">
        <v>148</v>
      </c>
      <c r="D199" s="73" t="s">
        <v>56</v>
      </c>
      <c r="E199" s="81" t="s">
        <v>164</v>
      </c>
      <c r="F199" s="82" t="s">
        <v>272</v>
      </c>
      <c r="G199" s="83" t="s">
        <v>57</v>
      </c>
      <c r="H199" s="93">
        <v>6</v>
      </c>
      <c r="I199" s="92"/>
      <c r="J199" s="77">
        <f t="shared" si="6"/>
        <v>0</v>
      </c>
      <c r="K199" s="75" t="s">
        <v>58</v>
      </c>
      <c r="L199" s="78"/>
    </row>
  </sheetData>
  <sheetProtection algorithmName="SHA-512" hashValue="Qf8SHPdhg/2AXQk0Il76Ssdj4R3gro9jf54MjzvOdNepg8en9HuEj/JSQuR5r0nyFhE2eupM9XSD8NCssFGHsw==" saltValue="vosGAHxGBZMHzchDYoTMsQ==" spinCount="100000" sheet="1" formatCells="0" formatColumns="0" formatRows="0" autoFilter="0"/>
  <autoFilter ref="C91:L153"/>
  <mergeCells count="14">
    <mergeCell ref="E31:H31"/>
    <mergeCell ref="E7:H7"/>
    <mergeCell ref="E9:H9"/>
    <mergeCell ref="E11:H11"/>
    <mergeCell ref="E13:H13"/>
    <mergeCell ref="E22:H22"/>
    <mergeCell ref="E82:H82"/>
    <mergeCell ref="E84:H84"/>
    <mergeCell ref="E52:H52"/>
    <mergeCell ref="E54:H54"/>
    <mergeCell ref="E56:H56"/>
    <mergeCell ref="E58:H58"/>
    <mergeCell ref="E78:H78"/>
    <mergeCell ref="E80:H80"/>
  </mergeCells>
  <dataValidations count="1" disablePrompts="1">
    <dataValidation type="list" allowBlank="1" showInputMessage="1" showErrorMessage="1" sqref="L1:L1048576">
      <formula1>#REF!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VENOS\Administrator</dc:creator>
  <cp:keywords/>
  <dc:description/>
  <cp:lastModifiedBy>Kočí Libor</cp:lastModifiedBy>
  <cp:lastPrinted>2021-07-24T09:05:15Z</cp:lastPrinted>
  <dcterms:created xsi:type="dcterms:W3CDTF">2020-12-02T14:07:12Z</dcterms:created>
  <dcterms:modified xsi:type="dcterms:W3CDTF">2021-09-14T12:54:06Z</dcterms:modified>
  <cp:category/>
  <cp:version/>
  <cp:contentType/>
  <cp:contentStatus/>
</cp:coreProperties>
</file>