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75" yWindow="6960" windowWidth="23685" windowHeight="5085" activeTab="5"/>
  </bookViews>
  <sheets>
    <sheet name="1.NP" sheetId="4" r:id="rId1"/>
    <sheet name="2.NP" sheetId="1" r:id="rId2"/>
    <sheet name="3.NP" sheetId="2" r:id="rId3"/>
    <sheet name="4.NP" sheetId="15" r:id="rId4"/>
    <sheet name="Hygienický materiál" sheetId="16" r:id="rId5"/>
    <sheet name="kalkulační model" sheetId="14" r:id="rId6"/>
    <sheet name="List1" sheetId="17" r:id="rId7"/>
  </sheets>
  <definedNames>
    <definedName name="_xlnm._FilterDatabase" localSheetId="0" hidden="1">'1.NP'!$C$8:$D$47</definedName>
    <definedName name="_xlnm._FilterDatabase" localSheetId="1" hidden="1">'2.NP'!$C$8:$D$49</definedName>
    <definedName name="_xlnm._FilterDatabase" localSheetId="2" hidden="1">'3.NP'!$C$8:$D$33</definedName>
    <definedName name="_xlnm._FilterDatabase" localSheetId="3" hidden="1">'4.NP'!$C$8:$D$25</definedName>
  </definedNames>
  <calcPr calcId="145621"/>
  <fileRecoveryPr autoRecover="0"/>
</workbook>
</file>

<file path=xl/calcChain.xml><?xml version="1.0" encoding="utf-8"?>
<calcChain xmlns="http://schemas.openxmlformats.org/spreadsheetml/2006/main">
  <c r="F27" i="14" l="1"/>
  <c r="G27" i="14" s="1"/>
  <c r="F26" i="14"/>
  <c r="G26" i="14" s="1"/>
  <c r="F25" i="14"/>
  <c r="G25" i="14" s="1"/>
  <c r="F24" i="14"/>
  <c r="G24" i="14" s="1"/>
  <c r="G23" i="14"/>
  <c r="F23" i="14"/>
  <c r="F22" i="14"/>
  <c r="G22" i="14" s="1"/>
  <c r="F21" i="14"/>
  <c r="G21" i="14" s="1"/>
  <c r="F20" i="14"/>
  <c r="G20" i="14" s="1"/>
  <c r="F19" i="14"/>
  <c r="G19" i="14" s="1"/>
  <c r="F18" i="14"/>
  <c r="G18" i="14" s="1"/>
  <c r="F13" i="17"/>
  <c r="G13" i="17" s="1"/>
  <c r="G12" i="17"/>
  <c r="F12" i="17"/>
  <c r="F11" i="17"/>
  <c r="G11" i="17" s="1"/>
  <c r="G10" i="17"/>
  <c r="F10" i="17"/>
  <c r="F9" i="17"/>
  <c r="G9" i="17" s="1"/>
  <c r="G8" i="17"/>
  <c r="F8" i="17"/>
  <c r="F7" i="17"/>
  <c r="G7" i="17" s="1"/>
  <c r="G6" i="17"/>
  <c r="F6" i="17"/>
  <c r="F5" i="17"/>
  <c r="G5" i="17" s="1"/>
  <c r="G4" i="17"/>
  <c r="F4" i="17"/>
  <c r="F3" i="17"/>
  <c r="G3" i="17" s="1"/>
  <c r="D13" i="14" l="1"/>
  <c r="C13" i="14"/>
  <c r="E13" i="14" s="1"/>
  <c r="G13" i="14" s="1"/>
  <c r="AD19" i="15"/>
  <c r="AD20" i="15"/>
  <c r="AD21" i="15"/>
  <c r="AD22" i="15"/>
  <c r="AD23" i="15"/>
  <c r="AD24" i="15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7" i="4"/>
  <c r="AC47" i="4"/>
  <c r="AD25" i="4"/>
  <c r="AD26" i="4"/>
  <c r="AD27" i="4"/>
  <c r="AD28" i="4"/>
  <c r="AD29" i="4"/>
  <c r="AD30" i="4"/>
  <c r="AD31" i="4"/>
  <c r="AD32" i="4"/>
  <c r="AD33" i="4"/>
  <c r="AD34" i="4"/>
  <c r="AD35" i="4"/>
  <c r="AD36" i="4"/>
  <c r="AD37" i="4"/>
  <c r="AD38" i="4"/>
  <c r="AD39" i="4"/>
  <c r="AD40" i="4"/>
  <c r="AD41" i="4"/>
  <c r="AD42" i="4"/>
  <c r="AD43" i="4"/>
  <c r="AD44" i="4"/>
  <c r="AD45" i="4"/>
  <c r="AD46" i="4"/>
  <c r="F11" i="16"/>
  <c r="G11" i="16"/>
  <c r="F12" i="16"/>
  <c r="G12" i="16"/>
  <c r="G15" i="16" s="1"/>
  <c r="F13" i="16"/>
  <c r="G13" i="16"/>
  <c r="F15" i="16"/>
  <c r="B6" i="16"/>
  <c r="F6" i="16" s="1"/>
  <c r="B7" i="16"/>
  <c r="B8" i="16"/>
  <c r="F8" i="16" s="1"/>
  <c r="B9" i="16"/>
  <c r="F9" i="16" s="1"/>
  <c r="B11" i="16"/>
  <c r="B12" i="16"/>
  <c r="B13" i="16"/>
  <c r="C10" i="16"/>
  <c r="G10" i="16" s="1"/>
  <c r="G9" i="16"/>
  <c r="G8" i="16"/>
  <c r="G7" i="16"/>
  <c r="F7" i="16"/>
  <c r="G6" i="16"/>
  <c r="G5" i="16"/>
  <c r="B5" i="16"/>
  <c r="F5" i="16" s="1"/>
  <c r="F13" i="14" l="1"/>
  <c r="B10" i="16"/>
  <c r="F10" i="16"/>
  <c r="H13" i="14" l="1"/>
  <c r="D11" i="14" l="1"/>
  <c r="F11" i="14" s="1"/>
  <c r="H11" i="14" s="1"/>
  <c r="C11" i="14"/>
  <c r="E11" i="14" s="1"/>
  <c r="G11" i="14" s="1"/>
  <c r="AC25" i="15" l="1"/>
  <c r="E25" i="15"/>
  <c r="AD18" i="15"/>
  <c r="AD17" i="15"/>
  <c r="AD16" i="15"/>
  <c r="AD15" i="15"/>
  <c r="AD14" i="15"/>
  <c r="AD13" i="15"/>
  <c r="AD12" i="15"/>
  <c r="AD11" i="15"/>
  <c r="AD10" i="15"/>
  <c r="AD9" i="15"/>
  <c r="AD25" i="15" s="1"/>
  <c r="E12" i="14" l="1"/>
  <c r="G12" i="14" s="1"/>
  <c r="D12" i="14"/>
  <c r="F12" i="14" s="1"/>
  <c r="H12" i="14" l="1"/>
  <c r="AC49" i="1" l="1"/>
  <c r="AC33" i="2"/>
  <c r="C10" i="14" s="1"/>
  <c r="AD24" i="1"/>
  <c r="AD9" i="1"/>
  <c r="AD9" i="2"/>
  <c r="AD11" i="2"/>
  <c r="AD12" i="2"/>
  <c r="AD13" i="2"/>
  <c r="AD14" i="2"/>
  <c r="AD15" i="2"/>
  <c r="AD16" i="2"/>
  <c r="AD17" i="2"/>
  <c r="AD18" i="2"/>
  <c r="AD10" i="2"/>
  <c r="AD19" i="1"/>
  <c r="AD20" i="1"/>
  <c r="AD11" i="1"/>
  <c r="AD12" i="1"/>
  <c r="AD13" i="1"/>
  <c r="AD14" i="1"/>
  <c r="AD15" i="1"/>
  <c r="AD16" i="1"/>
  <c r="AD17" i="1"/>
  <c r="AD18" i="1"/>
  <c r="AD21" i="1"/>
  <c r="AD22" i="1"/>
  <c r="AD23" i="1"/>
  <c r="AD25" i="1"/>
  <c r="AD26" i="1"/>
  <c r="AD27" i="1"/>
  <c r="AD28" i="1"/>
  <c r="AD29" i="1"/>
  <c r="AD30" i="1"/>
  <c r="AD31" i="1"/>
  <c r="AD10" i="1"/>
  <c r="C8" i="14"/>
  <c r="AD20" i="4"/>
  <c r="AD24" i="4"/>
  <c r="AD23" i="4"/>
  <c r="AD22" i="4"/>
  <c r="AD21" i="4"/>
  <c r="AD19" i="4"/>
  <c r="AD18" i="4"/>
  <c r="AD17" i="4"/>
  <c r="AD16" i="4"/>
  <c r="AD15" i="4"/>
  <c r="AD14" i="4"/>
  <c r="AD13" i="4"/>
  <c r="AD12" i="4"/>
  <c r="AD11" i="4"/>
  <c r="AD10" i="4"/>
  <c r="AD9" i="4"/>
  <c r="E8" i="14" l="1"/>
  <c r="D8" i="14"/>
  <c r="C9" i="14"/>
  <c r="E9" i="14" s="1"/>
  <c r="G9" i="14" s="1"/>
  <c r="E10" i="14"/>
  <c r="G10" i="14" s="1"/>
  <c r="AD33" i="2"/>
  <c r="D10" i="14" s="1"/>
  <c r="AD49" i="1"/>
  <c r="D9" i="14" s="1"/>
  <c r="E14" i="14" l="1"/>
  <c r="C14" i="14"/>
  <c r="D14" i="14"/>
  <c r="G8" i="14"/>
  <c r="G14" i="14" s="1"/>
  <c r="F8" i="14"/>
  <c r="F9" i="14"/>
  <c r="H9" i="14" s="1"/>
  <c r="F10" i="14"/>
  <c r="H10" i="14" s="1"/>
  <c r="E47" i="4"/>
  <c r="E33" i="2"/>
  <c r="E49" i="1"/>
  <c r="F14" i="14" l="1"/>
  <c r="H8" i="14"/>
  <c r="H14" i="14" s="1"/>
</calcChain>
</file>

<file path=xl/comments1.xml><?xml version="1.0" encoding="utf-8"?>
<comments xmlns="http://schemas.openxmlformats.org/spreadsheetml/2006/main">
  <authors>
    <author>Autor</author>
  </authors>
  <commentList>
    <comment ref="Q6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jeden koš na celé patro?</t>
        </r>
      </text>
    </comment>
  </commentList>
</comments>
</file>

<file path=xl/sharedStrings.xml><?xml version="1.0" encoding="utf-8"?>
<sst xmlns="http://schemas.openxmlformats.org/spreadsheetml/2006/main" count="749" uniqueCount="161">
  <si>
    <t>označení</t>
  </si>
  <si>
    <t>funkce</t>
  </si>
  <si>
    <t>KER. DLAŽBA 1</t>
  </si>
  <si>
    <t>povrch</t>
  </si>
  <si>
    <t>2. NP</t>
  </si>
  <si>
    <t>podlahová plocha m2</t>
  </si>
  <si>
    <t>den</t>
  </si>
  <si>
    <t>týden</t>
  </si>
  <si>
    <t>měsíc</t>
  </si>
  <si>
    <t>úklid ostatního nábytku (prach)</t>
  </si>
  <si>
    <t>odpadkový koš</t>
  </si>
  <si>
    <t>mytí umyvadel</t>
  </si>
  <si>
    <t>mytí topných těles</t>
  </si>
  <si>
    <t>rok</t>
  </si>
  <si>
    <t>3.NP</t>
  </si>
  <si>
    <t>úklid podlahy</t>
  </si>
  <si>
    <t>mytí  dveří + rámy</t>
  </si>
  <si>
    <t>KOBEREC 3</t>
  </si>
  <si>
    <t>odpadkový koš tříděný odpad</t>
  </si>
  <si>
    <t>jiné požadavky</t>
  </si>
  <si>
    <t>dezinfekce</t>
  </si>
  <si>
    <t>s doprovodem</t>
  </si>
  <si>
    <t>stroj</t>
  </si>
  <si>
    <t>budova</t>
  </si>
  <si>
    <t>úklid prac. stolů na vyžádání</t>
  </si>
  <si>
    <t>prázdninový režim</t>
  </si>
  <si>
    <t>cena/měsíc bez DPH</t>
  </si>
  <si>
    <t>cena/rok bez DPH</t>
  </si>
  <si>
    <t>Nabídková cena u frekvence 4 X rok bude uváděna jako cena měsíční tj. jednotková cena měsíční / 3</t>
  </si>
  <si>
    <t>Průměrný počet pracovních dnů/měsíc je 21</t>
  </si>
  <si>
    <t>četnost</t>
  </si>
  <si>
    <t>Celkem</t>
  </si>
  <si>
    <t>Nabídková cena u frekvence 1x rok bude uváděna jako cena měsíční tj. jednostková cena roční /12</t>
  </si>
  <si>
    <t>1. NP</t>
  </si>
  <si>
    <t>3. NP</t>
  </si>
  <si>
    <t>4. NP</t>
  </si>
  <si>
    <t>Nabídková cena</t>
  </si>
  <si>
    <t>bez DPH</t>
  </si>
  <si>
    <t>DPH</t>
  </si>
  <si>
    <t>vč. DPH</t>
  </si>
  <si>
    <t>cena/měsíc</t>
  </si>
  <si>
    <t>cena/rok</t>
  </si>
  <si>
    <t>A - pravidelně prováděné úklidové práce</t>
  </si>
  <si>
    <t>předpokládaný objem</t>
  </si>
  <si>
    <t>jednotka</t>
  </si>
  <si>
    <t>kč/h</t>
  </si>
  <si>
    <t>Kč/h</t>
  </si>
  <si>
    <t>Jednotková cena</t>
  </si>
  <si>
    <t>Váha kriteria</t>
  </si>
  <si>
    <t>B - Stálá úklidová služba</t>
  </si>
  <si>
    <t>Prázdninový režim = cena/měsíc * 8, úklid nebude z pravidla prováděn v měsících 06, 07, 08, 09 (přesný termín určí zadavatel)</t>
  </si>
  <si>
    <t>KOBEREC</t>
  </si>
  <si>
    <t>ANO</t>
  </si>
  <si>
    <t>prosklené plochy (fasády, zábradlí, dveře, příčky)</t>
  </si>
  <si>
    <t>výškové práce</t>
  </si>
  <si>
    <t>1 x ročně</t>
  </si>
  <si>
    <t>BETON S NÁTĚREM</t>
  </si>
  <si>
    <t>stroj, 1 x měs. vytření skříněk</t>
  </si>
  <si>
    <t>TEPOVÁNÍ 4x ROČNĚ</t>
  </si>
  <si>
    <t>Planografie</t>
  </si>
  <si>
    <t>Sklad</t>
  </si>
  <si>
    <t>Kotelna</t>
  </si>
  <si>
    <t>WC</t>
  </si>
  <si>
    <t>Chodba</t>
  </si>
  <si>
    <t>106A</t>
  </si>
  <si>
    <t>Schodiště</t>
  </si>
  <si>
    <t>Šatna</t>
  </si>
  <si>
    <t>Zádveří</t>
  </si>
  <si>
    <t>Vstupní hala</t>
  </si>
  <si>
    <t>Zázemí univ. prostoru</t>
  </si>
  <si>
    <t>Informace</t>
  </si>
  <si>
    <t>Posluchárna</t>
  </si>
  <si>
    <t>Umývárna</t>
  </si>
  <si>
    <t>Úklid</t>
  </si>
  <si>
    <t>Pisoáry</t>
  </si>
  <si>
    <t>Předsíň</t>
  </si>
  <si>
    <t>Učebna</t>
  </si>
  <si>
    <t>Hala</t>
  </si>
  <si>
    <t>131A</t>
  </si>
  <si>
    <t>Kancelář</t>
  </si>
  <si>
    <t>WC, koupelna</t>
  </si>
  <si>
    <t>Loubí</t>
  </si>
  <si>
    <t>Dvůr</t>
  </si>
  <si>
    <t>PVC</t>
  </si>
  <si>
    <t>KÁMEN</t>
  </si>
  <si>
    <t>sloupový sál</t>
  </si>
  <si>
    <t>PARKETY DUB</t>
  </si>
  <si>
    <t>PÍSKOVEC</t>
  </si>
  <si>
    <t>ŽULA</t>
  </si>
  <si>
    <t>UMĚLÝ KÁMEN</t>
  </si>
  <si>
    <t>Denní místnost</t>
  </si>
  <si>
    <t>203a</t>
  </si>
  <si>
    <t>Sprcha, WC</t>
  </si>
  <si>
    <t>206a</t>
  </si>
  <si>
    <t>206b</t>
  </si>
  <si>
    <t>Studovna</t>
  </si>
  <si>
    <t>Volný výběr</t>
  </si>
  <si>
    <t>Půjčovna</t>
  </si>
  <si>
    <t>Server</t>
  </si>
  <si>
    <t>216A</t>
  </si>
  <si>
    <t>Multimedia</t>
  </si>
  <si>
    <t>221a</t>
  </si>
  <si>
    <t>Výdej knih</t>
  </si>
  <si>
    <t>WC muži</t>
  </si>
  <si>
    <t>Administrátor</t>
  </si>
  <si>
    <t>Ochoz</t>
  </si>
  <si>
    <t>Foyer - hudební síň</t>
  </si>
  <si>
    <t>Třída</t>
  </si>
  <si>
    <t>303a</t>
  </si>
  <si>
    <t>303b</t>
  </si>
  <si>
    <t>bez názvu</t>
  </si>
  <si>
    <t>WC ženy</t>
  </si>
  <si>
    <t>304a</t>
  </si>
  <si>
    <t>Kuchyňka</t>
  </si>
  <si>
    <t>Sprcha</t>
  </si>
  <si>
    <t>4.NP</t>
  </si>
  <si>
    <t>Úklidová komora</t>
  </si>
  <si>
    <t>411a</t>
  </si>
  <si>
    <t>411b</t>
  </si>
  <si>
    <t>412a</t>
  </si>
  <si>
    <t>DOPROVOD OVT</t>
  </si>
  <si>
    <t>Hygienický materiál</t>
  </si>
  <si>
    <t>předpokládaný objem/rok</t>
  </si>
  <si>
    <t>toaletní papír - recyklovaný, dvouvrstvý, bílý, průměr 19cm, návin 120m</t>
  </si>
  <si>
    <t xml:space="preserve">gelová sítka do pisoáru </t>
  </si>
  <si>
    <t>papírové ručníky ZZ -  dvouvrstvé bílé recyklované, rozměry 230x232 mm</t>
  </si>
  <si>
    <t>ks</t>
  </si>
  <si>
    <t>tekuté mýdlo s glyceryninem</t>
  </si>
  <si>
    <t>l</t>
  </si>
  <si>
    <t>mikrotenové sáčky do odpadkových košů určených pro běžný kancelářský odpad – objem 30l, černé, minimální síla 15 my</t>
  </si>
  <si>
    <t>role</t>
  </si>
  <si>
    <t>mikrotenové sáčky do odpadkových košů pro běžný kancelářský odpad, objem 60l</t>
  </si>
  <si>
    <t>mikrotenové sáčky do odpadkových košů pro běžný kancelářský odpad, objem 72l</t>
  </si>
  <si>
    <t>mikrotenové sáčky do odpadkových košů pro běžný kancelářský odpad, objem 35l</t>
  </si>
  <si>
    <t>mikrotenové sáčky do odpadkových košů pro běžný kancelářský odpad, objem 120l</t>
  </si>
  <si>
    <t>předpokládaný objem/měsíc</t>
  </si>
  <si>
    <t>jednotková cena bez DPH</t>
  </si>
  <si>
    <t>CELKEM:</t>
  </si>
  <si>
    <t>C - Hygienický materiál</t>
  </si>
  <si>
    <t>D - mimořádný úklid</t>
  </si>
  <si>
    <t xml:space="preserve">D 1 -Úklidové práce po stavební rekonstrukci </t>
  </si>
  <si>
    <t>m2</t>
  </si>
  <si>
    <t>h</t>
  </si>
  <si>
    <t>D 2 - Mimořádné úklidové práce před, v průběhu a po realizovaných společenských akcích, Kč/h</t>
  </si>
  <si>
    <t>D 3 - mytí špaletových oken</t>
  </si>
  <si>
    <t>D 6 - mytí vysokotlakovým čističem</t>
  </si>
  <si>
    <t>D 7 - voskování pvc (včetně odmytí starých vosků)</t>
  </si>
  <si>
    <t>D 8 - vyčištění pískovcových shodů</t>
  </si>
  <si>
    <t>D 9 - dvůr, mytí pískovce a ometení pavučin cca do 3m</t>
  </si>
  <si>
    <t>D 10 - otření povrchu nad 1,7 m a</t>
  </si>
  <si>
    <t>D 11 - manipulace s nábytkem</t>
  </si>
  <si>
    <t>D 4 - leštění mramoru</t>
  </si>
  <si>
    <t>D 5 - strojní mytí dlažby, ruční čištění spár</t>
  </si>
  <si>
    <t>Kalkulační model</t>
  </si>
  <si>
    <t>Část 2 – Úklidové služby pro budovu Na Hradě</t>
  </si>
  <si>
    <t xml:space="preserve">1.NP </t>
  </si>
  <si>
    <t>Na Hradě</t>
  </si>
  <si>
    <t>2/hodměsíc</t>
  </si>
  <si>
    <t>6 hod/měsíc</t>
  </si>
  <si>
    <t>D 5 - strojní mytí dlažby</t>
  </si>
  <si>
    <t>D 10 - otření povrchu nad 1,7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</si>
</sst>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5]0.00"/>
    <numFmt numFmtId="165" formatCode="#,##0.00\ &quot;Kč&quot;"/>
  </numFmts>
  <fonts count="20" x14ac:knownFonts="1">
    <font>
      <sz val="10"/>
      <name val="Arial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24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 applyBorder="1" applyProtection="1">
      <protection locked="0"/>
    </xf>
    <xf numFmtId="0" fontId="3" fillId="0" borderId="1" xfId="0" applyFont="1" applyBorder="1" applyAlignment="1" applyProtection="1">
      <alignment vertical="center" wrapText="1" readingOrder="1"/>
      <protection locked="0"/>
    </xf>
    <xf numFmtId="0" fontId="1" fillId="2" borderId="0" xfId="0" applyFont="1" applyFill="1" applyAlignment="1" applyProtection="1">
      <alignment wrapText="1" readingOrder="1"/>
      <protection locked="0"/>
    </xf>
    <xf numFmtId="0" fontId="3" fillId="2" borderId="0" xfId="0" applyFont="1" applyFill="1" applyAlignment="1" applyProtection="1">
      <alignment wrapText="1" readingOrder="1"/>
      <protection locked="0"/>
    </xf>
    <xf numFmtId="0" fontId="2" fillId="3" borderId="1" xfId="0" applyFont="1" applyFill="1" applyBorder="1" applyAlignment="1" applyProtection="1">
      <alignment horizontal="left" vertical="center" wrapText="1" readingOrder="1"/>
      <protection locked="0"/>
    </xf>
    <xf numFmtId="0" fontId="5" fillId="0" borderId="0" xfId="0" applyFont="1"/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 wrapText="1" readingOrder="1"/>
      <protection locked="0"/>
    </xf>
    <xf numFmtId="0" fontId="3" fillId="2" borderId="0" xfId="0" applyFont="1" applyFill="1" applyAlignment="1" applyProtection="1">
      <alignment horizontal="left" wrapText="1" readingOrder="1"/>
      <protection locked="0"/>
    </xf>
    <xf numFmtId="0" fontId="5" fillId="0" borderId="0" xfId="0" applyFont="1" applyAlignment="1">
      <alignment horizontal="left" wrapText="1"/>
    </xf>
    <xf numFmtId="0" fontId="7" fillId="3" borderId="1" xfId="0" applyFont="1" applyFill="1" applyBorder="1" applyAlignment="1" applyProtection="1">
      <alignment horizontal="left" vertical="center" wrapText="1" readingOrder="1"/>
      <protection locked="0"/>
    </xf>
    <xf numFmtId="164" fontId="3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3" fillId="0" borderId="1" xfId="0" applyFont="1" applyBorder="1" applyAlignment="1" applyProtection="1">
      <alignment horizontal="left" vertical="center" wrapText="1" readingOrder="1"/>
      <protection locked="0"/>
    </xf>
    <xf numFmtId="0" fontId="11" fillId="0" borderId="0" xfId="0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0" fillId="0" borderId="0" xfId="0" applyBorder="1"/>
    <xf numFmtId="165" fontId="13" fillId="0" borderId="2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5" fillId="0" borderId="0" xfId="0" applyFont="1" applyAlignment="1">
      <alignment vertical="center"/>
    </xf>
    <xf numFmtId="0" fontId="5" fillId="0" borderId="11" xfId="0" applyFont="1" applyBorder="1"/>
    <xf numFmtId="0" fontId="5" fillId="0" borderId="20" xfId="0" applyFont="1" applyBorder="1" applyAlignment="1">
      <alignment horizontal="center" vertical="center"/>
    </xf>
    <xf numFmtId="0" fontId="5" fillId="5" borderId="11" xfId="0" applyFont="1" applyFill="1" applyBorder="1"/>
    <xf numFmtId="0" fontId="5" fillId="0" borderId="2" xfId="0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 applyProtection="1">
      <alignment horizontal="left" vertical="center" wrapText="1" readingOrder="1"/>
      <protection locked="0"/>
    </xf>
    <xf numFmtId="164" fontId="12" fillId="0" borderId="1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Border="1"/>
    <xf numFmtId="0" fontId="5" fillId="0" borderId="11" xfId="0" applyFont="1" applyFill="1" applyBorder="1"/>
    <xf numFmtId="0" fontId="5" fillId="0" borderId="10" xfId="0" applyFont="1" applyBorder="1" applyAlignment="1">
      <alignment horizontal="center" vertical="center"/>
    </xf>
    <xf numFmtId="0" fontId="3" fillId="2" borderId="31" xfId="0" applyFont="1" applyFill="1" applyBorder="1" applyAlignment="1" applyProtection="1">
      <alignment horizontal="center" vertical="center" wrapText="1" readingOrder="1"/>
      <protection locked="0"/>
    </xf>
    <xf numFmtId="0" fontId="3" fillId="2" borderId="32" xfId="0" applyFont="1" applyFill="1" applyBorder="1" applyAlignment="1" applyProtection="1">
      <alignment horizontal="center" vertical="center" wrapText="1" readingOrder="1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44" xfId="0" applyFont="1" applyFill="1" applyBorder="1"/>
    <xf numFmtId="0" fontId="5" fillId="0" borderId="5" xfId="0" applyFont="1" applyFill="1" applyBorder="1" applyAlignment="1">
      <alignment horizontal="center" vertical="center"/>
    </xf>
    <xf numFmtId="165" fontId="13" fillId="0" borderId="0" xfId="0" applyNumberFormat="1" applyFont="1" applyBorder="1" applyAlignment="1" applyProtection="1">
      <alignment horizontal="right" vertical="center"/>
      <protection locked="0"/>
    </xf>
    <xf numFmtId="0" fontId="5" fillId="0" borderId="22" xfId="0" applyFont="1" applyBorder="1" applyAlignment="1">
      <alignment horizontal="center" vertical="center"/>
    </xf>
    <xf numFmtId="0" fontId="5" fillId="5" borderId="30" xfId="0" applyFont="1" applyFill="1" applyBorder="1"/>
    <xf numFmtId="0" fontId="8" fillId="0" borderId="0" xfId="0" applyFont="1" applyAlignment="1"/>
    <xf numFmtId="165" fontId="0" fillId="0" borderId="1" xfId="0" applyNumberFormat="1" applyBorder="1" applyAlignment="1">
      <alignment vertical="center"/>
    </xf>
    <xf numFmtId="165" fontId="0" fillId="0" borderId="62" xfId="0" applyNumberFormat="1" applyBorder="1" applyAlignment="1">
      <alignment vertical="center"/>
    </xf>
    <xf numFmtId="165" fontId="0" fillId="0" borderId="63" xfId="0" applyNumberFormat="1" applyBorder="1" applyAlignment="1">
      <alignment vertical="center"/>
    </xf>
    <xf numFmtId="165" fontId="0" fillId="0" borderId="64" xfId="0" applyNumberFormat="1" applyBorder="1" applyAlignment="1">
      <alignment vertical="center"/>
    </xf>
    <xf numFmtId="0" fontId="6" fillId="0" borderId="49" xfId="0" applyFont="1" applyBorder="1" applyAlignment="1">
      <alignment horizontal="left" vertical="center"/>
    </xf>
    <xf numFmtId="0" fontId="6" fillId="0" borderId="50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165" fontId="0" fillId="0" borderId="1" xfId="0" applyNumberFormat="1" applyBorder="1"/>
    <xf numFmtId="9" fontId="6" fillId="0" borderId="49" xfId="0" applyNumberFormat="1" applyFont="1" applyBorder="1" applyAlignment="1">
      <alignment horizontal="center" vertical="center"/>
    </xf>
    <xf numFmtId="165" fontId="0" fillId="0" borderId="62" xfId="0" applyNumberFormat="1" applyBorder="1"/>
    <xf numFmtId="165" fontId="0" fillId="0" borderId="68" xfId="0" applyNumberFormat="1" applyBorder="1" applyAlignment="1">
      <alignment horizontal="right" vertic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11" xfId="0" applyFont="1" applyFill="1" applyBorder="1"/>
    <xf numFmtId="0" fontId="8" fillId="0" borderId="0" xfId="0" applyFont="1" applyBorder="1" applyProtection="1">
      <protection locked="0"/>
    </xf>
    <xf numFmtId="0" fontId="5" fillId="2" borderId="0" xfId="0" applyFont="1" applyFill="1" applyBorder="1" applyAlignment="1" applyProtection="1">
      <alignment wrapText="1" readingOrder="1"/>
      <protection locked="0"/>
    </xf>
    <xf numFmtId="0" fontId="5" fillId="2" borderId="31" xfId="0" applyFont="1" applyFill="1" applyBorder="1" applyAlignment="1" applyProtection="1">
      <alignment horizontal="center" vertical="center" wrapText="1" readingOrder="1"/>
      <protection locked="0"/>
    </xf>
    <xf numFmtId="0" fontId="5" fillId="2" borderId="32" xfId="0" applyFont="1" applyFill="1" applyBorder="1" applyAlignment="1" applyProtection="1">
      <alignment horizontal="center" vertical="center" wrapText="1" readingOrder="1"/>
      <protection locked="0"/>
    </xf>
    <xf numFmtId="0" fontId="12" fillId="3" borderId="1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vertical="center" wrapText="1" readingOrder="1"/>
      <protection locked="0"/>
    </xf>
    <xf numFmtId="164" fontId="5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3" fillId="2" borderId="0" xfId="0" applyFont="1" applyFill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5" fillId="0" borderId="11" xfId="0" applyFont="1" applyBorder="1" applyAlignment="1">
      <alignment wrapText="1"/>
    </xf>
    <xf numFmtId="0" fontId="1" fillId="2" borderId="0" xfId="0" applyFont="1" applyFill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vertical="center" wrapText="1" readingOrder="1"/>
      <protection locked="0"/>
    </xf>
    <xf numFmtId="0" fontId="14" fillId="0" borderId="1" xfId="0" applyFont="1" applyBorder="1" applyAlignment="1">
      <alignment vertical="center" wrapText="1"/>
    </xf>
    <xf numFmtId="0" fontId="5" fillId="0" borderId="30" xfId="0" applyFont="1" applyFill="1" applyBorder="1"/>
    <xf numFmtId="0" fontId="15" fillId="6" borderId="11" xfId="0" applyFont="1" applyFill="1" applyBorder="1"/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6" fillId="0" borderId="54" xfId="0" applyFont="1" applyBorder="1" applyAlignment="1">
      <alignment horizontal="center"/>
    </xf>
    <xf numFmtId="0" fontId="17" fillId="0" borderId="0" xfId="0" applyFont="1" applyAlignment="1"/>
    <xf numFmtId="4" fontId="17" fillId="0" borderId="0" xfId="0" applyNumberFormat="1" applyFont="1" applyAlignment="1"/>
    <xf numFmtId="0" fontId="14" fillId="0" borderId="0" xfId="0" applyFont="1"/>
    <xf numFmtId="0" fontId="17" fillId="0" borderId="0" xfId="0" applyFont="1" applyAlignment="1">
      <alignment wrapText="1"/>
    </xf>
    <xf numFmtId="4" fontId="14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wrapText="1"/>
    </xf>
    <xf numFmtId="0" fontId="14" fillId="0" borderId="0" xfId="0" applyFont="1" applyAlignment="1">
      <alignment wrapText="1"/>
    </xf>
    <xf numFmtId="4" fontId="18" fillId="0" borderId="1" xfId="0" applyNumberFormat="1" applyFont="1" applyBorder="1" applyAlignment="1">
      <alignment wrapText="1"/>
    </xf>
    <xf numFmtId="0" fontId="14" fillId="0" borderId="1" xfId="0" applyFont="1" applyBorder="1"/>
    <xf numFmtId="0" fontId="14" fillId="7" borderId="1" xfId="0" applyFont="1" applyFill="1" applyBorder="1"/>
    <xf numFmtId="4" fontId="14" fillId="0" borderId="0" xfId="0" applyNumberFormat="1" applyFont="1"/>
    <xf numFmtId="0" fontId="14" fillId="8" borderId="1" xfId="0" applyFont="1" applyFill="1" applyBorder="1"/>
    <xf numFmtId="165" fontId="5" fillId="7" borderId="29" xfId="0" applyNumberFormat="1" applyFont="1" applyFill="1" applyBorder="1" applyAlignment="1" applyProtection="1">
      <alignment horizontal="right" vertical="center"/>
      <protection locked="0"/>
    </xf>
    <xf numFmtId="165" fontId="5" fillId="7" borderId="21" xfId="0" applyNumberFormat="1" applyFont="1" applyFill="1" applyBorder="1" applyAlignment="1" applyProtection="1">
      <alignment horizontal="right" vertical="center"/>
      <protection locked="0"/>
    </xf>
    <xf numFmtId="165" fontId="5" fillId="7" borderId="24" xfId="0" applyNumberFormat="1" applyFont="1" applyFill="1" applyBorder="1" applyAlignment="1" applyProtection="1">
      <alignment horizontal="right" vertical="center"/>
      <protection locked="0"/>
    </xf>
    <xf numFmtId="0" fontId="5" fillId="7" borderId="29" xfId="0" applyFont="1" applyFill="1" applyBorder="1" applyAlignment="1" applyProtection="1">
      <alignment horizontal="center" vertical="center"/>
      <protection locked="0"/>
    </xf>
    <xf numFmtId="0" fontId="0" fillId="0" borderId="82" xfId="0" applyBorder="1" applyAlignment="1">
      <alignment horizontal="left" vertical="center" wrapText="1"/>
    </xf>
    <xf numFmtId="0" fontId="8" fillId="0" borderId="83" xfId="0" applyFont="1" applyBorder="1" applyAlignment="1">
      <alignment horizontal="left" vertical="center" wrapText="1"/>
    </xf>
    <xf numFmtId="0" fontId="19" fillId="4" borderId="83" xfId="0" applyFont="1" applyFill="1" applyBorder="1"/>
    <xf numFmtId="0" fontId="19" fillId="4" borderId="73" xfId="0" applyFont="1" applyFill="1" applyBorder="1"/>
    <xf numFmtId="0" fontId="8" fillId="0" borderId="72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4" fontId="19" fillId="4" borderId="69" xfId="0" applyNumberFormat="1" applyFont="1" applyFill="1" applyBorder="1" applyAlignment="1">
      <alignment horizontal="center"/>
    </xf>
    <xf numFmtId="2" fontId="19" fillId="4" borderId="69" xfId="0" applyNumberFormat="1" applyFont="1" applyFill="1" applyBorder="1" applyAlignment="1">
      <alignment horizontal="center"/>
    </xf>
    <xf numFmtId="2" fontId="19" fillId="4" borderId="70" xfId="0" applyNumberFormat="1" applyFont="1" applyFill="1" applyBorder="1" applyAlignment="1">
      <alignment horizontal="center"/>
    </xf>
    <xf numFmtId="0" fontId="0" fillId="0" borderId="82" xfId="0" applyBorder="1" applyAlignment="1">
      <alignment horizontal="center" vertical="center"/>
    </xf>
    <xf numFmtId="0" fontId="8" fillId="0" borderId="83" xfId="0" applyFont="1" applyBorder="1" applyAlignment="1">
      <alignment horizontal="center" vertical="center"/>
    </xf>
    <xf numFmtId="2" fontId="19" fillId="4" borderId="83" xfId="0" applyNumberFormat="1" applyFont="1" applyFill="1" applyBorder="1" applyAlignment="1">
      <alignment horizontal="center"/>
    </xf>
    <xf numFmtId="2" fontId="19" fillId="4" borderId="73" xfId="0" applyNumberFormat="1" applyFont="1" applyFill="1" applyBorder="1" applyAlignment="1">
      <alignment horizontal="center"/>
    </xf>
    <xf numFmtId="0" fontId="6" fillId="0" borderId="55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165" fontId="0" fillId="0" borderId="59" xfId="0" applyNumberFormat="1" applyBorder="1" applyAlignment="1">
      <alignment vertical="center"/>
    </xf>
    <xf numFmtId="165" fontId="0" fillId="0" borderId="60" xfId="0" applyNumberFormat="1" applyBorder="1" applyAlignment="1">
      <alignment vertical="center"/>
    </xf>
    <xf numFmtId="0" fontId="6" fillId="0" borderId="0" xfId="0" applyFont="1" applyFill="1"/>
    <xf numFmtId="0" fontId="6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5" fontId="0" fillId="7" borderId="58" xfId="0" applyNumberFormat="1" applyFill="1" applyBorder="1" applyAlignment="1">
      <alignment vertical="center"/>
    </xf>
    <xf numFmtId="165" fontId="0" fillId="7" borderId="61" xfId="0" applyNumberFormat="1" applyFill="1" applyBorder="1" applyAlignment="1">
      <alignment vertical="center"/>
    </xf>
    <xf numFmtId="165" fontId="0" fillId="7" borderId="84" xfId="0" applyNumberFormat="1" applyFill="1" applyBorder="1" applyAlignment="1">
      <alignment vertical="center"/>
    </xf>
    <xf numFmtId="0" fontId="0" fillId="0" borderId="53" xfId="0" applyBorder="1" applyAlignment="1">
      <alignment horizontal="center"/>
    </xf>
    <xf numFmtId="0" fontId="6" fillId="0" borderId="73" xfId="0" applyFont="1" applyBorder="1" applyAlignment="1">
      <alignment horizontal="left" vertical="center"/>
    </xf>
    <xf numFmtId="0" fontId="0" fillId="0" borderId="83" xfId="0" applyBorder="1" applyAlignment="1">
      <alignment horizontal="left"/>
    </xf>
    <xf numFmtId="0" fontId="6" fillId="0" borderId="83" xfId="0" applyFont="1" applyBorder="1" applyAlignment="1">
      <alignment horizontal="left" vertical="center"/>
    </xf>
    <xf numFmtId="0" fontId="16" fillId="0" borderId="83" xfId="0" applyFont="1" applyFill="1" applyBorder="1" applyAlignment="1">
      <alignment horizontal="left"/>
    </xf>
    <xf numFmtId="165" fontId="0" fillId="0" borderId="58" xfId="0" applyNumberFormat="1" applyBorder="1"/>
    <xf numFmtId="165" fontId="0" fillId="0" borderId="59" xfId="0" applyNumberFormat="1" applyBorder="1"/>
    <xf numFmtId="165" fontId="0" fillId="0" borderId="60" xfId="0" applyNumberFormat="1" applyBorder="1"/>
    <xf numFmtId="165" fontId="0" fillId="0" borderId="61" xfId="0" applyNumberFormat="1" applyBorder="1"/>
    <xf numFmtId="165" fontId="0" fillId="7" borderId="61" xfId="0" applyNumberFormat="1" applyFill="1" applyBorder="1"/>
    <xf numFmtId="165" fontId="0" fillId="0" borderId="84" xfId="0" applyNumberFormat="1" applyBorder="1" applyAlignment="1">
      <alignment horizontal="right" vertical="center"/>
    </xf>
    <xf numFmtId="165" fontId="0" fillId="0" borderId="71" xfId="0" applyNumberFormat="1" applyBorder="1" applyAlignment="1">
      <alignment horizontal="right" vertical="center"/>
    </xf>
    <xf numFmtId="0" fontId="12" fillId="0" borderId="47" xfId="0" applyFont="1" applyFill="1" applyBorder="1" applyAlignment="1">
      <alignment horizontal="center" vertical="center" wrapText="1"/>
    </xf>
    <xf numFmtId="0" fontId="12" fillId="0" borderId="45" xfId="0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left" vertical="center"/>
    </xf>
    <xf numFmtId="0" fontId="13" fillId="0" borderId="27" xfId="0" applyFont="1" applyFill="1" applyBorder="1" applyAlignment="1">
      <alignment horizontal="left" vertical="center"/>
    </xf>
    <xf numFmtId="0" fontId="13" fillId="0" borderId="28" xfId="0" applyFont="1" applyFill="1" applyBorder="1" applyAlignment="1">
      <alignment horizontal="left" vertical="center"/>
    </xf>
    <xf numFmtId="0" fontId="12" fillId="0" borderId="47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5" fillId="0" borderId="80" xfId="0" applyFont="1" applyFill="1" applyBorder="1" applyAlignment="1">
      <alignment horizontal="center" vertical="center"/>
    </xf>
    <xf numFmtId="0" fontId="5" fillId="0" borderId="81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9" fontId="6" fillId="0" borderId="52" xfId="0" applyNumberFormat="1" applyFont="1" applyBorder="1" applyAlignment="1">
      <alignment horizontal="center" vertical="center"/>
    </xf>
    <xf numFmtId="9" fontId="6" fillId="0" borderId="85" xfId="0" applyNumberFormat="1" applyFont="1" applyBorder="1" applyAlignment="1">
      <alignment horizontal="center" vertical="center"/>
    </xf>
    <xf numFmtId="9" fontId="6" fillId="0" borderId="86" xfId="0" applyNumberFormat="1" applyFont="1" applyBorder="1" applyAlignment="1">
      <alignment horizontal="center" vertical="center"/>
    </xf>
    <xf numFmtId="9" fontId="6" fillId="0" borderId="54" xfId="0" applyNumberFormat="1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77" xfId="0" applyFont="1" applyBorder="1" applyAlignment="1">
      <alignment horizontal="center"/>
    </xf>
    <xf numFmtId="0" fontId="6" fillId="0" borderId="78" xfId="0" applyFont="1" applyBorder="1" applyAlignment="1">
      <alignment horizontal="center"/>
    </xf>
    <xf numFmtId="0" fontId="6" fillId="0" borderId="79" xfId="0" applyFont="1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6" fillId="0" borderId="58" xfId="0" applyFont="1" applyBorder="1" applyAlignment="1">
      <alignment horizontal="left" vertical="center" wrapText="1"/>
    </xf>
    <xf numFmtId="0" fontId="6" fillId="0" borderId="61" xfId="0" applyFont="1" applyBorder="1" applyAlignment="1">
      <alignment horizontal="left" vertical="center" wrapText="1"/>
    </xf>
    <xf numFmtId="0" fontId="19" fillId="4" borderId="83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D55"/>
  <sheetViews>
    <sheetView showGridLines="0" view="pageBreakPreview" zoomScale="60" zoomScaleNormal="100" workbookViewId="0">
      <selection activeCell="D43" sqref="D43"/>
    </sheetView>
  </sheetViews>
  <sheetFormatPr defaultRowHeight="24.75" customHeight="1" x14ac:dyDescent="0.2"/>
  <cols>
    <col min="1" max="1" width="2.85546875" style="6" customWidth="1"/>
    <col min="2" max="2" width="10" style="96" customWidth="1"/>
    <col min="3" max="3" width="21.42578125" style="6" customWidth="1"/>
    <col min="4" max="4" width="15.7109375" style="6" customWidth="1"/>
    <col min="5" max="5" width="10" style="6" customWidth="1"/>
    <col min="6" max="26" width="5.28515625" style="6" customWidth="1"/>
    <col min="27" max="30" width="12.7109375" style="6" customWidth="1"/>
    <col min="31" max="16384" width="9.140625" style="6"/>
  </cols>
  <sheetData>
    <row r="1" spans="2:30" s="29" customFormat="1" ht="24.75" customHeight="1" x14ac:dyDescent="0.2">
      <c r="B1" s="148" t="s">
        <v>155</v>
      </c>
      <c r="C1" s="148"/>
      <c r="D1" s="148"/>
      <c r="E1" s="148"/>
    </row>
    <row r="2" spans="2:30" ht="24.75" customHeight="1" x14ac:dyDescent="0.2">
      <c r="B2" s="148"/>
      <c r="C2" s="148"/>
      <c r="D2" s="148"/>
      <c r="E2" s="148"/>
      <c r="F2" s="28" t="s">
        <v>28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2:30" ht="24.75" customHeight="1" x14ac:dyDescent="0.2">
      <c r="B3" s="148" t="s">
        <v>156</v>
      </c>
      <c r="C3" s="148"/>
      <c r="D3" s="148"/>
      <c r="E3" s="148"/>
      <c r="F3" s="28" t="s">
        <v>32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2:30" ht="24.75" customHeight="1" x14ac:dyDescent="0.2">
      <c r="B4" s="148"/>
      <c r="C4" s="148"/>
      <c r="D4" s="148"/>
      <c r="E4" s="148"/>
      <c r="F4" s="28" t="s">
        <v>50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2:30" ht="24.75" customHeight="1" thickBot="1" x14ac:dyDescent="0.25">
      <c r="B5" s="148"/>
      <c r="C5" s="148"/>
      <c r="D5" s="148"/>
      <c r="E5" s="148"/>
      <c r="F5" s="30" t="s">
        <v>29</v>
      </c>
    </row>
    <row r="6" spans="2:30" ht="39.75" customHeight="1" thickTop="1" x14ac:dyDescent="0.2">
      <c r="B6" s="148"/>
      <c r="C6" s="148"/>
      <c r="D6" s="148"/>
      <c r="E6" s="148"/>
      <c r="F6" s="184" t="s">
        <v>15</v>
      </c>
      <c r="G6" s="185"/>
      <c r="H6" s="186"/>
      <c r="I6" s="179" t="s">
        <v>24</v>
      </c>
      <c r="J6" s="187"/>
      <c r="K6" s="180"/>
      <c r="L6" s="179" t="s">
        <v>9</v>
      </c>
      <c r="M6" s="187"/>
      <c r="N6" s="180"/>
      <c r="O6" s="188" t="s">
        <v>10</v>
      </c>
      <c r="P6" s="189"/>
      <c r="Q6" s="179" t="s">
        <v>18</v>
      </c>
      <c r="R6" s="180"/>
      <c r="S6" s="190" t="s">
        <v>11</v>
      </c>
      <c r="T6" s="177"/>
      <c r="U6" s="178"/>
      <c r="V6" s="176" t="s">
        <v>12</v>
      </c>
      <c r="W6" s="177"/>
      <c r="X6" s="178"/>
      <c r="Y6" s="179" t="s">
        <v>16</v>
      </c>
      <c r="Z6" s="180"/>
      <c r="AA6" s="165" t="s">
        <v>25</v>
      </c>
      <c r="AB6" s="173" t="s">
        <v>19</v>
      </c>
      <c r="AC6" s="165" t="s">
        <v>26</v>
      </c>
      <c r="AD6" s="165" t="s">
        <v>27</v>
      </c>
    </row>
    <row r="7" spans="2:30" ht="24.75" customHeight="1" x14ac:dyDescent="0.2">
      <c r="B7" s="148"/>
      <c r="C7" s="148"/>
      <c r="D7" s="148"/>
      <c r="E7" s="148"/>
      <c r="F7" s="191" t="s">
        <v>30</v>
      </c>
      <c r="G7" s="192"/>
      <c r="H7" s="193"/>
      <c r="I7" s="168" t="s">
        <v>30</v>
      </c>
      <c r="J7" s="194"/>
      <c r="K7" s="169"/>
      <c r="L7" s="168" t="s">
        <v>30</v>
      </c>
      <c r="M7" s="194"/>
      <c r="N7" s="169"/>
      <c r="O7" s="191" t="s">
        <v>30</v>
      </c>
      <c r="P7" s="193"/>
      <c r="Q7" s="168" t="s">
        <v>30</v>
      </c>
      <c r="R7" s="169"/>
      <c r="S7" s="191" t="s">
        <v>30</v>
      </c>
      <c r="T7" s="192"/>
      <c r="U7" s="193"/>
      <c r="V7" s="191" t="s">
        <v>30</v>
      </c>
      <c r="W7" s="192"/>
      <c r="X7" s="193"/>
      <c r="Y7" s="168" t="s">
        <v>30</v>
      </c>
      <c r="Z7" s="169"/>
      <c r="AA7" s="166"/>
      <c r="AB7" s="174"/>
      <c r="AC7" s="166"/>
      <c r="AD7" s="166"/>
    </row>
    <row r="8" spans="2:30" ht="24.75" customHeight="1" thickBot="1" x14ac:dyDescent="0.25">
      <c r="B8" s="94" t="s">
        <v>0</v>
      </c>
      <c r="C8" s="9" t="s">
        <v>1</v>
      </c>
      <c r="D8" s="10" t="s">
        <v>3</v>
      </c>
      <c r="E8" s="9" t="s">
        <v>5</v>
      </c>
      <c r="F8" s="41" t="s">
        <v>6</v>
      </c>
      <c r="G8" s="42" t="s">
        <v>7</v>
      </c>
      <c r="H8" s="43" t="s">
        <v>8</v>
      </c>
      <c r="I8" s="44" t="s">
        <v>6</v>
      </c>
      <c r="J8" s="45" t="s">
        <v>7</v>
      </c>
      <c r="K8" s="46" t="s">
        <v>8</v>
      </c>
      <c r="L8" s="47" t="s">
        <v>6</v>
      </c>
      <c r="M8" s="45" t="s">
        <v>7</v>
      </c>
      <c r="N8" s="48" t="s">
        <v>8</v>
      </c>
      <c r="O8" s="44" t="s">
        <v>6</v>
      </c>
      <c r="P8" s="46" t="s">
        <v>7</v>
      </c>
      <c r="Q8" s="49" t="s">
        <v>6</v>
      </c>
      <c r="R8" s="43" t="s">
        <v>7</v>
      </c>
      <c r="S8" s="47" t="s">
        <v>6</v>
      </c>
      <c r="T8" s="45" t="s">
        <v>7</v>
      </c>
      <c r="U8" s="48" t="s">
        <v>8</v>
      </c>
      <c r="V8" s="44" t="s">
        <v>6</v>
      </c>
      <c r="W8" s="45" t="s">
        <v>7</v>
      </c>
      <c r="X8" s="46" t="s">
        <v>8</v>
      </c>
      <c r="Y8" s="49" t="s">
        <v>8</v>
      </c>
      <c r="Z8" s="43" t="s">
        <v>13</v>
      </c>
      <c r="AA8" s="167"/>
      <c r="AB8" s="175"/>
      <c r="AC8" s="167"/>
      <c r="AD8" s="167"/>
    </row>
    <row r="9" spans="2:30" ht="24.75" customHeight="1" thickTop="1" x14ac:dyDescent="0.2">
      <c r="B9" s="95">
        <v>101</v>
      </c>
      <c r="C9" s="11" t="s">
        <v>59</v>
      </c>
      <c r="D9" s="13" t="s">
        <v>17</v>
      </c>
      <c r="E9" s="104">
        <v>25.48</v>
      </c>
      <c r="F9" s="17">
        <v>1</v>
      </c>
      <c r="G9" s="27"/>
      <c r="H9" s="26"/>
      <c r="I9" s="17"/>
      <c r="J9" s="27"/>
      <c r="K9" s="26"/>
      <c r="L9" s="80"/>
      <c r="M9" s="27">
        <v>1</v>
      </c>
      <c r="N9" s="81"/>
      <c r="O9" s="17">
        <v>1</v>
      </c>
      <c r="P9" s="26"/>
      <c r="Q9" s="17"/>
      <c r="R9" s="26"/>
      <c r="S9" s="80"/>
      <c r="T9" s="27"/>
      <c r="U9" s="81"/>
      <c r="V9" s="17"/>
      <c r="W9" s="27"/>
      <c r="X9" s="26">
        <v>1</v>
      </c>
      <c r="Y9" s="17">
        <v>1</v>
      </c>
      <c r="Z9" s="26"/>
      <c r="AA9" s="32" t="s">
        <v>52</v>
      </c>
      <c r="AB9" s="60" t="s">
        <v>22</v>
      </c>
      <c r="AC9" s="125"/>
      <c r="AD9" s="125">
        <f>AC9*12</f>
        <v>0</v>
      </c>
    </row>
    <row r="10" spans="2:30" ht="24.75" customHeight="1" x14ac:dyDescent="0.2">
      <c r="B10" s="95">
        <v>102</v>
      </c>
      <c r="C10" s="11" t="s">
        <v>60</v>
      </c>
      <c r="D10" s="8" t="s">
        <v>83</v>
      </c>
      <c r="E10" s="104">
        <v>13.45</v>
      </c>
      <c r="F10" s="25"/>
      <c r="G10" s="22"/>
      <c r="H10" s="23">
        <v>1</v>
      </c>
      <c r="I10" s="25"/>
      <c r="J10" s="22"/>
      <c r="K10" s="23"/>
      <c r="L10" s="34"/>
      <c r="M10" s="22"/>
      <c r="N10" s="57"/>
      <c r="O10" s="25"/>
      <c r="P10" s="23"/>
      <c r="Q10" s="25"/>
      <c r="R10" s="23"/>
      <c r="S10" s="34"/>
      <c r="T10" s="22"/>
      <c r="U10" s="57"/>
      <c r="V10" s="25"/>
      <c r="W10" s="22"/>
      <c r="X10" s="23"/>
      <c r="Y10" s="25"/>
      <c r="Z10" s="23"/>
      <c r="AA10" s="76" t="s">
        <v>52</v>
      </c>
      <c r="AB10" s="83"/>
      <c r="AC10" s="126"/>
      <c r="AD10" s="126">
        <f t="shared" ref="AD10:AD46" si="0">AC10*12</f>
        <v>0</v>
      </c>
    </row>
    <row r="11" spans="2:30" ht="24.75" customHeight="1" x14ac:dyDescent="0.2">
      <c r="B11" s="95">
        <v>103</v>
      </c>
      <c r="C11" s="11" t="s">
        <v>61</v>
      </c>
      <c r="D11" s="8" t="s">
        <v>56</v>
      </c>
      <c r="E11" s="104">
        <v>12.91</v>
      </c>
      <c r="F11" s="25"/>
      <c r="G11" s="22"/>
      <c r="H11" s="23">
        <v>1</v>
      </c>
      <c r="I11" s="25"/>
      <c r="J11" s="22"/>
      <c r="K11" s="23"/>
      <c r="L11" s="34"/>
      <c r="M11" s="22"/>
      <c r="N11" s="57"/>
      <c r="O11" s="25"/>
      <c r="P11" s="23"/>
      <c r="Q11" s="25"/>
      <c r="R11" s="23"/>
      <c r="S11" s="34"/>
      <c r="T11" s="22"/>
      <c r="U11" s="57"/>
      <c r="V11" s="25"/>
      <c r="W11" s="22"/>
      <c r="X11" s="23"/>
      <c r="Y11" s="25"/>
      <c r="Z11" s="23"/>
      <c r="AA11" s="76" t="s">
        <v>52</v>
      </c>
      <c r="AB11" s="33" t="s">
        <v>21</v>
      </c>
      <c r="AC11" s="126"/>
      <c r="AD11" s="126">
        <f t="shared" si="0"/>
        <v>0</v>
      </c>
    </row>
    <row r="12" spans="2:30" ht="24.75" customHeight="1" x14ac:dyDescent="0.2">
      <c r="B12" s="95">
        <v>104</v>
      </c>
      <c r="C12" s="11" t="s">
        <v>60</v>
      </c>
      <c r="D12" s="8" t="s">
        <v>83</v>
      </c>
      <c r="E12" s="104">
        <v>6.37</v>
      </c>
      <c r="F12" s="25"/>
      <c r="G12" s="22"/>
      <c r="H12" s="23">
        <v>1</v>
      </c>
      <c r="I12" s="25"/>
      <c r="J12" s="22"/>
      <c r="K12" s="23"/>
      <c r="L12" s="34"/>
      <c r="M12" s="22"/>
      <c r="N12" s="57"/>
      <c r="O12" s="25"/>
      <c r="P12" s="23"/>
      <c r="Q12" s="25"/>
      <c r="R12" s="23"/>
      <c r="S12" s="34"/>
      <c r="T12" s="22"/>
      <c r="U12" s="57"/>
      <c r="V12" s="25"/>
      <c r="W12" s="22"/>
      <c r="X12" s="23"/>
      <c r="Y12" s="25"/>
      <c r="Z12" s="23"/>
      <c r="AA12" s="76" t="s">
        <v>52</v>
      </c>
      <c r="AB12" s="31"/>
      <c r="AC12" s="126"/>
      <c r="AD12" s="126">
        <f t="shared" si="0"/>
        <v>0</v>
      </c>
    </row>
    <row r="13" spans="2:30" ht="24.75" customHeight="1" x14ac:dyDescent="0.2">
      <c r="B13" s="95">
        <v>105</v>
      </c>
      <c r="C13" s="11" t="s">
        <v>62</v>
      </c>
      <c r="D13" s="13" t="s">
        <v>2</v>
      </c>
      <c r="E13" s="104">
        <v>6.44</v>
      </c>
      <c r="F13" s="25">
        <v>1</v>
      </c>
      <c r="G13" s="22"/>
      <c r="H13" s="23"/>
      <c r="I13" s="25"/>
      <c r="J13" s="22"/>
      <c r="K13" s="23"/>
      <c r="L13" s="34"/>
      <c r="M13" s="22"/>
      <c r="N13" s="57"/>
      <c r="O13" s="25"/>
      <c r="P13" s="23"/>
      <c r="Q13" s="25"/>
      <c r="R13" s="23"/>
      <c r="S13" s="34">
        <v>1</v>
      </c>
      <c r="T13" s="22"/>
      <c r="U13" s="57"/>
      <c r="V13" s="25"/>
      <c r="W13" s="22"/>
      <c r="X13" s="23"/>
      <c r="Y13" s="25">
        <v>1</v>
      </c>
      <c r="Z13" s="23"/>
      <c r="AA13" s="76" t="s">
        <v>52</v>
      </c>
      <c r="AB13" s="31"/>
      <c r="AC13" s="126"/>
      <c r="AD13" s="126">
        <f t="shared" si="0"/>
        <v>0</v>
      </c>
    </row>
    <row r="14" spans="2:30" ht="24.75" customHeight="1" x14ac:dyDescent="0.2">
      <c r="B14" s="95">
        <v>106</v>
      </c>
      <c r="C14" s="11" t="s">
        <v>63</v>
      </c>
      <c r="D14" s="13" t="s">
        <v>2</v>
      </c>
      <c r="E14" s="104">
        <v>53.87</v>
      </c>
      <c r="F14" s="25">
        <v>1</v>
      </c>
      <c r="G14" s="22"/>
      <c r="H14" s="23"/>
      <c r="I14" s="25"/>
      <c r="J14" s="22"/>
      <c r="K14" s="23"/>
      <c r="L14" s="34"/>
      <c r="M14" s="22"/>
      <c r="N14" s="57"/>
      <c r="O14" s="25">
        <v>1</v>
      </c>
      <c r="P14" s="23"/>
      <c r="Q14" s="25"/>
      <c r="R14" s="23"/>
      <c r="S14" s="34"/>
      <c r="T14" s="22"/>
      <c r="U14" s="57"/>
      <c r="V14" s="25"/>
      <c r="W14" s="22"/>
      <c r="X14" s="23">
        <v>1</v>
      </c>
      <c r="Y14" s="25">
        <v>1</v>
      </c>
      <c r="Z14" s="23"/>
      <c r="AA14" s="76" t="s">
        <v>52</v>
      </c>
      <c r="AB14" s="31"/>
      <c r="AC14" s="126"/>
      <c r="AD14" s="126">
        <f t="shared" si="0"/>
        <v>0</v>
      </c>
    </row>
    <row r="15" spans="2:30" ht="24.75" customHeight="1" x14ac:dyDescent="0.2">
      <c r="B15" s="95" t="s">
        <v>64</v>
      </c>
      <c r="C15" s="11" t="s">
        <v>65</v>
      </c>
      <c r="D15" s="8" t="s">
        <v>89</v>
      </c>
      <c r="E15" s="79">
        <v>17.28</v>
      </c>
      <c r="F15" s="25">
        <v>1</v>
      </c>
      <c r="G15" s="22"/>
      <c r="H15" s="23"/>
      <c r="I15" s="25"/>
      <c r="J15" s="22"/>
      <c r="K15" s="23"/>
      <c r="L15" s="34"/>
      <c r="M15" s="22"/>
      <c r="N15" s="57"/>
      <c r="O15" s="25"/>
      <c r="P15" s="23"/>
      <c r="Q15" s="25"/>
      <c r="R15" s="23"/>
      <c r="S15" s="34"/>
      <c r="T15" s="22"/>
      <c r="U15" s="57"/>
      <c r="V15" s="25"/>
      <c r="W15" s="22"/>
      <c r="X15" s="23"/>
      <c r="Y15" s="25"/>
      <c r="Z15" s="23"/>
      <c r="AA15" s="76" t="s">
        <v>52</v>
      </c>
      <c r="AB15" s="31"/>
      <c r="AC15" s="126"/>
      <c r="AD15" s="126">
        <f t="shared" si="0"/>
        <v>0</v>
      </c>
    </row>
    <row r="16" spans="2:30" ht="24.75" customHeight="1" x14ac:dyDescent="0.2">
      <c r="B16" s="95">
        <v>107</v>
      </c>
      <c r="C16" s="11" t="s">
        <v>66</v>
      </c>
      <c r="D16" s="13" t="s">
        <v>2</v>
      </c>
      <c r="E16" s="79">
        <v>22.73</v>
      </c>
      <c r="F16" s="25">
        <v>1</v>
      </c>
      <c r="G16" s="22"/>
      <c r="H16" s="23"/>
      <c r="I16" s="25"/>
      <c r="J16" s="22"/>
      <c r="K16" s="23"/>
      <c r="L16" s="34"/>
      <c r="M16" s="22">
        <v>1</v>
      </c>
      <c r="N16" s="57"/>
      <c r="O16" s="25">
        <v>1</v>
      </c>
      <c r="P16" s="23"/>
      <c r="Q16" s="25"/>
      <c r="R16" s="23"/>
      <c r="S16" s="34">
        <v>1</v>
      </c>
      <c r="T16" s="22"/>
      <c r="U16" s="57"/>
      <c r="V16" s="25"/>
      <c r="W16" s="22"/>
      <c r="X16" s="23"/>
      <c r="Y16" s="25">
        <v>1</v>
      </c>
      <c r="Z16" s="23"/>
      <c r="AA16" s="76" t="s">
        <v>52</v>
      </c>
      <c r="AB16" s="31"/>
      <c r="AC16" s="126"/>
      <c r="AD16" s="126">
        <f t="shared" si="0"/>
        <v>0</v>
      </c>
    </row>
    <row r="17" spans="2:30" ht="24.75" customHeight="1" x14ac:dyDescent="0.2">
      <c r="B17" s="95">
        <v>108</v>
      </c>
      <c r="C17" s="11" t="s">
        <v>67</v>
      </c>
      <c r="D17" s="13" t="s">
        <v>2</v>
      </c>
      <c r="E17" s="79">
        <v>15.86</v>
      </c>
      <c r="F17" s="25">
        <v>1</v>
      </c>
      <c r="G17" s="22"/>
      <c r="H17" s="23"/>
      <c r="I17" s="25"/>
      <c r="J17" s="22"/>
      <c r="K17" s="23"/>
      <c r="L17" s="34"/>
      <c r="M17" s="22"/>
      <c r="N17" s="57"/>
      <c r="O17" s="25"/>
      <c r="P17" s="23"/>
      <c r="Q17" s="25"/>
      <c r="R17" s="23"/>
      <c r="S17" s="34"/>
      <c r="T17" s="22"/>
      <c r="U17" s="57"/>
      <c r="V17" s="25"/>
      <c r="W17" s="22"/>
      <c r="X17" s="23"/>
      <c r="Y17" s="25"/>
      <c r="Z17" s="23"/>
      <c r="AA17" s="76" t="s">
        <v>52</v>
      </c>
      <c r="AB17" s="31"/>
      <c r="AC17" s="126"/>
      <c r="AD17" s="126">
        <f t="shared" si="0"/>
        <v>0</v>
      </c>
    </row>
    <row r="18" spans="2:30" ht="24.75" customHeight="1" x14ac:dyDescent="0.2">
      <c r="B18" s="95">
        <v>109</v>
      </c>
      <c r="C18" s="11" t="s">
        <v>68</v>
      </c>
      <c r="D18" s="13" t="s">
        <v>2</v>
      </c>
      <c r="E18" s="79">
        <v>17.21</v>
      </c>
      <c r="F18" s="25">
        <v>1</v>
      </c>
      <c r="G18" s="22"/>
      <c r="H18" s="23"/>
      <c r="I18" s="25"/>
      <c r="J18" s="22"/>
      <c r="K18" s="23"/>
      <c r="L18" s="34"/>
      <c r="M18" s="22">
        <v>1</v>
      </c>
      <c r="N18" s="57"/>
      <c r="O18" s="25">
        <v>1</v>
      </c>
      <c r="P18" s="23"/>
      <c r="Q18" s="25"/>
      <c r="R18" s="23"/>
      <c r="S18" s="34"/>
      <c r="T18" s="22"/>
      <c r="U18" s="57"/>
      <c r="V18" s="25"/>
      <c r="W18" s="22"/>
      <c r="X18" s="23">
        <v>1</v>
      </c>
      <c r="Y18" s="25">
        <v>1</v>
      </c>
      <c r="Z18" s="23"/>
      <c r="AA18" s="76" t="s">
        <v>52</v>
      </c>
      <c r="AB18" s="31"/>
      <c r="AC18" s="126"/>
      <c r="AD18" s="126">
        <f t="shared" si="0"/>
        <v>0</v>
      </c>
    </row>
    <row r="19" spans="2:30" ht="24.75" customHeight="1" x14ac:dyDescent="0.2">
      <c r="B19" s="95">
        <v>110</v>
      </c>
      <c r="C19" s="11" t="s">
        <v>69</v>
      </c>
      <c r="D19" s="13" t="s">
        <v>2</v>
      </c>
      <c r="E19" s="79">
        <v>31.62</v>
      </c>
      <c r="F19" s="25">
        <v>1</v>
      </c>
      <c r="G19" s="22"/>
      <c r="H19" s="23"/>
      <c r="I19" s="25"/>
      <c r="J19" s="22"/>
      <c r="K19" s="23"/>
      <c r="L19" s="34"/>
      <c r="M19" s="22">
        <v>1</v>
      </c>
      <c r="N19" s="57"/>
      <c r="O19" s="25"/>
      <c r="P19" s="23"/>
      <c r="Q19" s="25"/>
      <c r="R19" s="23"/>
      <c r="S19" s="34">
        <v>1</v>
      </c>
      <c r="T19" s="22"/>
      <c r="U19" s="57"/>
      <c r="V19" s="25"/>
      <c r="W19" s="22"/>
      <c r="X19" s="23">
        <v>1</v>
      </c>
      <c r="Y19" s="25"/>
      <c r="Z19" s="23"/>
      <c r="AA19" s="76" t="s">
        <v>52</v>
      </c>
      <c r="AB19" s="31"/>
      <c r="AC19" s="126"/>
      <c r="AD19" s="126">
        <f t="shared" si="0"/>
        <v>0</v>
      </c>
    </row>
    <row r="20" spans="2:30" ht="24.75" customHeight="1" x14ac:dyDescent="0.2">
      <c r="B20" s="95">
        <v>111</v>
      </c>
      <c r="C20" s="11" t="s">
        <v>70</v>
      </c>
      <c r="D20" s="13" t="s">
        <v>2</v>
      </c>
      <c r="E20" s="79">
        <v>44.39</v>
      </c>
      <c r="F20" s="25">
        <v>1</v>
      </c>
      <c r="G20" s="22"/>
      <c r="H20" s="23"/>
      <c r="I20" s="25"/>
      <c r="J20" s="22"/>
      <c r="K20" s="23"/>
      <c r="L20" s="34">
        <v>1</v>
      </c>
      <c r="M20" s="22"/>
      <c r="N20" s="57"/>
      <c r="O20" s="25">
        <v>1</v>
      </c>
      <c r="P20" s="23"/>
      <c r="Q20" s="25"/>
      <c r="R20" s="23"/>
      <c r="S20" s="34"/>
      <c r="T20" s="22"/>
      <c r="U20" s="57"/>
      <c r="V20" s="25"/>
      <c r="W20" s="22"/>
      <c r="X20" s="23"/>
      <c r="Y20" s="25"/>
      <c r="Z20" s="23"/>
      <c r="AA20" s="76" t="s">
        <v>52</v>
      </c>
      <c r="AB20" s="31"/>
      <c r="AC20" s="126"/>
      <c r="AD20" s="126">
        <f>AC20*9</f>
        <v>0</v>
      </c>
    </row>
    <row r="21" spans="2:30" ht="24.75" customHeight="1" x14ac:dyDescent="0.2">
      <c r="B21" s="95">
        <v>112</v>
      </c>
      <c r="C21" s="11" t="s">
        <v>85</v>
      </c>
      <c r="D21" s="8" t="s">
        <v>86</v>
      </c>
      <c r="E21" s="79">
        <v>89.12</v>
      </c>
      <c r="F21" s="25">
        <v>1</v>
      </c>
      <c r="G21" s="22"/>
      <c r="H21" s="23"/>
      <c r="I21" s="25"/>
      <c r="J21" s="22"/>
      <c r="K21" s="23"/>
      <c r="L21" s="34"/>
      <c r="M21" s="22">
        <v>1</v>
      </c>
      <c r="N21" s="57"/>
      <c r="O21" s="25"/>
      <c r="P21" s="23"/>
      <c r="Q21" s="25"/>
      <c r="R21" s="23"/>
      <c r="S21" s="34"/>
      <c r="T21" s="22"/>
      <c r="U21" s="57"/>
      <c r="V21" s="25"/>
      <c r="W21" s="22"/>
      <c r="X21" s="23">
        <v>1</v>
      </c>
      <c r="Y21" s="25">
        <v>1</v>
      </c>
      <c r="Z21" s="23"/>
      <c r="AA21" s="76" t="s">
        <v>52</v>
      </c>
      <c r="AB21" s="60" t="s">
        <v>22</v>
      </c>
      <c r="AC21" s="126"/>
      <c r="AD21" s="126">
        <f t="shared" si="0"/>
        <v>0</v>
      </c>
    </row>
    <row r="22" spans="2:30" ht="24.75" customHeight="1" x14ac:dyDescent="0.2">
      <c r="B22" s="95">
        <v>113</v>
      </c>
      <c r="C22" s="11" t="s">
        <v>85</v>
      </c>
      <c r="D22" s="8" t="s">
        <v>86</v>
      </c>
      <c r="E22" s="79">
        <v>83.5</v>
      </c>
      <c r="F22" s="25">
        <v>1</v>
      </c>
      <c r="G22" s="22"/>
      <c r="H22" s="23"/>
      <c r="I22" s="25"/>
      <c r="J22" s="22"/>
      <c r="K22" s="23"/>
      <c r="L22" s="34"/>
      <c r="M22" s="22">
        <v>1</v>
      </c>
      <c r="N22" s="57"/>
      <c r="O22" s="25"/>
      <c r="P22" s="23"/>
      <c r="Q22" s="25"/>
      <c r="R22" s="23"/>
      <c r="S22" s="34"/>
      <c r="T22" s="22"/>
      <c r="U22" s="57"/>
      <c r="V22" s="25"/>
      <c r="W22" s="22"/>
      <c r="X22" s="23">
        <v>1</v>
      </c>
      <c r="Y22" s="25">
        <v>1</v>
      </c>
      <c r="Z22" s="23"/>
      <c r="AA22" s="76" t="s">
        <v>52</v>
      </c>
      <c r="AB22" s="60" t="s">
        <v>22</v>
      </c>
      <c r="AC22" s="126"/>
      <c r="AD22" s="126">
        <f t="shared" si="0"/>
        <v>0</v>
      </c>
    </row>
    <row r="23" spans="2:30" ht="24.75" customHeight="1" x14ac:dyDescent="0.2">
      <c r="B23" s="95">
        <v>114</v>
      </c>
      <c r="C23" s="11" t="s">
        <v>71</v>
      </c>
      <c r="D23" s="8" t="s">
        <v>83</v>
      </c>
      <c r="E23" s="79">
        <v>88.12</v>
      </c>
      <c r="F23" s="25">
        <v>1</v>
      </c>
      <c r="G23" s="22"/>
      <c r="H23" s="23"/>
      <c r="I23" s="25"/>
      <c r="J23" s="22"/>
      <c r="K23" s="23"/>
      <c r="L23" s="34"/>
      <c r="M23" s="22">
        <v>1</v>
      </c>
      <c r="N23" s="57"/>
      <c r="O23" s="25"/>
      <c r="P23" s="23"/>
      <c r="Q23" s="25"/>
      <c r="R23" s="23"/>
      <c r="S23" s="34"/>
      <c r="T23" s="22"/>
      <c r="U23" s="57"/>
      <c r="V23" s="25"/>
      <c r="W23" s="22"/>
      <c r="X23" s="23">
        <v>1</v>
      </c>
      <c r="Y23" s="25">
        <v>1</v>
      </c>
      <c r="Z23" s="23"/>
      <c r="AA23" s="76" t="s">
        <v>52</v>
      </c>
      <c r="AB23" s="60" t="s">
        <v>22</v>
      </c>
      <c r="AC23" s="126"/>
      <c r="AD23" s="126">
        <f t="shared" si="0"/>
        <v>0</v>
      </c>
    </row>
    <row r="24" spans="2:30" ht="24.75" customHeight="1" x14ac:dyDescent="0.2">
      <c r="B24" s="95">
        <v>115</v>
      </c>
      <c r="C24" s="11" t="s">
        <v>62</v>
      </c>
      <c r="D24" s="13" t="s">
        <v>2</v>
      </c>
      <c r="E24" s="79">
        <v>1.19</v>
      </c>
      <c r="F24" s="25">
        <v>1</v>
      </c>
      <c r="G24" s="22"/>
      <c r="H24" s="23"/>
      <c r="I24" s="25"/>
      <c r="J24" s="22"/>
      <c r="K24" s="23"/>
      <c r="L24" s="34"/>
      <c r="M24" s="22"/>
      <c r="N24" s="57"/>
      <c r="O24" s="25">
        <v>1</v>
      </c>
      <c r="P24" s="23"/>
      <c r="Q24" s="25"/>
      <c r="R24" s="23"/>
      <c r="S24" s="34">
        <v>1</v>
      </c>
      <c r="T24" s="22"/>
      <c r="U24" s="57"/>
      <c r="V24" s="25"/>
      <c r="W24" s="22"/>
      <c r="X24" s="23"/>
      <c r="Y24" s="25">
        <v>1</v>
      </c>
      <c r="Z24" s="23"/>
      <c r="AA24" s="76" t="s">
        <v>52</v>
      </c>
      <c r="AB24" s="31" t="s">
        <v>20</v>
      </c>
      <c r="AC24" s="126"/>
      <c r="AD24" s="126">
        <f t="shared" si="0"/>
        <v>0</v>
      </c>
    </row>
    <row r="25" spans="2:30" ht="24.75" customHeight="1" x14ac:dyDescent="0.2">
      <c r="B25" s="95">
        <v>116</v>
      </c>
      <c r="C25" s="11" t="s">
        <v>72</v>
      </c>
      <c r="D25" s="13" t="s">
        <v>2</v>
      </c>
      <c r="E25" s="79">
        <v>1.23</v>
      </c>
      <c r="F25" s="25">
        <v>1</v>
      </c>
      <c r="G25" s="22"/>
      <c r="H25" s="23"/>
      <c r="I25" s="25"/>
      <c r="J25" s="22"/>
      <c r="K25" s="23"/>
      <c r="L25" s="34"/>
      <c r="M25" s="22"/>
      <c r="N25" s="57"/>
      <c r="O25" s="25"/>
      <c r="P25" s="23"/>
      <c r="Q25" s="25"/>
      <c r="R25" s="23"/>
      <c r="S25" s="34">
        <v>1</v>
      </c>
      <c r="T25" s="22"/>
      <c r="U25" s="57"/>
      <c r="V25" s="25"/>
      <c r="W25" s="22"/>
      <c r="X25" s="23"/>
      <c r="Y25" s="25">
        <v>1</v>
      </c>
      <c r="Z25" s="23"/>
      <c r="AA25" s="76" t="s">
        <v>52</v>
      </c>
      <c r="AB25" s="31"/>
      <c r="AC25" s="126"/>
      <c r="AD25" s="126">
        <f t="shared" si="0"/>
        <v>0</v>
      </c>
    </row>
    <row r="26" spans="2:30" ht="24.75" customHeight="1" x14ac:dyDescent="0.2">
      <c r="B26" s="95">
        <v>117</v>
      </c>
      <c r="C26" s="11" t="s">
        <v>63</v>
      </c>
      <c r="D26" s="13" t="s">
        <v>2</v>
      </c>
      <c r="E26" s="79">
        <v>7.51</v>
      </c>
      <c r="F26" s="25">
        <v>1</v>
      </c>
      <c r="G26" s="22"/>
      <c r="H26" s="23"/>
      <c r="I26" s="25"/>
      <c r="J26" s="22"/>
      <c r="K26" s="23"/>
      <c r="L26" s="34"/>
      <c r="M26" s="22"/>
      <c r="N26" s="57"/>
      <c r="O26" s="25"/>
      <c r="P26" s="23"/>
      <c r="Q26" s="25"/>
      <c r="R26" s="23"/>
      <c r="S26" s="34"/>
      <c r="T26" s="22"/>
      <c r="U26" s="57"/>
      <c r="V26" s="25"/>
      <c r="W26" s="22"/>
      <c r="X26" s="23"/>
      <c r="Y26" s="25"/>
      <c r="Z26" s="23"/>
      <c r="AA26" s="76" t="s">
        <v>52</v>
      </c>
      <c r="AB26" s="60" t="s">
        <v>22</v>
      </c>
      <c r="AC26" s="126"/>
      <c r="AD26" s="126">
        <f t="shared" si="0"/>
        <v>0</v>
      </c>
    </row>
    <row r="27" spans="2:30" ht="24.75" customHeight="1" x14ac:dyDescent="0.2">
      <c r="B27" s="95">
        <v>118</v>
      </c>
      <c r="C27" s="11" t="s">
        <v>62</v>
      </c>
      <c r="D27" s="13" t="s">
        <v>2</v>
      </c>
      <c r="E27" s="79">
        <v>1.1200000000000001</v>
      </c>
      <c r="F27" s="25">
        <v>1</v>
      </c>
      <c r="G27" s="22"/>
      <c r="H27" s="23"/>
      <c r="I27" s="25"/>
      <c r="J27" s="22"/>
      <c r="K27" s="23"/>
      <c r="L27" s="34"/>
      <c r="M27" s="22"/>
      <c r="N27" s="57"/>
      <c r="O27" s="25"/>
      <c r="P27" s="23"/>
      <c r="Q27" s="25"/>
      <c r="R27" s="23"/>
      <c r="S27" s="34">
        <v>1</v>
      </c>
      <c r="T27" s="22"/>
      <c r="U27" s="57"/>
      <c r="V27" s="25"/>
      <c r="W27" s="22"/>
      <c r="X27" s="23"/>
      <c r="Y27" s="25">
        <v>1</v>
      </c>
      <c r="Z27" s="23"/>
      <c r="AA27" s="76" t="s">
        <v>52</v>
      </c>
      <c r="AB27" s="31" t="s">
        <v>20</v>
      </c>
      <c r="AC27" s="126"/>
      <c r="AD27" s="126">
        <f t="shared" si="0"/>
        <v>0</v>
      </c>
    </row>
    <row r="28" spans="2:30" ht="24.75" customHeight="1" x14ac:dyDescent="0.2">
      <c r="B28" s="95">
        <v>119</v>
      </c>
      <c r="C28" s="11" t="s">
        <v>62</v>
      </c>
      <c r="D28" s="13" t="s">
        <v>2</v>
      </c>
      <c r="E28" s="79">
        <v>0.97</v>
      </c>
      <c r="F28" s="25">
        <v>1</v>
      </c>
      <c r="G28" s="22"/>
      <c r="H28" s="23"/>
      <c r="I28" s="25"/>
      <c r="J28" s="22"/>
      <c r="K28" s="23"/>
      <c r="L28" s="34"/>
      <c r="M28" s="22"/>
      <c r="N28" s="57"/>
      <c r="O28" s="25"/>
      <c r="P28" s="23"/>
      <c r="Q28" s="25"/>
      <c r="R28" s="23"/>
      <c r="S28" s="34">
        <v>1</v>
      </c>
      <c r="T28" s="22"/>
      <c r="U28" s="57"/>
      <c r="V28" s="25"/>
      <c r="W28" s="22"/>
      <c r="X28" s="23"/>
      <c r="Y28" s="25">
        <v>1</v>
      </c>
      <c r="Z28" s="23"/>
      <c r="AA28" s="76" t="s">
        <v>52</v>
      </c>
      <c r="AB28" s="31" t="s">
        <v>20</v>
      </c>
      <c r="AC28" s="126"/>
      <c r="AD28" s="126">
        <f t="shared" si="0"/>
        <v>0</v>
      </c>
    </row>
    <row r="29" spans="2:30" ht="24.75" customHeight="1" x14ac:dyDescent="0.2">
      <c r="B29" s="95">
        <v>120</v>
      </c>
      <c r="C29" s="11" t="s">
        <v>62</v>
      </c>
      <c r="D29" s="13" t="s">
        <v>2</v>
      </c>
      <c r="E29" s="79">
        <v>1.02</v>
      </c>
      <c r="F29" s="25">
        <v>1</v>
      </c>
      <c r="G29" s="22"/>
      <c r="H29" s="23"/>
      <c r="I29" s="25"/>
      <c r="J29" s="22"/>
      <c r="K29" s="23"/>
      <c r="L29" s="34"/>
      <c r="M29" s="22"/>
      <c r="N29" s="57"/>
      <c r="O29" s="25">
        <v>1</v>
      </c>
      <c r="P29" s="23"/>
      <c r="Q29" s="25"/>
      <c r="R29" s="23"/>
      <c r="S29" s="34">
        <v>1</v>
      </c>
      <c r="T29" s="22"/>
      <c r="U29" s="57"/>
      <c r="V29" s="25"/>
      <c r="W29" s="22"/>
      <c r="X29" s="23"/>
      <c r="Y29" s="25">
        <v>1</v>
      </c>
      <c r="Z29" s="23"/>
      <c r="AA29" s="76" t="s">
        <v>52</v>
      </c>
      <c r="AB29" s="31" t="s">
        <v>20</v>
      </c>
      <c r="AC29" s="126"/>
      <c r="AD29" s="126">
        <f t="shared" si="0"/>
        <v>0</v>
      </c>
    </row>
    <row r="30" spans="2:30" ht="24.75" customHeight="1" x14ac:dyDescent="0.2">
      <c r="B30" s="95">
        <v>121</v>
      </c>
      <c r="C30" s="11" t="s">
        <v>72</v>
      </c>
      <c r="D30" s="13" t="s">
        <v>2</v>
      </c>
      <c r="E30" s="79">
        <v>5.67</v>
      </c>
      <c r="F30" s="25">
        <v>1</v>
      </c>
      <c r="G30" s="22"/>
      <c r="H30" s="23"/>
      <c r="I30" s="25"/>
      <c r="J30" s="22"/>
      <c r="K30" s="23"/>
      <c r="L30" s="34"/>
      <c r="M30" s="22"/>
      <c r="N30" s="57"/>
      <c r="O30" s="25"/>
      <c r="P30" s="23"/>
      <c r="Q30" s="25"/>
      <c r="R30" s="23"/>
      <c r="S30" s="34">
        <v>1</v>
      </c>
      <c r="T30" s="22"/>
      <c r="U30" s="57"/>
      <c r="V30" s="25"/>
      <c r="W30" s="22"/>
      <c r="X30" s="23"/>
      <c r="Y30" s="25">
        <v>1</v>
      </c>
      <c r="Z30" s="23"/>
      <c r="AA30" s="76" t="s">
        <v>52</v>
      </c>
      <c r="AB30" s="31" t="s">
        <v>20</v>
      </c>
      <c r="AC30" s="126"/>
      <c r="AD30" s="126">
        <f t="shared" si="0"/>
        <v>0</v>
      </c>
    </row>
    <row r="31" spans="2:30" ht="24.75" customHeight="1" x14ac:dyDescent="0.2">
      <c r="B31" s="95">
        <v>122</v>
      </c>
      <c r="C31" s="11" t="s">
        <v>73</v>
      </c>
      <c r="D31" s="13" t="s">
        <v>2</v>
      </c>
      <c r="E31" s="79">
        <v>1.36</v>
      </c>
      <c r="F31" s="25"/>
      <c r="G31" s="22"/>
      <c r="H31" s="23"/>
      <c r="I31" s="25"/>
      <c r="J31" s="22"/>
      <c r="K31" s="23"/>
      <c r="L31" s="34"/>
      <c r="M31" s="22"/>
      <c r="N31" s="57"/>
      <c r="O31" s="25"/>
      <c r="P31" s="23"/>
      <c r="Q31" s="25"/>
      <c r="R31" s="23"/>
      <c r="S31" s="34"/>
      <c r="T31" s="22"/>
      <c r="U31" s="57"/>
      <c r="V31" s="25"/>
      <c r="W31" s="22"/>
      <c r="X31" s="23"/>
      <c r="Y31" s="25">
        <v>1</v>
      </c>
      <c r="Z31" s="23"/>
      <c r="AA31" s="76" t="s">
        <v>52</v>
      </c>
      <c r="AB31" s="31" t="s">
        <v>20</v>
      </c>
      <c r="AC31" s="126"/>
      <c r="AD31" s="126">
        <f t="shared" si="0"/>
        <v>0</v>
      </c>
    </row>
    <row r="32" spans="2:30" ht="24.75" customHeight="1" x14ac:dyDescent="0.2">
      <c r="B32" s="95">
        <v>123</v>
      </c>
      <c r="C32" s="11" t="s">
        <v>62</v>
      </c>
      <c r="D32" s="13" t="s">
        <v>2</v>
      </c>
      <c r="E32" s="79">
        <v>0.99</v>
      </c>
      <c r="F32" s="25">
        <v>1</v>
      </c>
      <c r="G32" s="22"/>
      <c r="H32" s="23"/>
      <c r="I32" s="25"/>
      <c r="J32" s="22"/>
      <c r="K32" s="23"/>
      <c r="L32" s="34"/>
      <c r="M32" s="22"/>
      <c r="N32" s="57"/>
      <c r="O32" s="25"/>
      <c r="P32" s="23"/>
      <c r="Q32" s="25"/>
      <c r="R32" s="23"/>
      <c r="S32" s="34">
        <v>1</v>
      </c>
      <c r="T32" s="22"/>
      <c r="U32" s="57"/>
      <c r="V32" s="25"/>
      <c r="W32" s="22"/>
      <c r="X32" s="23"/>
      <c r="Y32" s="25">
        <v>1</v>
      </c>
      <c r="Z32" s="23"/>
      <c r="AA32" s="76" t="s">
        <v>52</v>
      </c>
      <c r="AB32" s="31" t="s">
        <v>20</v>
      </c>
      <c r="AC32" s="126"/>
      <c r="AD32" s="126">
        <f t="shared" si="0"/>
        <v>0</v>
      </c>
    </row>
    <row r="33" spans="2:30" ht="24.75" customHeight="1" x14ac:dyDescent="0.2">
      <c r="B33" s="95">
        <v>124</v>
      </c>
      <c r="C33" s="11" t="s">
        <v>62</v>
      </c>
      <c r="D33" s="13" t="s">
        <v>2</v>
      </c>
      <c r="E33" s="79">
        <v>0.97</v>
      </c>
      <c r="F33" s="25">
        <v>1</v>
      </c>
      <c r="G33" s="22"/>
      <c r="H33" s="23"/>
      <c r="I33" s="25"/>
      <c r="J33" s="22"/>
      <c r="K33" s="23"/>
      <c r="L33" s="34"/>
      <c r="M33" s="22"/>
      <c r="N33" s="57"/>
      <c r="O33" s="25">
        <v>1</v>
      </c>
      <c r="P33" s="23"/>
      <c r="Q33" s="25"/>
      <c r="R33" s="23"/>
      <c r="S33" s="34">
        <v>1</v>
      </c>
      <c r="T33" s="22"/>
      <c r="U33" s="57"/>
      <c r="V33" s="25"/>
      <c r="W33" s="22"/>
      <c r="X33" s="23"/>
      <c r="Y33" s="25">
        <v>1</v>
      </c>
      <c r="Z33" s="23"/>
      <c r="AA33" s="76" t="s">
        <v>52</v>
      </c>
      <c r="AB33" s="31" t="s">
        <v>20</v>
      </c>
      <c r="AC33" s="126"/>
      <c r="AD33" s="126">
        <f t="shared" si="0"/>
        <v>0</v>
      </c>
    </row>
    <row r="34" spans="2:30" ht="24.75" customHeight="1" x14ac:dyDescent="0.2">
      <c r="B34" s="95">
        <v>125</v>
      </c>
      <c r="C34" s="11" t="s">
        <v>74</v>
      </c>
      <c r="D34" s="13" t="s">
        <v>2</v>
      </c>
      <c r="E34" s="79">
        <v>3.22</v>
      </c>
      <c r="F34" s="25">
        <v>1</v>
      </c>
      <c r="G34" s="22"/>
      <c r="H34" s="23"/>
      <c r="I34" s="25"/>
      <c r="J34" s="22"/>
      <c r="K34" s="23"/>
      <c r="L34" s="34"/>
      <c r="M34" s="22"/>
      <c r="N34" s="57"/>
      <c r="O34" s="25"/>
      <c r="P34" s="23"/>
      <c r="Q34" s="25"/>
      <c r="R34" s="23"/>
      <c r="S34" s="34"/>
      <c r="T34" s="22"/>
      <c r="U34" s="57"/>
      <c r="V34" s="25"/>
      <c r="W34" s="22"/>
      <c r="X34" s="23"/>
      <c r="Y34" s="25">
        <v>1</v>
      </c>
      <c r="Z34" s="23"/>
      <c r="AA34" s="76" t="s">
        <v>52</v>
      </c>
      <c r="AB34" s="31" t="s">
        <v>20</v>
      </c>
      <c r="AC34" s="126"/>
      <c r="AD34" s="126">
        <f t="shared" si="0"/>
        <v>0</v>
      </c>
    </row>
    <row r="35" spans="2:30" ht="24.75" customHeight="1" x14ac:dyDescent="0.2">
      <c r="B35" s="95">
        <v>126</v>
      </c>
      <c r="C35" s="11" t="s">
        <v>72</v>
      </c>
      <c r="D35" s="13" t="s">
        <v>2</v>
      </c>
      <c r="E35" s="79">
        <v>2.52</v>
      </c>
      <c r="F35" s="25">
        <v>1</v>
      </c>
      <c r="G35" s="22"/>
      <c r="H35" s="23"/>
      <c r="I35" s="25"/>
      <c r="J35" s="22"/>
      <c r="K35" s="23"/>
      <c r="L35" s="34"/>
      <c r="M35" s="22"/>
      <c r="N35" s="57"/>
      <c r="O35" s="25"/>
      <c r="P35" s="23"/>
      <c r="Q35" s="25"/>
      <c r="R35" s="23"/>
      <c r="S35" s="34"/>
      <c r="T35" s="22"/>
      <c r="U35" s="57"/>
      <c r="V35" s="25"/>
      <c r="W35" s="22"/>
      <c r="X35" s="23"/>
      <c r="Y35" s="25">
        <v>1</v>
      </c>
      <c r="Z35" s="23"/>
      <c r="AA35" s="76" t="s">
        <v>52</v>
      </c>
      <c r="AB35" s="31" t="s">
        <v>20</v>
      </c>
      <c r="AC35" s="126"/>
      <c r="AD35" s="126">
        <f t="shared" si="0"/>
        <v>0</v>
      </c>
    </row>
    <row r="36" spans="2:30" ht="24.75" customHeight="1" x14ac:dyDescent="0.2">
      <c r="B36" s="95">
        <v>127</v>
      </c>
      <c r="C36" s="11" t="s">
        <v>75</v>
      </c>
      <c r="D36" s="13" t="s">
        <v>2</v>
      </c>
      <c r="E36" s="79">
        <v>9.93</v>
      </c>
      <c r="F36" s="25">
        <v>1</v>
      </c>
      <c r="G36" s="22"/>
      <c r="H36" s="23"/>
      <c r="I36" s="25"/>
      <c r="J36" s="22"/>
      <c r="K36" s="23"/>
      <c r="L36" s="34"/>
      <c r="M36" s="22"/>
      <c r="N36" s="57"/>
      <c r="O36" s="25"/>
      <c r="P36" s="23"/>
      <c r="Q36" s="25"/>
      <c r="R36" s="23"/>
      <c r="S36" s="34"/>
      <c r="T36" s="22"/>
      <c r="U36" s="57"/>
      <c r="V36" s="25"/>
      <c r="W36" s="22"/>
      <c r="X36" s="23"/>
      <c r="Y36" s="25"/>
      <c r="Z36" s="23"/>
      <c r="AA36" s="76" t="s">
        <v>52</v>
      </c>
      <c r="AB36" s="31"/>
      <c r="AC36" s="126"/>
      <c r="AD36" s="126">
        <f t="shared" si="0"/>
        <v>0</v>
      </c>
    </row>
    <row r="37" spans="2:30" ht="24.75" customHeight="1" x14ac:dyDescent="0.2">
      <c r="B37" s="95">
        <v>128</v>
      </c>
      <c r="C37" s="11" t="s">
        <v>76</v>
      </c>
      <c r="D37" s="8" t="s">
        <v>83</v>
      </c>
      <c r="E37" s="79">
        <v>33.81</v>
      </c>
      <c r="F37" s="25">
        <v>1</v>
      </c>
      <c r="G37" s="22"/>
      <c r="H37" s="23"/>
      <c r="I37" s="25"/>
      <c r="J37" s="22"/>
      <c r="K37" s="23"/>
      <c r="L37" s="34"/>
      <c r="M37" s="22">
        <v>1</v>
      </c>
      <c r="N37" s="57"/>
      <c r="O37" s="25"/>
      <c r="P37" s="23"/>
      <c r="Q37" s="25"/>
      <c r="R37" s="23"/>
      <c r="S37" s="34"/>
      <c r="T37" s="22"/>
      <c r="U37" s="57"/>
      <c r="V37" s="25"/>
      <c r="W37" s="22"/>
      <c r="X37" s="23">
        <v>1</v>
      </c>
      <c r="Y37" s="25"/>
      <c r="Z37" s="23"/>
      <c r="AA37" s="76" t="s">
        <v>52</v>
      </c>
      <c r="AB37" s="60" t="s">
        <v>22</v>
      </c>
      <c r="AC37" s="126"/>
      <c r="AD37" s="126">
        <f t="shared" si="0"/>
        <v>0</v>
      </c>
    </row>
    <row r="38" spans="2:30" ht="24.75" customHeight="1" x14ac:dyDescent="0.2">
      <c r="B38" s="95">
        <v>131</v>
      </c>
      <c r="C38" s="11" t="s">
        <v>77</v>
      </c>
      <c r="D38" s="13" t="s">
        <v>2</v>
      </c>
      <c r="E38" s="79">
        <v>41.72</v>
      </c>
      <c r="F38" s="25">
        <v>1</v>
      </c>
      <c r="G38" s="22"/>
      <c r="H38" s="23"/>
      <c r="I38" s="25"/>
      <c r="J38" s="22"/>
      <c r="K38" s="23"/>
      <c r="L38" s="34"/>
      <c r="M38" s="22"/>
      <c r="N38" s="57"/>
      <c r="O38" s="25"/>
      <c r="P38" s="23"/>
      <c r="Q38" s="25"/>
      <c r="R38" s="23"/>
      <c r="S38" s="34"/>
      <c r="T38" s="22"/>
      <c r="U38" s="57"/>
      <c r="V38" s="25"/>
      <c r="W38" s="22"/>
      <c r="X38" s="23">
        <v>1</v>
      </c>
      <c r="Y38" s="25"/>
      <c r="Z38" s="23"/>
      <c r="AA38" s="76" t="s">
        <v>52</v>
      </c>
      <c r="AB38" s="60" t="s">
        <v>22</v>
      </c>
      <c r="AC38" s="126"/>
      <c r="AD38" s="126">
        <f t="shared" si="0"/>
        <v>0</v>
      </c>
    </row>
    <row r="39" spans="2:30" ht="24.75" customHeight="1" x14ac:dyDescent="0.2">
      <c r="B39" s="95" t="s">
        <v>78</v>
      </c>
      <c r="C39" s="11" t="s">
        <v>65</v>
      </c>
      <c r="D39" s="8" t="s">
        <v>89</v>
      </c>
      <c r="E39" s="79">
        <v>15.84</v>
      </c>
      <c r="F39" s="25">
        <v>1</v>
      </c>
      <c r="G39" s="22"/>
      <c r="H39" s="23"/>
      <c r="I39" s="25"/>
      <c r="J39" s="22"/>
      <c r="K39" s="23"/>
      <c r="L39" s="34"/>
      <c r="M39" s="22"/>
      <c r="N39" s="57"/>
      <c r="O39" s="25"/>
      <c r="P39" s="23"/>
      <c r="Q39" s="25"/>
      <c r="R39" s="23"/>
      <c r="S39" s="34"/>
      <c r="T39" s="22"/>
      <c r="U39" s="57"/>
      <c r="V39" s="25"/>
      <c r="W39" s="22"/>
      <c r="X39" s="23"/>
      <c r="Y39" s="25"/>
      <c r="Z39" s="23"/>
      <c r="AA39" s="76" t="s">
        <v>52</v>
      </c>
      <c r="AB39" s="105"/>
      <c r="AC39" s="126"/>
      <c r="AD39" s="126">
        <f t="shared" si="0"/>
        <v>0</v>
      </c>
    </row>
    <row r="40" spans="2:30" ht="24.75" customHeight="1" x14ac:dyDescent="0.2">
      <c r="B40" s="95">
        <v>132</v>
      </c>
      <c r="C40" s="11" t="s">
        <v>79</v>
      </c>
      <c r="D40" s="8" t="s">
        <v>51</v>
      </c>
      <c r="E40" s="79">
        <v>17</v>
      </c>
      <c r="F40" s="25"/>
      <c r="G40" s="22">
        <v>1</v>
      </c>
      <c r="H40" s="23"/>
      <c r="I40" s="25"/>
      <c r="J40" s="22"/>
      <c r="K40" s="23"/>
      <c r="L40" s="34"/>
      <c r="M40" s="22">
        <v>1</v>
      </c>
      <c r="N40" s="57"/>
      <c r="O40" s="25"/>
      <c r="P40" s="23"/>
      <c r="Q40" s="25"/>
      <c r="R40" s="23"/>
      <c r="S40" s="34"/>
      <c r="T40" s="22"/>
      <c r="U40" s="57"/>
      <c r="V40" s="25"/>
      <c r="W40" s="22"/>
      <c r="X40" s="23">
        <v>1</v>
      </c>
      <c r="Y40" s="25"/>
      <c r="Z40" s="23"/>
      <c r="AA40" s="76" t="s">
        <v>52</v>
      </c>
      <c r="AB40" s="100" t="s">
        <v>58</v>
      </c>
      <c r="AC40" s="126"/>
      <c r="AD40" s="126">
        <f t="shared" si="0"/>
        <v>0</v>
      </c>
    </row>
    <row r="41" spans="2:30" ht="24.75" customHeight="1" x14ac:dyDescent="0.2">
      <c r="B41" s="95">
        <v>133</v>
      </c>
      <c r="C41" s="11" t="s">
        <v>80</v>
      </c>
      <c r="D41" s="13" t="s">
        <v>2</v>
      </c>
      <c r="E41" s="79">
        <v>2.73</v>
      </c>
      <c r="F41" s="25"/>
      <c r="G41" s="22">
        <v>1</v>
      </c>
      <c r="H41" s="23"/>
      <c r="I41" s="25"/>
      <c r="J41" s="22"/>
      <c r="K41" s="23"/>
      <c r="L41" s="34"/>
      <c r="M41" s="22"/>
      <c r="N41" s="57"/>
      <c r="O41" s="25"/>
      <c r="P41" s="23"/>
      <c r="Q41" s="25"/>
      <c r="R41" s="23"/>
      <c r="S41" s="34">
        <v>1</v>
      </c>
      <c r="T41" s="22"/>
      <c r="U41" s="57"/>
      <c r="V41" s="25"/>
      <c r="W41" s="22"/>
      <c r="X41" s="23"/>
      <c r="Y41" s="25">
        <v>1</v>
      </c>
      <c r="Z41" s="23"/>
      <c r="AA41" s="76" t="s">
        <v>52</v>
      </c>
      <c r="AB41" s="31" t="s">
        <v>20</v>
      </c>
      <c r="AC41" s="126"/>
      <c r="AD41" s="126">
        <f t="shared" si="0"/>
        <v>0</v>
      </c>
    </row>
    <row r="42" spans="2:30" ht="24.75" customHeight="1" x14ac:dyDescent="0.2">
      <c r="B42" s="95">
        <v>134</v>
      </c>
      <c r="C42" s="11" t="s">
        <v>80</v>
      </c>
      <c r="D42" s="13" t="s">
        <v>2</v>
      </c>
      <c r="E42" s="79">
        <v>2.68</v>
      </c>
      <c r="F42" s="25"/>
      <c r="G42" s="22">
        <v>1</v>
      </c>
      <c r="H42" s="23"/>
      <c r="I42" s="25"/>
      <c r="J42" s="22"/>
      <c r="K42" s="23"/>
      <c r="L42" s="34"/>
      <c r="M42" s="22"/>
      <c r="N42" s="57"/>
      <c r="O42" s="25"/>
      <c r="P42" s="23"/>
      <c r="Q42" s="25"/>
      <c r="R42" s="23"/>
      <c r="S42" s="34">
        <v>1</v>
      </c>
      <c r="T42" s="22"/>
      <c r="U42" s="57"/>
      <c r="V42" s="25"/>
      <c r="W42" s="22"/>
      <c r="X42" s="23"/>
      <c r="Y42" s="25">
        <v>1</v>
      </c>
      <c r="Z42" s="23"/>
      <c r="AA42" s="76" t="s">
        <v>52</v>
      </c>
      <c r="AB42" s="31" t="s">
        <v>20</v>
      </c>
      <c r="AC42" s="126"/>
      <c r="AD42" s="126">
        <f t="shared" si="0"/>
        <v>0</v>
      </c>
    </row>
    <row r="43" spans="2:30" ht="24.75" customHeight="1" x14ac:dyDescent="0.2">
      <c r="B43" s="95">
        <v>135</v>
      </c>
      <c r="C43" s="11" t="s">
        <v>79</v>
      </c>
      <c r="D43" s="8" t="s">
        <v>51</v>
      </c>
      <c r="E43" s="79">
        <v>19.38</v>
      </c>
      <c r="F43" s="25"/>
      <c r="G43" s="22">
        <v>1</v>
      </c>
      <c r="H43" s="23"/>
      <c r="I43" s="25"/>
      <c r="J43" s="22"/>
      <c r="K43" s="23"/>
      <c r="L43" s="34"/>
      <c r="M43" s="22">
        <v>1</v>
      </c>
      <c r="N43" s="57"/>
      <c r="O43" s="25"/>
      <c r="P43" s="23"/>
      <c r="Q43" s="25"/>
      <c r="R43" s="23"/>
      <c r="S43" s="34"/>
      <c r="T43" s="22"/>
      <c r="U43" s="57"/>
      <c r="V43" s="25"/>
      <c r="W43" s="22"/>
      <c r="X43" s="23">
        <v>1</v>
      </c>
      <c r="Y43" s="25"/>
      <c r="Z43" s="23"/>
      <c r="AA43" s="76" t="s">
        <v>52</v>
      </c>
      <c r="AB43" s="101" t="s">
        <v>58</v>
      </c>
      <c r="AC43" s="126"/>
      <c r="AD43" s="126">
        <f t="shared" si="0"/>
        <v>0</v>
      </c>
    </row>
    <row r="44" spans="2:30" ht="24.75" customHeight="1" x14ac:dyDescent="0.2">
      <c r="B44" s="95">
        <v>137</v>
      </c>
      <c r="C44" s="11" t="s">
        <v>81</v>
      </c>
      <c r="D44" s="8" t="s">
        <v>87</v>
      </c>
      <c r="E44" s="79">
        <v>41.66</v>
      </c>
      <c r="F44" s="25"/>
      <c r="G44" s="22">
        <v>1</v>
      </c>
      <c r="H44" s="23"/>
      <c r="I44" s="25"/>
      <c r="J44" s="22"/>
      <c r="K44" s="23"/>
      <c r="L44" s="34"/>
      <c r="M44" s="22">
        <v>1</v>
      </c>
      <c r="N44" s="57"/>
      <c r="O44" s="25">
        <v>1</v>
      </c>
      <c r="P44" s="23"/>
      <c r="Q44" s="25"/>
      <c r="R44" s="23"/>
      <c r="S44" s="34"/>
      <c r="T44" s="22"/>
      <c r="U44" s="57"/>
      <c r="V44" s="25"/>
      <c r="W44" s="22"/>
      <c r="X44" s="23"/>
      <c r="Y44" s="25"/>
      <c r="Z44" s="23"/>
      <c r="AA44" s="76" t="s">
        <v>52</v>
      </c>
      <c r="AB44" s="60" t="s">
        <v>22</v>
      </c>
      <c r="AC44" s="126"/>
      <c r="AD44" s="126">
        <f t="shared" si="0"/>
        <v>0</v>
      </c>
    </row>
    <row r="45" spans="2:30" ht="24.75" customHeight="1" x14ac:dyDescent="0.2">
      <c r="B45" s="95">
        <v>138</v>
      </c>
      <c r="C45" s="11" t="s">
        <v>82</v>
      </c>
      <c r="D45" s="8" t="s">
        <v>88</v>
      </c>
      <c r="E45" s="79">
        <v>125.22</v>
      </c>
      <c r="F45" s="25"/>
      <c r="G45" s="22">
        <v>1</v>
      </c>
      <c r="H45" s="23"/>
      <c r="I45" s="25"/>
      <c r="J45" s="22"/>
      <c r="K45" s="23"/>
      <c r="L45" s="34"/>
      <c r="M45" s="22"/>
      <c r="N45" s="57"/>
      <c r="O45" s="25"/>
      <c r="P45" s="23"/>
      <c r="Q45" s="25"/>
      <c r="R45" s="23"/>
      <c r="S45" s="34"/>
      <c r="T45" s="22"/>
      <c r="U45" s="57"/>
      <c r="V45" s="25"/>
      <c r="W45" s="22"/>
      <c r="X45" s="23"/>
      <c r="Y45" s="25">
        <v>1</v>
      </c>
      <c r="Z45" s="23"/>
      <c r="AA45" s="76" t="s">
        <v>52</v>
      </c>
      <c r="AB45" s="31"/>
      <c r="AC45" s="126"/>
      <c r="AD45" s="126">
        <f t="shared" si="0"/>
        <v>0</v>
      </c>
    </row>
    <row r="46" spans="2:30" ht="24.75" customHeight="1" thickBot="1" x14ac:dyDescent="0.25">
      <c r="B46" s="95" t="s">
        <v>23</v>
      </c>
      <c r="C46" s="5" t="s">
        <v>53</v>
      </c>
      <c r="D46" s="8"/>
      <c r="E46" s="35"/>
      <c r="F46" s="181" t="s">
        <v>55</v>
      </c>
      <c r="G46" s="182"/>
      <c r="H46" s="183"/>
      <c r="I46" s="50"/>
      <c r="J46" s="51"/>
      <c r="K46" s="52"/>
      <c r="L46" s="53"/>
      <c r="M46" s="51"/>
      <c r="N46" s="54"/>
      <c r="O46" s="50"/>
      <c r="P46" s="52"/>
      <c r="Q46" s="50"/>
      <c r="R46" s="52"/>
      <c r="S46" s="53"/>
      <c r="T46" s="51"/>
      <c r="U46" s="54"/>
      <c r="V46" s="50"/>
      <c r="W46" s="51"/>
      <c r="X46" s="52"/>
      <c r="Y46" s="50"/>
      <c r="Z46" s="52"/>
      <c r="AA46" s="55"/>
      <c r="AB46" s="56" t="s">
        <v>54</v>
      </c>
      <c r="AC46" s="127"/>
      <c r="AD46" s="126">
        <f t="shared" si="0"/>
        <v>0</v>
      </c>
    </row>
    <row r="47" spans="2:30" ht="24.75" customHeight="1" thickTop="1" thickBot="1" x14ac:dyDescent="0.25">
      <c r="E47" s="36">
        <f>SUM(E9:E46)</f>
        <v>866.09000000000015</v>
      </c>
      <c r="F47" s="170" t="s">
        <v>31</v>
      </c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2"/>
      <c r="AC47" s="19">
        <f>SUM(AC9:AC46)</f>
        <v>0</v>
      </c>
      <c r="AD47" s="19">
        <f>SUM(AD9:AD46)</f>
        <v>0</v>
      </c>
    </row>
    <row r="48" spans="2:30" ht="24.75" customHeight="1" thickTop="1" x14ac:dyDescent="0.2">
      <c r="AC48" s="37"/>
      <c r="AD48" s="37"/>
    </row>
    <row r="49" spans="29:30" ht="24.75" customHeight="1" x14ac:dyDescent="0.2">
      <c r="AC49" s="37"/>
      <c r="AD49" s="37"/>
    </row>
    <row r="50" spans="29:30" ht="24.75" customHeight="1" x14ac:dyDescent="0.2">
      <c r="AC50" s="37"/>
      <c r="AD50" s="37"/>
    </row>
    <row r="51" spans="29:30" ht="24.75" customHeight="1" x14ac:dyDescent="0.2">
      <c r="AC51" s="38"/>
      <c r="AD51" s="38"/>
    </row>
    <row r="52" spans="29:30" ht="24.75" customHeight="1" x14ac:dyDescent="0.2">
      <c r="AC52" s="38"/>
      <c r="AD52" s="38"/>
    </row>
    <row r="53" spans="29:30" ht="24.75" customHeight="1" x14ac:dyDescent="0.2">
      <c r="AC53" s="38"/>
      <c r="AD53" s="38"/>
    </row>
    <row r="54" spans="29:30" ht="24.75" customHeight="1" x14ac:dyDescent="0.2">
      <c r="AC54" s="38"/>
      <c r="AD54" s="38"/>
    </row>
    <row r="55" spans="29:30" ht="24.75" customHeight="1" x14ac:dyDescent="0.2">
      <c r="AC55" s="38"/>
      <c r="AD55" s="38"/>
    </row>
  </sheetData>
  <autoFilter ref="C8:D47"/>
  <mergeCells count="22">
    <mergeCell ref="V7:X7"/>
    <mergeCell ref="F7:H7"/>
    <mergeCell ref="I7:K7"/>
    <mergeCell ref="L7:N7"/>
    <mergeCell ref="O7:P7"/>
    <mergeCell ref="Q7:R7"/>
    <mergeCell ref="AC6:AC8"/>
    <mergeCell ref="AD6:AD8"/>
    <mergeCell ref="Y7:Z7"/>
    <mergeCell ref="F47:AB47"/>
    <mergeCell ref="AA6:AA8"/>
    <mergeCell ref="AB6:AB8"/>
    <mergeCell ref="V6:X6"/>
    <mergeCell ref="Q6:R6"/>
    <mergeCell ref="Y6:Z6"/>
    <mergeCell ref="F46:H46"/>
    <mergeCell ref="F6:H6"/>
    <mergeCell ref="I6:K6"/>
    <mergeCell ref="L6:N6"/>
    <mergeCell ref="O6:P6"/>
    <mergeCell ref="S6:U6"/>
    <mergeCell ref="S7:U7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  <headerFooter>
    <oddHeader>&amp;LPříloha č. 2.2 Výkaz výměr části č. 2 Úklidové služby pro budovu Na Hradě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D50"/>
  <sheetViews>
    <sheetView showGridLines="0" view="pageBreakPreview" zoomScale="60" zoomScaleNormal="100" workbookViewId="0">
      <pane ySplit="8" topLeftCell="A9" activePane="bottomLeft" state="frozenSplit"/>
      <selection pane="bottomLeft" activeCell="AD49" sqref="AD49"/>
    </sheetView>
  </sheetViews>
  <sheetFormatPr defaultRowHeight="24.75" customHeight="1" x14ac:dyDescent="0.2"/>
  <cols>
    <col min="1" max="1" width="2.85546875" customWidth="1"/>
    <col min="2" max="2" width="10" style="82" customWidth="1"/>
    <col min="3" max="3" width="21.42578125" customWidth="1"/>
    <col min="4" max="4" width="15.7109375" customWidth="1"/>
    <col min="5" max="5" width="10" customWidth="1"/>
    <col min="6" max="26" width="5.28515625" customWidth="1"/>
    <col min="27" max="30" width="12.7109375" customWidth="1"/>
  </cols>
  <sheetData>
    <row r="1" spans="1:30" ht="24.75" customHeight="1" x14ac:dyDescent="0.2">
      <c r="A1" s="148" t="s">
        <v>4</v>
      </c>
      <c r="B1" s="148"/>
      <c r="C1" s="148"/>
      <c r="D1" s="148"/>
      <c r="E1" s="148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6"/>
    </row>
    <row r="2" spans="1:30" ht="24.75" customHeight="1" x14ac:dyDescent="0.2">
      <c r="A2" s="148"/>
      <c r="B2" s="148"/>
      <c r="C2" s="148"/>
      <c r="D2" s="148"/>
      <c r="E2" s="148"/>
      <c r="F2" s="28" t="s">
        <v>28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6"/>
      <c r="X2" s="6"/>
      <c r="Y2" s="6"/>
      <c r="Z2" s="6"/>
      <c r="AA2" s="6"/>
      <c r="AB2" s="6"/>
      <c r="AC2" s="6"/>
      <c r="AD2" s="6"/>
    </row>
    <row r="3" spans="1:30" ht="24.75" customHeight="1" x14ac:dyDescent="0.2">
      <c r="A3" s="148" t="s">
        <v>156</v>
      </c>
      <c r="B3" s="148"/>
      <c r="C3" s="148"/>
      <c r="D3" s="148"/>
      <c r="E3" s="148"/>
      <c r="F3" s="28" t="s">
        <v>32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6"/>
      <c r="X3" s="6"/>
      <c r="Y3" s="6"/>
      <c r="Z3" s="6"/>
      <c r="AA3" s="6"/>
      <c r="AB3" s="6"/>
      <c r="AC3" s="6"/>
      <c r="AD3" s="6"/>
    </row>
    <row r="4" spans="1:30" ht="24.75" customHeight="1" x14ac:dyDescent="0.2">
      <c r="A4" s="148"/>
      <c r="B4" s="148"/>
      <c r="C4" s="148"/>
      <c r="D4" s="148"/>
      <c r="E4" s="148"/>
      <c r="F4" s="28" t="s">
        <v>50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6"/>
      <c r="X4" s="6"/>
      <c r="Y4" s="6"/>
      <c r="Z4" s="6"/>
      <c r="AA4" s="6"/>
      <c r="AB4" s="6"/>
      <c r="AC4" s="6"/>
      <c r="AD4" s="6"/>
    </row>
    <row r="5" spans="1:30" ht="24.75" customHeight="1" thickBot="1" x14ac:dyDescent="0.25">
      <c r="A5" s="148"/>
      <c r="B5" s="148"/>
      <c r="C5" s="148"/>
      <c r="D5" s="148"/>
      <c r="E5" s="148"/>
      <c r="F5" s="30" t="s">
        <v>29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6"/>
      <c r="X5" s="6"/>
      <c r="Y5" s="6"/>
      <c r="Z5" s="6"/>
      <c r="AA5" s="6"/>
      <c r="AB5" s="6"/>
      <c r="AC5" s="6"/>
      <c r="AD5" s="6"/>
    </row>
    <row r="6" spans="1:30" ht="24.75" customHeight="1" thickTop="1" x14ac:dyDescent="0.2">
      <c r="A6" s="148"/>
      <c r="B6" s="148"/>
      <c r="C6" s="148"/>
      <c r="D6" s="148"/>
      <c r="E6" s="148"/>
      <c r="F6" s="184" t="s">
        <v>15</v>
      </c>
      <c r="G6" s="185"/>
      <c r="H6" s="186"/>
      <c r="I6" s="179" t="s">
        <v>24</v>
      </c>
      <c r="J6" s="187"/>
      <c r="K6" s="180"/>
      <c r="L6" s="179" t="s">
        <v>9</v>
      </c>
      <c r="M6" s="187"/>
      <c r="N6" s="180"/>
      <c r="O6" s="176" t="s">
        <v>10</v>
      </c>
      <c r="P6" s="178"/>
      <c r="Q6" s="179" t="s">
        <v>18</v>
      </c>
      <c r="R6" s="180"/>
      <c r="S6" s="190" t="s">
        <v>11</v>
      </c>
      <c r="T6" s="177"/>
      <c r="U6" s="178"/>
      <c r="V6" s="176" t="s">
        <v>12</v>
      </c>
      <c r="W6" s="177"/>
      <c r="X6" s="178"/>
      <c r="Y6" s="179" t="s">
        <v>16</v>
      </c>
      <c r="Z6" s="180"/>
      <c r="AA6" s="165" t="s">
        <v>25</v>
      </c>
      <c r="AB6" s="173" t="s">
        <v>19</v>
      </c>
      <c r="AC6" s="165" t="s">
        <v>26</v>
      </c>
      <c r="AD6" s="165" t="s">
        <v>27</v>
      </c>
    </row>
    <row r="7" spans="1:30" ht="24.75" customHeight="1" x14ac:dyDescent="0.2">
      <c r="A7" s="148"/>
      <c r="B7" s="148"/>
      <c r="C7" s="148"/>
      <c r="D7" s="148"/>
      <c r="E7" s="148"/>
      <c r="F7" s="191" t="s">
        <v>30</v>
      </c>
      <c r="G7" s="192"/>
      <c r="H7" s="193"/>
      <c r="I7" s="168" t="s">
        <v>30</v>
      </c>
      <c r="J7" s="194"/>
      <c r="K7" s="169"/>
      <c r="L7" s="168" t="s">
        <v>30</v>
      </c>
      <c r="M7" s="194"/>
      <c r="N7" s="169"/>
      <c r="O7" s="191" t="s">
        <v>30</v>
      </c>
      <c r="P7" s="193"/>
      <c r="Q7" s="168" t="s">
        <v>30</v>
      </c>
      <c r="R7" s="169"/>
      <c r="S7" s="191" t="s">
        <v>30</v>
      </c>
      <c r="T7" s="192"/>
      <c r="U7" s="193"/>
      <c r="V7" s="191" t="s">
        <v>30</v>
      </c>
      <c r="W7" s="192"/>
      <c r="X7" s="193"/>
      <c r="Y7" s="168" t="s">
        <v>30</v>
      </c>
      <c r="Z7" s="169"/>
      <c r="AA7" s="166"/>
      <c r="AB7" s="174"/>
      <c r="AC7" s="166"/>
      <c r="AD7" s="166"/>
    </row>
    <row r="8" spans="1:30" s="1" customFormat="1" ht="24.75" customHeight="1" thickBot="1" x14ac:dyDescent="0.25">
      <c r="A8" s="84"/>
      <c r="B8" s="91" t="s">
        <v>0</v>
      </c>
      <c r="C8" s="85" t="s">
        <v>1</v>
      </c>
      <c r="D8" s="85" t="s">
        <v>3</v>
      </c>
      <c r="E8" s="85" t="s">
        <v>5</v>
      </c>
      <c r="F8" s="86" t="s">
        <v>6</v>
      </c>
      <c r="G8" s="87" t="s">
        <v>7</v>
      </c>
      <c r="H8" s="43" t="s">
        <v>8</v>
      </c>
      <c r="I8" s="44" t="s">
        <v>6</v>
      </c>
      <c r="J8" s="45" t="s">
        <v>7</v>
      </c>
      <c r="K8" s="46" t="s">
        <v>8</v>
      </c>
      <c r="L8" s="47" t="s">
        <v>6</v>
      </c>
      <c r="M8" s="45" t="s">
        <v>7</v>
      </c>
      <c r="N8" s="48" t="s">
        <v>8</v>
      </c>
      <c r="O8" s="44" t="s">
        <v>6</v>
      </c>
      <c r="P8" s="46" t="s">
        <v>7</v>
      </c>
      <c r="Q8" s="49" t="s">
        <v>6</v>
      </c>
      <c r="R8" s="43" t="s">
        <v>7</v>
      </c>
      <c r="S8" s="47" t="s">
        <v>6</v>
      </c>
      <c r="T8" s="45" t="s">
        <v>7</v>
      </c>
      <c r="U8" s="48" t="s">
        <v>8</v>
      </c>
      <c r="V8" s="44" t="s">
        <v>6</v>
      </c>
      <c r="W8" s="45" t="s">
        <v>7</v>
      </c>
      <c r="X8" s="46" t="s">
        <v>8</v>
      </c>
      <c r="Y8" s="49" t="s">
        <v>8</v>
      </c>
      <c r="Z8" s="43" t="s">
        <v>13</v>
      </c>
      <c r="AA8" s="167"/>
      <c r="AB8" s="175"/>
      <c r="AC8" s="167"/>
      <c r="AD8" s="167"/>
    </row>
    <row r="9" spans="1:30" ht="24.75" customHeight="1" thickTop="1" x14ac:dyDescent="0.2">
      <c r="A9" s="15"/>
      <c r="B9" s="92">
        <v>201</v>
      </c>
      <c r="C9" s="88" t="s">
        <v>79</v>
      </c>
      <c r="D9" s="8" t="s">
        <v>51</v>
      </c>
      <c r="E9" s="90">
        <v>28.36</v>
      </c>
      <c r="F9" s="17">
        <v>1</v>
      </c>
      <c r="G9" s="27"/>
      <c r="H9" s="26"/>
      <c r="I9" s="17"/>
      <c r="J9" s="27"/>
      <c r="K9" s="26"/>
      <c r="L9" s="80"/>
      <c r="M9" s="27">
        <v>1</v>
      </c>
      <c r="N9" s="81"/>
      <c r="O9" s="17">
        <v>1</v>
      </c>
      <c r="P9" s="26"/>
      <c r="Q9" s="17"/>
      <c r="R9" s="26"/>
      <c r="S9" s="80"/>
      <c r="T9" s="27"/>
      <c r="U9" s="81"/>
      <c r="V9" s="17"/>
      <c r="W9" s="27"/>
      <c r="X9" s="26">
        <v>1</v>
      </c>
      <c r="Y9" s="17"/>
      <c r="Z9" s="40"/>
      <c r="AA9" s="59" t="s">
        <v>52</v>
      </c>
      <c r="AB9" s="99" t="s">
        <v>57</v>
      </c>
      <c r="AC9" s="128"/>
      <c r="AD9" s="125">
        <f>AC9*12</f>
        <v>0</v>
      </c>
    </row>
    <row r="10" spans="1:30" ht="24.75" customHeight="1" x14ac:dyDescent="0.2">
      <c r="A10" s="15"/>
      <c r="B10" s="92">
        <v>202</v>
      </c>
      <c r="C10" s="88" t="s">
        <v>79</v>
      </c>
      <c r="D10" s="8" t="s">
        <v>51</v>
      </c>
      <c r="E10" s="90">
        <v>18.239999999999998</v>
      </c>
      <c r="F10" s="25">
        <v>1</v>
      </c>
      <c r="G10" s="22"/>
      <c r="H10" s="23"/>
      <c r="I10" s="25"/>
      <c r="J10" s="22"/>
      <c r="K10" s="23"/>
      <c r="L10" s="34"/>
      <c r="M10" s="22">
        <v>1</v>
      </c>
      <c r="N10" s="57"/>
      <c r="O10" s="25">
        <v>1</v>
      </c>
      <c r="P10" s="23"/>
      <c r="Q10" s="25"/>
      <c r="R10" s="23"/>
      <c r="S10" s="34"/>
      <c r="T10" s="22"/>
      <c r="U10" s="57"/>
      <c r="V10" s="25"/>
      <c r="W10" s="22"/>
      <c r="X10" s="23">
        <v>1</v>
      </c>
      <c r="Y10" s="25"/>
      <c r="Z10" s="24"/>
      <c r="AA10" s="59" t="s">
        <v>52</v>
      </c>
      <c r="AB10" s="39" t="s">
        <v>20</v>
      </c>
      <c r="AC10" s="126"/>
      <c r="AD10" s="126">
        <f>AC10*12</f>
        <v>0</v>
      </c>
    </row>
    <row r="11" spans="1:30" ht="24.75" customHeight="1" x14ac:dyDescent="0.2">
      <c r="A11" s="15"/>
      <c r="B11" s="92">
        <v>203</v>
      </c>
      <c r="C11" s="88" t="s">
        <v>90</v>
      </c>
      <c r="D11" s="8" t="s">
        <v>83</v>
      </c>
      <c r="E11" s="90">
        <v>4.62</v>
      </c>
      <c r="F11" s="25">
        <v>1</v>
      </c>
      <c r="G11" s="22"/>
      <c r="H11" s="23"/>
      <c r="I11" s="25"/>
      <c r="J11" s="22"/>
      <c r="K11" s="23"/>
      <c r="L11" s="34"/>
      <c r="M11" s="22">
        <v>1</v>
      </c>
      <c r="N11" s="57"/>
      <c r="O11" s="25">
        <v>1</v>
      </c>
      <c r="P11" s="23"/>
      <c r="Q11" s="25"/>
      <c r="R11" s="23"/>
      <c r="S11" s="34"/>
      <c r="T11" s="22"/>
      <c r="U11" s="57"/>
      <c r="V11" s="25"/>
      <c r="W11" s="22"/>
      <c r="X11" s="23">
        <v>1</v>
      </c>
      <c r="Y11" s="25"/>
      <c r="Z11" s="24"/>
      <c r="AA11" s="59" t="s">
        <v>52</v>
      </c>
      <c r="AB11" s="39" t="s">
        <v>20</v>
      </c>
      <c r="AC11" s="126"/>
      <c r="AD11" s="126">
        <f t="shared" ref="AD11:AD48" si="0">AC11*12</f>
        <v>0</v>
      </c>
    </row>
    <row r="12" spans="1:30" ht="24.75" customHeight="1" x14ac:dyDescent="0.2">
      <c r="A12" s="15"/>
      <c r="B12" s="92" t="s">
        <v>91</v>
      </c>
      <c r="C12" s="88" t="s">
        <v>75</v>
      </c>
      <c r="D12" s="8" t="s">
        <v>83</v>
      </c>
      <c r="E12" s="90">
        <v>2.04</v>
      </c>
      <c r="F12" s="25">
        <v>1</v>
      </c>
      <c r="G12" s="22"/>
      <c r="H12" s="23"/>
      <c r="I12" s="25"/>
      <c r="J12" s="22"/>
      <c r="K12" s="23"/>
      <c r="L12" s="34"/>
      <c r="M12" s="22">
        <v>1</v>
      </c>
      <c r="N12" s="57"/>
      <c r="O12" s="25"/>
      <c r="P12" s="23"/>
      <c r="Q12" s="25"/>
      <c r="R12" s="23"/>
      <c r="S12" s="34"/>
      <c r="T12" s="22"/>
      <c r="U12" s="57"/>
      <c r="V12" s="25"/>
      <c r="W12" s="22"/>
      <c r="X12" s="23"/>
      <c r="Y12" s="25"/>
      <c r="Z12" s="23"/>
      <c r="AA12" s="59" t="s">
        <v>52</v>
      </c>
      <c r="AB12" s="60" t="s">
        <v>22</v>
      </c>
      <c r="AC12" s="126"/>
      <c r="AD12" s="126">
        <f t="shared" si="0"/>
        <v>0</v>
      </c>
    </row>
    <row r="13" spans="1:30" ht="24.75" customHeight="1" x14ac:dyDescent="0.2">
      <c r="A13" s="15"/>
      <c r="B13" s="92">
        <v>204</v>
      </c>
      <c r="C13" s="88" t="s">
        <v>92</v>
      </c>
      <c r="D13" s="89" t="s">
        <v>2</v>
      </c>
      <c r="E13" s="90">
        <v>2.81</v>
      </c>
      <c r="F13" s="25">
        <v>1</v>
      </c>
      <c r="G13" s="22"/>
      <c r="H13" s="23"/>
      <c r="I13" s="25"/>
      <c r="J13" s="22"/>
      <c r="K13" s="23"/>
      <c r="L13" s="34"/>
      <c r="M13" s="22"/>
      <c r="N13" s="57"/>
      <c r="O13" s="25"/>
      <c r="P13" s="23"/>
      <c r="Q13" s="25"/>
      <c r="R13" s="23"/>
      <c r="S13" s="34"/>
      <c r="T13" s="22"/>
      <c r="U13" s="57"/>
      <c r="V13" s="25"/>
      <c r="W13" s="22"/>
      <c r="X13" s="23"/>
      <c r="Y13" s="25"/>
      <c r="Z13" s="23"/>
      <c r="AA13" s="59" t="s">
        <v>52</v>
      </c>
      <c r="AB13" s="39" t="s">
        <v>20</v>
      </c>
      <c r="AC13" s="126"/>
      <c r="AD13" s="126">
        <f t="shared" si="0"/>
        <v>0</v>
      </c>
    </row>
    <row r="14" spans="1:30" ht="24.75" customHeight="1" x14ac:dyDescent="0.2">
      <c r="A14" s="15"/>
      <c r="B14" s="92">
        <v>205</v>
      </c>
      <c r="C14" s="88" t="s">
        <v>63</v>
      </c>
      <c r="D14" s="89" t="s">
        <v>2</v>
      </c>
      <c r="E14" s="90">
        <v>48.84</v>
      </c>
      <c r="F14" s="25">
        <v>1</v>
      </c>
      <c r="G14" s="22"/>
      <c r="H14" s="23"/>
      <c r="I14" s="25"/>
      <c r="J14" s="22"/>
      <c r="K14" s="23"/>
      <c r="L14" s="34"/>
      <c r="M14" s="22"/>
      <c r="N14" s="57"/>
      <c r="O14" s="25">
        <v>1</v>
      </c>
      <c r="P14" s="23"/>
      <c r="Q14" s="25"/>
      <c r="R14" s="23"/>
      <c r="S14" s="34"/>
      <c r="T14" s="22"/>
      <c r="U14" s="57"/>
      <c r="V14" s="25"/>
      <c r="W14" s="22"/>
      <c r="X14" s="23">
        <v>1</v>
      </c>
      <c r="Y14" s="25"/>
      <c r="Z14" s="23"/>
      <c r="AA14" s="59" t="s">
        <v>52</v>
      </c>
      <c r="AB14" s="39" t="s">
        <v>20</v>
      </c>
      <c r="AC14" s="126"/>
      <c r="AD14" s="126">
        <f t="shared" si="0"/>
        <v>0</v>
      </c>
    </row>
    <row r="15" spans="1:30" ht="24.75" customHeight="1" x14ac:dyDescent="0.2">
      <c r="A15" s="15"/>
      <c r="B15" s="92">
        <v>206</v>
      </c>
      <c r="C15" s="88" t="s">
        <v>63</v>
      </c>
      <c r="D15" s="89" t="s">
        <v>2</v>
      </c>
      <c r="E15" s="90">
        <v>36.119999999999997</v>
      </c>
      <c r="F15" s="25">
        <v>1</v>
      </c>
      <c r="G15" s="22"/>
      <c r="H15" s="23"/>
      <c r="I15" s="25"/>
      <c r="J15" s="22"/>
      <c r="K15" s="23"/>
      <c r="L15" s="34"/>
      <c r="M15" s="22"/>
      <c r="N15" s="57"/>
      <c r="O15" s="25">
        <v>1</v>
      </c>
      <c r="P15" s="23"/>
      <c r="Q15" s="25"/>
      <c r="R15" s="23"/>
      <c r="S15" s="34"/>
      <c r="T15" s="22"/>
      <c r="U15" s="57"/>
      <c r="V15" s="25"/>
      <c r="W15" s="22"/>
      <c r="X15" s="23">
        <v>1</v>
      </c>
      <c r="Y15" s="25"/>
      <c r="Z15" s="23"/>
      <c r="AA15" s="59" t="s">
        <v>52</v>
      </c>
      <c r="AB15" s="39" t="s">
        <v>20</v>
      </c>
      <c r="AC15" s="126"/>
      <c r="AD15" s="126">
        <f t="shared" si="0"/>
        <v>0</v>
      </c>
    </row>
    <row r="16" spans="1:30" ht="24.75" customHeight="1" x14ac:dyDescent="0.2">
      <c r="A16" s="15"/>
      <c r="B16" s="92" t="s">
        <v>93</v>
      </c>
      <c r="C16" s="88" t="s">
        <v>65</v>
      </c>
      <c r="D16" s="89" t="s">
        <v>84</v>
      </c>
      <c r="E16" s="90">
        <v>8.2200000000000006</v>
      </c>
      <c r="F16" s="25">
        <v>1</v>
      </c>
      <c r="G16" s="22"/>
      <c r="H16" s="23"/>
      <c r="I16" s="25"/>
      <c r="J16" s="22"/>
      <c r="K16" s="23"/>
      <c r="L16" s="34"/>
      <c r="M16" s="22"/>
      <c r="N16" s="57"/>
      <c r="O16" s="25"/>
      <c r="P16" s="23"/>
      <c r="Q16" s="25"/>
      <c r="R16" s="23"/>
      <c r="S16" s="34"/>
      <c r="T16" s="22"/>
      <c r="U16" s="57"/>
      <c r="V16" s="25"/>
      <c r="W16" s="22"/>
      <c r="X16" s="23"/>
      <c r="Y16" s="25"/>
      <c r="Z16" s="23"/>
      <c r="AA16" s="59" t="s">
        <v>52</v>
      </c>
      <c r="AB16" s="39" t="s">
        <v>20</v>
      </c>
      <c r="AC16" s="126"/>
      <c r="AD16" s="126">
        <f t="shared" si="0"/>
        <v>0</v>
      </c>
    </row>
    <row r="17" spans="1:30" ht="24.75" customHeight="1" x14ac:dyDescent="0.2">
      <c r="A17" s="15"/>
      <c r="B17" s="92" t="s">
        <v>94</v>
      </c>
      <c r="C17" s="88" t="s">
        <v>65</v>
      </c>
      <c r="D17" s="89" t="s">
        <v>84</v>
      </c>
      <c r="E17" s="90">
        <v>8.93</v>
      </c>
      <c r="F17" s="25">
        <v>1</v>
      </c>
      <c r="G17" s="22"/>
      <c r="H17" s="23"/>
      <c r="I17" s="25"/>
      <c r="J17" s="22"/>
      <c r="K17" s="23"/>
      <c r="L17" s="34"/>
      <c r="M17" s="22"/>
      <c r="N17" s="57"/>
      <c r="O17" s="25"/>
      <c r="P17" s="23"/>
      <c r="Q17" s="25"/>
      <c r="R17" s="23"/>
      <c r="S17" s="34"/>
      <c r="T17" s="22"/>
      <c r="U17" s="57"/>
      <c r="V17" s="25"/>
      <c r="W17" s="22"/>
      <c r="X17" s="23"/>
      <c r="Y17" s="25"/>
      <c r="Z17" s="23"/>
      <c r="AA17" s="59" t="s">
        <v>52</v>
      </c>
      <c r="AB17" s="39" t="s">
        <v>20</v>
      </c>
      <c r="AC17" s="126"/>
      <c r="AD17" s="126">
        <f t="shared" si="0"/>
        <v>0</v>
      </c>
    </row>
    <row r="18" spans="1:30" ht="24.75" customHeight="1" x14ac:dyDescent="0.2">
      <c r="A18" s="15"/>
      <c r="B18" s="92">
        <v>207</v>
      </c>
      <c r="C18" s="88" t="s">
        <v>79</v>
      </c>
      <c r="D18" s="89" t="s">
        <v>83</v>
      </c>
      <c r="E18" s="90">
        <v>16.03</v>
      </c>
      <c r="F18" s="25">
        <v>1</v>
      </c>
      <c r="G18" s="22"/>
      <c r="H18" s="23"/>
      <c r="I18" s="25"/>
      <c r="J18" s="22"/>
      <c r="K18" s="23"/>
      <c r="L18" s="34"/>
      <c r="M18" s="22">
        <v>1</v>
      </c>
      <c r="N18" s="57"/>
      <c r="O18" s="25">
        <v>1</v>
      </c>
      <c r="P18" s="23"/>
      <c r="Q18" s="25"/>
      <c r="R18" s="23"/>
      <c r="S18" s="34"/>
      <c r="T18" s="22"/>
      <c r="U18" s="57"/>
      <c r="V18" s="25"/>
      <c r="W18" s="22"/>
      <c r="X18" s="23">
        <v>1</v>
      </c>
      <c r="Y18" s="25"/>
      <c r="Z18" s="23"/>
      <c r="AA18" s="59" t="s">
        <v>52</v>
      </c>
      <c r="AB18" s="39" t="s">
        <v>20</v>
      </c>
      <c r="AC18" s="126"/>
      <c r="AD18" s="126">
        <f t="shared" si="0"/>
        <v>0</v>
      </c>
    </row>
    <row r="19" spans="1:30" ht="24.75" customHeight="1" x14ac:dyDescent="0.2">
      <c r="A19" s="15"/>
      <c r="B19" s="92">
        <v>208</v>
      </c>
      <c r="C19" s="88" t="s">
        <v>63</v>
      </c>
      <c r="D19" s="89" t="s">
        <v>2</v>
      </c>
      <c r="E19" s="90">
        <v>21.14</v>
      </c>
      <c r="F19" s="25">
        <v>1</v>
      </c>
      <c r="G19" s="22"/>
      <c r="H19" s="23"/>
      <c r="I19" s="25"/>
      <c r="J19" s="22"/>
      <c r="K19" s="23"/>
      <c r="L19" s="34"/>
      <c r="M19" s="22"/>
      <c r="N19" s="57"/>
      <c r="O19" s="25">
        <v>1</v>
      </c>
      <c r="P19" s="23"/>
      <c r="Q19" s="25"/>
      <c r="R19" s="23"/>
      <c r="S19" s="34"/>
      <c r="T19" s="22"/>
      <c r="U19" s="57"/>
      <c r="V19" s="25"/>
      <c r="W19" s="22"/>
      <c r="X19" s="23"/>
      <c r="Y19" s="25"/>
      <c r="Z19" s="23"/>
      <c r="AA19" s="59" t="s">
        <v>52</v>
      </c>
      <c r="AB19" s="39" t="s">
        <v>20</v>
      </c>
      <c r="AC19" s="126"/>
      <c r="AD19" s="126">
        <f>AC19*9</f>
        <v>0</v>
      </c>
    </row>
    <row r="20" spans="1:30" ht="24.75" customHeight="1" x14ac:dyDescent="0.2">
      <c r="A20" s="15"/>
      <c r="B20" s="92">
        <v>209</v>
      </c>
      <c r="C20" s="88" t="s">
        <v>95</v>
      </c>
      <c r="D20" s="89" t="s">
        <v>83</v>
      </c>
      <c r="E20" s="90">
        <v>35.61</v>
      </c>
      <c r="F20" s="25">
        <v>1</v>
      </c>
      <c r="G20" s="22"/>
      <c r="H20" s="23"/>
      <c r="I20" s="25"/>
      <c r="J20" s="22"/>
      <c r="K20" s="23"/>
      <c r="L20" s="34"/>
      <c r="M20" s="22">
        <v>1</v>
      </c>
      <c r="N20" s="57"/>
      <c r="O20" s="25">
        <v>1</v>
      </c>
      <c r="P20" s="23"/>
      <c r="Q20" s="25"/>
      <c r="R20" s="23"/>
      <c r="S20" s="34"/>
      <c r="T20" s="22"/>
      <c r="U20" s="57"/>
      <c r="V20" s="25"/>
      <c r="W20" s="22"/>
      <c r="X20" s="23">
        <v>1</v>
      </c>
      <c r="Y20" s="25"/>
      <c r="Z20" s="23"/>
      <c r="AA20" s="59" t="s">
        <v>52</v>
      </c>
      <c r="AB20" s="39" t="s">
        <v>20</v>
      </c>
      <c r="AC20" s="126"/>
      <c r="AD20" s="126">
        <f>AC20*9</f>
        <v>0</v>
      </c>
    </row>
    <row r="21" spans="1:30" s="14" customFormat="1" ht="24.75" customHeight="1" x14ac:dyDescent="0.2">
      <c r="A21" s="15"/>
      <c r="B21" s="92">
        <v>210</v>
      </c>
      <c r="C21" s="88" t="s">
        <v>96</v>
      </c>
      <c r="D21" s="89" t="s">
        <v>83</v>
      </c>
      <c r="E21" s="90">
        <v>92.44</v>
      </c>
      <c r="F21" s="25">
        <v>1</v>
      </c>
      <c r="G21" s="22"/>
      <c r="H21" s="23"/>
      <c r="I21" s="25"/>
      <c r="J21" s="22"/>
      <c r="K21" s="23"/>
      <c r="L21" s="34"/>
      <c r="M21" s="22">
        <v>1</v>
      </c>
      <c r="N21" s="57"/>
      <c r="O21" s="25">
        <v>1</v>
      </c>
      <c r="P21" s="23"/>
      <c r="Q21" s="25"/>
      <c r="R21" s="23"/>
      <c r="S21" s="34"/>
      <c r="T21" s="22"/>
      <c r="U21" s="57"/>
      <c r="V21" s="25"/>
      <c r="W21" s="22"/>
      <c r="X21" s="23">
        <v>1</v>
      </c>
      <c r="Y21" s="25"/>
      <c r="Z21" s="23"/>
      <c r="AA21" s="59" t="s">
        <v>52</v>
      </c>
      <c r="AB21" s="39"/>
      <c r="AC21" s="126"/>
      <c r="AD21" s="126">
        <f t="shared" si="0"/>
        <v>0</v>
      </c>
    </row>
    <row r="22" spans="1:30" s="14" customFormat="1" ht="24.75" customHeight="1" x14ac:dyDescent="0.2">
      <c r="A22" s="15"/>
      <c r="B22" s="92">
        <v>211</v>
      </c>
      <c r="C22" s="88" t="s">
        <v>97</v>
      </c>
      <c r="D22" s="89" t="s">
        <v>83</v>
      </c>
      <c r="E22" s="90">
        <v>89.57</v>
      </c>
      <c r="F22" s="25">
        <v>1</v>
      </c>
      <c r="G22" s="22"/>
      <c r="H22" s="23"/>
      <c r="I22" s="25"/>
      <c r="J22" s="22"/>
      <c r="K22" s="23"/>
      <c r="L22" s="34"/>
      <c r="M22" s="22">
        <v>1</v>
      </c>
      <c r="N22" s="57"/>
      <c r="O22" s="25">
        <v>1</v>
      </c>
      <c r="P22" s="23"/>
      <c r="Q22" s="25"/>
      <c r="R22" s="23"/>
      <c r="S22" s="34"/>
      <c r="T22" s="22"/>
      <c r="U22" s="57"/>
      <c r="V22" s="25"/>
      <c r="W22" s="22"/>
      <c r="X22" s="23">
        <v>1</v>
      </c>
      <c r="Y22" s="25"/>
      <c r="Z22" s="23"/>
      <c r="AA22" s="59" t="s">
        <v>52</v>
      </c>
      <c r="AB22" s="39"/>
      <c r="AC22" s="126"/>
      <c r="AD22" s="126">
        <f t="shared" si="0"/>
        <v>0</v>
      </c>
    </row>
    <row r="23" spans="1:30" ht="24.75" customHeight="1" x14ac:dyDescent="0.2">
      <c r="A23" s="15"/>
      <c r="B23" s="92">
        <v>212</v>
      </c>
      <c r="C23" s="88" t="s">
        <v>96</v>
      </c>
      <c r="D23" s="8" t="s">
        <v>83</v>
      </c>
      <c r="E23" s="90">
        <v>91.75</v>
      </c>
      <c r="F23" s="25">
        <v>1</v>
      </c>
      <c r="G23" s="22"/>
      <c r="H23" s="23"/>
      <c r="I23" s="25"/>
      <c r="J23" s="22"/>
      <c r="K23" s="23"/>
      <c r="L23" s="34"/>
      <c r="M23" s="22">
        <v>1</v>
      </c>
      <c r="N23" s="57"/>
      <c r="O23" s="25">
        <v>1</v>
      </c>
      <c r="P23" s="23"/>
      <c r="Q23" s="25"/>
      <c r="R23" s="23"/>
      <c r="S23" s="34"/>
      <c r="T23" s="22"/>
      <c r="U23" s="57"/>
      <c r="V23" s="25"/>
      <c r="W23" s="22"/>
      <c r="X23" s="23">
        <v>1</v>
      </c>
      <c r="Y23" s="25"/>
      <c r="Z23" s="23"/>
      <c r="AA23" s="59" t="s">
        <v>52</v>
      </c>
      <c r="AB23" s="39"/>
      <c r="AC23" s="126"/>
      <c r="AD23" s="126">
        <f t="shared" si="0"/>
        <v>0</v>
      </c>
    </row>
    <row r="24" spans="1:30" s="14" customFormat="1" ht="24.75" customHeight="1" x14ac:dyDescent="0.2">
      <c r="A24" s="15"/>
      <c r="B24" s="92">
        <v>213</v>
      </c>
      <c r="C24" s="88" t="s">
        <v>96</v>
      </c>
      <c r="D24" s="89" t="s">
        <v>83</v>
      </c>
      <c r="E24" s="90">
        <v>92.14</v>
      </c>
      <c r="F24" s="25">
        <v>1</v>
      </c>
      <c r="G24" s="22"/>
      <c r="H24" s="23"/>
      <c r="I24" s="25"/>
      <c r="J24" s="22"/>
      <c r="K24" s="23"/>
      <c r="L24" s="34"/>
      <c r="M24" s="22">
        <v>1</v>
      </c>
      <c r="N24" s="57"/>
      <c r="O24" s="25">
        <v>1</v>
      </c>
      <c r="P24" s="23"/>
      <c r="Q24" s="25"/>
      <c r="R24" s="23"/>
      <c r="S24" s="34"/>
      <c r="T24" s="22"/>
      <c r="U24" s="57"/>
      <c r="V24" s="25"/>
      <c r="W24" s="22"/>
      <c r="X24" s="23">
        <v>1</v>
      </c>
      <c r="Y24" s="25"/>
      <c r="Z24" s="23"/>
      <c r="AA24" s="59" t="s">
        <v>52</v>
      </c>
      <c r="AB24" s="39" t="s">
        <v>20</v>
      </c>
      <c r="AC24" s="126"/>
      <c r="AD24" s="126">
        <f t="shared" si="0"/>
        <v>0</v>
      </c>
    </row>
    <row r="25" spans="1:30" ht="24.75" customHeight="1" x14ac:dyDescent="0.2">
      <c r="A25" s="15"/>
      <c r="B25" s="92">
        <v>214</v>
      </c>
      <c r="C25" s="88" t="s">
        <v>95</v>
      </c>
      <c r="D25" s="89" t="s">
        <v>83</v>
      </c>
      <c r="E25" s="90">
        <v>17.54</v>
      </c>
      <c r="F25" s="25">
        <v>1</v>
      </c>
      <c r="G25" s="22"/>
      <c r="H25" s="23"/>
      <c r="I25" s="25"/>
      <c r="J25" s="22"/>
      <c r="K25" s="23"/>
      <c r="L25" s="34"/>
      <c r="M25" s="22">
        <v>1</v>
      </c>
      <c r="N25" s="57"/>
      <c r="O25" s="25">
        <v>1</v>
      </c>
      <c r="P25" s="23"/>
      <c r="Q25" s="25"/>
      <c r="R25" s="23"/>
      <c r="S25" s="34"/>
      <c r="T25" s="22"/>
      <c r="U25" s="57"/>
      <c r="V25" s="25"/>
      <c r="W25" s="22"/>
      <c r="X25" s="23">
        <v>1</v>
      </c>
      <c r="Y25" s="25"/>
      <c r="Z25" s="23"/>
      <c r="AA25" s="59" t="s">
        <v>52</v>
      </c>
      <c r="AB25" s="39" t="s">
        <v>20</v>
      </c>
      <c r="AC25" s="126"/>
      <c r="AD25" s="126">
        <f t="shared" si="0"/>
        <v>0</v>
      </c>
    </row>
    <row r="26" spans="1:30" s="14" customFormat="1" ht="24.75" customHeight="1" x14ac:dyDescent="0.2">
      <c r="A26" s="15"/>
      <c r="B26" s="92">
        <v>215</v>
      </c>
      <c r="C26" s="88" t="s">
        <v>98</v>
      </c>
      <c r="D26" s="89" t="s">
        <v>83</v>
      </c>
      <c r="E26" s="90">
        <v>7.9</v>
      </c>
      <c r="F26" s="25"/>
      <c r="G26" s="22"/>
      <c r="H26" s="23">
        <v>1</v>
      </c>
      <c r="I26" s="25"/>
      <c r="J26" s="22"/>
      <c r="K26" s="23"/>
      <c r="L26" s="34"/>
      <c r="M26" s="22"/>
      <c r="N26" s="57"/>
      <c r="O26" s="25"/>
      <c r="P26" s="23"/>
      <c r="Q26" s="25"/>
      <c r="R26" s="23"/>
      <c r="S26" s="34"/>
      <c r="T26" s="22"/>
      <c r="U26" s="57"/>
      <c r="V26" s="25"/>
      <c r="W26" s="22"/>
      <c r="X26" s="23"/>
      <c r="Y26" s="25"/>
      <c r="Z26" s="23"/>
      <c r="AA26" s="59" t="s">
        <v>52</v>
      </c>
      <c r="AB26" s="106" t="s">
        <v>120</v>
      </c>
      <c r="AC26" s="126"/>
      <c r="AD26" s="126">
        <f t="shared" si="0"/>
        <v>0</v>
      </c>
    </row>
    <row r="27" spans="1:30" s="14" customFormat="1" ht="24.75" customHeight="1" x14ac:dyDescent="0.2">
      <c r="A27" s="15"/>
      <c r="B27" s="92">
        <v>216</v>
      </c>
      <c r="C27" s="88" t="s">
        <v>63</v>
      </c>
      <c r="D27" s="89" t="s">
        <v>2</v>
      </c>
      <c r="E27" s="90">
        <v>5.74</v>
      </c>
      <c r="F27" s="25">
        <v>1</v>
      </c>
      <c r="G27" s="22"/>
      <c r="H27" s="23"/>
      <c r="I27" s="25"/>
      <c r="J27" s="22"/>
      <c r="K27" s="23"/>
      <c r="L27" s="34"/>
      <c r="M27" s="22"/>
      <c r="N27" s="57"/>
      <c r="O27" s="25">
        <v>1</v>
      </c>
      <c r="P27" s="23"/>
      <c r="Q27" s="25"/>
      <c r="R27" s="23"/>
      <c r="S27" s="34"/>
      <c r="T27" s="22"/>
      <c r="U27" s="57"/>
      <c r="V27" s="25"/>
      <c r="W27" s="22"/>
      <c r="X27" s="23">
        <v>1</v>
      </c>
      <c r="Y27" s="25"/>
      <c r="Z27" s="23"/>
      <c r="AA27" s="59" t="s">
        <v>52</v>
      </c>
      <c r="AB27" s="39" t="s">
        <v>20</v>
      </c>
      <c r="AC27" s="126"/>
      <c r="AD27" s="126">
        <f t="shared" si="0"/>
        <v>0</v>
      </c>
    </row>
    <row r="28" spans="1:30" ht="24.75" customHeight="1" x14ac:dyDescent="0.2">
      <c r="A28" s="15"/>
      <c r="B28" s="92" t="s">
        <v>99</v>
      </c>
      <c r="C28" s="88" t="s">
        <v>75</v>
      </c>
      <c r="D28" s="89" t="s">
        <v>2</v>
      </c>
      <c r="E28" s="90">
        <v>2.5</v>
      </c>
      <c r="F28" s="25">
        <v>1</v>
      </c>
      <c r="G28" s="22"/>
      <c r="H28" s="23"/>
      <c r="I28" s="25"/>
      <c r="J28" s="22"/>
      <c r="K28" s="23"/>
      <c r="L28" s="34"/>
      <c r="M28" s="22"/>
      <c r="N28" s="57"/>
      <c r="O28" s="25"/>
      <c r="P28" s="23"/>
      <c r="Q28" s="25"/>
      <c r="R28" s="23"/>
      <c r="S28" s="34"/>
      <c r="T28" s="22"/>
      <c r="U28" s="57"/>
      <c r="V28" s="25"/>
      <c r="W28" s="22"/>
      <c r="X28" s="23"/>
      <c r="Y28" s="25"/>
      <c r="Z28" s="23"/>
      <c r="AA28" s="59" t="s">
        <v>52</v>
      </c>
      <c r="AB28" s="39" t="s">
        <v>20</v>
      </c>
      <c r="AC28" s="126"/>
      <c r="AD28" s="126">
        <f t="shared" si="0"/>
        <v>0</v>
      </c>
    </row>
    <row r="29" spans="1:30" ht="24.75" customHeight="1" x14ac:dyDescent="0.2">
      <c r="A29" s="15"/>
      <c r="B29" s="92">
        <v>217</v>
      </c>
      <c r="C29" s="88" t="s">
        <v>62</v>
      </c>
      <c r="D29" s="89" t="s">
        <v>2</v>
      </c>
      <c r="E29" s="90">
        <v>1.27</v>
      </c>
      <c r="F29" s="25">
        <v>1</v>
      </c>
      <c r="G29" s="22"/>
      <c r="H29" s="23"/>
      <c r="I29" s="25"/>
      <c r="J29" s="22"/>
      <c r="K29" s="23"/>
      <c r="L29" s="34"/>
      <c r="M29" s="22"/>
      <c r="N29" s="57"/>
      <c r="O29" s="25">
        <v>1</v>
      </c>
      <c r="P29" s="23"/>
      <c r="Q29" s="25"/>
      <c r="R29" s="23"/>
      <c r="S29" s="34"/>
      <c r="T29" s="22"/>
      <c r="U29" s="57"/>
      <c r="V29" s="25"/>
      <c r="W29" s="22"/>
      <c r="X29" s="23"/>
      <c r="Y29" s="25"/>
      <c r="Z29" s="23"/>
      <c r="AA29" s="59" t="s">
        <v>52</v>
      </c>
      <c r="AB29" s="39"/>
      <c r="AC29" s="126"/>
      <c r="AD29" s="126">
        <f t="shared" si="0"/>
        <v>0</v>
      </c>
    </row>
    <row r="30" spans="1:30" ht="24.75" customHeight="1" x14ac:dyDescent="0.2">
      <c r="A30" s="15"/>
      <c r="B30" s="92">
        <v>218</v>
      </c>
      <c r="C30" s="88" t="s">
        <v>72</v>
      </c>
      <c r="D30" s="89" t="s">
        <v>2</v>
      </c>
      <c r="E30" s="90">
        <v>1.24</v>
      </c>
      <c r="F30" s="25">
        <v>1</v>
      </c>
      <c r="G30" s="22"/>
      <c r="H30" s="23"/>
      <c r="I30" s="25"/>
      <c r="J30" s="22"/>
      <c r="K30" s="23"/>
      <c r="L30" s="34"/>
      <c r="M30" s="22"/>
      <c r="N30" s="57"/>
      <c r="O30" s="25">
        <v>1</v>
      </c>
      <c r="P30" s="23"/>
      <c r="Q30" s="25"/>
      <c r="R30" s="23"/>
      <c r="S30" s="34"/>
      <c r="T30" s="22"/>
      <c r="U30" s="57"/>
      <c r="V30" s="25"/>
      <c r="W30" s="22"/>
      <c r="X30" s="23"/>
      <c r="Y30" s="25"/>
      <c r="Z30" s="23"/>
      <c r="AA30" s="59" t="s">
        <v>52</v>
      </c>
      <c r="AB30" s="39" t="s">
        <v>20</v>
      </c>
      <c r="AC30" s="126"/>
      <c r="AD30" s="126">
        <f t="shared" si="0"/>
        <v>0</v>
      </c>
    </row>
    <row r="31" spans="1:30" ht="24.75" customHeight="1" x14ac:dyDescent="0.2">
      <c r="A31" s="15"/>
      <c r="B31" s="92">
        <v>219</v>
      </c>
      <c r="C31" s="88" t="s">
        <v>76</v>
      </c>
      <c r="D31" s="89" t="s">
        <v>83</v>
      </c>
      <c r="E31" s="90">
        <v>32.69</v>
      </c>
      <c r="F31" s="25">
        <v>1</v>
      </c>
      <c r="G31" s="22"/>
      <c r="H31" s="23"/>
      <c r="I31" s="25"/>
      <c r="J31" s="22"/>
      <c r="K31" s="23"/>
      <c r="L31" s="34"/>
      <c r="M31" s="22">
        <v>1</v>
      </c>
      <c r="N31" s="57"/>
      <c r="O31" s="25">
        <v>1</v>
      </c>
      <c r="P31" s="23"/>
      <c r="Q31" s="25"/>
      <c r="R31" s="23"/>
      <c r="S31" s="34"/>
      <c r="T31" s="22"/>
      <c r="U31" s="57"/>
      <c r="V31" s="25"/>
      <c r="W31" s="22"/>
      <c r="X31" s="23">
        <v>1</v>
      </c>
      <c r="Y31" s="25"/>
      <c r="Z31" s="23"/>
      <c r="AA31" s="59" t="s">
        <v>52</v>
      </c>
      <c r="AB31" s="39" t="s">
        <v>20</v>
      </c>
      <c r="AC31" s="126"/>
      <c r="AD31" s="126">
        <f t="shared" si="0"/>
        <v>0</v>
      </c>
    </row>
    <row r="32" spans="1:30" ht="24.75" customHeight="1" x14ac:dyDescent="0.2">
      <c r="A32" s="15"/>
      <c r="B32" s="92">
        <v>220</v>
      </c>
      <c r="C32" s="88" t="s">
        <v>100</v>
      </c>
      <c r="D32" s="89" t="s">
        <v>83</v>
      </c>
      <c r="E32" s="90">
        <v>26.55</v>
      </c>
      <c r="F32" s="25">
        <v>1</v>
      </c>
      <c r="G32" s="22"/>
      <c r="H32" s="23"/>
      <c r="I32" s="25"/>
      <c r="J32" s="22"/>
      <c r="K32" s="23"/>
      <c r="L32" s="34">
        <v>1</v>
      </c>
      <c r="M32" s="22"/>
      <c r="N32" s="57"/>
      <c r="O32" s="25">
        <v>1</v>
      </c>
      <c r="P32" s="23"/>
      <c r="Q32" s="25"/>
      <c r="R32" s="23"/>
      <c r="S32" s="34"/>
      <c r="T32" s="22"/>
      <c r="U32" s="57"/>
      <c r="V32" s="25"/>
      <c r="W32" s="22"/>
      <c r="X32" s="23">
        <v>1</v>
      </c>
      <c r="Y32" s="25"/>
      <c r="Z32" s="23"/>
      <c r="AA32" s="59" t="s">
        <v>52</v>
      </c>
      <c r="AB32" s="39"/>
      <c r="AC32" s="126"/>
      <c r="AD32" s="126">
        <f t="shared" si="0"/>
        <v>0</v>
      </c>
    </row>
    <row r="33" spans="1:30" ht="24.75" customHeight="1" x14ac:dyDescent="0.2">
      <c r="A33" s="15"/>
      <c r="B33" s="92">
        <v>221</v>
      </c>
      <c r="C33" s="88" t="s">
        <v>63</v>
      </c>
      <c r="D33" s="89" t="s">
        <v>83</v>
      </c>
      <c r="E33" s="90">
        <v>14.23</v>
      </c>
      <c r="F33" s="25">
        <v>1</v>
      </c>
      <c r="G33" s="22"/>
      <c r="H33" s="23"/>
      <c r="I33" s="25"/>
      <c r="J33" s="22"/>
      <c r="K33" s="23"/>
      <c r="L33" s="34"/>
      <c r="M33" s="22"/>
      <c r="N33" s="57"/>
      <c r="O33" s="25"/>
      <c r="P33" s="23"/>
      <c r="Q33" s="25"/>
      <c r="R33" s="23"/>
      <c r="S33" s="34"/>
      <c r="T33" s="22"/>
      <c r="U33" s="57"/>
      <c r="V33" s="25"/>
      <c r="W33" s="22"/>
      <c r="X33" s="23">
        <v>1</v>
      </c>
      <c r="Y33" s="25"/>
      <c r="Z33" s="23"/>
      <c r="AA33" s="59" t="s">
        <v>52</v>
      </c>
      <c r="AB33" s="39"/>
      <c r="AC33" s="126"/>
      <c r="AD33" s="126">
        <f t="shared" si="0"/>
        <v>0</v>
      </c>
    </row>
    <row r="34" spans="1:30" ht="24.75" customHeight="1" x14ac:dyDescent="0.2">
      <c r="A34" s="15"/>
      <c r="B34" s="92" t="s">
        <v>101</v>
      </c>
      <c r="C34" s="88" t="s">
        <v>65</v>
      </c>
      <c r="D34" s="89" t="s">
        <v>84</v>
      </c>
      <c r="E34" s="90">
        <v>14.39</v>
      </c>
      <c r="F34" s="25">
        <v>1</v>
      </c>
      <c r="G34" s="22"/>
      <c r="H34" s="23"/>
      <c r="I34" s="25"/>
      <c r="J34" s="22"/>
      <c r="K34" s="23"/>
      <c r="L34" s="34"/>
      <c r="M34" s="22"/>
      <c r="N34" s="57"/>
      <c r="O34" s="25"/>
      <c r="P34" s="23"/>
      <c r="Q34" s="25"/>
      <c r="R34" s="23"/>
      <c r="S34" s="34"/>
      <c r="T34" s="22"/>
      <c r="U34" s="57"/>
      <c r="V34" s="25"/>
      <c r="W34" s="22"/>
      <c r="X34" s="23"/>
      <c r="Y34" s="25"/>
      <c r="Z34" s="23"/>
      <c r="AA34" s="59" t="s">
        <v>52</v>
      </c>
      <c r="AB34" s="39"/>
      <c r="AC34" s="126"/>
      <c r="AD34" s="126">
        <f t="shared" si="0"/>
        <v>0</v>
      </c>
    </row>
    <row r="35" spans="1:30" ht="24.75" customHeight="1" x14ac:dyDescent="0.2">
      <c r="A35" s="15"/>
      <c r="B35" s="92">
        <v>222</v>
      </c>
      <c r="C35" s="88" t="s">
        <v>102</v>
      </c>
      <c r="D35" s="89" t="s">
        <v>83</v>
      </c>
      <c r="E35" s="90">
        <v>29.86</v>
      </c>
      <c r="F35" s="25">
        <v>1</v>
      </c>
      <c r="G35" s="22"/>
      <c r="H35" s="23"/>
      <c r="I35" s="25"/>
      <c r="J35" s="22"/>
      <c r="K35" s="23"/>
      <c r="L35" s="34"/>
      <c r="M35" s="22">
        <v>1</v>
      </c>
      <c r="N35" s="57"/>
      <c r="O35" s="25">
        <v>1</v>
      </c>
      <c r="P35" s="23"/>
      <c r="Q35" s="25"/>
      <c r="R35" s="23"/>
      <c r="S35" s="34"/>
      <c r="T35" s="22"/>
      <c r="U35" s="57"/>
      <c r="V35" s="25"/>
      <c r="W35" s="22"/>
      <c r="X35" s="23">
        <v>1</v>
      </c>
      <c r="Y35" s="25"/>
      <c r="Z35" s="23"/>
      <c r="AA35" s="59" t="s">
        <v>52</v>
      </c>
      <c r="AB35" s="39"/>
      <c r="AC35" s="126"/>
      <c r="AD35" s="126">
        <f t="shared" si="0"/>
        <v>0</v>
      </c>
    </row>
    <row r="36" spans="1:30" ht="24.75" customHeight="1" x14ac:dyDescent="0.2">
      <c r="A36" s="15"/>
      <c r="B36" s="92">
        <v>223</v>
      </c>
      <c r="C36" s="88" t="s">
        <v>60</v>
      </c>
      <c r="D36" s="89" t="s">
        <v>83</v>
      </c>
      <c r="E36" s="90">
        <v>56.72</v>
      </c>
      <c r="F36" s="25"/>
      <c r="G36" s="22">
        <v>1</v>
      </c>
      <c r="H36" s="23"/>
      <c r="I36" s="25"/>
      <c r="J36" s="22"/>
      <c r="K36" s="23"/>
      <c r="L36" s="34"/>
      <c r="M36" s="22"/>
      <c r="N36" s="57"/>
      <c r="O36" s="25"/>
      <c r="P36" s="23"/>
      <c r="Q36" s="25"/>
      <c r="R36" s="23"/>
      <c r="S36" s="34"/>
      <c r="T36" s="22"/>
      <c r="U36" s="57"/>
      <c r="V36" s="25"/>
      <c r="W36" s="22"/>
      <c r="X36" s="23">
        <v>1</v>
      </c>
      <c r="Y36" s="25"/>
      <c r="Z36" s="23"/>
      <c r="AA36" s="59" t="s">
        <v>52</v>
      </c>
      <c r="AB36" s="33" t="s">
        <v>21</v>
      </c>
      <c r="AC36" s="126"/>
      <c r="AD36" s="126">
        <f t="shared" si="0"/>
        <v>0</v>
      </c>
    </row>
    <row r="37" spans="1:30" ht="24.75" customHeight="1" x14ac:dyDescent="0.2">
      <c r="A37" s="15"/>
      <c r="B37" s="92">
        <v>224</v>
      </c>
      <c r="C37" s="88" t="s">
        <v>60</v>
      </c>
      <c r="D37" s="89" t="s">
        <v>83</v>
      </c>
      <c r="E37" s="90">
        <v>24.42</v>
      </c>
      <c r="F37" s="25"/>
      <c r="G37" s="22">
        <v>1</v>
      </c>
      <c r="H37" s="23"/>
      <c r="I37" s="25"/>
      <c r="J37" s="22"/>
      <c r="K37" s="23"/>
      <c r="L37" s="34"/>
      <c r="M37" s="22"/>
      <c r="N37" s="57"/>
      <c r="O37" s="25">
        <v>1</v>
      </c>
      <c r="P37" s="23"/>
      <c r="Q37" s="25"/>
      <c r="R37" s="23"/>
      <c r="S37" s="34"/>
      <c r="T37" s="22"/>
      <c r="U37" s="57"/>
      <c r="V37" s="25"/>
      <c r="W37" s="22"/>
      <c r="X37" s="23">
        <v>1</v>
      </c>
      <c r="Y37" s="25"/>
      <c r="Z37" s="23"/>
      <c r="AA37" s="59" t="s">
        <v>52</v>
      </c>
      <c r="AB37" s="33" t="s">
        <v>21</v>
      </c>
      <c r="AC37" s="126"/>
      <c r="AD37" s="126">
        <f t="shared" si="0"/>
        <v>0</v>
      </c>
    </row>
    <row r="38" spans="1:30" ht="24.75" customHeight="1" x14ac:dyDescent="0.2">
      <c r="A38" s="15"/>
      <c r="B38" s="92">
        <v>225</v>
      </c>
      <c r="C38" s="88" t="s">
        <v>60</v>
      </c>
      <c r="D38" s="89" t="s">
        <v>83</v>
      </c>
      <c r="E38" s="90">
        <v>104.6</v>
      </c>
      <c r="F38" s="25"/>
      <c r="G38" s="22">
        <v>1</v>
      </c>
      <c r="H38" s="23"/>
      <c r="I38" s="25"/>
      <c r="J38" s="22"/>
      <c r="K38" s="23"/>
      <c r="L38" s="34"/>
      <c r="M38" s="22"/>
      <c r="N38" s="57"/>
      <c r="O38" s="25"/>
      <c r="P38" s="23"/>
      <c r="Q38" s="25"/>
      <c r="R38" s="23"/>
      <c r="S38" s="34"/>
      <c r="T38" s="22"/>
      <c r="U38" s="57"/>
      <c r="V38" s="25"/>
      <c r="W38" s="22"/>
      <c r="X38" s="23">
        <v>1</v>
      </c>
      <c r="Y38" s="25"/>
      <c r="Z38" s="23"/>
      <c r="AA38" s="59" t="s">
        <v>52</v>
      </c>
      <c r="AB38" s="33" t="s">
        <v>21</v>
      </c>
      <c r="AC38" s="126"/>
      <c r="AD38" s="126">
        <f t="shared" si="0"/>
        <v>0</v>
      </c>
    </row>
    <row r="39" spans="1:30" ht="24.75" customHeight="1" x14ac:dyDescent="0.2">
      <c r="A39" s="15"/>
      <c r="B39" s="92">
        <v>226</v>
      </c>
      <c r="C39" s="88" t="s">
        <v>79</v>
      </c>
      <c r="D39" s="89" t="s">
        <v>83</v>
      </c>
      <c r="E39" s="90">
        <v>19.55</v>
      </c>
      <c r="F39" s="25">
        <v>1</v>
      </c>
      <c r="G39" s="22"/>
      <c r="H39" s="23"/>
      <c r="I39" s="25"/>
      <c r="J39" s="22"/>
      <c r="K39" s="23"/>
      <c r="L39" s="34"/>
      <c r="M39" s="22">
        <v>1</v>
      </c>
      <c r="N39" s="57"/>
      <c r="O39" s="25">
        <v>1</v>
      </c>
      <c r="P39" s="23"/>
      <c r="Q39" s="25"/>
      <c r="R39" s="23"/>
      <c r="S39" s="34"/>
      <c r="T39" s="22"/>
      <c r="U39" s="57"/>
      <c r="V39" s="25"/>
      <c r="W39" s="22"/>
      <c r="X39" s="23">
        <v>1</v>
      </c>
      <c r="Y39" s="25"/>
      <c r="Z39" s="23"/>
      <c r="AA39" s="59" t="s">
        <v>52</v>
      </c>
      <c r="AB39" s="39"/>
      <c r="AC39" s="126"/>
      <c r="AD39" s="126">
        <f t="shared" si="0"/>
        <v>0</v>
      </c>
    </row>
    <row r="40" spans="1:30" ht="24.75" customHeight="1" x14ac:dyDescent="0.2">
      <c r="A40" s="15"/>
      <c r="B40" s="92">
        <v>227</v>
      </c>
      <c r="C40" s="88" t="s">
        <v>79</v>
      </c>
      <c r="D40" s="89" t="s">
        <v>83</v>
      </c>
      <c r="E40" s="90">
        <v>18.420000000000002</v>
      </c>
      <c r="F40" s="25">
        <v>1</v>
      </c>
      <c r="G40" s="22"/>
      <c r="H40" s="23"/>
      <c r="I40" s="25"/>
      <c r="J40" s="22"/>
      <c r="K40" s="23"/>
      <c r="L40" s="34"/>
      <c r="M40" s="22">
        <v>1</v>
      </c>
      <c r="N40" s="57"/>
      <c r="O40" s="25">
        <v>1</v>
      </c>
      <c r="P40" s="23"/>
      <c r="Q40" s="25"/>
      <c r="R40" s="23"/>
      <c r="S40" s="34"/>
      <c r="T40" s="22"/>
      <c r="U40" s="57"/>
      <c r="V40" s="25"/>
      <c r="W40" s="22"/>
      <c r="X40" s="23">
        <v>1</v>
      </c>
      <c r="Y40" s="25"/>
      <c r="Z40" s="23"/>
      <c r="AA40" s="59" t="s">
        <v>52</v>
      </c>
      <c r="AB40" s="39"/>
      <c r="AC40" s="126"/>
      <c r="AD40" s="126">
        <f t="shared" si="0"/>
        <v>0</v>
      </c>
    </row>
    <row r="41" spans="1:30" ht="24.75" customHeight="1" x14ac:dyDescent="0.2">
      <c r="A41" s="15"/>
      <c r="B41" s="92">
        <v>228</v>
      </c>
      <c r="C41" s="88" t="s">
        <v>79</v>
      </c>
      <c r="D41" s="89" t="s">
        <v>83</v>
      </c>
      <c r="E41" s="90">
        <v>18.53</v>
      </c>
      <c r="F41" s="25">
        <v>1</v>
      </c>
      <c r="G41" s="22"/>
      <c r="H41" s="23"/>
      <c r="I41" s="25"/>
      <c r="J41" s="22"/>
      <c r="K41" s="23"/>
      <c r="L41" s="34"/>
      <c r="M41" s="22">
        <v>1</v>
      </c>
      <c r="N41" s="57"/>
      <c r="O41" s="25">
        <v>1</v>
      </c>
      <c r="P41" s="23"/>
      <c r="Q41" s="25"/>
      <c r="R41" s="23"/>
      <c r="S41" s="34"/>
      <c r="T41" s="22"/>
      <c r="U41" s="57"/>
      <c r="V41" s="25"/>
      <c r="W41" s="22"/>
      <c r="X41" s="23">
        <v>1</v>
      </c>
      <c r="Y41" s="25"/>
      <c r="Z41" s="23"/>
      <c r="AA41" s="59" t="s">
        <v>52</v>
      </c>
      <c r="AB41" s="39"/>
      <c r="AC41" s="126"/>
      <c r="AD41" s="126">
        <f t="shared" si="0"/>
        <v>0</v>
      </c>
    </row>
    <row r="42" spans="1:30" ht="24.75" customHeight="1" x14ac:dyDescent="0.2">
      <c r="A42" s="15"/>
      <c r="B42" s="92">
        <v>229</v>
      </c>
      <c r="C42" s="88" t="s">
        <v>79</v>
      </c>
      <c r="D42" s="89" t="s">
        <v>83</v>
      </c>
      <c r="E42" s="90">
        <v>18.8</v>
      </c>
      <c r="F42" s="25">
        <v>1</v>
      </c>
      <c r="G42" s="22"/>
      <c r="H42" s="23"/>
      <c r="I42" s="25"/>
      <c r="J42" s="22"/>
      <c r="K42" s="23"/>
      <c r="L42" s="34"/>
      <c r="M42" s="22">
        <v>1</v>
      </c>
      <c r="N42" s="57"/>
      <c r="O42" s="25">
        <v>1</v>
      </c>
      <c r="P42" s="23"/>
      <c r="Q42" s="25"/>
      <c r="R42" s="23"/>
      <c r="S42" s="34"/>
      <c r="T42" s="22"/>
      <c r="U42" s="57"/>
      <c r="V42" s="25"/>
      <c r="W42" s="22"/>
      <c r="X42" s="23">
        <v>1</v>
      </c>
      <c r="Y42" s="25"/>
      <c r="Z42" s="23"/>
      <c r="AA42" s="59" t="s">
        <v>52</v>
      </c>
      <c r="AB42" s="39"/>
      <c r="AC42" s="126"/>
      <c r="AD42" s="126">
        <f t="shared" si="0"/>
        <v>0</v>
      </c>
    </row>
    <row r="43" spans="1:30" ht="24.75" customHeight="1" x14ac:dyDescent="0.2">
      <c r="A43" s="15"/>
      <c r="B43" s="92">
        <v>230</v>
      </c>
      <c r="C43" s="88" t="s">
        <v>79</v>
      </c>
      <c r="D43" s="89" t="s">
        <v>83</v>
      </c>
      <c r="E43" s="90">
        <v>24.57</v>
      </c>
      <c r="F43" s="25">
        <v>1</v>
      </c>
      <c r="G43" s="22"/>
      <c r="H43" s="23"/>
      <c r="I43" s="25"/>
      <c r="J43" s="22"/>
      <c r="K43" s="23"/>
      <c r="L43" s="34"/>
      <c r="M43" s="22">
        <v>1</v>
      </c>
      <c r="N43" s="57"/>
      <c r="O43" s="25">
        <v>1</v>
      </c>
      <c r="P43" s="23"/>
      <c r="Q43" s="25"/>
      <c r="R43" s="23"/>
      <c r="S43" s="34"/>
      <c r="T43" s="22"/>
      <c r="U43" s="57"/>
      <c r="V43" s="25"/>
      <c r="W43" s="22"/>
      <c r="X43" s="23">
        <v>1</v>
      </c>
      <c r="Y43" s="25"/>
      <c r="Z43" s="23"/>
      <c r="AA43" s="59" t="s">
        <v>52</v>
      </c>
      <c r="AB43" s="39"/>
      <c r="AC43" s="126"/>
      <c r="AD43" s="126">
        <f t="shared" si="0"/>
        <v>0</v>
      </c>
    </row>
    <row r="44" spans="1:30" ht="24.75" customHeight="1" x14ac:dyDescent="0.2">
      <c r="A44" s="15"/>
      <c r="B44" s="92">
        <v>231</v>
      </c>
      <c r="C44" s="88" t="s">
        <v>79</v>
      </c>
      <c r="D44" s="89" t="s">
        <v>83</v>
      </c>
      <c r="E44" s="90">
        <v>11.57</v>
      </c>
      <c r="F44" s="25">
        <v>1</v>
      </c>
      <c r="G44" s="22"/>
      <c r="H44" s="23"/>
      <c r="I44" s="25"/>
      <c r="J44" s="22"/>
      <c r="K44" s="23"/>
      <c r="L44" s="34"/>
      <c r="M44" s="22">
        <v>1</v>
      </c>
      <c r="N44" s="57"/>
      <c r="O44" s="25">
        <v>1</v>
      </c>
      <c r="P44" s="23"/>
      <c r="Q44" s="25"/>
      <c r="R44" s="23"/>
      <c r="S44" s="34"/>
      <c r="T44" s="22"/>
      <c r="U44" s="57"/>
      <c r="V44" s="25"/>
      <c r="W44" s="22"/>
      <c r="X44" s="23">
        <v>1</v>
      </c>
      <c r="Y44" s="25"/>
      <c r="Z44" s="23"/>
      <c r="AA44" s="59" t="s">
        <v>52</v>
      </c>
      <c r="AB44" s="39"/>
      <c r="AC44" s="126"/>
      <c r="AD44" s="126">
        <f t="shared" si="0"/>
        <v>0</v>
      </c>
    </row>
    <row r="45" spans="1:30" ht="24.75" customHeight="1" x14ac:dyDescent="0.2">
      <c r="A45" s="15"/>
      <c r="B45" s="92">
        <v>239</v>
      </c>
      <c r="C45" s="88" t="s">
        <v>62</v>
      </c>
      <c r="D45" s="89" t="s">
        <v>2</v>
      </c>
      <c r="E45" s="90">
        <v>7.79</v>
      </c>
      <c r="F45" s="25">
        <v>1</v>
      </c>
      <c r="G45" s="22"/>
      <c r="H45" s="23"/>
      <c r="I45" s="25"/>
      <c r="J45" s="22"/>
      <c r="K45" s="23"/>
      <c r="L45" s="34"/>
      <c r="M45" s="22"/>
      <c r="N45" s="57"/>
      <c r="O45" s="25"/>
      <c r="P45" s="23"/>
      <c r="Q45" s="25"/>
      <c r="R45" s="23"/>
      <c r="S45" s="34"/>
      <c r="T45" s="22"/>
      <c r="U45" s="57"/>
      <c r="V45" s="25"/>
      <c r="W45" s="22"/>
      <c r="X45" s="23"/>
      <c r="Y45" s="25"/>
      <c r="Z45" s="23"/>
      <c r="AA45" s="59" t="s">
        <v>52</v>
      </c>
      <c r="AB45" s="39" t="s">
        <v>20</v>
      </c>
      <c r="AC45" s="126"/>
      <c r="AD45" s="126">
        <f t="shared" si="0"/>
        <v>0</v>
      </c>
    </row>
    <row r="46" spans="1:30" ht="24.75" customHeight="1" x14ac:dyDescent="0.2">
      <c r="A46" s="15"/>
      <c r="B46" s="92">
        <v>240</v>
      </c>
      <c r="C46" s="88" t="s">
        <v>103</v>
      </c>
      <c r="D46" s="89" t="s">
        <v>2</v>
      </c>
      <c r="E46" s="90">
        <v>5.64</v>
      </c>
      <c r="F46" s="25">
        <v>1</v>
      </c>
      <c r="G46" s="22"/>
      <c r="H46" s="23"/>
      <c r="I46" s="25"/>
      <c r="J46" s="22"/>
      <c r="K46" s="23"/>
      <c r="L46" s="34"/>
      <c r="M46" s="22"/>
      <c r="N46" s="57"/>
      <c r="O46" s="25">
        <v>1</v>
      </c>
      <c r="P46" s="23"/>
      <c r="Q46" s="25"/>
      <c r="R46" s="23"/>
      <c r="S46" s="34"/>
      <c r="T46" s="22"/>
      <c r="U46" s="57"/>
      <c r="V46" s="25"/>
      <c r="W46" s="22"/>
      <c r="X46" s="23">
        <v>1</v>
      </c>
      <c r="Y46" s="25"/>
      <c r="Z46" s="23"/>
      <c r="AA46" s="59" t="s">
        <v>52</v>
      </c>
      <c r="AB46" s="39" t="s">
        <v>20</v>
      </c>
      <c r="AC46" s="126"/>
      <c r="AD46" s="126">
        <f t="shared" si="0"/>
        <v>0</v>
      </c>
    </row>
    <row r="47" spans="1:30" ht="24.75" customHeight="1" x14ac:dyDescent="0.2">
      <c r="A47" s="15"/>
      <c r="B47" s="92">
        <v>241</v>
      </c>
      <c r="C47" s="88" t="s">
        <v>104</v>
      </c>
      <c r="D47" s="89" t="s">
        <v>83</v>
      </c>
      <c r="E47" s="90">
        <v>10.71</v>
      </c>
      <c r="F47" s="25"/>
      <c r="G47" s="22">
        <v>1</v>
      </c>
      <c r="H47" s="23"/>
      <c r="I47" s="25"/>
      <c r="J47" s="22"/>
      <c r="K47" s="23"/>
      <c r="L47" s="34"/>
      <c r="M47" s="22"/>
      <c r="N47" s="57">
        <v>1</v>
      </c>
      <c r="O47" s="25"/>
      <c r="P47" s="23">
        <v>1</v>
      </c>
      <c r="Q47" s="25"/>
      <c r="R47" s="23"/>
      <c r="S47" s="34"/>
      <c r="T47" s="22"/>
      <c r="U47" s="57"/>
      <c r="V47" s="25"/>
      <c r="W47" s="22"/>
      <c r="X47" s="23"/>
      <c r="Y47" s="25"/>
      <c r="Z47" s="23"/>
      <c r="AA47" s="59" t="s">
        <v>52</v>
      </c>
      <c r="AB47" s="39" t="s">
        <v>20</v>
      </c>
      <c r="AC47" s="126"/>
      <c r="AD47" s="126">
        <f t="shared" si="0"/>
        <v>0</v>
      </c>
    </row>
    <row r="48" spans="1:30" ht="24.75" customHeight="1" thickBot="1" x14ac:dyDescent="0.25">
      <c r="A48" s="15"/>
      <c r="B48" s="92">
        <v>242</v>
      </c>
      <c r="C48" s="88" t="s">
        <v>105</v>
      </c>
      <c r="D48" s="89" t="s">
        <v>2</v>
      </c>
      <c r="E48" s="90">
        <v>40.03</v>
      </c>
      <c r="F48" s="25">
        <v>1</v>
      </c>
      <c r="G48" s="22"/>
      <c r="H48" s="23"/>
      <c r="I48" s="25"/>
      <c r="J48" s="22"/>
      <c r="K48" s="23"/>
      <c r="L48" s="34"/>
      <c r="M48" s="22"/>
      <c r="N48" s="57"/>
      <c r="O48" s="25"/>
      <c r="P48" s="23"/>
      <c r="Q48" s="25"/>
      <c r="R48" s="23"/>
      <c r="S48" s="34"/>
      <c r="T48" s="22"/>
      <c r="U48" s="57"/>
      <c r="V48" s="25"/>
      <c r="W48" s="22"/>
      <c r="X48" s="23"/>
      <c r="Y48" s="25"/>
      <c r="Z48" s="23"/>
      <c r="AA48" s="59" t="s">
        <v>52</v>
      </c>
      <c r="AB48" s="39" t="s">
        <v>20</v>
      </c>
      <c r="AC48" s="126"/>
      <c r="AD48" s="126">
        <f t="shared" si="0"/>
        <v>0</v>
      </c>
    </row>
    <row r="49" spans="1:30" ht="24.75" customHeight="1" thickTop="1" thickBot="1" x14ac:dyDescent="0.25">
      <c r="A49" s="15"/>
      <c r="B49" s="93"/>
      <c r="C49" s="61"/>
      <c r="D49" s="61"/>
      <c r="E49" s="16">
        <f>SUM(E9:E48)</f>
        <v>1112.1199999999999</v>
      </c>
      <c r="F49" s="170" t="s">
        <v>31</v>
      </c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2"/>
      <c r="AC49" s="19">
        <f>SUM(AC9:AC48)</f>
        <v>0</v>
      </c>
      <c r="AD49" s="19">
        <f>SUM(AD9:AD48)</f>
        <v>0</v>
      </c>
    </row>
    <row r="50" spans="1:30" ht="24.75" customHeight="1" thickTop="1" x14ac:dyDescent="0.2"/>
  </sheetData>
  <autoFilter ref="C8:D49"/>
  <mergeCells count="21">
    <mergeCell ref="O6:P6"/>
    <mergeCell ref="F6:H6"/>
    <mergeCell ref="I6:K6"/>
    <mergeCell ref="S6:U6"/>
    <mergeCell ref="V6:X6"/>
    <mergeCell ref="AC6:AC8"/>
    <mergeCell ref="AD6:AD8"/>
    <mergeCell ref="F49:AB49"/>
    <mergeCell ref="F7:H7"/>
    <mergeCell ref="I7:K7"/>
    <mergeCell ref="L7:N7"/>
    <mergeCell ref="O7:P7"/>
    <mergeCell ref="Q7:R7"/>
    <mergeCell ref="S7:U7"/>
    <mergeCell ref="V7:X7"/>
    <mergeCell ref="Y7:Z7"/>
    <mergeCell ref="AA6:AA8"/>
    <mergeCell ref="AB6:AB8"/>
    <mergeCell ref="Y6:Z6"/>
    <mergeCell ref="Q6:R6"/>
    <mergeCell ref="L6:N6"/>
  </mergeCells>
  <phoneticPr fontId="0" type="noConversion"/>
  <pageMargins left="0.78740157480314965" right="0.15748031496062992" top="0.74803149606299213" bottom="0.78740157480314965" header="0.15748031496062992" footer="0.19685039370078741"/>
  <pageSetup paperSize="9" scale="60" orientation="landscape" r:id="rId1"/>
  <headerFooter alignWithMargins="0">
    <oddHeader>&amp;LPříloha č. 2.2 Výkaz výměr části č. 2 Úklidové služby pro budovu Na Hradě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43"/>
  <sheetViews>
    <sheetView showGridLines="0" view="pageLayout" topLeftCell="A19" zoomScaleNormal="100" workbookViewId="0">
      <selection activeCell="AD33" sqref="AD33"/>
    </sheetView>
  </sheetViews>
  <sheetFormatPr defaultRowHeight="24.75" customHeight="1" x14ac:dyDescent="0.2"/>
  <cols>
    <col min="1" max="1" width="2.85546875" customWidth="1"/>
    <col min="2" max="2" width="10" style="82" customWidth="1"/>
    <col min="3" max="3" width="21.42578125" customWidth="1"/>
    <col min="4" max="4" width="15.7109375" customWidth="1"/>
    <col min="5" max="5" width="10" customWidth="1"/>
    <col min="6" max="26" width="5.28515625" customWidth="1"/>
    <col min="27" max="30" width="12.7109375" customWidth="1"/>
  </cols>
  <sheetData>
    <row r="1" spans="1:30" ht="24.75" customHeight="1" x14ac:dyDescent="0.2">
      <c r="A1" s="148" t="s">
        <v>14</v>
      </c>
      <c r="B1" s="148"/>
      <c r="C1" s="148"/>
      <c r="D1" s="148"/>
      <c r="E1" s="148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</row>
    <row r="2" spans="1:30" ht="24.75" customHeight="1" x14ac:dyDescent="0.2">
      <c r="A2" s="148"/>
      <c r="B2" s="148"/>
      <c r="C2" s="148"/>
      <c r="D2" s="148"/>
      <c r="E2" s="148"/>
      <c r="F2" s="28" t="s">
        <v>28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6"/>
      <c r="X2" s="6"/>
      <c r="Y2" s="6"/>
      <c r="Z2" s="6"/>
      <c r="AA2" s="6"/>
    </row>
    <row r="3" spans="1:30" ht="24.75" customHeight="1" x14ac:dyDescent="0.2">
      <c r="A3" s="148" t="s">
        <v>156</v>
      </c>
      <c r="B3" s="148"/>
      <c r="C3" s="148"/>
      <c r="D3" s="148"/>
      <c r="E3" s="148"/>
      <c r="F3" s="28" t="s">
        <v>32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6"/>
      <c r="X3" s="6"/>
      <c r="Y3" s="6"/>
      <c r="Z3" s="6"/>
      <c r="AA3" s="6"/>
    </row>
    <row r="4" spans="1:30" ht="24.75" customHeight="1" x14ac:dyDescent="0.2">
      <c r="A4" s="148"/>
      <c r="B4" s="148"/>
      <c r="C4" s="148"/>
      <c r="D4" s="148"/>
      <c r="E4" s="148"/>
      <c r="F4" s="28" t="s">
        <v>50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6"/>
      <c r="X4" s="6"/>
      <c r="Y4" s="6"/>
      <c r="Z4" s="6"/>
      <c r="AA4" s="6"/>
    </row>
    <row r="5" spans="1:30" ht="24.75" customHeight="1" thickBot="1" x14ac:dyDescent="0.25">
      <c r="A5" s="148"/>
      <c r="B5" s="148"/>
      <c r="C5" s="148"/>
      <c r="D5" s="148"/>
      <c r="E5" s="148"/>
      <c r="F5" s="30" t="s">
        <v>29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30" ht="24.75" customHeight="1" thickTop="1" x14ac:dyDescent="0.2">
      <c r="A6" s="148"/>
      <c r="B6" s="148"/>
      <c r="C6" s="148"/>
      <c r="D6" s="148"/>
      <c r="E6" s="148"/>
      <c r="F6" s="184" t="s">
        <v>15</v>
      </c>
      <c r="G6" s="185"/>
      <c r="H6" s="186"/>
      <c r="I6" s="179" t="s">
        <v>24</v>
      </c>
      <c r="J6" s="187"/>
      <c r="K6" s="180"/>
      <c r="L6" s="179" t="s">
        <v>9</v>
      </c>
      <c r="M6" s="187"/>
      <c r="N6" s="180"/>
      <c r="O6" s="176" t="s">
        <v>10</v>
      </c>
      <c r="P6" s="178"/>
      <c r="Q6" s="179" t="s">
        <v>18</v>
      </c>
      <c r="R6" s="180"/>
      <c r="S6" s="190" t="s">
        <v>11</v>
      </c>
      <c r="T6" s="177"/>
      <c r="U6" s="178"/>
      <c r="V6" s="176" t="s">
        <v>12</v>
      </c>
      <c r="W6" s="177"/>
      <c r="X6" s="178"/>
      <c r="Y6" s="179" t="s">
        <v>16</v>
      </c>
      <c r="Z6" s="180"/>
      <c r="AA6" s="165" t="s">
        <v>25</v>
      </c>
      <c r="AB6" s="173" t="s">
        <v>19</v>
      </c>
      <c r="AC6" s="165" t="s">
        <v>26</v>
      </c>
      <c r="AD6" s="165" t="s">
        <v>27</v>
      </c>
    </row>
    <row r="7" spans="1:30" ht="24.75" customHeight="1" x14ac:dyDescent="0.2">
      <c r="A7" s="21"/>
      <c r="B7" s="77"/>
      <c r="C7" s="21"/>
      <c r="D7" s="21"/>
      <c r="E7" s="21"/>
      <c r="F7" s="191" t="s">
        <v>30</v>
      </c>
      <c r="G7" s="192"/>
      <c r="H7" s="193"/>
      <c r="I7" s="168" t="s">
        <v>30</v>
      </c>
      <c r="J7" s="194"/>
      <c r="K7" s="169"/>
      <c r="L7" s="168" t="s">
        <v>30</v>
      </c>
      <c r="M7" s="194"/>
      <c r="N7" s="169"/>
      <c r="O7" s="191" t="s">
        <v>30</v>
      </c>
      <c r="P7" s="193"/>
      <c r="Q7" s="168" t="s">
        <v>30</v>
      </c>
      <c r="R7" s="169"/>
      <c r="S7" s="191" t="s">
        <v>30</v>
      </c>
      <c r="T7" s="192"/>
      <c r="U7" s="193"/>
      <c r="V7" s="191" t="s">
        <v>30</v>
      </c>
      <c r="W7" s="192"/>
      <c r="X7" s="193"/>
      <c r="Y7" s="168" t="s">
        <v>30</v>
      </c>
      <c r="Z7" s="169"/>
      <c r="AA7" s="166"/>
      <c r="AB7" s="174"/>
      <c r="AC7" s="166"/>
      <c r="AD7" s="166"/>
    </row>
    <row r="8" spans="1:30" ht="24.75" customHeight="1" thickBot="1" x14ac:dyDescent="0.25">
      <c r="B8" s="102" t="s">
        <v>0</v>
      </c>
      <c r="C8" s="3" t="s">
        <v>1</v>
      </c>
      <c r="D8" s="6" t="s">
        <v>3</v>
      </c>
      <c r="E8" s="4" t="s">
        <v>5</v>
      </c>
      <c r="F8" s="41" t="s">
        <v>6</v>
      </c>
      <c r="G8" s="42" t="s">
        <v>7</v>
      </c>
      <c r="H8" s="43" t="s">
        <v>8</v>
      </c>
      <c r="I8" s="44" t="s">
        <v>6</v>
      </c>
      <c r="J8" s="45" t="s">
        <v>7</v>
      </c>
      <c r="K8" s="46" t="s">
        <v>8</v>
      </c>
      <c r="L8" s="47" t="s">
        <v>6</v>
      </c>
      <c r="M8" s="45" t="s">
        <v>7</v>
      </c>
      <c r="N8" s="48" t="s">
        <v>8</v>
      </c>
      <c r="O8" s="44" t="s">
        <v>6</v>
      </c>
      <c r="P8" s="46" t="s">
        <v>7</v>
      </c>
      <c r="Q8" s="49" t="s">
        <v>6</v>
      </c>
      <c r="R8" s="43" t="s">
        <v>7</v>
      </c>
      <c r="S8" s="47" t="s">
        <v>6</v>
      </c>
      <c r="T8" s="45" t="s">
        <v>7</v>
      </c>
      <c r="U8" s="48" t="s">
        <v>8</v>
      </c>
      <c r="V8" s="44" t="s">
        <v>6</v>
      </c>
      <c r="W8" s="45" t="s">
        <v>7</v>
      </c>
      <c r="X8" s="46" t="s">
        <v>8</v>
      </c>
      <c r="Y8" s="49" t="s">
        <v>7</v>
      </c>
      <c r="Z8" s="43" t="s">
        <v>13</v>
      </c>
      <c r="AA8" s="167"/>
      <c r="AB8" s="175"/>
      <c r="AC8" s="167"/>
      <c r="AD8" s="167"/>
    </row>
    <row r="9" spans="1:30" s="6" customFormat="1" ht="24.75" customHeight="1" thickTop="1" x14ac:dyDescent="0.2">
      <c r="B9" s="95">
        <v>300</v>
      </c>
      <c r="C9" s="11" t="s">
        <v>106</v>
      </c>
      <c r="D9" s="103" t="s">
        <v>83</v>
      </c>
      <c r="E9" s="12">
        <v>63.48</v>
      </c>
      <c r="F9" s="17">
        <v>1</v>
      </c>
      <c r="G9" s="27"/>
      <c r="H9" s="26"/>
      <c r="I9" s="17"/>
      <c r="J9" s="27"/>
      <c r="K9" s="26"/>
      <c r="L9" s="80"/>
      <c r="M9" s="27"/>
      <c r="N9" s="81"/>
      <c r="O9" s="17">
        <v>1</v>
      </c>
      <c r="P9" s="26"/>
      <c r="Q9" s="17"/>
      <c r="R9" s="26"/>
      <c r="S9" s="80"/>
      <c r="T9" s="27"/>
      <c r="U9" s="81"/>
      <c r="V9" s="17"/>
      <c r="W9" s="27"/>
      <c r="X9" s="26">
        <v>1</v>
      </c>
      <c r="Y9" s="17"/>
      <c r="Z9" s="26"/>
      <c r="AA9" s="98" t="s">
        <v>52</v>
      </c>
      <c r="AB9" s="31"/>
      <c r="AC9" s="128"/>
      <c r="AD9" s="125">
        <f>AC9*12</f>
        <v>0</v>
      </c>
    </row>
    <row r="10" spans="1:30" s="6" customFormat="1" ht="24.75" customHeight="1" x14ac:dyDescent="0.2">
      <c r="B10" s="95">
        <v>301</v>
      </c>
      <c r="C10" s="11" t="s">
        <v>77</v>
      </c>
      <c r="D10" s="8" t="s">
        <v>83</v>
      </c>
      <c r="E10" s="12">
        <v>33.58</v>
      </c>
      <c r="F10" s="25">
        <v>1</v>
      </c>
      <c r="G10" s="22"/>
      <c r="H10" s="23"/>
      <c r="I10" s="25"/>
      <c r="J10" s="22"/>
      <c r="K10" s="23"/>
      <c r="L10" s="34"/>
      <c r="M10" s="22"/>
      <c r="N10" s="57"/>
      <c r="O10" s="25">
        <v>1</v>
      </c>
      <c r="P10" s="23"/>
      <c r="Q10" s="25"/>
      <c r="R10" s="23"/>
      <c r="S10" s="34"/>
      <c r="T10" s="22"/>
      <c r="U10" s="57"/>
      <c r="V10" s="25"/>
      <c r="W10" s="22"/>
      <c r="X10" s="23">
        <v>1</v>
      </c>
      <c r="Y10" s="25"/>
      <c r="Z10" s="23"/>
      <c r="AA10" s="78" t="s">
        <v>52</v>
      </c>
      <c r="AB10" s="31"/>
      <c r="AC10" s="126"/>
      <c r="AD10" s="126">
        <f>AC10*12</f>
        <v>0</v>
      </c>
    </row>
    <row r="11" spans="1:30" s="6" customFormat="1" ht="24.75" customHeight="1" x14ac:dyDescent="0.2">
      <c r="B11" s="95">
        <v>301</v>
      </c>
      <c r="C11" s="11" t="s">
        <v>79</v>
      </c>
      <c r="D11" s="8" t="s">
        <v>83</v>
      </c>
      <c r="E11" s="12">
        <v>28.49</v>
      </c>
      <c r="F11" s="25">
        <v>1</v>
      </c>
      <c r="G11" s="22"/>
      <c r="H11" s="23"/>
      <c r="I11" s="25"/>
      <c r="J11" s="22"/>
      <c r="K11" s="23"/>
      <c r="L11" s="34"/>
      <c r="M11" s="22">
        <v>1</v>
      </c>
      <c r="N11" s="57"/>
      <c r="O11" s="25">
        <v>1</v>
      </c>
      <c r="P11" s="23"/>
      <c r="Q11" s="25"/>
      <c r="R11" s="23"/>
      <c r="S11" s="34"/>
      <c r="T11" s="22"/>
      <c r="U11" s="57"/>
      <c r="V11" s="25"/>
      <c r="W11" s="22"/>
      <c r="X11" s="23">
        <v>1</v>
      </c>
      <c r="Y11" s="25"/>
      <c r="Z11" s="23"/>
      <c r="AA11" s="98" t="s">
        <v>52</v>
      </c>
      <c r="AB11" s="31"/>
      <c r="AC11" s="126"/>
      <c r="AD11" s="126">
        <f t="shared" ref="AD11:AD32" si="0">AC11*12</f>
        <v>0</v>
      </c>
    </row>
    <row r="12" spans="1:30" s="6" customFormat="1" ht="24.75" customHeight="1" x14ac:dyDescent="0.2">
      <c r="B12" s="95">
        <v>302</v>
      </c>
      <c r="C12" s="11" t="s">
        <v>79</v>
      </c>
      <c r="D12" s="8" t="s">
        <v>83</v>
      </c>
      <c r="E12" s="12">
        <v>22.01</v>
      </c>
      <c r="F12" s="25">
        <v>1</v>
      </c>
      <c r="G12" s="22"/>
      <c r="H12" s="23"/>
      <c r="I12" s="25"/>
      <c r="J12" s="22"/>
      <c r="K12" s="23"/>
      <c r="L12" s="34"/>
      <c r="M12" s="22">
        <v>1</v>
      </c>
      <c r="N12" s="57"/>
      <c r="O12" s="25">
        <v>1</v>
      </c>
      <c r="P12" s="23"/>
      <c r="Q12" s="25"/>
      <c r="R12" s="23"/>
      <c r="S12" s="34"/>
      <c r="T12" s="22"/>
      <c r="U12" s="57"/>
      <c r="V12" s="25"/>
      <c r="W12" s="22"/>
      <c r="X12" s="23">
        <v>1</v>
      </c>
      <c r="Y12" s="25"/>
      <c r="Z12" s="23"/>
      <c r="AA12" s="98" t="s">
        <v>52</v>
      </c>
      <c r="AB12" s="39"/>
      <c r="AC12" s="126"/>
      <c r="AD12" s="126">
        <f t="shared" si="0"/>
        <v>0</v>
      </c>
    </row>
    <row r="13" spans="1:30" s="6" customFormat="1" ht="24.75" customHeight="1" x14ac:dyDescent="0.2">
      <c r="B13" s="95">
        <v>302</v>
      </c>
      <c r="C13" s="11" t="s">
        <v>107</v>
      </c>
      <c r="D13" s="8" t="s">
        <v>83</v>
      </c>
      <c r="E13" s="12">
        <v>51.51</v>
      </c>
      <c r="F13" s="25">
        <v>1</v>
      </c>
      <c r="G13" s="22"/>
      <c r="H13" s="23"/>
      <c r="I13" s="25"/>
      <c r="J13" s="22"/>
      <c r="K13" s="23"/>
      <c r="L13" s="34"/>
      <c r="M13" s="22">
        <v>1</v>
      </c>
      <c r="N13" s="57"/>
      <c r="O13" s="25">
        <v>1</v>
      </c>
      <c r="P13" s="23"/>
      <c r="Q13" s="25"/>
      <c r="R13" s="23"/>
      <c r="S13" s="34"/>
      <c r="T13" s="22"/>
      <c r="U13" s="57"/>
      <c r="V13" s="25"/>
      <c r="W13" s="22"/>
      <c r="X13" s="23">
        <v>1</v>
      </c>
      <c r="Y13" s="25"/>
      <c r="Z13" s="23"/>
      <c r="AA13" s="98" t="s">
        <v>52</v>
      </c>
      <c r="AB13" s="39"/>
      <c r="AC13" s="126"/>
      <c r="AD13" s="126">
        <f t="shared" si="0"/>
        <v>0</v>
      </c>
    </row>
    <row r="14" spans="1:30" s="6" customFormat="1" ht="24.75" customHeight="1" x14ac:dyDescent="0.2">
      <c r="B14" s="95">
        <v>303</v>
      </c>
      <c r="C14" s="11" t="s">
        <v>103</v>
      </c>
      <c r="D14" s="2" t="s">
        <v>2</v>
      </c>
      <c r="E14" s="12">
        <v>1.62</v>
      </c>
      <c r="F14" s="25">
        <v>1</v>
      </c>
      <c r="G14" s="22"/>
      <c r="H14" s="23"/>
      <c r="I14" s="25"/>
      <c r="J14" s="22"/>
      <c r="K14" s="23"/>
      <c r="L14" s="34"/>
      <c r="M14" s="22"/>
      <c r="N14" s="57"/>
      <c r="O14" s="25"/>
      <c r="P14" s="23"/>
      <c r="Q14" s="25"/>
      <c r="R14" s="23"/>
      <c r="S14" s="34">
        <v>1</v>
      </c>
      <c r="T14" s="22"/>
      <c r="U14" s="57"/>
      <c r="V14" s="25"/>
      <c r="W14" s="22"/>
      <c r="X14" s="23"/>
      <c r="Y14" s="34">
        <v>1</v>
      </c>
      <c r="Z14" s="23"/>
      <c r="AA14" s="98" t="s">
        <v>52</v>
      </c>
      <c r="AB14" s="39" t="s">
        <v>20</v>
      </c>
      <c r="AC14" s="126"/>
      <c r="AD14" s="126">
        <f t="shared" si="0"/>
        <v>0</v>
      </c>
    </row>
    <row r="15" spans="1:30" s="6" customFormat="1" ht="24.75" customHeight="1" x14ac:dyDescent="0.2">
      <c r="B15" s="95">
        <v>303</v>
      </c>
      <c r="C15" s="11" t="s">
        <v>63</v>
      </c>
      <c r="D15" s="8" t="s">
        <v>83</v>
      </c>
      <c r="E15" s="12">
        <v>36.51</v>
      </c>
      <c r="F15" s="25">
        <v>1</v>
      </c>
      <c r="G15" s="22"/>
      <c r="H15" s="23"/>
      <c r="I15" s="25"/>
      <c r="J15" s="22"/>
      <c r="K15" s="23"/>
      <c r="L15" s="34"/>
      <c r="M15" s="22"/>
      <c r="N15" s="57"/>
      <c r="O15" s="25">
        <v>1</v>
      </c>
      <c r="P15" s="23"/>
      <c r="Q15" s="25"/>
      <c r="R15" s="23"/>
      <c r="S15" s="34"/>
      <c r="T15" s="22"/>
      <c r="U15" s="57"/>
      <c r="V15" s="25"/>
      <c r="W15" s="22"/>
      <c r="X15" s="23"/>
      <c r="Y15" s="34"/>
      <c r="Z15" s="23"/>
      <c r="AA15" s="98" t="s">
        <v>52</v>
      </c>
      <c r="AB15" s="39"/>
      <c r="AC15" s="126"/>
      <c r="AD15" s="126">
        <f t="shared" si="0"/>
        <v>0</v>
      </c>
    </row>
    <row r="16" spans="1:30" s="6" customFormat="1" ht="24.75" customHeight="1" x14ac:dyDescent="0.2">
      <c r="B16" s="95" t="s">
        <v>108</v>
      </c>
      <c r="C16" s="11" t="s">
        <v>65</v>
      </c>
      <c r="D16" s="103" t="s">
        <v>84</v>
      </c>
      <c r="E16" s="12">
        <v>8.33</v>
      </c>
      <c r="F16" s="25">
        <v>1</v>
      </c>
      <c r="G16" s="22"/>
      <c r="H16" s="23"/>
      <c r="I16" s="25"/>
      <c r="J16" s="22"/>
      <c r="K16" s="23"/>
      <c r="L16" s="34"/>
      <c r="M16" s="22"/>
      <c r="N16" s="57"/>
      <c r="O16" s="25"/>
      <c r="P16" s="23"/>
      <c r="Q16" s="25"/>
      <c r="R16" s="23"/>
      <c r="S16" s="34"/>
      <c r="T16" s="22"/>
      <c r="U16" s="57"/>
      <c r="V16" s="25"/>
      <c r="W16" s="22"/>
      <c r="X16" s="23"/>
      <c r="Y16" s="34"/>
      <c r="Z16" s="23"/>
      <c r="AA16" s="98" t="s">
        <v>52</v>
      </c>
      <c r="AB16" s="39"/>
      <c r="AC16" s="126"/>
      <c r="AD16" s="126">
        <f t="shared" si="0"/>
        <v>0</v>
      </c>
    </row>
    <row r="17" spans="2:30" s="6" customFormat="1" ht="24.75" customHeight="1" x14ac:dyDescent="0.2">
      <c r="B17" s="95" t="s">
        <v>108</v>
      </c>
      <c r="C17" s="11" t="s">
        <v>103</v>
      </c>
      <c r="D17" s="2" t="s">
        <v>2</v>
      </c>
      <c r="E17" s="12">
        <v>1.37</v>
      </c>
      <c r="F17" s="25">
        <v>1</v>
      </c>
      <c r="G17" s="22"/>
      <c r="H17" s="23"/>
      <c r="I17" s="25"/>
      <c r="J17" s="22"/>
      <c r="K17" s="23"/>
      <c r="L17" s="34"/>
      <c r="M17" s="22">
        <v>1</v>
      </c>
      <c r="N17" s="57"/>
      <c r="O17" s="25"/>
      <c r="P17" s="23"/>
      <c r="Q17" s="25"/>
      <c r="R17" s="23"/>
      <c r="S17" s="34">
        <v>1</v>
      </c>
      <c r="T17" s="22"/>
      <c r="U17" s="57"/>
      <c r="V17" s="25"/>
      <c r="W17" s="22"/>
      <c r="X17" s="23"/>
      <c r="Y17" s="34">
        <v>1</v>
      </c>
      <c r="Z17" s="23"/>
      <c r="AA17" s="98" t="s">
        <v>52</v>
      </c>
      <c r="AB17" s="39" t="s">
        <v>20</v>
      </c>
      <c r="AC17" s="126"/>
      <c r="AD17" s="126">
        <f t="shared" si="0"/>
        <v>0</v>
      </c>
    </row>
    <row r="18" spans="2:30" s="6" customFormat="1" ht="24.75" customHeight="1" x14ac:dyDescent="0.2">
      <c r="B18" s="95" t="s">
        <v>109</v>
      </c>
      <c r="C18" s="11" t="s">
        <v>103</v>
      </c>
      <c r="D18" s="2" t="s">
        <v>2</v>
      </c>
      <c r="E18" s="12">
        <v>1.55</v>
      </c>
      <c r="F18" s="25">
        <v>1</v>
      </c>
      <c r="G18" s="22"/>
      <c r="H18" s="23"/>
      <c r="I18" s="25"/>
      <c r="J18" s="22"/>
      <c r="K18" s="23"/>
      <c r="L18" s="34"/>
      <c r="M18" s="22">
        <v>1</v>
      </c>
      <c r="N18" s="57"/>
      <c r="O18" s="25"/>
      <c r="P18" s="23"/>
      <c r="Q18" s="25"/>
      <c r="R18" s="23"/>
      <c r="S18" s="34">
        <v>1</v>
      </c>
      <c r="T18" s="22"/>
      <c r="U18" s="57"/>
      <c r="V18" s="25"/>
      <c r="W18" s="22"/>
      <c r="X18" s="23">
        <v>1</v>
      </c>
      <c r="Y18" s="34">
        <v>1</v>
      </c>
      <c r="Z18" s="23"/>
      <c r="AA18" s="98" t="s">
        <v>52</v>
      </c>
      <c r="AB18" s="39" t="s">
        <v>20</v>
      </c>
      <c r="AC18" s="126"/>
      <c r="AD18" s="126">
        <f t="shared" si="0"/>
        <v>0</v>
      </c>
    </row>
    <row r="19" spans="2:30" s="6" customFormat="1" ht="24.75" customHeight="1" x14ac:dyDescent="0.2">
      <c r="B19" s="95" t="s">
        <v>109</v>
      </c>
      <c r="C19" s="11" t="s">
        <v>110</v>
      </c>
      <c r="D19" s="2"/>
      <c r="E19" s="12">
        <v>1.68</v>
      </c>
      <c r="F19" s="25"/>
      <c r="G19" s="22"/>
      <c r="H19" s="23"/>
      <c r="I19" s="25"/>
      <c r="J19" s="22"/>
      <c r="K19" s="23"/>
      <c r="L19" s="34"/>
      <c r="M19" s="22"/>
      <c r="N19" s="57"/>
      <c r="O19" s="25"/>
      <c r="P19" s="23"/>
      <c r="Q19" s="25"/>
      <c r="R19" s="23"/>
      <c r="S19" s="34"/>
      <c r="T19" s="22"/>
      <c r="U19" s="57"/>
      <c r="V19" s="25"/>
      <c r="W19" s="22"/>
      <c r="X19" s="23"/>
      <c r="Y19" s="34"/>
      <c r="Z19" s="23"/>
      <c r="AA19" s="98" t="s">
        <v>52</v>
      </c>
      <c r="AB19" s="105"/>
      <c r="AC19" s="126"/>
      <c r="AD19" s="126">
        <f t="shared" si="0"/>
        <v>0</v>
      </c>
    </row>
    <row r="20" spans="2:30" s="6" customFormat="1" ht="24.75" customHeight="1" x14ac:dyDescent="0.2">
      <c r="B20" s="95">
        <v>304</v>
      </c>
      <c r="C20" s="11" t="s">
        <v>62</v>
      </c>
      <c r="D20" s="2" t="s">
        <v>2</v>
      </c>
      <c r="E20" s="12">
        <v>4.7699999999999996</v>
      </c>
      <c r="F20" s="25">
        <v>1</v>
      </c>
      <c r="G20" s="22"/>
      <c r="H20" s="23"/>
      <c r="I20" s="25"/>
      <c r="J20" s="22"/>
      <c r="K20" s="23"/>
      <c r="L20" s="34"/>
      <c r="M20" s="22"/>
      <c r="N20" s="57"/>
      <c r="O20" s="25"/>
      <c r="P20" s="23"/>
      <c r="Q20" s="25"/>
      <c r="R20" s="23"/>
      <c r="S20" s="34">
        <v>1</v>
      </c>
      <c r="T20" s="22"/>
      <c r="U20" s="57"/>
      <c r="V20" s="25"/>
      <c r="W20" s="22"/>
      <c r="X20" s="23"/>
      <c r="Y20" s="34">
        <v>1</v>
      </c>
      <c r="Z20" s="23"/>
      <c r="AA20" s="98" t="s">
        <v>52</v>
      </c>
      <c r="AB20" s="39" t="s">
        <v>20</v>
      </c>
      <c r="AC20" s="126"/>
      <c r="AD20" s="126">
        <f t="shared" si="0"/>
        <v>0</v>
      </c>
    </row>
    <row r="21" spans="2:30" s="6" customFormat="1" ht="24.75" customHeight="1" x14ac:dyDescent="0.2">
      <c r="B21" s="95">
        <v>304</v>
      </c>
      <c r="C21" s="11" t="s">
        <v>111</v>
      </c>
      <c r="D21" s="2" t="s">
        <v>2</v>
      </c>
      <c r="E21" s="12">
        <v>1.91</v>
      </c>
      <c r="F21" s="25">
        <v>1</v>
      </c>
      <c r="G21" s="22"/>
      <c r="H21" s="23"/>
      <c r="I21" s="25"/>
      <c r="J21" s="22"/>
      <c r="K21" s="23"/>
      <c r="L21" s="34"/>
      <c r="M21" s="22"/>
      <c r="N21" s="57"/>
      <c r="O21" s="25"/>
      <c r="P21" s="23"/>
      <c r="Q21" s="25"/>
      <c r="R21" s="23"/>
      <c r="S21" s="34">
        <v>1</v>
      </c>
      <c r="T21" s="22"/>
      <c r="U21" s="57"/>
      <c r="V21" s="25"/>
      <c r="W21" s="22"/>
      <c r="X21" s="23">
        <v>1</v>
      </c>
      <c r="Y21" s="34">
        <v>1</v>
      </c>
      <c r="Z21" s="23"/>
      <c r="AA21" s="98" t="s">
        <v>52</v>
      </c>
      <c r="AB21" s="39" t="s">
        <v>20</v>
      </c>
      <c r="AC21" s="126"/>
      <c r="AD21" s="126">
        <f t="shared" si="0"/>
        <v>0</v>
      </c>
    </row>
    <row r="22" spans="2:30" s="6" customFormat="1" ht="24.75" customHeight="1" x14ac:dyDescent="0.2">
      <c r="B22" s="95" t="s">
        <v>112</v>
      </c>
      <c r="C22" s="11" t="s">
        <v>111</v>
      </c>
      <c r="D22" s="2" t="s">
        <v>2</v>
      </c>
      <c r="E22" s="12">
        <v>1.54</v>
      </c>
      <c r="F22" s="25">
        <v>1</v>
      </c>
      <c r="G22" s="22"/>
      <c r="H22" s="23"/>
      <c r="I22" s="25"/>
      <c r="J22" s="22"/>
      <c r="K22" s="23"/>
      <c r="L22" s="34"/>
      <c r="M22" s="22"/>
      <c r="N22" s="57"/>
      <c r="O22" s="25"/>
      <c r="P22" s="23"/>
      <c r="Q22" s="25"/>
      <c r="R22" s="23"/>
      <c r="S22" s="34">
        <v>1</v>
      </c>
      <c r="T22" s="22"/>
      <c r="U22" s="57"/>
      <c r="V22" s="25"/>
      <c r="W22" s="22"/>
      <c r="X22" s="23"/>
      <c r="Y22" s="34">
        <v>1</v>
      </c>
      <c r="Z22" s="23"/>
      <c r="AA22" s="98" t="s">
        <v>52</v>
      </c>
      <c r="AB22" s="39" t="s">
        <v>20</v>
      </c>
      <c r="AC22" s="126"/>
      <c r="AD22" s="126">
        <f t="shared" si="0"/>
        <v>0</v>
      </c>
    </row>
    <row r="23" spans="2:30" s="6" customFormat="1" ht="24.75" customHeight="1" x14ac:dyDescent="0.2">
      <c r="B23" s="95">
        <v>305</v>
      </c>
      <c r="C23" s="11" t="s">
        <v>113</v>
      </c>
      <c r="D23" s="103" t="s">
        <v>83</v>
      </c>
      <c r="E23" s="12">
        <v>2.87</v>
      </c>
      <c r="F23" s="25">
        <v>1</v>
      </c>
      <c r="G23" s="22"/>
      <c r="H23" s="23"/>
      <c r="I23" s="25"/>
      <c r="J23" s="22"/>
      <c r="K23" s="23"/>
      <c r="L23" s="34"/>
      <c r="M23" s="22">
        <v>1</v>
      </c>
      <c r="N23" s="57"/>
      <c r="O23" s="25">
        <v>1</v>
      </c>
      <c r="P23" s="23"/>
      <c r="Q23" s="25"/>
      <c r="R23" s="23"/>
      <c r="S23" s="34"/>
      <c r="T23" s="22"/>
      <c r="U23" s="57"/>
      <c r="V23" s="25"/>
      <c r="W23" s="22"/>
      <c r="X23" s="23">
        <v>1</v>
      </c>
      <c r="Y23" s="34"/>
      <c r="Z23" s="23"/>
      <c r="AA23" s="98" t="s">
        <v>52</v>
      </c>
      <c r="AB23" s="105"/>
      <c r="AC23" s="126"/>
      <c r="AD23" s="126">
        <f t="shared" si="0"/>
        <v>0</v>
      </c>
    </row>
    <row r="24" spans="2:30" s="6" customFormat="1" ht="24.75" customHeight="1" x14ac:dyDescent="0.2">
      <c r="B24" s="95">
        <v>305</v>
      </c>
      <c r="C24" s="11" t="s">
        <v>62</v>
      </c>
      <c r="D24" s="2" t="s">
        <v>2</v>
      </c>
      <c r="E24" s="12">
        <v>3.91</v>
      </c>
      <c r="F24" s="25">
        <v>1</v>
      </c>
      <c r="G24" s="22"/>
      <c r="H24" s="23"/>
      <c r="I24" s="25"/>
      <c r="J24" s="22"/>
      <c r="K24" s="23"/>
      <c r="L24" s="34"/>
      <c r="M24" s="22"/>
      <c r="N24" s="57"/>
      <c r="O24" s="25"/>
      <c r="P24" s="23"/>
      <c r="Q24" s="25"/>
      <c r="R24" s="23"/>
      <c r="S24" s="34">
        <v>1</v>
      </c>
      <c r="T24" s="22"/>
      <c r="U24" s="57"/>
      <c r="V24" s="25"/>
      <c r="W24" s="22"/>
      <c r="X24" s="23"/>
      <c r="Y24" s="34">
        <v>1</v>
      </c>
      <c r="Z24" s="23"/>
      <c r="AA24" s="98" t="s">
        <v>52</v>
      </c>
      <c r="AB24" s="39" t="s">
        <v>20</v>
      </c>
      <c r="AC24" s="126"/>
      <c r="AD24" s="126">
        <f t="shared" si="0"/>
        <v>0</v>
      </c>
    </row>
    <row r="25" spans="2:30" s="6" customFormat="1" ht="24.75" customHeight="1" x14ac:dyDescent="0.2">
      <c r="B25" s="95">
        <v>306</v>
      </c>
      <c r="C25" s="11" t="s">
        <v>63</v>
      </c>
      <c r="D25" s="103" t="s">
        <v>83</v>
      </c>
      <c r="E25" s="12">
        <v>6.76</v>
      </c>
      <c r="F25" s="25">
        <v>1</v>
      </c>
      <c r="G25" s="22"/>
      <c r="H25" s="23"/>
      <c r="I25" s="25"/>
      <c r="J25" s="22"/>
      <c r="K25" s="23"/>
      <c r="L25" s="34"/>
      <c r="M25" s="22"/>
      <c r="N25" s="57"/>
      <c r="O25" s="25">
        <v>1</v>
      </c>
      <c r="P25" s="23"/>
      <c r="Q25" s="25"/>
      <c r="R25" s="23"/>
      <c r="S25" s="34"/>
      <c r="T25" s="22"/>
      <c r="U25" s="57"/>
      <c r="V25" s="25"/>
      <c r="W25" s="22"/>
      <c r="X25" s="23"/>
      <c r="Y25" s="25"/>
      <c r="Z25" s="23"/>
      <c r="AA25" s="98" t="s">
        <v>52</v>
      </c>
      <c r="AB25" s="105"/>
      <c r="AC25" s="126"/>
      <c r="AD25" s="126">
        <f t="shared" si="0"/>
        <v>0</v>
      </c>
    </row>
    <row r="26" spans="2:30" s="6" customFormat="1" ht="24.75" customHeight="1" x14ac:dyDescent="0.2">
      <c r="B26" s="95">
        <v>306</v>
      </c>
      <c r="C26" s="11" t="s">
        <v>114</v>
      </c>
      <c r="D26" s="2" t="s">
        <v>2</v>
      </c>
      <c r="E26" s="12">
        <v>2.9</v>
      </c>
      <c r="F26" s="25">
        <v>1</v>
      </c>
      <c r="G26" s="22"/>
      <c r="H26" s="23"/>
      <c r="I26" s="25"/>
      <c r="J26" s="22"/>
      <c r="K26" s="23"/>
      <c r="L26" s="34"/>
      <c r="M26" s="22"/>
      <c r="N26" s="57"/>
      <c r="O26" s="25"/>
      <c r="P26" s="23"/>
      <c r="Q26" s="25"/>
      <c r="R26" s="23"/>
      <c r="S26" s="34"/>
      <c r="T26" s="22"/>
      <c r="U26" s="57"/>
      <c r="V26" s="25"/>
      <c r="W26" s="22"/>
      <c r="X26" s="23"/>
      <c r="Y26" s="25"/>
      <c r="Z26" s="23"/>
      <c r="AA26" s="98" t="s">
        <v>52</v>
      </c>
      <c r="AB26" s="39" t="s">
        <v>20</v>
      </c>
      <c r="AC26" s="126"/>
      <c r="AD26" s="126">
        <f t="shared" si="0"/>
        <v>0</v>
      </c>
    </row>
    <row r="27" spans="2:30" s="6" customFormat="1" ht="24.75" customHeight="1" x14ac:dyDescent="0.2">
      <c r="B27" s="95">
        <v>307</v>
      </c>
      <c r="C27" s="11" t="s">
        <v>79</v>
      </c>
      <c r="D27" s="103" t="s">
        <v>83</v>
      </c>
      <c r="E27" s="12">
        <v>16.350000000000001</v>
      </c>
      <c r="F27" s="25">
        <v>1</v>
      </c>
      <c r="G27" s="22"/>
      <c r="H27" s="23"/>
      <c r="I27" s="25"/>
      <c r="J27" s="22"/>
      <c r="K27" s="23"/>
      <c r="L27" s="34"/>
      <c r="M27" s="22">
        <v>1</v>
      </c>
      <c r="N27" s="57"/>
      <c r="O27" s="25">
        <v>1</v>
      </c>
      <c r="P27" s="23"/>
      <c r="Q27" s="25"/>
      <c r="R27" s="23"/>
      <c r="S27" s="34"/>
      <c r="T27" s="22"/>
      <c r="U27" s="57"/>
      <c r="V27" s="25"/>
      <c r="W27" s="22"/>
      <c r="X27" s="23">
        <v>1</v>
      </c>
      <c r="Y27" s="25"/>
      <c r="Z27" s="23"/>
      <c r="AA27" s="98" t="s">
        <v>52</v>
      </c>
      <c r="AB27" s="105"/>
      <c r="AC27" s="126"/>
      <c r="AD27" s="126">
        <f t="shared" si="0"/>
        <v>0</v>
      </c>
    </row>
    <row r="28" spans="2:30" s="6" customFormat="1" ht="24.75" customHeight="1" x14ac:dyDescent="0.2">
      <c r="B28" s="95">
        <v>307</v>
      </c>
      <c r="C28" s="11" t="s">
        <v>79</v>
      </c>
      <c r="D28" s="103" t="s">
        <v>83</v>
      </c>
      <c r="E28" s="12">
        <v>22.1</v>
      </c>
      <c r="F28" s="25">
        <v>1</v>
      </c>
      <c r="G28" s="22"/>
      <c r="H28" s="23"/>
      <c r="I28" s="25"/>
      <c r="J28" s="22"/>
      <c r="K28" s="23"/>
      <c r="L28" s="34"/>
      <c r="M28" s="22">
        <v>1</v>
      </c>
      <c r="N28" s="57"/>
      <c r="O28" s="25">
        <v>1</v>
      </c>
      <c r="P28" s="23"/>
      <c r="Q28" s="25"/>
      <c r="R28" s="23"/>
      <c r="S28" s="34"/>
      <c r="T28" s="22"/>
      <c r="U28" s="57"/>
      <c r="V28" s="25"/>
      <c r="W28" s="22"/>
      <c r="X28" s="23">
        <v>1</v>
      </c>
      <c r="Y28" s="25"/>
      <c r="Z28" s="23"/>
      <c r="AA28" s="98" t="s">
        <v>52</v>
      </c>
      <c r="AB28" s="105"/>
      <c r="AC28" s="126"/>
      <c r="AD28" s="126">
        <f t="shared" si="0"/>
        <v>0</v>
      </c>
    </row>
    <row r="29" spans="2:30" s="6" customFormat="1" ht="24.75" customHeight="1" x14ac:dyDescent="0.2">
      <c r="B29" s="95">
        <v>308</v>
      </c>
      <c r="C29" s="11" t="s">
        <v>60</v>
      </c>
      <c r="D29" s="103" t="s">
        <v>83</v>
      </c>
      <c r="E29" s="12">
        <v>12.84</v>
      </c>
      <c r="F29" s="25">
        <v>1</v>
      </c>
      <c r="G29" s="22"/>
      <c r="H29" s="23"/>
      <c r="I29" s="25"/>
      <c r="J29" s="22"/>
      <c r="K29" s="23"/>
      <c r="L29" s="34"/>
      <c r="M29" s="22"/>
      <c r="N29" s="57"/>
      <c r="O29" s="25">
        <v>1</v>
      </c>
      <c r="P29" s="23"/>
      <c r="Q29" s="25"/>
      <c r="R29" s="23"/>
      <c r="S29" s="34"/>
      <c r="T29" s="22"/>
      <c r="U29" s="57"/>
      <c r="V29" s="25"/>
      <c r="W29" s="22"/>
      <c r="X29" s="23"/>
      <c r="Y29" s="25"/>
      <c r="Z29" s="23"/>
      <c r="AA29" s="98" t="s">
        <v>52</v>
      </c>
      <c r="AB29" s="105"/>
      <c r="AC29" s="126"/>
      <c r="AD29" s="126">
        <f t="shared" si="0"/>
        <v>0</v>
      </c>
    </row>
    <row r="30" spans="2:30" s="6" customFormat="1" ht="24.75" customHeight="1" x14ac:dyDescent="0.2">
      <c r="B30" s="95">
        <v>309</v>
      </c>
      <c r="C30" s="11" t="s">
        <v>79</v>
      </c>
      <c r="D30" s="103" t="s">
        <v>83</v>
      </c>
      <c r="E30" s="12">
        <v>13.79</v>
      </c>
      <c r="F30" s="25">
        <v>1</v>
      </c>
      <c r="G30" s="22"/>
      <c r="H30" s="23"/>
      <c r="I30" s="25"/>
      <c r="J30" s="22"/>
      <c r="K30" s="23"/>
      <c r="L30" s="34"/>
      <c r="M30" s="22">
        <v>1</v>
      </c>
      <c r="N30" s="57"/>
      <c r="O30" s="25">
        <v>1</v>
      </c>
      <c r="P30" s="23"/>
      <c r="Q30" s="25"/>
      <c r="R30" s="23"/>
      <c r="S30" s="34"/>
      <c r="T30" s="22"/>
      <c r="U30" s="57"/>
      <c r="V30" s="25"/>
      <c r="W30" s="22"/>
      <c r="X30" s="23">
        <v>1</v>
      </c>
      <c r="Y30" s="25"/>
      <c r="Z30" s="23"/>
      <c r="AA30" s="98" t="s">
        <v>52</v>
      </c>
      <c r="AB30" s="105"/>
      <c r="AC30" s="126"/>
      <c r="AD30" s="126">
        <f t="shared" si="0"/>
        <v>0</v>
      </c>
    </row>
    <row r="31" spans="2:30" s="6" customFormat="1" ht="24.75" customHeight="1" x14ac:dyDescent="0.2">
      <c r="B31" s="95">
        <v>310</v>
      </c>
      <c r="C31" s="11" t="s">
        <v>79</v>
      </c>
      <c r="D31" s="103" t="s">
        <v>83</v>
      </c>
      <c r="E31" s="12">
        <v>19.489999999999998</v>
      </c>
      <c r="F31" s="25">
        <v>1</v>
      </c>
      <c r="G31" s="22"/>
      <c r="H31" s="23"/>
      <c r="I31" s="25"/>
      <c r="J31" s="22"/>
      <c r="K31" s="23"/>
      <c r="L31" s="34"/>
      <c r="M31" s="22">
        <v>1</v>
      </c>
      <c r="N31" s="57"/>
      <c r="O31" s="25">
        <v>1</v>
      </c>
      <c r="P31" s="23"/>
      <c r="Q31" s="25"/>
      <c r="R31" s="23"/>
      <c r="S31" s="34"/>
      <c r="T31" s="22"/>
      <c r="U31" s="57"/>
      <c r="V31" s="25"/>
      <c r="W31" s="22"/>
      <c r="X31" s="23">
        <v>1</v>
      </c>
      <c r="Y31" s="25"/>
      <c r="Z31" s="23"/>
      <c r="AA31" s="98" t="s">
        <v>52</v>
      </c>
      <c r="AB31" s="105"/>
      <c r="AC31" s="126"/>
      <c r="AD31" s="126">
        <f t="shared" si="0"/>
        <v>0</v>
      </c>
    </row>
    <row r="32" spans="2:30" s="6" customFormat="1" ht="24.75" customHeight="1" thickBot="1" x14ac:dyDescent="0.25">
      <c r="B32" s="95">
        <v>311</v>
      </c>
      <c r="C32" s="11" t="s">
        <v>79</v>
      </c>
      <c r="D32" s="103" t="s">
        <v>83</v>
      </c>
      <c r="E32" s="12">
        <v>9.2899999999999991</v>
      </c>
      <c r="F32" s="25">
        <v>1</v>
      </c>
      <c r="G32" s="22"/>
      <c r="H32" s="23"/>
      <c r="I32" s="25"/>
      <c r="J32" s="22"/>
      <c r="K32" s="23"/>
      <c r="L32" s="34"/>
      <c r="M32" s="22">
        <v>1</v>
      </c>
      <c r="N32" s="57"/>
      <c r="O32" s="25">
        <v>1</v>
      </c>
      <c r="P32" s="23"/>
      <c r="Q32" s="25"/>
      <c r="R32" s="23"/>
      <c r="S32" s="34"/>
      <c r="T32" s="22"/>
      <c r="U32" s="57"/>
      <c r="V32" s="25"/>
      <c r="W32" s="22"/>
      <c r="X32" s="23">
        <v>1</v>
      </c>
      <c r="Y32" s="25"/>
      <c r="Z32" s="23"/>
      <c r="AA32" s="98" t="s">
        <v>52</v>
      </c>
      <c r="AB32" s="105"/>
      <c r="AC32" s="126"/>
      <c r="AD32" s="126">
        <f t="shared" si="0"/>
        <v>0</v>
      </c>
    </row>
    <row r="33" spans="5:30" ht="24.75" customHeight="1" thickTop="1" thickBot="1" x14ac:dyDescent="0.25">
      <c r="E33" s="16">
        <f>SUM(E9:E32)</f>
        <v>368.65000000000015</v>
      </c>
      <c r="F33" s="170" t="s">
        <v>31</v>
      </c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  <c r="AA33" s="171"/>
      <c r="AB33" s="172"/>
      <c r="AC33" s="19">
        <f>SUM(AC9:AC32)</f>
        <v>0</v>
      </c>
      <c r="AD33" s="19">
        <f>SUM(AD9:AD32)</f>
        <v>0</v>
      </c>
    </row>
    <row r="34" spans="5:30" ht="24.75" customHeight="1" thickTop="1" x14ac:dyDescent="0.2"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C34" s="37"/>
      <c r="AD34" s="37"/>
    </row>
    <row r="35" spans="5:30" ht="24.75" customHeight="1" x14ac:dyDescent="0.2"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C35" s="37"/>
      <c r="AD35" s="37"/>
    </row>
    <row r="36" spans="5:30" ht="24.75" customHeight="1" x14ac:dyDescent="0.2"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C36" s="37"/>
      <c r="AD36" s="37"/>
    </row>
    <row r="37" spans="5:30" ht="24.75" customHeight="1" x14ac:dyDescent="0.2"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C37" s="37"/>
      <c r="AD37" s="37"/>
    </row>
    <row r="38" spans="5:30" ht="24.75" customHeight="1" x14ac:dyDescent="0.2"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C38" s="37"/>
      <c r="AD38" s="37"/>
    </row>
    <row r="39" spans="5:30" ht="24.75" customHeight="1" x14ac:dyDescent="0.2"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C39" s="37"/>
      <c r="AD39" s="37"/>
    </row>
    <row r="40" spans="5:30" ht="24.75" customHeight="1" x14ac:dyDescent="0.2"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C40" s="37"/>
      <c r="AD40" s="37"/>
    </row>
    <row r="41" spans="5:30" ht="24.75" customHeight="1" x14ac:dyDescent="0.2"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C41" s="37"/>
      <c r="AD41" s="37"/>
    </row>
    <row r="42" spans="5:30" ht="24.75" customHeight="1" x14ac:dyDescent="0.2">
      <c r="AC42" s="58"/>
      <c r="AD42" s="58"/>
    </row>
    <row r="43" spans="5:30" ht="24.75" customHeight="1" x14ac:dyDescent="0.2">
      <c r="AC43" s="18"/>
      <c r="AD43" s="18"/>
    </row>
  </sheetData>
  <autoFilter ref="C8:D33"/>
  <mergeCells count="21">
    <mergeCell ref="I6:K6"/>
    <mergeCell ref="L6:N6"/>
    <mergeCell ref="O6:P6"/>
    <mergeCell ref="S6:U6"/>
    <mergeCell ref="Q6:R6"/>
    <mergeCell ref="AC6:AC8"/>
    <mergeCell ref="AD6:AD8"/>
    <mergeCell ref="F33:AB33"/>
    <mergeCell ref="F7:H7"/>
    <mergeCell ref="I7:K7"/>
    <mergeCell ref="L7:N7"/>
    <mergeCell ref="O7:P7"/>
    <mergeCell ref="Q7:R7"/>
    <mergeCell ref="S7:U7"/>
    <mergeCell ref="V7:X7"/>
    <mergeCell ref="Y7:Z7"/>
    <mergeCell ref="AA6:AA8"/>
    <mergeCell ref="AB6:AB8"/>
    <mergeCell ref="V6:X6"/>
    <mergeCell ref="Y6:Z6"/>
    <mergeCell ref="F6:H6"/>
  </mergeCells>
  <pageMargins left="0.70866141732283472" right="0.70866141732283472" top="0.54374999999999996" bottom="0.78740157480314965" header="0.31496062992125984" footer="0.31496062992125984"/>
  <pageSetup paperSize="9" scale="60" orientation="landscape" r:id="rId1"/>
  <headerFooter>
    <oddHeader>&amp;LPříloha č. 2.2 Výkaz výměr části č. 2 Úklidové služby pro budovu Na Hradě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35"/>
  <sheetViews>
    <sheetView showGridLines="0" view="pageLayout" zoomScaleNormal="100" workbookViewId="0">
      <selection activeCell="AD25" sqref="AD25"/>
    </sheetView>
  </sheetViews>
  <sheetFormatPr defaultRowHeight="24.75" customHeight="1" x14ac:dyDescent="0.2"/>
  <cols>
    <col min="1" max="1" width="2.85546875" customWidth="1"/>
    <col min="2" max="2" width="10" style="82" customWidth="1"/>
    <col min="3" max="3" width="21.42578125" customWidth="1"/>
    <col min="4" max="4" width="15.7109375" customWidth="1"/>
    <col min="5" max="5" width="10" customWidth="1"/>
    <col min="6" max="26" width="5.28515625" customWidth="1"/>
    <col min="27" max="30" width="12.7109375" customWidth="1"/>
  </cols>
  <sheetData>
    <row r="1" spans="1:30" ht="24.75" customHeight="1" x14ac:dyDescent="0.2">
      <c r="A1" s="148" t="s">
        <v>115</v>
      </c>
      <c r="B1" s="148"/>
      <c r="C1" s="148"/>
      <c r="D1" s="148"/>
      <c r="E1" s="148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</row>
    <row r="2" spans="1:30" ht="24.75" customHeight="1" x14ac:dyDescent="0.2">
      <c r="A2" s="148"/>
      <c r="B2" s="148"/>
      <c r="C2" s="148"/>
      <c r="D2" s="148"/>
      <c r="E2" s="148"/>
      <c r="F2" s="28" t="s">
        <v>28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6"/>
      <c r="X2" s="6"/>
      <c r="Y2" s="6"/>
      <c r="Z2" s="6"/>
      <c r="AA2" s="6"/>
    </row>
    <row r="3" spans="1:30" ht="24.75" customHeight="1" x14ac:dyDescent="0.2">
      <c r="A3" s="148" t="s">
        <v>156</v>
      </c>
      <c r="B3" s="148"/>
      <c r="C3" s="148"/>
      <c r="D3" s="148"/>
      <c r="E3" s="148"/>
      <c r="F3" s="28" t="s">
        <v>32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6"/>
      <c r="X3" s="6"/>
      <c r="Y3" s="6"/>
      <c r="Z3" s="6"/>
      <c r="AA3" s="6"/>
    </row>
    <row r="4" spans="1:30" ht="24.75" customHeight="1" x14ac:dyDescent="0.2">
      <c r="A4" s="148"/>
      <c r="B4" s="148"/>
      <c r="C4" s="148"/>
      <c r="D4" s="148"/>
      <c r="E4" s="148"/>
      <c r="F4" s="28" t="s">
        <v>50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6"/>
      <c r="X4" s="6"/>
      <c r="Y4" s="6"/>
      <c r="Z4" s="6"/>
      <c r="AA4" s="6"/>
    </row>
    <row r="5" spans="1:30" ht="24.75" customHeight="1" thickBot="1" x14ac:dyDescent="0.25">
      <c r="A5" s="148"/>
      <c r="B5" s="148"/>
      <c r="C5" s="148"/>
      <c r="D5" s="148"/>
      <c r="E5" s="148"/>
      <c r="F5" s="30" t="s">
        <v>29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30" ht="24.75" customHeight="1" thickTop="1" x14ac:dyDescent="0.2">
      <c r="A6" s="148"/>
      <c r="B6" s="148"/>
      <c r="C6" s="148"/>
      <c r="D6" s="148"/>
      <c r="E6" s="148"/>
      <c r="F6" s="184" t="s">
        <v>15</v>
      </c>
      <c r="G6" s="185"/>
      <c r="H6" s="186"/>
      <c r="I6" s="179" t="s">
        <v>24</v>
      </c>
      <c r="J6" s="187"/>
      <c r="K6" s="180"/>
      <c r="L6" s="179" t="s">
        <v>9</v>
      </c>
      <c r="M6" s="187"/>
      <c r="N6" s="180"/>
      <c r="O6" s="176" t="s">
        <v>10</v>
      </c>
      <c r="P6" s="178"/>
      <c r="Q6" s="179" t="s">
        <v>18</v>
      </c>
      <c r="R6" s="180"/>
      <c r="S6" s="190" t="s">
        <v>11</v>
      </c>
      <c r="T6" s="177"/>
      <c r="U6" s="178"/>
      <c r="V6" s="176" t="s">
        <v>12</v>
      </c>
      <c r="W6" s="177"/>
      <c r="X6" s="178"/>
      <c r="Y6" s="179" t="s">
        <v>16</v>
      </c>
      <c r="Z6" s="180"/>
      <c r="AA6" s="165" t="s">
        <v>25</v>
      </c>
      <c r="AB6" s="173" t="s">
        <v>19</v>
      </c>
      <c r="AC6" s="165" t="s">
        <v>26</v>
      </c>
      <c r="AD6" s="165" t="s">
        <v>27</v>
      </c>
    </row>
    <row r="7" spans="1:30" ht="24.75" customHeight="1" x14ac:dyDescent="0.2">
      <c r="A7" s="97"/>
      <c r="B7" s="97"/>
      <c r="C7" s="97"/>
      <c r="D7" s="97"/>
      <c r="E7" s="97"/>
      <c r="F7" s="191" t="s">
        <v>30</v>
      </c>
      <c r="G7" s="192"/>
      <c r="H7" s="193"/>
      <c r="I7" s="168" t="s">
        <v>30</v>
      </c>
      <c r="J7" s="194"/>
      <c r="K7" s="169"/>
      <c r="L7" s="168" t="s">
        <v>30</v>
      </c>
      <c r="M7" s="194"/>
      <c r="N7" s="169"/>
      <c r="O7" s="191" t="s">
        <v>30</v>
      </c>
      <c r="P7" s="193"/>
      <c r="Q7" s="168" t="s">
        <v>30</v>
      </c>
      <c r="R7" s="169"/>
      <c r="S7" s="191" t="s">
        <v>30</v>
      </c>
      <c r="T7" s="192"/>
      <c r="U7" s="193"/>
      <c r="V7" s="191" t="s">
        <v>30</v>
      </c>
      <c r="W7" s="192"/>
      <c r="X7" s="193"/>
      <c r="Y7" s="168" t="s">
        <v>30</v>
      </c>
      <c r="Z7" s="169"/>
      <c r="AA7" s="166"/>
      <c r="AB7" s="174"/>
      <c r="AC7" s="166"/>
      <c r="AD7" s="166"/>
    </row>
    <row r="8" spans="1:30" ht="24.75" customHeight="1" thickBot="1" x14ac:dyDescent="0.25">
      <c r="B8" s="102" t="s">
        <v>0</v>
      </c>
      <c r="C8" s="3" t="s">
        <v>1</v>
      </c>
      <c r="D8" s="6" t="s">
        <v>3</v>
      </c>
      <c r="E8" s="4" t="s">
        <v>5</v>
      </c>
      <c r="F8" s="41" t="s">
        <v>6</v>
      </c>
      <c r="G8" s="42" t="s">
        <v>7</v>
      </c>
      <c r="H8" s="43" t="s">
        <v>8</v>
      </c>
      <c r="I8" s="44" t="s">
        <v>6</v>
      </c>
      <c r="J8" s="45" t="s">
        <v>7</v>
      </c>
      <c r="K8" s="46" t="s">
        <v>8</v>
      </c>
      <c r="L8" s="47" t="s">
        <v>6</v>
      </c>
      <c r="M8" s="45" t="s">
        <v>7</v>
      </c>
      <c r="N8" s="48" t="s">
        <v>8</v>
      </c>
      <c r="O8" s="44" t="s">
        <v>6</v>
      </c>
      <c r="P8" s="46" t="s">
        <v>7</v>
      </c>
      <c r="Q8" s="49" t="s">
        <v>6</v>
      </c>
      <c r="R8" s="43" t="s">
        <v>7</v>
      </c>
      <c r="S8" s="47" t="s">
        <v>6</v>
      </c>
      <c r="T8" s="45" t="s">
        <v>7</v>
      </c>
      <c r="U8" s="48" t="s">
        <v>8</v>
      </c>
      <c r="V8" s="44" t="s">
        <v>6</v>
      </c>
      <c r="W8" s="45" t="s">
        <v>7</v>
      </c>
      <c r="X8" s="46" t="s">
        <v>8</v>
      </c>
      <c r="Y8" s="49" t="s">
        <v>7</v>
      </c>
      <c r="Z8" s="43" t="s">
        <v>13</v>
      </c>
      <c r="AA8" s="167"/>
      <c r="AB8" s="175"/>
      <c r="AC8" s="167"/>
      <c r="AD8" s="167"/>
    </row>
    <row r="9" spans="1:30" s="6" customFormat="1" ht="24.75" customHeight="1" thickTop="1" x14ac:dyDescent="0.2">
      <c r="B9" s="95">
        <v>400</v>
      </c>
      <c r="C9" s="11" t="s">
        <v>77</v>
      </c>
      <c r="D9" s="103" t="s">
        <v>83</v>
      </c>
      <c r="E9" s="12">
        <v>37.97</v>
      </c>
      <c r="F9" s="17">
        <v>1</v>
      </c>
      <c r="G9" s="27"/>
      <c r="H9" s="26"/>
      <c r="I9" s="17"/>
      <c r="J9" s="27"/>
      <c r="K9" s="26"/>
      <c r="L9" s="80"/>
      <c r="M9" s="27"/>
      <c r="N9" s="81"/>
      <c r="O9" s="17">
        <v>1</v>
      </c>
      <c r="P9" s="26"/>
      <c r="Q9" s="17"/>
      <c r="R9" s="26"/>
      <c r="S9" s="80"/>
      <c r="T9" s="27"/>
      <c r="U9" s="81"/>
      <c r="V9" s="17"/>
      <c r="W9" s="27"/>
      <c r="X9" s="27">
        <v>1</v>
      </c>
      <c r="Y9" s="17"/>
      <c r="Z9" s="26"/>
      <c r="AA9" s="98" t="s">
        <v>52</v>
      </c>
      <c r="AB9" s="31"/>
      <c r="AC9" s="128"/>
      <c r="AD9" s="125">
        <f>AC9*12</f>
        <v>0</v>
      </c>
    </row>
    <row r="10" spans="1:30" s="6" customFormat="1" ht="24.75" customHeight="1" x14ac:dyDescent="0.2">
      <c r="B10" s="95">
        <v>401</v>
      </c>
      <c r="C10" s="11" t="s">
        <v>63</v>
      </c>
      <c r="D10" s="103" t="s">
        <v>83</v>
      </c>
      <c r="E10" s="12">
        <v>4.57</v>
      </c>
      <c r="F10" s="17">
        <v>1</v>
      </c>
      <c r="G10" s="22"/>
      <c r="H10" s="23"/>
      <c r="I10" s="25"/>
      <c r="J10" s="22"/>
      <c r="K10" s="23"/>
      <c r="L10" s="34"/>
      <c r="M10" s="22"/>
      <c r="N10" s="57"/>
      <c r="O10" s="25"/>
      <c r="P10" s="23"/>
      <c r="Q10" s="25"/>
      <c r="R10" s="23"/>
      <c r="S10" s="34"/>
      <c r="T10" s="22"/>
      <c r="U10" s="57"/>
      <c r="V10" s="25"/>
      <c r="W10" s="22"/>
      <c r="X10" s="22">
        <v>1</v>
      </c>
      <c r="Y10" s="25"/>
      <c r="Z10" s="23"/>
      <c r="AA10" s="98" t="s">
        <v>52</v>
      </c>
      <c r="AB10" s="31"/>
      <c r="AC10" s="126"/>
      <c r="AD10" s="126">
        <f>AC10*12</f>
        <v>0</v>
      </c>
    </row>
    <row r="11" spans="1:30" s="6" customFormat="1" ht="24.75" customHeight="1" x14ac:dyDescent="0.2">
      <c r="B11" s="95">
        <v>402</v>
      </c>
      <c r="C11" s="11" t="s">
        <v>79</v>
      </c>
      <c r="D11" s="103" t="s">
        <v>83</v>
      </c>
      <c r="E11" s="12">
        <v>19.829999999999998</v>
      </c>
      <c r="F11" s="17">
        <v>1</v>
      </c>
      <c r="G11" s="22"/>
      <c r="H11" s="23"/>
      <c r="I11" s="25"/>
      <c r="J11" s="22"/>
      <c r="K11" s="23"/>
      <c r="L11" s="34"/>
      <c r="M11" s="22">
        <v>1</v>
      </c>
      <c r="N11" s="57"/>
      <c r="O11" s="25">
        <v>1</v>
      </c>
      <c r="P11" s="23"/>
      <c r="Q11" s="25"/>
      <c r="R11" s="23"/>
      <c r="S11" s="34"/>
      <c r="T11" s="22"/>
      <c r="U11" s="57"/>
      <c r="V11" s="25"/>
      <c r="W11" s="22"/>
      <c r="X11" s="22">
        <v>1</v>
      </c>
      <c r="Y11" s="25"/>
      <c r="Z11" s="23"/>
      <c r="AA11" s="98" t="s">
        <v>52</v>
      </c>
      <c r="AB11" s="31"/>
      <c r="AC11" s="126"/>
      <c r="AD11" s="126">
        <f t="shared" ref="AD11:AD24" si="0">AC11*12</f>
        <v>0</v>
      </c>
    </row>
    <row r="12" spans="1:30" s="6" customFormat="1" ht="24.75" customHeight="1" x14ac:dyDescent="0.2">
      <c r="B12" s="95">
        <v>403</v>
      </c>
      <c r="C12" s="11" t="s">
        <v>79</v>
      </c>
      <c r="D12" s="103" t="s">
        <v>83</v>
      </c>
      <c r="E12" s="12">
        <v>12.57</v>
      </c>
      <c r="F12" s="17">
        <v>1</v>
      </c>
      <c r="G12" s="22"/>
      <c r="H12" s="23"/>
      <c r="I12" s="25"/>
      <c r="J12" s="22"/>
      <c r="K12" s="23"/>
      <c r="L12" s="34"/>
      <c r="M12" s="22">
        <v>1</v>
      </c>
      <c r="N12" s="57"/>
      <c r="O12" s="25">
        <v>1</v>
      </c>
      <c r="P12" s="23"/>
      <c r="Q12" s="25"/>
      <c r="R12" s="23"/>
      <c r="S12" s="34"/>
      <c r="T12" s="22"/>
      <c r="U12" s="57"/>
      <c r="V12" s="25"/>
      <c r="W12" s="22"/>
      <c r="X12" s="22">
        <v>1</v>
      </c>
      <c r="Y12" s="25"/>
      <c r="Z12" s="23"/>
      <c r="AA12" s="98" t="s">
        <v>52</v>
      </c>
      <c r="AB12" s="39"/>
      <c r="AC12" s="126"/>
      <c r="AD12" s="126">
        <f t="shared" si="0"/>
        <v>0</v>
      </c>
    </row>
    <row r="13" spans="1:30" s="6" customFormat="1" ht="24.75" customHeight="1" x14ac:dyDescent="0.2">
      <c r="B13" s="95">
        <v>404</v>
      </c>
      <c r="C13" s="11" t="s">
        <v>79</v>
      </c>
      <c r="D13" s="103" t="s">
        <v>83</v>
      </c>
      <c r="E13" s="12">
        <v>13.33</v>
      </c>
      <c r="F13" s="17">
        <v>1</v>
      </c>
      <c r="G13" s="22"/>
      <c r="H13" s="23"/>
      <c r="I13" s="25"/>
      <c r="J13" s="22"/>
      <c r="K13" s="23"/>
      <c r="L13" s="34"/>
      <c r="M13" s="22">
        <v>1</v>
      </c>
      <c r="N13" s="57"/>
      <c r="O13" s="25">
        <v>1</v>
      </c>
      <c r="P13" s="23"/>
      <c r="Q13" s="25"/>
      <c r="R13" s="23"/>
      <c r="S13" s="34"/>
      <c r="T13" s="22"/>
      <c r="U13" s="57"/>
      <c r="V13" s="25"/>
      <c r="W13" s="22"/>
      <c r="X13" s="22">
        <v>1</v>
      </c>
      <c r="Y13" s="25"/>
      <c r="Z13" s="23"/>
      <c r="AA13" s="98" t="s">
        <v>52</v>
      </c>
      <c r="AB13" s="39"/>
      <c r="AC13" s="126"/>
      <c r="AD13" s="126">
        <f t="shared" si="0"/>
        <v>0</v>
      </c>
    </row>
    <row r="14" spans="1:30" s="6" customFormat="1" ht="24.75" customHeight="1" x14ac:dyDescent="0.2">
      <c r="B14" s="95">
        <v>405</v>
      </c>
      <c r="C14" s="11" t="s">
        <v>79</v>
      </c>
      <c r="D14" s="103" t="s">
        <v>83</v>
      </c>
      <c r="E14" s="12">
        <v>9.94</v>
      </c>
      <c r="F14" s="17">
        <v>1</v>
      </c>
      <c r="G14" s="22"/>
      <c r="H14" s="23"/>
      <c r="I14" s="25"/>
      <c r="J14" s="22"/>
      <c r="K14" s="23"/>
      <c r="L14" s="34"/>
      <c r="M14" s="22">
        <v>1</v>
      </c>
      <c r="N14" s="57"/>
      <c r="O14" s="25">
        <v>1</v>
      </c>
      <c r="P14" s="23"/>
      <c r="Q14" s="25"/>
      <c r="R14" s="23"/>
      <c r="S14" s="34"/>
      <c r="T14" s="22"/>
      <c r="U14" s="57"/>
      <c r="V14" s="25"/>
      <c r="W14" s="22"/>
      <c r="X14" s="22">
        <v>1</v>
      </c>
      <c r="Y14" s="25"/>
      <c r="Z14" s="23"/>
      <c r="AA14" s="98" t="s">
        <v>52</v>
      </c>
      <c r="AB14" s="39"/>
      <c r="AC14" s="126"/>
      <c r="AD14" s="126">
        <f t="shared" si="0"/>
        <v>0</v>
      </c>
    </row>
    <row r="15" spans="1:30" s="6" customFormat="1" ht="24.75" customHeight="1" x14ac:dyDescent="0.2">
      <c r="B15" s="95">
        <v>406</v>
      </c>
      <c r="C15" s="11" t="s">
        <v>79</v>
      </c>
      <c r="D15" s="103" t="s">
        <v>83</v>
      </c>
      <c r="E15" s="12">
        <v>9.02</v>
      </c>
      <c r="F15" s="17">
        <v>1</v>
      </c>
      <c r="G15" s="22"/>
      <c r="H15" s="23"/>
      <c r="I15" s="25"/>
      <c r="J15" s="22"/>
      <c r="K15" s="23"/>
      <c r="L15" s="34"/>
      <c r="M15" s="22">
        <v>1</v>
      </c>
      <c r="N15" s="57"/>
      <c r="O15" s="25">
        <v>1</v>
      </c>
      <c r="P15" s="23"/>
      <c r="Q15" s="25"/>
      <c r="R15" s="23"/>
      <c r="S15" s="34"/>
      <c r="T15" s="22"/>
      <c r="U15" s="57"/>
      <c r="V15" s="25"/>
      <c r="W15" s="22"/>
      <c r="X15" s="22">
        <v>1</v>
      </c>
      <c r="Y15" s="25"/>
      <c r="Z15" s="23"/>
      <c r="AA15" s="98" t="s">
        <v>52</v>
      </c>
      <c r="AB15" s="39"/>
      <c r="AC15" s="126"/>
      <c r="AD15" s="126">
        <f t="shared" si="0"/>
        <v>0</v>
      </c>
    </row>
    <row r="16" spans="1:30" s="6" customFormat="1" ht="24.75" customHeight="1" x14ac:dyDescent="0.2">
      <c r="B16" s="95">
        <v>407</v>
      </c>
      <c r="C16" s="11" t="s">
        <v>79</v>
      </c>
      <c r="D16" s="103" t="s">
        <v>83</v>
      </c>
      <c r="E16" s="12">
        <v>12.5</v>
      </c>
      <c r="F16" s="17">
        <v>1</v>
      </c>
      <c r="G16" s="22"/>
      <c r="H16" s="23"/>
      <c r="I16" s="25"/>
      <c r="J16" s="22"/>
      <c r="K16" s="23"/>
      <c r="L16" s="34"/>
      <c r="M16" s="22">
        <v>1</v>
      </c>
      <c r="N16" s="57"/>
      <c r="O16" s="25">
        <v>1</v>
      </c>
      <c r="P16" s="23"/>
      <c r="Q16" s="25"/>
      <c r="R16" s="23"/>
      <c r="S16" s="34"/>
      <c r="T16" s="22"/>
      <c r="U16" s="57"/>
      <c r="V16" s="25"/>
      <c r="W16" s="22"/>
      <c r="X16" s="22">
        <v>1</v>
      </c>
      <c r="Y16" s="25"/>
      <c r="Z16" s="23"/>
      <c r="AA16" s="98" t="s">
        <v>52</v>
      </c>
      <c r="AB16" s="39"/>
      <c r="AC16" s="126"/>
      <c r="AD16" s="126">
        <f t="shared" si="0"/>
        <v>0</v>
      </c>
    </row>
    <row r="17" spans="2:30" s="6" customFormat="1" ht="24.75" customHeight="1" x14ac:dyDescent="0.2">
      <c r="B17" s="95">
        <v>408</v>
      </c>
      <c r="C17" s="11" t="s">
        <v>116</v>
      </c>
      <c r="D17" s="103" t="s">
        <v>83</v>
      </c>
      <c r="E17" s="12">
        <v>1.68</v>
      </c>
      <c r="F17" s="17">
        <v>1</v>
      </c>
      <c r="G17" s="22"/>
      <c r="H17" s="23"/>
      <c r="I17" s="25"/>
      <c r="J17" s="22"/>
      <c r="K17" s="23"/>
      <c r="L17" s="34"/>
      <c r="M17" s="22"/>
      <c r="N17" s="57"/>
      <c r="O17" s="25"/>
      <c r="P17" s="23"/>
      <c r="Q17" s="25"/>
      <c r="R17" s="23"/>
      <c r="S17" s="34"/>
      <c r="T17" s="22"/>
      <c r="U17" s="57"/>
      <c r="V17" s="25"/>
      <c r="W17" s="22"/>
      <c r="X17" s="22"/>
      <c r="Y17" s="25"/>
      <c r="Z17" s="23"/>
      <c r="AA17" s="98" t="s">
        <v>52</v>
      </c>
      <c r="AB17" s="39"/>
      <c r="AC17" s="126"/>
      <c r="AD17" s="126">
        <f t="shared" si="0"/>
        <v>0</v>
      </c>
    </row>
    <row r="18" spans="2:30" s="6" customFormat="1" ht="24.75" customHeight="1" x14ac:dyDescent="0.2">
      <c r="B18" s="95">
        <v>409</v>
      </c>
      <c r="C18" s="11" t="s">
        <v>79</v>
      </c>
      <c r="D18" s="103" t="s">
        <v>83</v>
      </c>
      <c r="E18" s="12">
        <v>16</v>
      </c>
      <c r="F18" s="17">
        <v>1</v>
      </c>
      <c r="G18" s="22"/>
      <c r="H18" s="23"/>
      <c r="I18" s="25"/>
      <c r="J18" s="22"/>
      <c r="K18" s="23"/>
      <c r="L18" s="34"/>
      <c r="M18" s="22">
        <v>1</v>
      </c>
      <c r="N18" s="57"/>
      <c r="O18" s="25">
        <v>1</v>
      </c>
      <c r="P18" s="23"/>
      <c r="Q18" s="25"/>
      <c r="R18" s="23"/>
      <c r="S18" s="34"/>
      <c r="T18" s="22"/>
      <c r="U18" s="57"/>
      <c r="V18" s="25"/>
      <c r="W18" s="22"/>
      <c r="X18" s="22">
        <v>1</v>
      </c>
      <c r="Y18" s="25"/>
      <c r="Z18" s="23"/>
      <c r="AA18" s="98" t="s">
        <v>52</v>
      </c>
      <c r="AB18" s="39"/>
      <c r="AC18" s="126"/>
      <c r="AD18" s="126">
        <f t="shared" si="0"/>
        <v>0</v>
      </c>
    </row>
    <row r="19" spans="2:30" s="6" customFormat="1" ht="24.75" customHeight="1" x14ac:dyDescent="0.2">
      <c r="B19" s="95">
        <v>410</v>
      </c>
      <c r="C19" s="11" t="s">
        <v>107</v>
      </c>
      <c r="D19" s="103" t="s">
        <v>51</v>
      </c>
      <c r="E19" s="12">
        <v>50.93</v>
      </c>
      <c r="F19" s="17">
        <v>1</v>
      </c>
      <c r="G19" s="22"/>
      <c r="H19" s="23"/>
      <c r="I19" s="25"/>
      <c r="J19" s="22"/>
      <c r="K19" s="23"/>
      <c r="L19" s="34"/>
      <c r="M19" s="22">
        <v>1</v>
      </c>
      <c r="N19" s="57"/>
      <c r="O19" s="25">
        <v>1</v>
      </c>
      <c r="P19" s="23"/>
      <c r="Q19" s="25"/>
      <c r="R19" s="23"/>
      <c r="S19" s="34"/>
      <c r="T19" s="22"/>
      <c r="U19" s="57"/>
      <c r="V19" s="25"/>
      <c r="W19" s="22"/>
      <c r="X19" s="22">
        <v>1</v>
      </c>
      <c r="Y19" s="25"/>
      <c r="Z19" s="23"/>
      <c r="AA19" s="98" t="s">
        <v>52</v>
      </c>
      <c r="AB19" s="105"/>
      <c r="AC19" s="126"/>
      <c r="AD19" s="126">
        <f t="shared" si="0"/>
        <v>0</v>
      </c>
    </row>
    <row r="20" spans="2:30" s="6" customFormat="1" ht="24.75" customHeight="1" x14ac:dyDescent="0.2">
      <c r="B20" s="95">
        <v>411</v>
      </c>
      <c r="C20" s="11" t="s">
        <v>103</v>
      </c>
      <c r="D20" s="2" t="s">
        <v>2</v>
      </c>
      <c r="E20" s="12">
        <v>1.62</v>
      </c>
      <c r="F20" s="17">
        <v>1</v>
      </c>
      <c r="G20" s="22"/>
      <c r="H20" s="23"/>
      <c r="I20" s="25"/>
      <c r="J20" s="22"/>
      <c r="K20" s="23"/>
      <c r="L20" s="34"/>
      <c r="M20" s="22"/>
      <c r="N20" s="57"/>
      <c r="O20" s="25"/>
      <c r="P20" s="23"/>
      <c r="Q20" s="25"/>
      <c r="R20" s="23"/>
      <c r="S20" s="34">
        <v>1</v>
      </c>
      <c r="T20" s="22"/>
      <c r="U20" s="57"/>
      <c r="V20" s="25"/>
      <c r="W20" s="22"/>
      <c r="X20" s="23"/>
      <c r="Y20" s="25"/>
      <c r="Z20" s="23"/>
      <c r="AA20" s="98" t="s">
        <v>52</v>
      </c>
      <c r="AB20" s="39" t="s">
        <v>20</v>
      </c>
      <c r="AC20" s="126"/>
      <c r="AD20" s="126">
        <f t="shared" si="0"/>
        <v>0</v>
      </c>
    </row>
    <row r="21" spans="2:30" s="6" customFormat="1" ht="24.75" customHeight="1" x14ac:dyDescent="0.2">
      <c r="B21" s="95" t="s">
        <v>117</v>
      </c>
      <c r="C21" s="11" t="s">
        <v>103</v>
      </c>
      <c r="D21" s="2" t="s">
        <v>2</v>
      </c>
      <c r="E21" s="12">
        <v>1.37</v>
      </c>
      <c r="F21" s="17">
        <v>1</v>
      </c>
      <c r="G21" s="22"/>
      <c r="H21" s="23"/>
      <c r="I21" s="25"/>
      <c r="J21" s="22"/>
      <c r="K21" s="23"/>
      <c r="L21" s="34"/>
      <c r="M21" s="22"/>
      <c r="N21" s="57"/>
      <c r="O21" s="25">
        <v>1</v>
      </c>
      <c r="P21" s="23"/>
      <c r="Q21" s="25"/>
      <c r="R21" s="23"/>
      <c r="S21" s="34">
        <v>1</v>
      </c>
      <c r="T21" s="22"/>
      <c r="U21" s="57"/>
      <c r="V21" s="25"/>
      <c r="W21" s="22"/>
      <c r="X21" s="23">
        <v>1</v>
      </c>
      <c r="Y21" s="25"/>
      <c r="Z21" s="23"/>
      <c r="AA21" s="98" t="s">
        <v>52</v>
      </c>
      <c r="AB21" s="39" t="s">
        <v>20</v>
      </c>
      <c r="AC21" s="126"/>
      <c r="AD21" s="126">
        <f t="shared" si="0"/>
        <v>0</v>
      </c>
    </row>
    <row r="22" spans="2:30" s="6" customFormat="1" ht="24.75" customHeight="1" x14ac:dyDescent="0.2">
      <c r="B22" s="95" t="s">
        <v>118</v>
      </c>
      <c r="C22" s="11" t="s">
        <v>103</v>
      </c>
      <c r="D22" s="2" t="s">
        <v>2</v>
      </c>
      <c r="E22" s="12">
        <v>1.32</v>
      </c>
      <c r="F22" s="17">
        <v>1</v>
      </c>
      <c r="G22" s="22"/>
      <c r="H22" s="23"/>
      <c r="I22" s="25"/>
      <c r="J22" s="22"/>
      <c r="K22" s="23"/>
      <c r="L22" s="34"/>
      <c r="M22" s="22"/>
      <c r="N22" s="57"/>
      <c r="O22" s="25"/>
      <c r="P22" s="23"/>
      <c r="Q22" s="25"/>
      <c r="R22" s="23"/>
      <c r="S22" s="34">
        <v>1</v>
      </c>
      <c r="T22" s="22"/>
      <c r="U22" s="57"/>
      <c r="V22" s="25"/>
      <c r="W22" s="22"/>
      <c r="X22" s="23"/>
      <c r="Y22" s="25"/>
      <c r="Z22" s="23"/>
      <c r="AA22" s="98" t="s">
        <v>52</v>
      </c>
      <c r="AB22" s="39" t="s">
        <v>20</v>
      </c>
      <c r="AC22" s="126"/>
      <c r="AD22" s="126">
        <f t="shared" si="0"/>
        <v>0</v>
      </c>
    </row>
    <row r="23" spans="2:30" s="6" customFormat="1" ht="24.75" customHeight="1" x14ac:dyDescent="0.2">
      <c r="B23" s="95">
        <v>412</v>
      </c>
      <c r="C23" s="11" t="s">
        <v>111</v>
      </c>
      <c r="D23" s="2" t="s">
        <v>2</v>
      </c>
      <c r="E23" s="12">
        <v>2.0499999999999998</v>
      </c>
      <c r="F23" s="17">
        <v>1</v>
      </c>
      <c r="G23" s="22"/>
      <c r="H23" s="23"/>
      <c r="I23" s="25"/>
      <c r="J23" s="22"/>
      <c r="K23" s="23"/>
      <c r="L23" s="34"/>
      <c r="M23" s="22"/>
      <c r="N23" s="57"/>
      <c r="O23" s="25">
        <v>1</v>
      </c>
      <c r="P23" s="23"/>
      <c r="Q23" s="25"/>
      <c r="R23" s="23"/>
      <c r="S23" s="34">
        <v>1</v>
      </c>
      <c r="T23" s="22"/>
      <c r="U23" s="57"/>
      <c r="V23" s="25"/>
      <c r="W23" s="22"/>
      <c r="X23" s="23">
        <v>1</v>
      </c>
      <c r="Y23" s="25"/>
      <c r="Z23" s="23"/>
      <c r="AA23" s="98" t="s">
        <v>52</v>
      </c>
      <c r="AB23" s="39" t="s">
        <v>20</v>
      </c>
      <c r="AC23" s="126"/>
      <c r="AD23" s="126">
        <f t="shared" si="0"/>
        <v>0</v>
      </c>
    </row>
    <row r="24" spans="2:30" s="6" customFormat="1" ht="24.75" customHeight="1" thickBot="1" x14ac:dyDescent="0.25">
      <c r="B24" s="95" t="s">
        <v>119</v>
      </c>
      <c r="C24" s="11" t="s">
        <v>111</v>
      </c>
      <c r="D24" s="2" t="s">
        <v>2</v>
      </c>
      <c r="E24" s="12">
        <v>1.36</v>
      </c>
      <c r="F24" s="17">
        <v>1</v>
      </c>
      <c r="G24" s="22"/>
      <c r="H24" s="23"/>
      <c r="I24" s="25"/>
      <c r="J24" s="22"/>
      <c r="K24" s="23"/>
      <c r="L24" s="34"/>
      <c r="M24" s="22"/>
      <c r="N24" s="57"/>
      <c r="O24" s="25"/>
      <c r="P24" s="23"/>
      <c r="Q24" s="25"/>
      <c r="R24" s="23"/>
      <c r="S24" s="34">
        <v>1</v>
      </c>
      <c r="T24" s="22"/>
      <c r="U24" s="57"/>
      <c r="V24" s="25"/>
      <c r="W24" s="22"/>
      <c r="X24" s="23"/>
      <c r="Y24" s="25"/>
      <c r="Z24" s="23"/>
      <c r="AA24" s="98" t="s">
        <v>52</v>
      </c>
      <c r="AB24" s="39" t="s">
        <v>20</v>
      </c>
      <c r="AC24" s="126"/>
      <c r="AD24" s="126">
        <f t="shared" si="0"/>
        <v>0</v>
      </c>
    </row>
    <row r="25" spans="2:30" ht="24.75" customHeight="1" thickTop="1" thickBot="1" x14ac:dyDescent="0.25">
      <c r="E25" s="16">
        <f>SUM(E9:E24)</f>
        <v>196.06000000000003</v>
      </c>
      <c r="F25" s="170" t="s">
        <v>31</v>
      </c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2"/>
      <c r="AC25" s="19">
        <f>SUM(AC9:AC24)</f>
        <v>0</v>
      </c>
      <c r="AD25" s="19">
        <f>SUM(AD9:AD24)</f>
        <v>0</v>
      </c>
    </row>
    <row r="26" spans="2:30" ht="24.75" customHeight="1" thickTop="1" x14ac:dyDescent="0.2"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C26" s="37"/>
      <c r="AD26" s="37"/>
    </row>
    <row r="27" spans="2:30" ht="24.75" customHeight="1" x14ac:dyDescent="0.2"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C27" s="37"/>
      <c r="AD27" s="37"/>
    </row>
    <row r="28" spans="2:30" ht="24.75" customHeight="1" x14ac:dyDescent="0.2"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C28" s="37"/>
      <c r="AD28" s="37"/>
    </row>
    <row r="29" spans="2:30" ht="24.75" customHeight="1" x14ac:dyDescent="0.2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C29" s="37"/>
      <c r="AD29" s="37"/>
    </row>
    <row r="30" spans="2:30" ht="24.75" customHeight="1" x14ac:dyDescent="0.2"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C30" s="37"/>
      <c r="AD30" s="37"/>
    </row>
    <row r="31" spans="2:30" ht="24.75" customHeight="1" x14ac:dyDescent="0.2"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C31" s="37"/>
      <c r="AD31" s="37"/>
    </row>
    <row r="32" spans="2:30" ht="24.75" customHeight="1" x14ac:dyDescent="0.2"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C32" s="37"/>
      <c r="AD32" s="37"/>
    </row>
    <row r="33" spans="6:30" ht="24.75" customHeight="1" x14ac:dyDescent="0.2"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C33" s="37"/>
      <c r="AD33" s="37"/>
    </row>
    <row r="34" spans="6:30" ht="24.75" customHeight="1" x14ac:dyDescent="0.2">
      <c r="AC34" s="58"/>
      <c r="AD34" s="58"/>
    </row>
    <row r="35" spans="6:30" ht="24.75" customHeight="1" x14ac:dyDescent="0.2">
      <c r="AC35" s="18"/>
      <c r="AD35" s="18"/>
    </row>
  </sheetData>
  <autoFilter ref="C8:D25"/>
  <mergeCells count="21">
    <mergeCell ref="Q6:R6"/>
    <mergeCell ref="F6:H6"/>
    <mergeCell ref="I6:K6"/>
    <mergeCell ref="L6:N6"/>
    <mergeCell ref="O6:P6"/>
    <mergeCell ref="F25:AB25"/>
    <mergeCell ref="AD6:AD8"/>
    <mergeCell ref="F7:H7"/>
    <mergeCell ref="I7:K7"/>
    <mergeCell ref="L7:N7"/>
    <mergeCell ref="O7:P7"/>
    <mergeCell ref="Q7:R7"/>
    <mergeCell ref="S7:U7"/>
    <mergeCell ref="V7:X7"/>
    <mergeCell ref="Y7:Z7"/>
    <mergeCell ref="S6:U6"/>
    <mergeCell ref="V6:X6"/>
    <mergeCell ref="Y6:Z6"/>
    <mergeCell ref="AA6:AA8"/>
    <mergeCell ref="AB6:AB8"/>
    <mergeCell ref="AC6:AC8"/>
  </mergeCells>
  <pageMargins left="0.70866141732283472" right="0.70866141732283472" top="0.61250000000000004" bottom="0.78740157480314965" header="0.31496062992125984" footer="0.31496062992125984"/>
  <pageSetup paperSize="9" scale="60" orientation="landscape" r:id="rId1"/>
  <headerFooter>
    <oddHeader>&amp;LPříloha č. 2.2 Výkaz výměr části č. 2 Úklidové služby pro budovu Na Hradě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view="pageBreakPreview" zoomScale="60" zoomScaleNormal="100" workbookViewId="0">
      <selection activeCell="A9" sqref="A9"/>
    </sheetView>
  </sheetViews>
  <sheetFormatPr defaultRowHeight="12.75" x14ac:dyDescent="0.2"/>
  <cols>
    <col min="1" max="1" width="42.5703125" style="114" customWidth="1"/>
    <col min="2" max="2" width="15.140625" style="123" customWidth="1"/>
    <col min="3" max="3" width="12.5703125" style="114" customWidth="1"/>
    <col min="4" max="4" width="9.85546875" style="114" customWidth="1"/>
    <col min="5" max="7" width="12.5703125" style="114" customWidth="1"/>
    <col min="8" max="16384" width="9.140625" style="114"/>
  </cols>
  <sheetData>
    <row r="1" spans="1:7" x14ac:dyDescent="0.2">
      <c r="A1" s="112" t="s">
        <v>121</v>
      </c>
      <c r="B1" s="113"/>
    </row>
    <row r="2" spans="1:7" x14ac:dyDescent="0.2">
      <c r="A2" s="112"/>
      <c r="B2" s="113"/>
    </row>
    <row r="3" spans="1:7" x14ac:dyDescent="0.2">
      <c r="A3" s="112" t="s">
        <v>156</v>
      </c>
      <c r="B3" s="113"/>
    </row>
    <row r="4" spans="1:7" s="119" customFormat="1" ht="25.5" x14ac:dyDescent="0.2">
      <c r="A4" s="115"/>
      <c r="B4" s="116" t="s">
        <v>135</v>
      </c>
      <c r="C4" s="117" t="s">
        <v>122</v>
      </c>
      <c r="D4" s="117" t="s">
        <v>44</v>
      </c>
      <c r="E4" s="118" t="s">
        <v>136</v>
      </c>
      <c r="F4" s="118" t="s">
        <v>26</v>
      </c>
      <c r="G4" s="118" t="s">
        <v>27</v>
      </c>
    </row>
    <row r="5" spans="1:7" ht="25.5" x14ac:dyDescent="0.2">
      <c r="A5" s="107" t="s">
        <v>123</v>
      </c>
      <c r="B5" s="120">
        <f>C5/12</f>
        <v>7.5</v>
      </c>
      <c r="C5" s="107">
        <v>90</v>
      </c>
      <c r="D5" s="121" t="s">
        <v>130</v>
      </c>
      <c r="E5" s="122"/>
      <c r="F5" s="121">
        <f t="shared" ref="F5:F10" si="0">B5*E5</f>
        <v>0</v>
      </c>
      <c r="G5" s="121">
        <f>C5*E5</f>
        <v>0</v>
      </c>
    </row>
    <row r="6" spans="1:7" x14ac:dyDescent="0.2">
      <c r="A6" s="107" t="s">
        <v>124</v>
      </c>
      <c r="B6" s="120">
        <f t="shared" ref="B6:B13" si="1">C6/12</f>
        <v>0.83333333333333337</v>
      </c>
      <c r="C6" s="107">
        <v>10</v>
      </c>
      <c r="D6" s="121" t="s">
        <v>126</v>
      </c>
      <c r="E6" s="122"/>
      <c r="F6" s="121">
        <f t="shared" si="0"/>
        <v>0</v>
      </c>
      <c r="G6" s="121">
        <f t="shared" ref="G6:G10" si="2">C6*E6</f>
        <v>0</v>
      </c>
    </row>
    <row r="7" spans="1:7" ht="25.5" x14ac:dyDescent="0.2">
      <c r="A7" s="107" t="s">
        <v>125</v>
      </c>
      <c r="B7" s="120">
        <f t="shared" si="1"/>
        <v>12500</v>
      </c>
      <c r="C7" s="107">
        <v>150000</v>
      </c>
      <c r="D7" s="121" t="s">
        <v>126</v>
      </c>
      <c r="E7" s="122"/>
      <c r="F7" s="121">
        <f t="shared" si="0"/>
        <v>0</v>
      </c>
      <c r="G7" s="121">
        <f t="shared" si="2"/>
        <v>0</v>
      </c>
    </row>
    <row r="8" spans="1:7" x14ac:dyDescent="0.2">
      <c r="A8" s="107" t="s">
        <v>127</v>
      </c>
      <c r="B8" s="120">
        <f t="shared" si="1"/>
        <v>2.25</v>
      </c>
      <c r="C8" s="107">
        <v>27</v>
      </c>
      <c r="D8" s="121" t="s">
        <v>128</v>
      </c>
      <c r="E8" s="122"/>
      <c r="F8" s="121">
        <f t="shared" si="0"/>
        <v>0</v>
      </c>
      <c r="G8" s="121">
        <f t="shared" si="2"/>
        <v>0</v>
      </c>
    </row>
    <row r="9" spans="1:7" ht="38.25" x14ac:dyDescent="0.2">
      <c r="A9" s="107" t="s">
        <v>129</v>
      </c>
      <c r="B9" s="120">
        <f t="shared" si="1"/>
        <v>200</v>
      </c>
      <c r="C9" s="107">
        <v>2400</v>
      </c>
      <c r="D9" s="121" t="s">
        <v>126</v>
      </c>
      <c r="E9" s="122"/>
      <c r="F9" s="121">
        <f t="shared" si="0"/>
        <v>0</v>
      </c>
      <c r="G9" s="121">
        <f t="shared" si="2"/>
        <v>0</v>
      </c>
    </row>
    <row r="10" spans="1:7" ht="25.5" x14ac:dyDescent="0.2">
      <c r="A10" s="108" t="s">
        <v>131</v>
      </c>
      <c r="B10" s="120">
        <f t="shared" si="1"/>
        <v>96.666666666666671</v>
      </c>
      <c r="C10" s="107">
        <f>560+600</f>
        <v>1160</v>
      </c>
      <c r="D10" s="121" t="s">
        <v>126</v>
      </c>
      <c r="E10" s="122"/>
      <c r="F10" s="121">
        <f t="shared" si="0"/>
        <v>0</v>
      </c>
      <c r="G10" s="121">
        <f t="shared" si="2"/>
        <v>0</v>
      </c>
    </row>
    <row r="11" spans="1:7" ht="25.5" x14ac:dyDescent="0.2">
      <c r="A11" s="108" t="s">
        <v>132</v>
      </c>
      <c r="B11" s="120">
        <f t="shared" si="1"/>
        <v>140</v>
      </c>
      <c r="C11" s="109">
        <v>1680</v>
      </c>
      <c r="D11" s="121" t="s">
        <v>126</v>
      </c>
      <c r="E11" s="122"/>
      <c r="F11" s="121">
        <f t="shared" ref="F11:F13" si="3">B11*E11</f>
        <v>0</v>
      </c>
      <c r="G11" s="121">
        <f t="shared" ref="G11:G13" si="4">C11*E11</f>
        <v>0</v>
      </c>
    </row>
    <row r="12" spans="1:7" ht="25.5" x14ac:dyDescent="0.2">
      <c r="A12" s="108" t="s">
        <v>133</v>
      </c>
      <c r="B12" s="120">
        <f t="shared" si="1"/>
        <v>5</v>
      </c>
      <c r="C12" s="109">
        <v>60</v>
      </c>
      <c r="D12" s="121" t="s">
        <v>126</v>
      </c>
      <c r="E12" s="122"/>
      <c r="F12" s="121">
        <f t="shared" si="3"/>
        <v>0</v>
      </c>
      <c r="G12" s="121">
        <f t="shared" si="4"/>
        <v>0</v>
      </c>
    </row>
    <row r="13" spans="1:7" ht="25.5" x14ac:dyDescent="0.2">
      <c r="A13" s="108" t="s">
        <v>134</v>
      </c>
      <c r="B13" s="120">
        <f t="shared" si="1"/>
        <v>7.5</v>
      </c>
      <c r="C13" s="110">
        <v>90</v>
      </c>
      <c r="D13" s="121" t="s">
        <v>126</v>
      </c>
      <c r="E13" s="122"/>
      <c r="F13" s="121">
        <f t="shared" si="3"/>
        <v>0</v>
      </c>
      <c r="G13" s="121">
        <f t="shared" si="4"/>
        <v>0</v>
      </c>
    </row>
    <row r="15" spans="1:7" x14ac:dyDescent="0.2">
      <c r="E15" s="124" t="s">
        <v>137</v>
      </c>
      <c r="F15" s="124">
        <f>SUM(F8:F14)</f>
        <v>0</v>
      </c>
      <c r="G15" s="124">
        <f>SUM(G8:G14)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5" orientation="portrait" r:id="rId1"/>
  <headerFooter>
    <oddHeader>&amp;LPříloha č. 2.2 Výkaz výměr části č. 2 Úklidové služby pro budovu Na Hradě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="90" zoomScaleNormal="90" workbookViewId="0">
      <selection activeCell="B28" sqref="A28:XFD28"/>
    </sheetView>
  </sheetViews>
  <sheetFormatPr defaultRowHeight="12.75" x14ac:dyDescent="0.2"/>
  <cols>
    <col min="1" max="1" width="13" customWidth="1"/>
    <col min="2" max="2" width="44.5703125" customWidth="1"/>
    <col min="3" max="3" width="18.85546875" customWidth="1"/>
    <col min="4" max="4" width="20.7109375" customWidth="1"/>
    <col min="5" max="5" width="17" customWidth="1"/>
    <col min="6" max="6" width="18.7109375" customWidth="1"/>
    <col min="7" max="7" width="15.7109375" customWidth="1"/>
    <col min="8" max="8" width="16" customWidth="1"/>
  </cols>
  <sheetData>
    <row r="1" spans="1:8" x14ac:dyDescent="0.2">
      <c r="A1" s="147" t="s">
        <v>153</v>
      </c>
    </row>
    <row r="3" spans="1:8" x14ac:dyDescent="0.2">
      <c r="A3" s="149" t="s">
        <v>154</v>
      </c>
    </row>
    <row r="4" spans="1:8" ht="13.5" thickBot="1" x14ac:dyDescent="0.25"/>
    <row r="5" spans="1:8" ht="13.5" thickBot="1" x14ac:dyDescent="0.25">
      <c r="A5" s="111" t="s">
        <v>48</v>
      </c>
      <c r="B5" s="153"/>
      <c r="C5" s="204" t="s">
        <v>36</v>
      </c>
      <c r="D5" s="205"/>
      <c r="E5" s="205"/>
      <c r="F5" s="205"/>
      <c r="G5" s="205"/>
      <c r="H5" s="206"/>
    </row>
    <row r="6" spans="1:8" ht="13.5" customHeight="1" thickBot="1" x14ac:dyDescent="0.25">
      <c r="A6" s="198">
        <v>0.8</v>
      </c>
      <c r="B6" s="210" t="s">
        <v>42</v>
      </c>
      <c r="C6" s="207" t="s">
        <v>37</v>
      </c>
      <c r="D6" s="208"/>
      <c r="E6" s="208" t="s">
        <v>38</v>
      </c>
      <c r="F6" s="208"/>
      <c r="G6" s="208" t="s">
        <v>39</v>
      </c>
      <c r="H6" s="209"/>
    </row>
    <row r="7" spans="1:8" ht="13.5" thickBot="1" x14ac:dyDescent="0.25">
      <c r="A7" s="199"/>
      <c r="B7" s="211"/>
      <c r="C7" s="73" t="s">
        <v>40</v>
      </c>
      <c r="D7" s="74" t="s">
        <v>41</v>
      </c>
      <c r="E7" s="74" t="s">
        <v>40</v>
      </c>
      <c r="F7" s="74" t="s">
        <v>41</v>
      </c>
      <c r="G7" s="74" t="s">
        <v>40</v>
      </c>
      <c r="H7" s="75" t="s">
        <v>41</v>
      </c>
    </row>
    <row r="8" spans="1:8" x14ac:dyDescent="0.2">
      <c r="A8" s="199"/>
      <c r="B8" s="155" t="s">
        <v>33</v>
      </c>
      <c r="C8" s="158">
        <f>'1.NP'!AC47</f>
        <v>0</v>
      </c>
      <c r="D8" s="159">
        <f>'1.NP'!AD47</f>
        <v>0</v>
      </c>
      <c r="E8" s="159">
        <f t="shared" ref="E8:E10" si="0">C8*0.21</f>
        <v>0</v>
      </c>
      <c r="F8" s="159">
        <f t="shared" ref="F8:F10" si="1">D8*0.21</f>
        <v>0</v>
      </c>
      <c r="G8" s="159">
        <f t="shared" ref="G8:G10" si="2">C8+E8</f>
        <v>0</v>
      </c>
      <c r="H8" s="160">
        <f t="shared" ref="H8:H10" si="3">D8+F8</f>
        <v>0</v>
      </c>
    </row>
    <row r="9" spans="1:8" x14ac:dyDescent="0.2">
      <c r="A9" s="199"/>
      <c r="B9" s="155" t="s">
        <v>4</v>
      </c>
      <c r="C9" s="161">
        <f>'2.NP'!AC49</f>
        <v>0</v>
      </c>
      <c r="D9" s="69">
        <f>'2.NP'!AD49</f>
        <v>0</v>
      </c>
      <c r="E9" s="69">
        <f t="shared" si="0"/>
        <v>0</v>
      </c>
      <c r="F9" s="69">
        <f t="shared" si="1"/>
        <v>0</v>
      </c>
      <c r="G9" s="69">
        <f t="shared" si="2"/>
        <v>0</v>
      </c>
      <c r="H9" s="71">
        <f t="shared" si="3"/>
        <v>0</v>
      </c>
    </row>
    <row r="10" spans="1:8" x14ac:dyDescent="0.2">
      <c r="A10" s="199"/>
      <c r="B10" s="155" t="s">
        <v>34</v>
      </c>
      <c r="C10" s="161">
        <f>'3.NP'!AC33</f>
        <v>0</v>
      </c>
      <c r="D10" s="69">
        <f>'3.NP'!AD33</f>
        <v>0</v>
      </c>
      <c r="E10" s="69">
        <f t="shared" si="0"/>
        <v>0</v>
      </c>
      <c r="F10" s="69">
        <f t="shared" si="1"/>
        <v>0</v>
      </c>
      <c r="G10" s="69">
        <f t="shared" si="2"/>
        <v>0</v>
      </c>
      <c r="H10" s="71">
        <f t="shared" si="3"/>
        <v>0</v>
      </c>
    </row>
    <row r="11" spans="1:8" x14ac:dyDescent="0.2">
      <c r="A11" s="199"/>
      <c r="B11" s="155" t="s">
        <v>35</v>
      </c>
      <c r="C11" s="161">
        <f>'4.NP'!AC34</f>
        <v>0</v>
      </c>
      <c r="D11" s="69">
        <f>'4.NP'!AD34</f>
        <v>0</v>
      </c>
      <c r="E11" s="69">
        <f t="shared" ref="E11" si="4">C11*0.21</f>
        <v>0</v>
      </c>
      <c r="F11" s="69">
        <f t="shared" ref="F11" si="5">D11*0.21</f>
        <v>0</v>
      </c>
      <c r="G11" s="69">
        <f t="shared" ref="G11" si="6">C11+E11</f>
        <v>0</v>
      </c>
      <c r="H11" s="71">
        <f t="shared" ref="H11" si="7">D11+F11</f>
        <v>0</v>
      </c>
    </row>
    <row r="12" spans="1:8" ht="15" customHeight="1" x14ac:dyDescent="0.2">
      <c r="A12" s="199"/>
      <c r="B12" s="156" t="s">
        <v>49</v>
      </c>
      <c r="C12" s="162">
        <v>0</v>
      </c>
      <c r="D12" s="69">
        <f>C12*12</f>
        <v>0</v>
      </c>
      <c r="E12" s="69">
        <f>C12*0.21</f>
        <v>0</v>
      </c>
      <c r="F12" s="69">
        <f>D12*0.21</f>
        <v>0</v>
      </c>
      <c r="G12" s="69">
        <f>C12+E12</f>
        <v>0</v>
      </c>
      <c r="H12" s="71">
        <f>D12+F12</f>
        <v>0</v>
      </c>
    </row>
    <row r="13" spans="1:8" ht="15" x14ac:dyDescent="0.25">
      <c r="A13" s="199"/>
      <c r="B13" s="157" t="s">
        <v>138</v>
      </c>
      <c r="C13" s="161">
        <f>'Hygienický materiál'!F15</f>
        <v>0</v>
      </c>
      <c r="D13" s="69">
        <f>'Hygienický materiál'!G15</f>
        <v>0</v>
      </c>
      <c r="E13" s="69">
        <f>C13*0.21</f>
        <v>0</v>
      </c>
      <c r="F13" s="69">
        <f>D13*0.21</f>
        <v>0</v>
      </c>
      <c r="G13" s="69">
        <f>C13+E13</f>
        <v>0</v>
      </c>
      <c r="H13" s="71">
        <f>D13+F13</f>
        <v>0</v>
      </c>
    </row>
    <row r="14" spans="1:8" ht="33" customHeight="1" thickBot="1" x14ac:dyDescent="0.25">
      <c r="A14" s="200"/>
      <c r="B14" s="154" t="s">
        <v>31</v>
      </c>
      <c r="C14" s="163">
        <f>SUM(C8:C13)</f>
        <v>0</v>
      </c>
      <c r="D14" s="72">
        <f t="shared" ref="D14:H14" si="8">SUM(D8:D13)</f>
        <v>0</v>
      </c>
      <c r="E14" s="72">
        <f t="shared" si="8"/>
        <v>0</v>
      </c>
      <c r="F14" s="72">
        <f t="shared" si="8"/>
        <v>0</v>
      </c>
      <c r="G14" s="72">
        <f t="shared" si="8"/>
        <v>0</v>
      </c>
      <c r="H14" s="164">
        <f t="shared" si="8"/>
        <v>0</v>
      </c>
    </row>
    <row r="15" spans="1:8" ht="36" customHeight="1" thickBot="1" x14ac:dyDescent="0.25">
      <c r="A15" s="20"/>
    </row>
    <row r="16" spans="1:8" ht="13.5" thickBot="1" x14ac:dyDescent="0.25">
      <c r="A16" s="20"/>
      <c r="B16" s="146"/>
      <c r="E16" s="201" t="s">
        <v>47</v>
      </c>
      <c r="F16" s="202"/>
      <c r="G16" s="203"/>
      <c r="H16" s="61"/>
    </row>
    <row r="17" spans="1:7" ht="33.75" customHeight="1" thickBot="1" x14ac:dyDescent="0.25">
      <c r="A17" s="70" t="s">
        <v>48</v>
      </c>
      <c r="B17" s="66" t="s">
        <v>139</v>
      </c>
      <c r="C17" s="67" t="s">
        <v>43</v>
      </c>
      <c r="D17" s="68" t="s">
        <v>44</v>
      </c>
      <c r="E17" s="142" t="s">
        <v>37</v>
      </c>
      <c r="F17" s="143" t="s">
        <v>38</v>
      </c>
      <c r="G17" s="143" t="s">
        <v>39</v>
      </c>
    </row>
    <row r="18" spans="1:7" ht="19.5" customHeight="1" x14ac:dyDescent="0.2">
      <c r="A18" s="195">
        <v>0.2</v>
      </c>
      <c r="B18" s="129" t="s">
        <v>140</v>
      </c>
      <c r="C18" s="133" t="s">
        <v>158</v>
      </c>
      <c r="D18" s="138" t="s">
        <v>45</v>
      </c>
      <c r="E18" s="150">
        <v>0</v>
      </c>
      <c r="F18" s="144">
        <f>E18*0.21</f>
        <v>0</v>
      </c>
      <c r="G18" s="145">
        <f>E18+F18</f>
        <v>0</v>
      </c>
    </row>
    <row r="19" spans="1:7" ht="25.5" x14ac:dyDescent="0.2">
      <c r="A19" s="196"/>
      <c r="B19" s="130" t="s">
        <v>143</v>
      </c>
      <c r="C19" s="134" t="s">
        <v>157</v>
      </c>
      <c r="D19" s="139" t="s">
        <v>46</v>
      </c>
      <c r="E19" s="151">
        <v>0</v>
      </c>
      <c r="F19" s="62">
        <f t="shared" ref="F19:F27" si="9">E19*0.21</f>
        <v>0</v>
      </c>
      <c r="G19" s="63">
        <f t="shared" ref="G19:G27" si="10">E19+F19</f>
        <v>0</v>
      </c>
    </row>
    <row r="20" spans="1:7" x14ac:dyDescent="0.2">
      <c r="A20" s="196"/>
      <c r="B20" s="131" t="s">
        <v>144</v>
      </c>
      <c r="C20" s="135">
        <v>750</v>
      </c>
      <c r="D20" s="140" t="s">
        <v>141</v>
      </c>
      <c r="E20" s="151">
        <v>0</v>
      </c>
      <c r="F20" s="62">
        <f t="shared" si="9"/>
        <v>0</v>
      </c>
      <c r="G20" s="63">
        <f t="shared" si="10"/>
        <v>0</v>
      </c>
    </row>
    <row r="21" spans="1:7" x14ac:dyDescent="0.2">
      <c r="A21" s="196"/>
      <c r="B21" s="131" t="s">
        <v>151</v>
      </c>
      <c r="C21" s="135">
        <v>200</v>
      </c>
      <c r="D21" s="140" t="s">
        <v>141</v>
      </c>
      <c r="E21" s="151">
        <v>0</v>
      </c>
      <c r="F21" s="62">
        <f t="shared" si="9"/>
        <v>0</v>
      </c>
      <c r="G21" s="63">
        <f t="shared" si="10"/>
        <v>0</v>
      </c>
    </row>
    <row r="22" spans="1:7" x14ac:dyDescent="0.2">
      <c r="A22" s="196"/>
      <c r="B22" s="131" t="s">
        <v>159</v>
      </c>
      <c r="C22" s="135">
        <v>491</v>
      </c>
      <c r="D22" s="140" t="s">
        <v>141</v>
      </c>
      <c r="E22" s="151">
        <v>0</v>
      </c>
      <c r="F22" s="62">
        <f t="shared" si="9"/>
        <v>0</v>
      </c>
      <c r="G22" s="63">
        <f t="shared" si="10"/>
        <v>0</v>
      </c>
    </row>
    <row r="23" spans="1:7" x14ac:dyDescent="0.2">
      <c r="A23" s="196"/>
      <c r="B23" s="131" t="s">
        <v>145</v>
      </c>
      <c r="C23" s="136">
        <v>42</v>
      </c>
      <c r="D23" s="140" t="s">
        <v>141</v>
      </c>
      <c r="E23" s="151">
        <v>0</v>
      </c>
      <c r="F23" s="62">
        <f t="shared" si="9"/>
        <v>0</v>
      </c>
      <c r="G23" s="63">
        <f t="shared" si="10"/>
        <v>0</v>
      </c>
    </row>
    <row r="24" spans="1:7" x14ac:dyDescent="0.2">
      <c r="A24" s="196"/>
      <c r="B24" s="131" t="s">
        <v>146</v>
      </c>
      <c r="C24" s="136">
        <v>900</v>
      </c>
      <c r="D24" s="140" t="s">
        <v>141</v>
      </c>
      <c r="E24" s="151">
        <v>0</v>
      </c>
      <c r="F24" s="62">
        <f t="shared" si="9"/>
        <v>0</v>
      </c>
      <c r="G24" s="63">
        <f t="shared" si="10"/>
        <v>0</v>
      </c>
    </row>
    <row r="25" spans="1:7" x14ac:dyDescent="0.2">
      <c r="A25" s="196"/>
      <c r="B25" s="131" t="s">
        <v>147</v>
      </c>
      <c r="C25" s="136">
        <v>35</v>
      </c>
      <c r="D25" s="140" t="s">
        <v>141</v>
      </c>
      <c r="E25" s="151">
        <v>0</v>
      </c>
      <c r="F25" s="62">
        <f t="shared" si="9"/>
        <v>0</v>
      </c>
      <c r="G25" s="63">
        <f t="shared" si="10"/>
        <v>0</v>
      </c>
    </row>
    <row r="26" spans="1:7" ht="25.5" x14ac:dyDescent="0.2">
      <c r="A26" s="196"/>
      <c r="B26" s="212" t="s">
        <v>148</v>
      </c>
      <c r="C26" s="136">
        <v>122.42</v>
      </c>
      <c r="D26" s="140" t="s">
        <v>141</v>
      </c>
      <c r="E26" s="151">
        <v>0</v>
      </c>
      <c r="F26" s="62">
        <f t="shared" si="9"/>
        <v>0</v>
      </c>
      <c r="G26" s="63">
        <f t="shared" si="10"/>
        <v>0</v>
      </c>
    </row>
    <row r="27" spans="1:7" x14ac:dyDescent="0.2">
      <c r="A27" s="196"/>
      <c r="B27" s="131" t="s">
        <v>160</v>
      </c>
      <c r="C27" s="136">
        <v>32</v>
      </c>
      <c r="D27" s="140" t="s">
        <v>142</v>
      </c>
      <c r="E27" s="151">
        <v>0</v>
      </c>
      <c r="F27" s="62">
        <f t="shared" si="9"/>
        <v>0</v>
      </c>
      <c r="G27" s="63">
        <f t="shared" si="10"/>
        <v>0</v>
      </c>
    </row>
  </sheetData>
  <mergeCells count="8">
    <mergeCell ref="A18:A27"/>
    <mergeCell ref="A6:A14"/>
    <mergeCell ref="E16:G16"/>
    <mergeCell ref="C5:H5"/>
    <mergeCell ref="C6:D6"/>
    <mergeCell ref="E6:F6"/>
    <mergeCell ref="G6:H6"/>
    <mergeCell ref="B6:B7"/>
  </mergeCells>
  <pageMargins left="0.7" right="0.7" top="0.49937500000000001" bottom="0.78740157499999996" header="0.3" footer="0.3"/>
  <pageSetup paperSize="9" scale="47" orientation="portrait" r:id="rId1"/>
  <headerFooter>
    <oddHeader>&amp;LPříloha č. 2.2 Výkaz výměr části č. 2 Úklidové služby pro budovu Na Hradě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sqref="A1:XFD15"/>
    </sheetView>
  </sheetViews>
  <sheetFormatPr defaultRowHeight="12.75" x14ac:dyDescent="0.2"/>
  <sheetData>
    <row r="1" spans="1:8" ht="13.5" thickBot="1" x14ac:dyDescent="0.25">
      <c r="A1" s="20"/>
      <c r="B1" s="146"/>
      <c r="E1" s="201" t="s">
        <v>47</v>
      </c>
      <c r="F1" s="202"/>
      <c r="G1" s="203"/>
      <c r="H1" s="61"/>
    </row>
    <row r="2" spans="1:8" ht="33.75" customHeight="1" thickBot="1" x14ac:dyDescent="0.25">
      <c r="A2" s="70" t="s">
        <v>48</v>
      </c>
      <c r="B2" s="66" t="s">
        <v>139</v>
      </c>
      <c r="C2" s="67" t="s">
        <v>43</v>
      </c>
      <c r="D2" s="68" t="s">
        <v>44</v>
      </c>
      <c r="E2" s="142" t="s">
        <v>37</v>
      </c>
      <c r="F2" s="143" t="s">
        <v>38</v>
      </c>
      <c r="G2" s="143" t="s">
        <v>39</v>
      </c>
    </row>
    <row r="3" spans="1:8" ht="19.5" customHeight="1" x14ac:dyDescent="0.2">
      <c r="A3" s="195">
        <v>0.2</v>
      </c>
      <c r="B3" s="129" t="s">
        <v>140</v>
      </c>
      <c r="C3" s="133" t="s">
        <v>158</v>
      </c>
      <c r="D3" s="138" t="s">
        <v>45</v>
      </c>
      <c r="E3" s="150">
        <v>0</v>
      </c>
      <c r="F3" s="144">
        <f>E3*0.21</f>
        <v>0</v>
      </c>
      <c r="G3" s="145">
        <f>E3+F3</f>
        <v>0</v>
      </c>
    </row>
    <row r="4" spans="1:8" ht="165.75" x14ac:dyDescent="0.2">
      <c r="A4" s="196"/>
      <c r="B4" s="130" t="s">
        <v>143</v>
      </c>
      <c r="C4" s="134" t="s">
        <v>157</v>
      </c>
      <c r="D4" s="139" t="s">
        <v>46</v>
      </c>
      <c r="E4" s="151">
        <v>0</v>
      </c>
      <c r="F4" s="62">
        <f t="shared" ref="F4:F13" si="0">E4*0.21</f>
        <v>0</v>
      </c>
      <c r="G4" s="63">
        <f t="shared" ref="G4:G13" si="1">E4+F4</f>
        <v>0</v>
      </c>
    </row>
    <row r="5" spans="1:8" x14ac:dyDescent="0.2">
      <c r="A5" s="196"/>
      <c r="B5" s="131" t="s">
        <v>144</v>
      </c>
      <c r="C5" s="135">
        <v>750</v>
      </c>
      <c r="D5" s="140" t="s">
        <v>141</v>
      </c>
      <c r="E5" s="151">
        <v>0</v>
      </c>
      <c r="F5" s="62">
        <f t="shared" si="0"/>
        <v>0</v>
      </c>
      <c r="G5" s="63">
        <f t="shared" si="1"/>
        <v>0</v>
      </c>
    </row>
    <row r="6" spans="1:8" x14ac:dyDescent="0.2">
      <c r="A6" s="196"/>
      <c r="B6" s="131" t="s">
        <v>151</v>
      </c>
      <c r="C6" s="135">
        <v>200</v>
      </c>
      <c r="D6" s="140" t="s">
        <v>141</v>
      </c>
      <c r="E6" s="151">
        <v>0</v>
      </c>
      <c r="F6" s="62">
        <f t="shared" si="0"/>
        <v>0</v>
      </c>
      <c r="G6" s="63">
        <f t="shared" si="1"/>
        <v>0</v>
      </c>
    </row>
    <row r="7" spans="1:8" x14ac:dyDescent="0.2">
      <c r="A7" s="196"/>
      <c r="B7" s="131" t="s">
        <v>152</v>
      </c>
      <c r="C7" s="135">
        <v>491</v>
      </c>
      <c r="D7" s="140" t="s">
        <v>141</v>
      </c>
      <c r="E7" s="151">
        <v>0</v>
      </c>
      <c r="F7" s="62">
        <f t="shared" si="0"/>
        <v>0</v>
      </c>
      <c r="G7" s="63">
        <f t="shared" si="1"/>
        <v>0</v>
      </c>
    </row>
    <row r="8" spans="1:8" x14ac:dyDescent="0.2">
      <c r="A8" s="196"/>
      <c r="B8" s="131" t="s">
        <v>145</v>
      </c>
      <c r="C8" s="136">
        <v>42</v>
      </c>
      <c r="D8" s="140" t="s">
        <v>141</v>
      </c>
      <c r="E8" s="151">
        <v>0</v>
      </c>
      <c r="F8" s="62">
        <f t="shared" si="0"/>
        <v>0</v>
      </c>
      <c r="G8" s="63">
        <f t="shared" si="1"/>
        <v>0</v>
      </c>
    </row>
    <row r="9" spans="1:8" x14ac:dyDescent="0.2">
      <c r="A9" s="196"/>
      <c r="B9" s="131" t="s">
        <v>146</v>
      </c>
      <c r="C9" s="136">
        <v>900</v>
      </c>
      <c r="D9" s="140" t="s">
        <v>141</v>
      </c>
      <c r="E9" s="151">
        <v>0</v>
      </c>
      <c r="F9" s="62">
        <f t="shared" si="0"/>
        <v>0</v>
      </c>
      <c r="G9" s="63">
        <f t="shared" si="1"/>
        <v>0</v>
      </c>
    </row>
    <row r="10" spans="1:8" x14ac:dyDescent="0.2">
      <c r="A10" s="196"/>
      <c r="B10" s="131" t="s">
        <v>147</v>
      </c>
      <c r="C10" s="136">
        <v>35</v>
      </c>
      <c r="D10" s="140" t="s">
        <v>141</v>
      </c>
      <c r="E10" s="151">
        <v>0</v>
      </c>
      <c r="F10" s="62">
        <f t="shared" si="0"/>
        <v>0</v>
      </c>
      <c r="G10" s="63">
        <f t="shared" si="1"/>
        <v>0</v>
      </c>
    </row>
    <row r="11" spans="1:8" x14ac:dyDescent="0.2">
      <c r="A11" s="196"/>
      <c r="B11" s="131" t="s">
        <v>148</v>
      </c>
      <c r="C11" s="136">
        <v>122.42</v>
      </c>
      <c r="D11" s="140" t="s">
        <v>141</v>
      </c>
      <c r="E11" s="151">
        <v>0</v>
      </c>
      <c r="F11" s="62">
        <f t="shared" si="0"/>
        <v>0</v>
      </c>
      <c r="G11" s="63">
        <f t="shared" si="1"/>
        <v>0</v>
      </c>
    </row>
    <row r="12" spans="1:8" x14ac:dyDescent="0.2">
      <c r="A12" s="196"/>
      <c r="B12" s="131" t="s">
        <v>149</v>
      </c>
      <c r="C12" s="136">
        <v>32</v>
      </c>
      <c r="D12" s="140" t="s">
        <v>142</v>
      </c>
      <c r="E12" s="151">
        <v>0</v>
      </c>
      <c r="F12" s="62">
        <f t="shared" si="0"/>
        <v>0</v>
      </c>
      <c r="G12" s="63">
        <f t="shared" si="1"/>
        <v>0</v>
      </c>
    </row>
    <row r="13" spans="1:8" ht="13.5" thickBot="1" x14ac:dyDescent="0.25">
      <c r="A13" s="197"/>
      <c r="B13" s="132" t="s">
        <v>150</v>
      </c>
      <c r="C13" s="137">
        <v>90</v>
      </c>
      <c r="D13" s="141" t="s">
        <v>142</v>
      </c>
      <c r="E13" s="152">
        <v>0</v>
      </c>
      <c r="F13" s="64">
        <f t="shared" si="0"/>
        <v>0</v>
      </c>
      <c r="G13" s="65">
        <f t="shared" si="1"/>
        <v>0</v>
      </c>
    </row>
  </sheetData>
  <mergeCells count="2">
    <mergeCell ref="E1:G1"/>
    <mergeCell ref="A3:A1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1.NP</vt:lpstr>
      <vt:lpstr>2.NP</vt:lpstr>
      <vt:lpstr>3.NP</vt:lpstr>
      <vt:lpstr>4.NP</vt:lpstr>
      <vt:lpstr>Hygienický materiál</vt:lpstr>
      <vt:lpstr>kalkulační model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2015-03-09T14:27:42Z</dcterms:created>
  <dcterms:modified xsi:type="dcterms:W3CDTF">2017-07-28T06:23:57Z</dcterms:modified>
</cp:coreProperties>
</file>