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5" yWindow="5205" windowWidth="23685" windowHeight="5085" activeTab="4"/>
  </bookViews>
  <sheets>
    <sheet name="1.NP" sheetId="4" r:id="rId1"/>
    <sheet name="2.NP" sheetId="1" r:id="rId2"/>
    <sheet name="3.NP" sheetId="2" r:id="rId3"/>
    <sheet name="Hygienický materiál" sheetId="15" r:id="rId4"/>
    <sheet name="kalkulační model" sheetId="14" r:id="rId5"/>
  </sheets>
  <definedNames>
    <definedName name="_xlnm._FilterDatabase" localSheetId="0" hidden="1">'1.NP'!$C$8:$D$35</definedName>
    <definedName name="_xlnm._FilterDatabase" localSheetId="1" hidden="1">'2.NP'!$C$8:$D$45</definedName>
    <definedName name="_xlnm._FilterDatabase" localSheetId="2" hidden="1">'3.NP'!$C$8:$D$28</definedName>
  </definedNames>
  <calcPr calcId="145621"/>
  <fileRecoveryPr autoRecover="0"/>
</workbook>
</file>

<file path=xl/calcChain.xml><?xml version="1.0" encoding="utf-8"?>
<calcChain xmlns="http://schemas.openxmlformats.org/spreadsheetml/2006/main">
  <c r="F24" i="14" l="1"/>
  <c r="G24" i="14" s="1"/>
  <c r="F23" i="14"/>
  <c r="G23" i="14" s="1"/>
  <c r="F22" i="14"/>
  <c r="G22" i="14" s="1"/>
  <c r="F21" i="14"/>
  <c r="G21" i="14" s="1"/>
  <c r="F20" i="14"/>
  <c r="G20" i="14" s="1"/>
  <c r="F19" i="14"/>
  <c r="G19" i="14" s="1"/>
  <c r="F18" i="14"/>
  <c r="G18" i="14" s="1"/>
  <c r="F17" i="14"/>
  <c r="G17" i="14" s="1"/>
  <c r="D12" i="14" l="1"/>
  <c r="C12" i="14"/>
  <c r="E12" i="14" l="1"/>
  <c r="G12" i="14" s="1"/>
  <c r="F12" i="14"/>
  <c r="B6" i="15"/>
  <c r="F6" i="15" s="1"/>
  <c r="B7" i="15"/>
  <c r="F7" i="15" s="1"/>
  <c r="B8" i="15"/>
  <c r="B9" i="15"/>
  <c r="B10" i="15"/>
  <c r="B11" i="15"/>
  <c r="C10" i="15"/>
  <c r="F11" i="15"/>
  <c r="G9" i="15"/>
  <c r="F9" i="15"/>
  <c r="G8" i="15"/>
  <c r="F8" i="15"/>
  <c r="G7" i="15"/>
  <c r="G6" i="15"/>
  <c r="H12" i="14" l="1"/>
  <c r="F10" i="15"/>
  <c r="F13" i="15" s="1"/>
  <c r="G10" i="15"/>
  <c r="G13" i="15" s="1"/>
  <c r="G11" i="15"/>
  <c r="AD34" i="4" l="1"/>
  <c r="E11" i="14" l="1"/>
  <c r="G11" i="14" s="1"/>
  <c r="D11" i="14"/>
  <c r="F11" i="14" s="1"/>
  <c r="H11" i="14" l="1"/>
  <c r="AD27" i="2"/>
  <c r="AD24" i="2"/>
  <c r="AC45" i="1" l="1"/>
  <c r="AC28" i="2"/>
  <c r="C10" i="14" s="1"/>
  <c r="AD24" i="1"/>
  <c r="AD9" i="1"/>
  <c r="AD9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5" i="2"/>
  <c r="AD26" i="2"/>
  <c r="AD10" i="2"/>
  <c r="AD19" i="1"/>
  <c r="AD20" i="1"/>
  <c r="AD39" i="1"/>
  <c r="AD11" i="1"/>
  <c r="AD12" i="1"/>
  <c r="AD13" i="1"/>
  <c r="AD14" i="1"/>
  <c r="AD15" i="1"/>
  <c r="AD16" i="1"/>
  <c r="AD17" i="1"/>
  <c r="AD18" i="1"/>
  <c r="AD21" i="1"/>
  <c r="AD22" i="1"/>
  <c r="AD23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40" i="1"/>
  <c r="AD41" i="1"/>
  <c r="AD42" i="1"/>
  <c r="AD43" i="1"/>
  <c r="AD44" i="1"/>
  <c r="AD10" i="1"/>
  <c r="AC35" i="4"/>
  <c r="C8" i="14" s="1"/>
  <c r="AD20" i="4"/>
  <c r="AD33" i="4"/>
  <c r="AD32" i="4"/>
  <c r="AD31" i="4"/>
  <c r="AD30" i="4"/>
  <c r="AD29" i="4"/>
  <c r="AD28" i="4"/>
  <c r="AD27" i="4"/>
  <c r="AD26" i="4"/>
  <c r="AD25" i="4"/>
  <c r="AD24" i="4"/>
  <c r="AD23" i="4"/>
  <c r="AD22" i="4"/>
  <c r="AD21" i="4"/>
  <c r="AD19" i="4"/>
  <c r="AD18" i="4"/>
  <c r="AD17" i="4"/>
  <c r="AD16" i="4"/>
  <c r="AD15" i="4"/>
  <c r="AD14" i="4"/>
  <c r="AD13" i="4"/>
  <c r="AD12" i="4"/>
  <c r="AD11" i="4"/>
  <c r="AD10" i="4"/>
  <c r="AD9" i="4"/>
  <c r="E8" i="14" l="1"/>
  <c r="AD35" i="4"/>
  <c r="D8" i="14" s="1"/>
  <c r="C9" i="14"/>
  <c r="E9" i="14" s="1"/>
  <c r="G9" i="14" s="1"/>
  <c r="E10" i="14"/>
  <c r="G10" i="14" s="1"/>
  <c r="AD28" i="2"/>
  <c r="D10" i="14" s="1"/>
  <c r="AD45" i="1"/>
  <c r="D9" i="14" s="1"/>
  <c r="G8" i="14" l="1"/>
  <c r="G13" i="14" s="1"/>
  <c r="E13" i="14"/>
  <c r="F8" i="14"/>
  <c r="D13" i="14"/>
  <c r="C13" i="14"/>
  <c r="F9" i="14"/>
  <c r="H9" i="14" s="1"/>
  <c r="F10" i="14"/>
  <c r="H10" i="14" s="1"/>
  <c r="E35" i="4"/>
  <c r="E28" i="2"/>
  <c r="E45" i="1"/>
  <c r="H8" i="14" l="1"/>
  <c r="H13" i="14" s="1"/>
  <c r="F13" i="14"/>
</calcChain>
</file>

<file path=xl/comments1.xml><?xml version="1.0" encoding="utf-8"?>
<comments xmlns="http://schemas.openxmlformats.org/spreadsheetml/2006/main">
  <authors>
    <author>Autor</author>
  </authors>
  <commentList>
    <comment ref="Q6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jeden koš na celé patro?</t>
        </r>
      </text>
    </comment>
  </commentList>
</comments>
</file>

<file path=xl/sharedStrings.xml><?xml version="1.0" encoding="utf-8"?>
<sst xmlns="http://schemas.openxmlformats.org/spreadsheetml/2006/main" count="535" uniqueCount="158">
  <si>
    <t>označení</t>
  </si>
  <si>
    <t>funkce</t>
  </si>
  <si>
    <t>KER. DLAŽBA 1</t>
  </si>
  <si>
    <t>povrch</t>
  </si>
  <si>
    <t>2. NP</t>
  </si>
  <si>
    <t>podlahová plocha m2</t>
  </si>
  <si>
    <t>den</t>
  </si>
  <si>
    <t>týden</t>
  </si>
  <si>
    <t>měsíc</t>
  </si>
  <si>
    <t>úklid ostatního nábytku (prach)</t>
  </si>
  <si>
    <t>odpadkový koš</t>
  </si>
  <si>
    <t>mytí umyvadel</t>
  </si>
  <si>
    <t>mytí topných těles</t>
  </si>
  <si>
    <t>rok</t>
  </si>
  <si>
    <t>3.NP</t>
  </si>
  <si>
    <t>úklid podlahy</t>
  </si>
  <si>
    <t>mytí  dveří + rámy</t>
  </si>
  <si>
    <t>1.NP</t>
  </si>
  <si>
    <t>odpadkový koš tříděný odpad</t>
  </si>
  <si>
    <t>jiné požadavky</t>
  </si>
  <si>
    <t>dezinfekce</t>
  </si>
  <si>
    <t>s doprovodem</t>
  </si>
  <si>
    <t>stroj</t>
  </si>
  <si>
    <t>budova</t>
  </si>
  <si>
    <t>úklid prac. stolů na vyžádání</t>
  </si>
  <si>
    <t>prázdninový režim</t>
  </si>
  <si>
    <t>cena/měsíc bez DPH</t>
  </si>
  <si>
    <t>cena/rok bez DPH</t>
  </si>
  <si>
    <t>Nabídková cena u frekvence 4 X rok bude uváděna jako cena měsíční tj. jednotková cena měsíční / 3</t>
  </si>
  <si>
    <t>Průměrný počet pracovních dnů/měsíc je 21</t>
  </si>
  <si>
    <t>četnost</t>
  </si>
  <si>
    <t>ne</t>
  </si>
  <si>
    <t>Celkem</t>
  </si>
  <si>
    <t>Nabídková cena u frekvence 1x rok bude uváděna jako cena měsíční tj. jednostková cena roční /12</t>
  </si>
  <si>
    <t>1. NP</t>
  </si>
  <si>
    <t>3. NP</t>
  </si>
  <si>
    <t>Nabídková cena</t>
  </si>
  <si>
    <t>bez DPH</t>
  </si>
  <si>
    <t>DPH</t>
  </si>
  <si>
    <t>vč. DPH</t>
  </si>
  <si>
    <t>cena/měsíc</t>
  </si>
  <si>
    <t>cena/rok</t>
  </si>
  <si>
    <t>A - pravidelně prováděné úklidové práce</t>
  </si>
  <si>
    <t>C - mimořádný úklid</t>
  </si>
  <si>
    <t>předpokládaný objem</t>
  </si>
  <si>
    <t>jednotka</t>
  </si>
  <si>
    <t>kč/h</t>
  </si>
  <si>
    <t>Kč/m2</t>
  </si>
  <si>
    <t>Kč/h</t>
  </si>
  <si>
    <t>Jednotková cena</t>
  </si>
  <si>
    <t>Váha kriteria</t>
  </si>
  <si>
    <t>B - Stálá úklidová služba</t>
  </si>
  <si>
    <t xml:space="preserve">C 1 -Úklidové práce po stavební rekonstrukci </t>
  </si>
  <si>
    <t>Prázdninový režim = cena/měsíc * 8, úklid nebude z pravidla prováděn v měsících 06, 07, 08, 09 (přesný termín určí zadavatel)</t>
  </si>
  <si>
    <t>122a</t>
  </si>
  <si>
    <t>122b</t>
  </si>
  <si>
    <t>chodba k interně</t>
  </si>
  <si>
    <t>kancelář</t>
  </si>
  <si>
    <t>věšáková šatna</t>
  </si>
  <si>
    <t>schodiště</t>
  </si>
  <si>
    <t>strojovna ÚT</t>
  </si>
  <si>
    <t>WC - muži</t>
  </si>
  <si>
    <t>předsíň - WC muži</t>
  </si>
  <si>
    <t>umývárna před WC muži</t>
  </si>
  <si>
    <t>WC pro imobilní</t>
  </si>
  <si>
    <t>úklidová místnost</t>
  </si>
  <si>
    <t>umývárna před WC ženy</t>
  </si>
  <si>
    <t>WC - ženy</t>
  </si>
  <si>
    <t>předsíň - WC  ženy</t>
  </si>
  <si>
    <t>rozvodna silnoproudu</t>
  </si>
  <si>
    <t>foyer</t>
  </si>
  <si>
    <t>turniket</t>
  </si>
  <si>
    <t>recepce</t>
  </si>
  <si>
    <t>seminární místnost EC 1</t>
  </si>
  <si>
    <t>seminární místnost EC 2</t>
  </si>
  <si>
    <t>přípravna- kancelář</t>
  </si>
  <si>
    <t>posluchárna EC /u katedry/</t>
  </si>
  <si>
    <t>schodiště dřevěné</t>
  </si>
  <si>
    <t>lakovaný buk</t>
  </si>
  <si>
    <t>GUMA</t>
  </si>
  <si>
    <t>LINOLEUM Veneto xf² TARKETT</t>
  </si>
  <si>
    <t>KOBEREC</t>
  </si>
  <si>
    <t>ANO</t>
  </si>
  <si>
    <r>
      <t>1004 m</t>
    </r>
    <r>
      <rPr>
        <sz val="8"/>
        <color indexed="8"/>
        <rFont val="Calibri"/>
        <family val="2"/>
        <charset val="238"/>
      </rPr>
      <t>²</t>
    </r>
  </si>
  <si>
    <t>prosklené plochy (fasády, zábradlí, dveře, příčky)</t>
  </si>
  <si>
    <t>výškové práce</t>
  </si>
  <si>
    <t>1 x ročně</t>
  </si>
  <si>
    <t>BETON S NÁTĚREM</t>
  </si>
  <si>
    <t>231a</t>
  </si>
  <si>
    <t>231b</t>
  </si>
  <si>
    <t>šatny /skříňky/</t>
  </si>
  <si>
    <t>převlékací box</t>
  </si>
  <si>
    <t>chodba před WC</t>
  </si>
  <si>
    <t>předsíň - WC ženy</t>
  </si>
  <si>
    <t>sprcha ženy</t>
  </si>
  <si>
    <t>umývárna přd WC muži</t>
  </si>
  <si>
    <t>sprcha muži</t>
  </si>
  <si>
    <t>sklad</t>
  </si>
  <si>
    <t>výtah</t>
  </si>
  <si>
    <t>pisoáry</t>
  </si>
  <si>
    <t>předsíň WC ženy</t>
  </si>
  <si>
    <t>umývárna před WC zaměstnanci</t>
  </si>
  <si>
    <t>WC zaměstnanci</t>
  </si>
  <si>
    <t>komunikační prostor vč. Galerie</t>
  </si>
  <si>
    <t>technické zázemí EC</t>
  </si>
  <si>
    <t>seminární místnost EC 3</t>
  </si>
  <si>
    <t>seminární místnost EC 4</t>
  </si>
  <si>
    <t>pracovna PGS</t>
  </si>
  <si>
    <t>balkon</t>
  </si>
  <si>
    <t>posluchárna EC včetně galerie</t>
  </si>
  <si>
    <t>režie, tlumočník EC</t>
  </si>
  <si>
    <t>stroj, 1 x měs. vytření skříněk</t>
  </si>
  <si>
    <t>TEPOVÁNÍ 4x ROČNĚ</t>
  </si>
  <si>
    <t>dezinfekce, tepování 4x R.</t>
  </si>
  <si>
    <t>strojovna vzduchotechniky</t>
  </si>
  <si>
    <t>sklad - výdejna plášťů</t>
  </si>
  <si>
    <t>komunikační prostor /před WC/</t>
  </si>
  <si>
    <t>chodba se schodištěm</t>
  </si>
  <si>
    <t>studovna a knihovna</t>
  </si>
  <si>
    <t>počítačová místnost</t>
  </si>
  <si>
    <t>předsíň strojovny</t>
  </si>
  <si>
    <t>komora chlazení</t>
  </si>
  <si>
    <t>strojovna chlazení</t>
  </si>
  <si>
    <t>požární větrání</t>
  </si>
  <si>
    <t>LINOLEUM Veneto xf² TARKETT a lak. BUK</t>
  </si>
  <si>
    <t>Hygienický materiál</t>
  </si>
  <si>
    <t>předpokládaný objem/rok</t>
  </si>
  <si>
    <t>toaletní papír - recyklovaný, dvouvrstvý, bílý, průměr 19cm, návin 120m</t>
  </si>
  <si>
    <t>role</t>
  </si>
  <si>
    <t xml:space="preserve">gelová sítka do pisoáru </t>
  </si>
  <si>
    <t>papírové ručníky ZZ -  dvouvrstvé bílé recyklované, rozměry 230x232 mm</t>
  </si>
  <si>
    <t>ks</t>
  </si>
  <si>
    <t>tekuté mýdlo s glyceryninem</t>
  </si>
  <si>
    <t>l</t>
  </si>
  <si>
    <t>mikrotenové sáčky do odpadkových košů pro běžný kancelářský odpad, objem 60l</t>
  </si>
  <si>
    <t>mikrotenové sáčky do odpadkových košů pro běžný kancelářský odpad, objem 120l</t>
  </si>
  <si>
    <t>1350 m2</t>
  </si>
  <si>
    <t>226 m2</t>
  </si>
  <si>
    <t>154 m2</t>
  </si>
  <si>
    <t>340 m2</t>
  </si>
  <si>
    <t>406 m2</t>
  </si>
  <si>
    <t>598 m2</t>
  </si>
  <si>
    <t>5 hod/měsíc</t>
  </si>
  <si>
    <t>předpokládaný objem/měsíc</t>
  </si>
  <si>
    <t>jednotková cena bez DPH</t>
  </si>
  <si>
    <t>CELKEM:</t>
  </si>
  <si>
    <t>C - Hygienický materiál</t>
  </si>
  <si>
    <t>C 3 - Strojové mytí podlah + polymerizace podlah (vosky)</t>
  </si>
  <si>
    <t>C 4 - Strojové mytí podlah dlažba</t>
  </si>
  <si>
    <t>C 5 - Mytí a ošetření plovoucí podlahy</t>
  </si>
  <si>
    <t>Kalkulační model</t>
  </si>
  <si>
    <t>Část 3 – Úklidové služby pro budovu Výukového centra LF HK</t>
  </si>
  <si>
    <t>Výukové centrum</t>
  </si>
  <si>
    <t>C 2 - Mimořádné úklidové práce před, v průběhu a po realizovaných společenských akcích, Kč/h</t>
  </si>
  <si>
    <t>C 6 - Mytí stěn soc. zařízení, chodby a zábradlí v celé jejich výšce</t>
  </si>
  <si>
    <t>C 7 - Mytí oken exteriér</t>
  </si>
  <si>
    <t>C 8 - Mytí oken interiér</t>
  </si>
  <si>
    <t>15/hodměsíc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</si>
</sst>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5]0.00"/>
    <numFmt numFmtId="165" formatCode="#,##0.00\ &quot;Kč&quot;"/>
  </numFmts>
  <fonts count="20" x14ac:knownFonts="1">
    <font>
      <sz val="10"/>
      <name val="Arial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24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indexed="8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b/>
      <sz val="14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Border="1" applyProtection="1">
      <protection locked="0"/>
    </xf>
    <xf numFmtId="0" fontId="3" fillId="0" borderId="1" xfId="0" applyFont="1" applyBorder="1" applyAlignment="1" applyProtection="1">
      <alignment vertical="center" wrapText="1" readingOrder="1"/>
      <protection locked="0"/>
    </xf>
    <xf numFmtId="0" fontId="1" fillId="2" borderId="0" xfId="0" applyFont="1" applyFill="1" applyAlignment="1" applyProtection="1">
      <alignment wrapText="1" readingOrder="1"/>
      <protection locked="0"/>
    </xf>
    <xf numFmtId="0" fontId="3" fillId="2" borderId="0" xfId="0" applyFont="1" applyFill="1" applyAlignment="1" applyProtection="1">
      <alignment wrapText="1" readingOrder="1"/>
      <protection locked="0"/>
    </xf>
    <xf numFmtId="0" fontId="2" fillId="3" borderId="1" xfId="0" applyFont="1" applyFill="1" applyBorder="1" applyAlignment="1" applyProtection="1">
      <alignment horizontal="left" vertical="center" wrapText="1" readingOrder="1"/>
      <protection locked="0"/>
    </xf>
    <xf numFmtId="0" fontId="5" fillId="0" borderId="0" xfId="0" applyFont="1"/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 wrapText="1" readingOrder="1"/>
      <protection locked="0"/>
    </xf>
    <xf numFmtId="0" fontId="3" fillId="2" borderId="0" xfId="0" applyFont="1" applyFill="1" applyAlignment="1" applyProtection="1">
      <alignment horizontal="left" wrapText="1" readingOrder="1"/>
      <protection locked="0"/>
    </xf>
    <xf numFmtId="0" fontId="5" fillId="0" borderId="0" xfId="0" applyFont="1" applyAlignment="1">
      <alignment horizontal="left" wrapText="1"/>
    </xf>
    <xf numFmtId="0" fontId="7" fillId="3" borderId="1" xfId="0" applyFont="1" applyFill="1" applyBorder="1" applyAlignment="1" applyProtection="1">
      <alignment horizontal="left" vertical="center" wrapText="1" readingOrder="1"/>
      <protection locked="0"/>
    </xf>
    <xf numFmtId="164" fontId="3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3" fillId="0" borderId="1" xfId="0" applyFont="1" applyBorder="1" applyAlignment="1" applyProtection="1">
      <alignment horizontal="left" vertical="center" wrapText="1" readingOrder="1"/>
      <protection locked="0"/>
    </xf>
    <xf numFmtId="0" fontId="12" fillId="0" borderId="0" xfId="0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0" fillId="0" borderId="0" xfId="0" applyBorder="1"/>
    <xf numFmtId="165" fontId="14" fillId="0" borderId="2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5" fillId="0" borderId="0" xfId="0" applyFont="1" applyAlignment="1">
      <alignment vertical="center"/>
    </xf>
    <xf numFmtId="0" fontId="5" fillId="0" borderId="11" xfId="0" applyFont="1" applyBorder="1"/>
    <xf numFmtId="0" fontId="5" fillId="0" borderId="20" xfId="0" applyFont="1" applyBorder="1" applyAlignment="1">
      <alignment horizontal="center" vertical="center"/>
    </xf>
    <xf numFmtId="0" fontId="5" fillId="5" borderId="11" xfId="0" applyFont="1" applyFill="1" applyBorder="1"/>
    <xf numFmtId="0" fontId="5" fillId="0" borderId="2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 applyProtection="1">
      <alignment horizontal="left" vertical="center" wrapText="1" readingOrder="1"/>
      <protection locked="0"/>
    </xf>
    <xf numFmtId="164" fontId="13" fillId="0" borderId="1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Border="1"/>
    <xf numFmtId="0" fontId="5" fillId="0" borderId="11" xfId="0" applyFont="1" applyFill="1" applyBorder="1"/>
    <xf numFmtId="0" fontId="5" fillId="0" borderId="10" xfId="0" applyFont="1" applyBorder="1" applyAlignment="1">
      <alignment horizontal="center" vertical="center"/>
    </xf>
    <xf numFmtId="0" fontId="3" fillId="2" borderId="31" xfId="0" applyFont="1" applyFill="1" applyBorder="1" applyAlignment="1" applyProtection="1">
      <alignment horizontal="center" vertical="center" wrapText="1" readingOrder="1"/>
      <protection locked="0"/>
    </xf>
    <xf numFmtId="0" fontId="3" fillId="2" borderId="32" xfId="0" applyFont="1" applyFill="1" applyBorder="1" applyAlignment="1" applyProtection="1">
      <alignment horizontal="center" vertical="center" wrapText="1" readingOrder="1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44" xfId="0" applyFont="1" applyFill="1" applyBorder="1"/>
    <xf numFmtId="0" fontId="5" fillId="0" borderId="5" xfId="0" applyFont="1" applyFill="1" applyBorder="1" applyAlignment="1">
      <alignment horizontal="center" vertical="center"/>
    </xf>
    <xf numFmtId="165" fontId="14" fillId="0" borderId="0" xfId="0" applyNumberFormat="1" applyFont="1" applyBorder="1" applyAlignment="1" applyProtection="1">
      <alignment horizontal="right" vertical="center"/>
      <protection locked="0"/>
    </xf>
    <xf numFmtId="0" fontId="5" fillId="0" borderId="22" xfId="0" applyFont="1" applyBorder="1" applyAlignment="1">
      <alignment horizontal="center" vertical="center"/>
    </xf>
    <xf numFmtId="0" fontId="5" fillId="5" borderId="30" xfId="0" applyFont="1" applyFill="1" applyBorder="1"/>
    <xf numFmtId="0" fontId="8" fillId="0" borderId="0" xfId="0" applyFont="1" applyAlignment="1"/>
    <xf numFmtId="165" fontId="0" fillId="0" borderId="1" xfId="0" applyNumberFormat="1" applyBorder="1" applyAlignment="1">
      <alignment vertical="center"/>
    </xf>
    <xf numFmtId="165" fontId="0" fillId="0" borderId="1" xfId="0" applyNumberFormat="1" applyBorder="1"/>
    <xf numFmtId="165" fontId="0" fillId="0" borderId="59" xfId="0" applyNumberFormat="1" applyBorder="1"/>
    <xf numFmtId="165" fontId="0" fillId="0" borderId="62" xfId="0" applyNumberFormat="1" applyBorder="1" applyAlignment="1">
      <alignment horizontal="right" vertic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5" fillId="0" borderId="20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11" xfId="0" applyFont="1" applyFill="1" applyBorder="1"/>
    <xf numFmtId="0" fontId="8" fillId="0" borderId="0" xfId="0" applyFont="1" applyBorder="1" applyProtection="1">
      <protection locked="0"/>
    </xf>
    <xf numFmtId="0" fontId="5" fillId="2" borderId="0" xfId="0" applyFont="1" applyFill="1" applyBorder="1" applyAlignment="1" applyProtection="1">
      <alignment wrapText="1" readingOrder="1"/>
      <protection locked="0"/>
    </xf>
    <xf numFmtId="0" fontId="5" fillId="2" borderId="31" xfId="0" applyFont="1" applyFill="1" applyBorder="1" applyAlignment="1" applyProtection="1">
      <alignment horizontal="center" vertical="center" wrapText="1" readingOrder="1"/>
      <protection locked="0"/>
    </xf>
    <xf numFmtId="0" fontId="5" fillId="2" borderId="32" xfId="0" applyFont="1" applyFill="1" applyBorder="1" applyAlignment="1" applyProtection="1">
      <alignment horizontal="center" vertical="center" wrapText="1" readingOrder="1"/>
      <protection locked="0"/>
    </xf>
    <xf numFmtId="0" fontId="13" fillId="3" borderId="1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vertical="center" wrapText="1" readingOrder="1"/>
      <protection locked="0"/>
    </xf>
    <xf numFmtId="164" fontId="5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2" xfId="0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3" fillId="2" borderId="0" xfId="0" applyFont="1" applyFill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5" fillId="5" borderId="30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5" fillId="0" borderId="11" xfId="0" applyFont="1" applyBorder="1" applyAlignment="1">
      <alignment wrapText="1"/>
    </xf>
    <xf numFmtId="0" fontId="1" fillId="2" borderId="0" xfId="0" applyFont="1" applyFill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vertical="center" wrapText="1" readingOrder="1"/>
      <protection locked="0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9" fontId="6" fillId="0" borderId="51" xfId="0" applyNumberFormat="1" applyFont="1" applyBorder="1" applyAlignment="1">
      <alignment horizontal="center" vertical="center"/>
    </xf>
    <xf numFmtId="0" fontId="6" fillId="0" borderId="51" xfId="0" applyFont="1" applyBorder="1" applyAlignment="1">
      <alignment horizontal="left" vertical="center"/>
    </xf>
    <xf numFmtId="0" fontId="6" fillId="0" borderId="51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72" xfId="0" applyBorder="1" applyAlignment="1">
      <alignment horizontal="center"/>
    </xf>
    <xf numFmtId="0" fontId="16" fillId="0" borderId="0" xfId="0" applyFont="1" applyAlignment="1"/>
    <xf numFmtId="0" fontId="17" fillId="0" borderId="0" xfId="0" applyFont="1"/>
    <xf numFmtId="0" fontId="16" fillId="0" borderId="0" xfId="0" applyFont="1" applyAlignment="1">
      <alignment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1" xfId="0" applyFont="1" applyBorder="1"/>
    <xf numFmtId="0" fontId="17" fillId="6" borderId="1" xfId="0" applyFont="1" applyFill="1" applyBorder="1"/>
    <xf numFmtId="0" fontId="17" fillId="7" borderId="1" xfId="0" applyFont="1" applyFill="1" applyBorder="1"/>
    <xf numFmtId="4" fontId="16" fillId="0" borderId="0" xfId="0" applyNumberFormat="1" applyFont="1" applyAlignment="1"/>
    <xf numFmtId="4" fontId="17" fillId="0" borderId="1" xfId="0" applyNumberFormat="1" applyFont="1" applyBorder="1" applyAlignment="1">
      <alignment horizontal="center" wrapText="1"/>
    </xf>
    <xf numFmtId="4" fontId="18" fillId="0" borderId="1" xfId="0" applyNumberFormat="1" applyFont="1" applyBorder="1" applyAlignment="1">
      <alignment wrapText="1"/>
    </xf>
    <xf numFmtId="4" fontId="17" fillId="0" borderId="0" xfId="0" applyNumberFormat="1" applyFont="1"/>
    <xf numFmtId="0" fontId="6" fillId="0" borderId="58" xfId="0" applyFont="1" applyBorder="1" applyAlignment="1">
      <alignment horizontal="left" vertical="center"/>
    </xf>
    <xf numFmtId="0" fontId="0" fillId="0" borderId="58" xfId="0" applyBorder="1" applyAlignment="1">
      <alignment horizontal="left"/>
    </xf>
    <xf numFmtId="0" fontId="15" fillId="0" borderId="58" xfId="0" applyFont="1" applyFill="1" applyBorder="1" applyAlignment="1">
      <alignment horizontal="left"/>
    </xf>
    <xf numFmtId="0" fontId="6" fillId="0" borderId="54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left" vertical="center"/>
    </xf>
    <xf numFmtId="165" fontId="0" fillId="0" borderId="2" xfId="0" applyNumberFormat="1" applyFill="1" applyBorder="1"/>
    <xf numFmtId="165" fontId="0" fillId="0" borderId="1" xfId="0" applyNumberFormat="1" applyFill="1" applyBorder="1"/>
    <xf numFmtId="165" fontId="5" fillId="6" borderId="21" xfId="0" applyNumberFormat="1" applyFont="1" applyFill="1" applyBorder="1" applyAlignment="1" applyProtection="1">
      <alignment horizontal="right" vertical="center"/>
      <protection locked="0"/>
    </xf>
    <xf numFmtId="165" fontId="5" fillId="6" borderId="29" xfId="0" applyNumberFormat="1" applyFont="1" applyFill="1" applyBorder="1" applyAlignment="1" applyProtection="1">
      <alignment horizontal="right" vertical="center"/>
      <protection locked="0"/>
    </xf>
    <xf numFmtId="165" fontId="5" fillId="6" borderId="24" xfId="0" applyNumberFormat="1" applyFont="1" applyFill="1" applyBorder="1" applyAlignment="1" applyProtection="1">
      <alignment horizontal="right" vertical="center"/>
      <protection locked="0"/>
    </xf>
    <xf numFmtId="0" fontId="5" fillId="6" borderId="29" xfId="0" applyFont="1" applyFill="1" applyBorder="1" applyAlignment="1" applyProtection="1">
      <alignment horizontal="center" vertical="center"/>
      <protection locked="0"/>
    </xf>
    <xf numFmtId="0" fontId="6" fillId="0" borderId="53" xfId="0" applyFont="1" applyBorder="1" applyAlignment="1">
      <alignment horizontal="center"/>
    </xf>
    <xf numFmtId="165" fontId="0" fillId="6" borderId="1" xfId="0" applyNumberFormat="1" applyFill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5" fontId="0" fillId="0" borderId="6" xfId="0" applyNumberFormat="1" applyFill="1" applyBorder="1"/>
    <xf numFmtId="165" fontId="0" fillId="6" borderId="1" xfId="0" applyNumberFormat="1" applyFill="1" applyBorder="1"/>
    <xf numFmtId="0" fontId="0" fillId="0" borderId="73" xfId="0" applyBorder="1" applyAlignment="1">
      <alignment horizontal="center"/>
    </xf>
    <xf numFmtId="0" fontId="13" fillId="0" borderId="47" xfId="0" applyFont="1" applyFill="1" applyBorder="1" applyAlignment="1">
      <alignment horizontal="center" vertical="center" wrapText="1"/>
    </xf>
    <xf numFmtId="0" fontId="13" fillId="0" borderId="45" xfId="0" applyFont="1" applyFill="1" applyBorder="1" applyAlignment="1">
      <alignment horizontal="center" vertical="center" wrapText="1"/>
    </xf>
    <xf numFmtId="0" fontId="13" fillId="0" borderId="4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left" vertical="center"/>
    </xf>
    <xf numFmtId="0" fontId="14" fillId="0" borderId="27" xfId="0" applyFont="1" applyFill="1" applyBorder="1" applyAlignment="1">
      <alignment horizontal="left" vertical="center"/>
    </xf>
    <xf numFmtId="0" fontId="14" fillId="0" borderId="28" xfId="0" applyFont="1" applyFill="1" applyBorder="1" applyAlignment="1">
      <alignment horizontal="left" vertical="center"/>
    </xf>
    <xf numFmtId="0" fontId="13" fillId="0" borderId="47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horizontal="center" vertical="center"/>
    </xf>
    <xf numFmtId="0" fontId="5" fillId="0" borderId="70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52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66" xfId="0" applyFont="1" applyBorder="1" applyAlignment="1">
      <alignment horizontal="center"/>
    </xf>
    <xf numFmtId="0" fontId="6" fillId="0" borderId="67" xfId="0" applyFont="1" applyBorder="1" applyAlignment="1">
      <alignment horizontal="center"/>
    </xf>
    <xf numFmtId="0" fontId="6" fillId="0" borderId="68" xfId="0" applyFont="1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6" fillId="0" borderId="74" xfId="0" applyFont="1" applyBorder="1" applyAlignment="1">
      <alignment horizontal="left" vertical="center" wrapText="1"/>
    </xf>
    <xf numFmtId="0" fontId="6" fillId="0" borderId="58" xfId="0" applyFont="1" applyBorder="1" applyAlignment="1">
      <alignment horizontal="left" vertical="center" wrapText="1"/>
    </xf>
    <xf numFmtId="9" fontId="6" fillId="0" borderId="53" xfId="0" applyNumberFormat="1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D43"/>
  <sheetViews>
    <sheetView showGridLines="0" zoomScaleNormal="100" workbookViewId="0">
      <selection activeCell="Y5" sqref="Y5"/>
    </sheetView>
  </sheetViews>
  <sheetFormatPr defaultRowHeight="24.75" customHeight="1" x14ac:dyDescent="0.2"/>
  <cols>
    <col min="1" max="1" width="2.85546875" style="6" customWidth="1"/>
    <col min="2" max="2" width="10" style="91" customWidth="1"/>
    <col min="3" max="3" width="21.42578125" style="6" customWidth="1"/>
    <col min="4" max="4" width="15.7109375" style="6" customWidth="1"/>
    <col min="5" max="5" width="10" style="6" customWidth="1"/>
    <col min="6" max="26" width="5.28515625" style="6" customWidth="1"/>
    <col min="27" max="30" width="12.7109375" style="6" customWidth="1"/>
    <col min="31" max="16384" width="9.140625" style="6"/>
  </cols>
  <sheetData>
    <row r="1" spans="2:30" s="29" customFormat="1" ht="24.75" customHeight="1" x14ac:dyDescent="0.2">
      <c r="B1" s="139" t="s">
        <v>17</v>
      </c>
      <c r="C1" s="139"/>
      <c r="D1" s="139"/>
      <c r="E1" s="139"/>
    </row>
    <row r="2" spans="2:30" ht="24.75" customHeight="1" x14ac:dyDescent="0.2">
      <c r="B2" s="139"/>
      <c r="C2" s="139"/>
      <c r="D2" s="139"/>
      <c r="E2" s="139"/>
      <c r="F2" s="28" t="s">
        <v>28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2:30" ht="24.75" customHeight="1" x14ac:dyDescent="0.2">
      <c r="B3" s="140" t="s">
        <v>152</v>
      </c>
      <c r="C3" s="139"/>
      <c r="D3" s="139"/>
      <c r="E3" s="139"/>
      <c r="F3" s="28" t="s">
        <v>33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2:30" ht="24.75" customHeight="1" x14ac:dyDescent="0.2">
      <c r="B4" s="139"/>
      <c r="C4" s="139"/>
      <c r="D4" s="139"/>
      <c r="E4" s="139"/>
      <c r="F4" s="28" t="s">
        <v>53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2:30" ht="24.75" customHeight="1" thickBot="1" x14ac:dyDescent="0.25">
      <c r="B5" s="139"/>
      <c r="C5" s="139"/>
      <c r="D5" s="139"/>
      <c r="E5" s="139"/>
      <c r="F5" s="30" t="s">
        <v>29</v>
      </c>
    </row>
    <row r="6" spans="2:30" ht="39.75" customHeight="1" thickTop="1" x14ac:dyDescent="0.2">
      <c r="B6" s="139"/>
      <c r="C6" s="139"/>
      <c r="D6" s="139"/>
      <c r="E6" s="139"/>
      <c r="F6" s="163" t="s">
        <v>15</v>
      </c>
      <c r="G6" s="164"/>
      <c r="H6" s="165"/>
      <c r="I6" s="158" t="s">
        <v>24</v>
      </c>
      <c r="J6" s="166"/>
      <c r="K6" s="159"/>
      <c r="L6" s="158" t="s">
        <v>9</v>
      </c>
      <c r="M6" s="166"/>
      <c r="N6" s="159"/>
      <c r="O6" s="167" t="s">
        <v>10</v>
      </c>
      <c r="P6" s="168"/>
      <c r="Q6" s="158" t="s">
        <v>18</v>
      </c>
      <c r="R6" s="159"/>
      <c r="S6" s="169" t="s">
        <v>11</v>
      </c>
      <c r="T6" s="156"/>
      <c r="U6" s="157"/>
      <c r="V6" s="155" t="s">
        <v>12</v>
      </c>
      <c r="W6" s="156"/>
      <c r="X6" s="157"/>
      <c r="Y6" s="158" t="s">
        <v>16</v>
      </c>
      <c r="Z6" s="159"/>
      <c r="AA6" s="144" t="s">
        <v>25</v>
      </c>
      <c r="AB6" s="152" t="s">
        <v>19</v>
      </c>
      <c r="AC6" s="144" t="s">
        <v>26</v>
      </c>
      <c r="AD6" s="144" t="s">
        <v>27</v>
      </c>
    </row>
    <row r="7" spans="2:30" ht="24.75" customHeight="1" x14ac:dyDescent="0.2">
      <c r="B7" s="139"/>
      <c r="C7" s="139"/>
      <c r="D7" s="139"/>
      <c r="E7" s="139"/>
      <c r="F7" s="170" t="s">
        <v>30</v>
      </c>
      <c r="G7" s="171"/>
      <c r="H7" s="172"/>
      <c r="I7" s="147" t="s">
        <v>30</v>
      </c>
      <c r="J7" s="173"/>
      <c r="K7" s="148"/>
      <c r="L7" s="147" t="s">
        <v>30</v>
      </c>
      <c r="M7" s="173"/>
      <c r="N7" s="148"/>
      <c r="O7" s="170" t="s">
        <v>30</v>
      </c>
      <c r="P7" s="172"/>
      <c r="Q7" s="147" t="s">
        <v>30</v>
      </c>
      <c r="R7" s="148"/>
      <c r="S7" s="170" t="s">
        <v>30</v>
      </c>
      <c r="T7" s="171"/>
      <c r="U7" s="172"/>
      <c r="V7" s="170" t="s">
        <v>30</v>
      </c>
      <c r="W7" s="171"/>
      <c r="X7" s="172"/>
      <c r="Y7" s="147" t="s">
        <v>30</v>
      </c>
      <c r="Z7" s="148"/>
      <c r="AA7" s="145"/>
      <c r="AB7" s="153"/>
      <c r="AC7" s="145"/>
      <c r="AD7" s="145"/>
    </row>
    <row r="8" spans="2:30" ht="24.75" customHeight="1" thickBot="1" x14ac:dyDescent="0.25">
      <c r="B8" s="89" t="s">
        <v>0</v>
      </c>
      <c r="C8" s="9" t="s">
        <v>1</v>
      </c>
      <c r="D8" s="10" t="s">
        <v>3</v>
      </c>
      <c r="E8" s="9" t="s">
        <v>5</v>
      </c>
      <c r="F8" s="42" t="s">
        <v>6</v>
      </c>
      <c r="G8" s="43" t="s">
        <v>7</v>
      </c>
      <c r="H8" s="44" t="s">
        <v>8</v>
      </c>
      <c r="I8" s="45" t="s">
        <v>6</v>
      </c>
      <c r="J8" s="46" t="s">
        <v>7</v>
      </c>
      <c r="K8" s="47" t="s">
        <v>8</v>
      </c>
      <c r="L8" s="48" t="s">
        <v>6</v>
      </c>
      <c r="M8" s="46" t="s">
        <v>7</v>
      </c>
      <c r="N8" s="49" t="s">
        <v>8</v>
      </c>
      <c r="O8" s="45" t="s">
        <v>6</v>
      </c>
      <c r="P8" s="47" t="s">
        <v>7</v>
      </c>
      <c r="Q8" s="50" t="s">
        <v>6</v>
      </c>
      <c r="R8" s="44" t="s">
        <v>7</v>
      </c>
      <c r="S8" s="48" t="s">
        <v>6</v>
      </c>
      <c r="T8" s="46" t="s">
        <v>7</v>
      </c>
      <c r="U8" s="49" t="s">
        <v>8</v>
      </c>
      <c r="V8" s="45" t="s">
        <v>6</v>
      </c>
      <c r="W8" s="46" t="s">
        <v>7</v>
      </c>
      <c r="X8" s="47" t="s">
        <v>8</v>
      </c>
      <c r="Y8" s="50" t="s">
        <v>8</v>
      </c>
      <c r="Z8" s="44" t="s">
        <v>13</v>
      </c>
      <c r="AA8" s="146"/>
      <c r="AB8" s="154"/>
      <c r="AC8" s="146"/>
      <c r="AD8" s="146"/>
    </row>
    <row r="9" spans="2:30" ht="24.75" customHeight="1" thickTop="1" x14ac:dyDescent="0.2">
      <c r="B9" s="90">
        <v>101</v>
      </c>
      <c r="C9" s="11" t="s">
        <v>56</v>
      </c>
      <c r="D9" s="8" t="s">
        <v>80</v>
      </c>
      <c r="E9" s="73">
        <v>71.260000000000005</v>
      </c>
      <c r="F9" s="17">
        <v>1</v>
      </c>
      <c r="G9" s="27"/>
      <c r="H9" s="26"/>
      <c r="I9" s="17"/>
      <c r="J9" s="27"/>
      <c r="K9" s="26"/>
      <c r="L9" s="74"/>
      <c r="M9" s="27"/>
      <c r="N9" s="75"/>
      <c r="O9" s="17"/>
      <c r="P9" s="26"/>
      <c r="Q9" s="17"/>
      <c r="R9" s="26"/>
      <c r="S9" s="74"/>
      <c r="T9" s="27"/>
      <c r="U9" s="75"/>
      <c r="V9" s="17"/>
      <c r="W9" s="27"/>
      <c r="X9" s="26">
        <v>1</v>
      </c>
      <c r="Y9" s="17">
        <v>1</v>
      </c>
      <c r="Z9" s="26"/>
      <c r="AA9" s="32" t="s">
        <v>82</v>
      </c>
      <c r="AB9" s="61" t="s">
        <v>22</v>
      </c>
      <c r="AC9" s="132"/>
      <c r="AD9" s="132">
        <f>AC9*12</f>
        <v>0</v>
      </c>
    </row>
    <row r="10" spans="2:30" ht="24.75" customHeight="1" x14ac:dyDescent="0.2">
      <c r="B10" s="90">
        <v>102</v>
      </c>
      <c r="C10" s="11" t="s">
        <v>57</v>
      </c>
      <c r="D10" s="8" t="s">
        <v>80</v>
      </c>
      <c r="E10" s="73">
        <v>22.83</v>
      </c>
      <c r="F10" s="25">
        <v>1</v>
      </c>
      <c r="G10" s="22"/>
      <c r="H10" s="23"/>
      <c r="I10" s="25"/>
      <c r="J10" s="22"/>
      <c r="K10" s="23"/>
      <c r="L10" s="35"/>
      <c r="M10" s="22">
        <v>1</v>
      </c>
      <c r="N10" s="58"/>
      <c r="O10" s="25">
        <v>1</v>
      </c>
      <c r="P10" s="23"/>
      <c r="Q10" s="25"/>
      <c r="R10" s="23"/>
      <c r="S10" s="35"/>
      <c r="T10" s="22"/>
      <c r="U10" s="58"/>
      <c r="V10" s="25"/>
      <c r="W10" s="22"/>
      <c r="X10" s="23">
        <v>1</v>
      </c>
      <c r="Y10" s="25">
        <v>1</v>
      </c>
      <c r="Z10" s="23"/>
      <c r="AA10" s="32" t="s">
        <v>31</v>
      </c>
      <c r="AB10" s="77"/>
      <c r="AC10" s="131"/>
      <c r="AD10" s="131">
        <f t="shared" ref="AD10:AD34" si="0">AC10*12</f>
        <v>0</v>
      </c>
    </row>
    <row r="11" spans="2:30" ht="24.75" customHeight="1" x14ac:dyDescent="0.2">
      <c r="B11" s="90">
        <v>103</v>
      </c>
      <c r="C11" s="11" t="s">
        <v>58</v>
      </c>
      <c r="D11" s="8" t="s">
        <v>80</v>
      </c>
      <c r="E11" s="73">
        <v>78.260000000000005</v>
      </c>
      <c r="F11" s="25"/>
      <c r="G11" s="22">
        <v>1</v>
      </c>
      <c r="H11" s="23"/>
      <c r="I11" s="25"/>
      <c r="J11" s="22"/>
      <c r="K11" s="23"/>
      <c r="L11" s="35"/>
      <c r="M11" s="22">
        <v>1</v>
      </c>
      <c r="N11" s="58"/>
      <c r="O11" s="25"/>
      <c r="P11" s="23">
        <v>1</v>
      </c>
      <c r="Q11" s="25"/>
      <c r="R11" s="23"/>
      <c r="S11" s="35"/>
      <c r="T11" s="22"/>
      <c r="U11" s="58"/>
      <c r="V11" s="25"/>
      <c r="W11" s="22"/>
      <c r="X11" s="23">
        <v>1</v>
      </c>
      <c r="Y11" s="25">
        <v>1</v>
      </c>
      <c r="Z11" s="23"/>
      <c r="AA11" s="32" t="s">
        <v>82</v>
      </c>
      <c r="AB11" s="31"/>
      <c r="AC11" s="131"/>
      <c r="AD11" s="131">
        <f t="shared" si="0"/>
        <v>0</v>
      </c>
    </row>
    <row r="12" spans="2:30" ht="24.75" customHeight="1" x14ac:dyDescent="0.2">
      <c r="B12" s="90">
        <v>104</v>
      </c>
      <c r="C12" s="11" t="s">
        <v>59</v>
      </c>
      <c r="D12" s="13" t="s">
        <v>2</v>
      </c>
      <c r="E12" s="73">
        <v>23.78</v>
      </c>
      <c r="F12" s="25">
        <v>1</v>
      </c>
      <c r="G12" s="22"/>
      <c r="H12" s="23"/>
      <c r="I12" s="25"/>
      <c r="J12" s="22"/>
      <c r="K12" s="23"/>
      <c r="L12" s="35"/>
      <c r="M12" s="22"/>
      <c r="N12" s="58"/>
      <c r="O12" s="25"/>
      <c r="P12" s="23"/>
      <c r="Q12" s="25"/>
      <c r="R12" s="23"/>
      <c r="S12" s="35"/>
      <c r="T12" s="22"/>
      <c r="U12" s="58"/>
      <c r="V12" s="25"/>
      <c r="W12" s="22"/>
      <c r="X12" s="23"/>
      <c r="Y12" s="25">
        <v>1</v>
      </c>
      <c r="Z12" s="23"/>
      <c r="AA12" s="70" t="s">
        <v>82</v>
      </c>
      <c r="AB12" s="31"/>
      <c r="AC12" s="131"/>
      <c r="AD12" s="131">
        <f t="shared" si="0"/>
        <v>0</v>
      </c>
    </row>
    <row r="13" spans="2:30" ht="24.75" customHeight="1" x14ac:dyDescent="0.2">
      <c r="B13" s="90">
        <v>106</v>
      </c>
      <c r="C13" s="11" t="s">
        <v>60</v>
      </c>
      <c r="D13" s="8" t="s">
        <v>87</v>
      </c>
      <c r="E13" s="73">
        <v>3.3</v>
      </c>
      <c r="F13" s="25"/>
      <c r="G13" s="22"/>
      <c r="H13" s="23">
        <v>1</v>
      </c>
      <c r="I13" s="25"/>
      <c r="J13" s="22"/>
      <c r="K13" s="23"/>
      <c r="L13" s="35"/>
      <c r="M13" s="22"/>
      <c r="N13" s="58"/>
      <c r="O13" s="25"/>
      <c r="P13" s="23"/>
      <c r="Q13" s="25"/>
      <c r="R13" s="23"/>
      <c r="S13" s="35"/>
      <c r="T13" s="22"/>
      <c r="U13" s="58"/>
      <c r="V13" s="25"/>
      <c r="W13" s="22"/>
      <c r="X13" s="23"/>
      <c r="Y13" s="25"/>
      <c r="Z13" s="23"/>
      <c r="AA13" s="70" t="s">
        <v>82</v>
      </c>
      <c r="AB13" s="33" t="s">
        <v>21</v>
      </c>
      <c r="AC13" s="131"/>
      <c r="AD13" s="131">
        <f t="shared" si="0"/>
        <v>0</v>
      </c>
    </row>
    <row r="14" spans="2:30" ht="24.75" customHeight="1" x14ac:dyDescent="0.2">
      <c r="B14" s="90">
        <v>107</v>
      </c>
      <c r="C14" s="11" t="s">
        <v>61</v>
      </c>
      <c r="D14" s="13" t="s">
        <v>2</v>
      </c>
      <c r="E14" s="73">
        <v>1.31</v>
      </c>
      <c r="F14" s="25">
        <v>1</v>
      </c>
      <c r="G14" s="22"/>
      <c r="H14" s="23"/>
      <c r="I14" s="25"/>
      <c r="J14" s="22"/>
      <c r="K14" s="23"/>
      <c r="L14" s="35"/>
      <c r="M14" s="22"/>
      <c r="N14" s="58"/>
      <c r="O14" s="25"/>
      <c r="P14" s="23"/>
      <c r="Q14" s="25"/>
      <c r="R14" s="23"/>
      <c r="S14" s="35"/>
      <c r="T14" s="22"/>
      <c r="U14" s="58"/>
      <c r="V14" s="25"/>
      <c r="W14" s="22"/>
      <c r="X14" s="23"/>
      <c r="Y14" s="25">
        <v>1</v>
      </c>
      <c r="Z14" s="23"/>
      <c r="AA14" s="70" t="s">
        <v>82</v>
      </c>
      <c r="AB14" s="31" t="s">
        <v>20</v>
      </c>
      <c r="AC14" s="131"/>
      <c r="AD14" s="131">
        <f t="shared" si="0"/>
        <v>0</v>
      </c>
    </row>
    <row r="15" spans="2:30" ht="24.75" customHeight="1" x14ac:dyDescent="0.2">
      <c r="B15" s="90">
        <v>108</v>
      </c>
      <c r="C15" s="11" t="s">
        <v>61</v>
      </c>
      <c r="D15" s="13" t="s">
        <v>2</v>
      </c>
      <c r="E15" s="73">
        <v>1.31</v>
      </c>
      <c r="F15" s="25">
        <v>1</v>
      </c>
      <c r="G15" s="22"/>
      <c r="H15" s="23"/>
      <c r="I15" s="25"/>
      <c r="J15" s="22"/>
      <c r="K15" s="23"/>
      <c r="L15" s="35"/>
      <c r="M15" s="22"/>
      <c r="N15" s="58"/>
      <c r="O15" s="25"/>
      <c r="P15" s="23"/>
      <c r="Q15" s="25"/>
      <c r="R15" s="23"/>
      <c r="S15" s="35"/>
      <c r="T15" s="22"/>
      <c r="U15" s="58"/>
      <c r="V15" s="25"/>
      <c r="W15" s="22"/>
      <c r="X15" s="23"/>
      <c r="Y15" s="25">
        <v>1</v>
      </c>
      <c r="Z15" s="23"/>
      <c r="AA15" s="70" t="s">
        <v>82</v>
      </c>
      <c r="AB15" s="31" t="s">
        <v>20</v>
      </c>
      <c r="AC15" s="131"/>
      <c r="AD15" s="131">
        <f t="shared" si="0"/>
        <v>0</v>
      </c>
    </row>
    <row r="16" spans="2:30" ht="24.75" customHeight="1" x14ac:dyDescent="0.2">
      <c r="B16" s="90">
        <v>109</v>
      </c>
      <c r="C16" s="11" t="s">
        <v>62</v>
      </c>
      <c r="D16" s="13" t="s">
        <v>2</v>
      </c>
      <c r="E16" s="73">
        <v>7.35</v>
      </c>
      <c r="F16" s="25">
        <v>1</v>
      </c>
      <c r="G16" s="22"/>
      <c r="H16" s="23"/>
      <c r="I16" s="25"/>
      <c r="J16" s="22"/>
      <c r="K16" s="23"/>
      <c r="L16" s="35"/>
      <c r="M16" s="22"/>
      <c r="N16" s="58"/>
      <c r="O16" s="25"/>
      <c r="P16" s="23"/>
      <c r="Q16" s="25"/>
      <c r="R16" s="23"/>
      <c r="S16" s="35"/>
      <c r="T16" s="22"/>
      <c r="U16" s="58"/>
      <c r="V16" s="25"/>
      <c r="W16" s="22"/>
      <c r="X16" s="23">
        <v>1</v>
      </c>
      <c r="Y16" s="25">
        <v>1</v>
      </c>
      <c r="Z16" s="23"/>
      <c r="AA16" s="70" t="s">
        <v>82</v>
      </c>
      <c r="AB16" s="31" t="s">
        <v>20</v>
      </c>
      <c r="AC16" s="131"/>
      <c r="AD16" s="131">
        <f t="shared" si="0"/>
        <v>0</v>
      </c>
    </row>
    <row r="17" spans="2:30" ht="24.75" customHeight="1" x14ac:dyDescent="0.2">
      <c r="B17" s="90">
        <v>110</v>
      </c>
      <c r="C17" s="11" t="s">
        <v>63</v>
      </c>
      <c r="D17" s="13" t="s">
        <v>2</v>
      </c>
      <c r="E17" s="73">
        <v>4.2</v>
      </c>
      <c r="F17" s="25">
        <v>1</v>
      </c>
      <c r="G17" s="22"/>
      <c r="H17" s="23"/>
      <c r="I17" s="25"/>
      <c r="J17" s="22"/>
      <c r="K17" s="23"/>
      <c r="L17" s="35"/>
      <c r="M17" s="22"/>
      <c r="N17" s="58"/>
      <c r="O17" s="25">
        <v>1</v>
      </c>
      <c r="P17" s="23"/>
      <c r="Q17" s="25"/>
      <c r="R17" s="23"/>
      <c r="S17" s="35">
        <v>1</v>
      </c>
      <c r="T17" s="22"/>
      <c r="U17" s="58"/>
      <c r="V17" s="25"/>
      <c r="W17" s="22"/>
      <c r="X17" s="23">
        <v>1</v>
      </c>
      <c r="Y17" s="25">
        <v>1</v>
      </c>
      <c r="Z17" s="23"/>
      <c r="AA17" s="70" t="s">
        <v>82</v>
      </c>
      <c r="AB17" s="31" t="s">
        <v>20</v>
      </c>
      <c r="AC17" s="131"/>
      <c r="AD17" s="131">
        <f t="shared" si="0"/>
        <v>0</v>
      </c>
    </row>
    <row r="18" spans="2:30" ht="24.75" customHeight="1" x14ac:dyDescent="0.2">
      <c r="B18" s="90">
        <v>111</v>
      </c>
      <c r="C18" s="11" t="s">
        <v>64</v>
      </c>
      <c r="D18" s="13" t="s">
        <v>2</v>
      </c>
      <c r="E18" s="73">
        <v>3.28</v>
      </c>
      <c r="F18" s="25">
        <v>1</v>
      </c>
      <c r="G18" s="22"/>
      <c r="H18" s="23"/>
      <c r="I18" s="25"/>
      <c r="J18" s="22"/>
      <c r="K18" s="23"/>
      <c r="L18" s="35"/>
      <c r="M18" s="22"/>
      <c r="N18" s="58"/>
      <c r="O18" s="25">
        <v>1</v>
      </c>
      <c r="P18" s="23"/>
      <c r="Q18" s="25"/>
      <c r="R18" s="23"/>
      <c r="S18" s="35">
        <v>1</v>
      </c>
      <c r="T18" s="22"/>
      <c r="U18" s="58"/>
      <c r="V18" s="25"/>
      <c r="W18" s="22"/>
      <c r="X18" s="23"/>
      <c r="Y18" s="25">
        <v>1</v>
      </c>
      <c r="Z18" s="23"/>
      <c r="AA18" s="70" t="s">
        <v>82</v>
      </c>
      <c r="AB18" s="31" t="s">
        <v>20</v>
      </c>
      <c r="AC18" s="131"/>
      <c r="AD18" s="131">
        <f t="shared" si="0"/>
        <v>0</v>
      </c>
    </row>
    <row r="19" spans="2:30" ht="24.75" customHeight="1" x14ac:dyDescent="0.2">
      <c r="B19" s="90">
        <v>112</v>
      </c>
      <c r="C19" s="11" t="s">
        <v>65</v>
      </c>
      <c r="D19" s="13" t="s">
        <v>2</v>
      </c>
      <c r="E19" s="73">
        <v>3.22</v>
      </c>
      <c r="F19" s="25">
        <v>1</v>
      </c>
      <c r="G19" s="22"/>
      <c r="H19" s="23"/>
      <c r="I19" s="25"/>
      <c r="J19" s="22"/>
      <c r="K19" s="23"/>
      <c r="L19" s="35"/>
      <c r="M19" s="22"/>
      <c r="N19" s="58"/>
      <c r="O19" s="25"/>
      <c r="P19" s="23"/>
      <c r="Q19" s="25"/>
      <c r="R19" s="23"/>
      <c r="S19" s="35"/>
      <c r="T19" s="22"/>
      <c r="U19" s="58"/>
      <c r="V19" s="25"/>
      <c r="W19" s="22"/>
      <c r="X19" s="23"/>
      <c r="Y19" s="25">
        <v>1</v>
      </c>
      <c r="Z19" s="23"/>
      <c r="AA19" s="70" t="s">
        <v>82</v>
      </c>
      <c r="AB19" s="31"/>
      <c r="AC19" s="131"/>
      <c r="AD19" s="131">
        <f t="shared" si="0"/>
        <v>0</v>
      </c>
    </row>
    <row r="20" spans="2:30" ht="24.75" customHeight="1" x14ac:dyDescent="0.2">
      <c r="B20" s="90">
        <v>113</v>
      </c>
      <c r="C20" s="11" t="s">
        <v>66</v>
      </c>
      <c r="D20" s="13" t="s">
        <v>2</v>
      </c>
      <c r="E20" s="73">
        <v>4.68</v>
      </c>
      <c r="F20" s="25">
        <v>1</v>
      </c>
      <c r="G20" s="22"/>
      <c r="H20" s="23"/>
      <c r="I20" s="25"/>
      <c r="J20" s="22"/>
      <c r="K20" s="23"/>
      <c r="L20" s="35"/>
      <c r="M20" s="22"/>
      <c r="N20" s="58"/>
      <c r="O20" s="25">
        <v>1</v>
      </c>
      <c r="P20" s="23"/>
      <c r="Q20" s="25"/>
      <c r="R20" s="23"/>
      <c r="S20" s="35">
        <v>1</v>
      </c>
      <c r="T20" s="22"/>
      <c r="U20" s="58"/>
      <c r="V20" s="25"/>
      <c r="W20" s="22"/>
      <c r="X20" s="23">
        <v>1</v>
      </c>
      <c r="Y20" s="25">
        <v>1</v>
      </c>
      <c r="Z20" s="23"/>
      <c r="AA20" s="70" t="s">
        <v>82</v>
      </c>
      <c r="AB20" s="31" t="s">
        <v>20</v>
      </c>
      <c r="AC20" s="131"/>
      <c r="AD20" s="131">
        <f>AC20*9</f>
        <v>0</v>
      </c>
    </row>
    <row r="21" spans="2:30" ht="24.75" customHeight="1" x14ac:dyDescent="0.2">
      <c r="B21" s="90">
        <v>114</v>
      </c>
      <c r="C21" s="11" t="s">
        <v>67</v>
      </c>
      <c r="D21" s="13" t="s">
        <v>2</v>
      </c>
      <c r="E21" s="73">
        <v>1.22</v>
      </c>
      <c r="F21" s="25">
        <v>1</v>
      </c>
      <c r="G21" s="22"/>
      <c r="H21" s="23"/>
      <c r="I21" s="25"/>
      <c r="J21" s="22"/>
      <c r="K21" s="23"/>
      <c r="L21" s="35"/>
      <c r="M21" s="22"/>
      <c r="N21" s="58"/>
      <c r="O21" s="25">
        <v>1</v>
      </c>
      <c r="P21" s="23"/>
      <c r="Q21" s="25"/>
      <c r="R21" s="23"/>
      <c r="S21" s="35"/>
      <c r="T21" s="22"/>
      <c r="U21" s="58"/>
      <c r="V21" s="25"/>
      <c r="W21" s="22"/>
      <c r="X21" s="23"/>
      <c r="Y21" s="25">
        <v>1</v>
      </c>
      <c r="Z21" s="23"/>
      <c r="AA21" s="70" t="s">
        <v>82</v>
      </c>
      <c r="AB21" s="31" t="s">
        <v>20</v>
      </c>
      <c r="AC21" s="131"/>
      <c r="AD21" s="131">
        <f t="shared" si="0"/>
        <v>0</v>
      </c>
    </row>
    <row r="22" spans="2:30" ht="24.75" customHeight="1" x14ac:dyDescent="0.2">
      <c r="B22" s="90">
        <v>115</v>
      </c>
      <c r="C22" s="11" t="s">
        <v>67</v>
      </c>
      <c r="D22" s="13" t="s">
        <v>2</v>
      </c>
      <c r="E22" s="73">
        <v>1.22</v>
      </c>
      <c r="F22" s="25">
        <v>1</v>
      </c>
      <c r="G22" s="22"/>
      <c r="H22" s="23"/>
      <c r="I22" s="25"/>
      <c r="J22" s="22"/>
      <c r="K22" s="23"/>
      <c r="L22" s="35"/>
      <c r="M22" s="22"/>
      <c r="N22" s="58"/>
      <c r="O22" s="25">
        <v>1</v>
      </c>
      <c r="P22" s="23"/>
      <c r="Q22" s="25"/>
      <c r="R22" s="23"/>
      <c r="S22" s="35"/>
      <c r="T22" s="22"/>
      <c r="U22" s="58"/>
      <c r="V22" s="25"/>
      <c r="W22" s="22"/>
      <c r="X22" s="23"/>
      <c r="Y22" s="25">
        <v>1</v>
      </c>
      <c r="Z22" s="23"/>
      <c r="AA22" s="70" t="s">
        <v>82</v>
      </c>
      <c r="AB22" s="31" t="s">
        <v>20</v>
      </c>
      <c r="AC22" s="131"/>
      <c r="AD22" s="131">
        <f t="shared" si="0"/>
        <v>0</v>
      </c>
    </row>
    <row r="23" spans="2:30" ht="24.75" customHeight="1" x14ac:dyDescent="0.2">
      <c r="B23" s="90">
        <v>116</v>
      </c>
      <c r="C23" s="11" t="s">
        <v>67</v>
      </c>
      <c r="D23" s="13" t="s">
        <v>2</v>
      </c>
      <c r="E23" s="73">
        <v>1.22</v>
      </c>
      <c r="F23" s="25">
        <v>1</v>
      </c>
      <c r="G23" s="22"/>
      <c r="H23" s="23"/>
      <c r="I23" s="25"/>
      <c r="J23" s="22"/>
      <c r="K23" s="23"/>
      <c r="L23" s="35"/>
      <c r="M23" s="22"/>
      <c r="N23" s="58"/>
      <c r="O23" s="25">
        <v>1</v>
      </c>
      <c r="P23" s="23"/>
      <c r="Q23" s="25"/>
      <c r="R23" s="23"/>
      <c r="S23" s="35"/>
      <c r="T23" s="22"/>
      <c r="U23" s="58"/>
      <c r="V23" s="25"/>
      <c r="W23" s="22"/>
      <c r="X23" s="23"/>
      <c r="Y23" s="25">
        <v>1</v>
      </c>
      <c r="Z23" s="23"/>
      <c r="AA23" s="70" t="s">
        <v>82</v>
      </c>
      <c r="AB23" s="31" t="s">
        <v>20</v>
      </c>
      <c r="AC23" s="131"/>
      <c r="AD23" s="131">
        <f t="shared" si="0"/>
        <v>0</v>
      </c>
    </row>
    <row r="24" spans="2:30" ht="24.75" customHeight="1" x14ac:dyDescent="0.2">
      <c r="B24" s="90">
        <v>117</v>
      </c>
      <c r="C24" s="11" t="s">
        <v>68</v>
      </c>
      <c r="D24" s="13" t="s">
        <v>2</v>
      </c>
      <c r="E24" s="73">
        <v>4.93</v>
      </c>
      <c r="F24" s="25">
        <v>1</v>
      </c>
      <c r="G24" s="22"/>
      <c r="H24" s="23"/>
      <c r="I24" s="25"/>
      <c r="J24" s="22"/>
      <c r="K24" s="23"/>
      <c r="L24" s="35"/>
      <c r="M24" s="22"/>
      <c r="N24" s="58"/>
      <c r="O24" s="25"/>
      <c r="P24" s="23"/>
      <c r="Q24" s="25"/>
      <c r="R24" s="23"/>
      <c r="S24" s="35"/>
      <c r="T24" s="22"/>
      <c r="U24" s="58"/>
      <c r="V24" s="25"/>
      <c r="W24" s="22"/>
      <c r="X24" s="23">
        <v>1</v>
      </c>
      <c r="Y24" s="25">
        <v>1</v>
      </c>
      <c r="Z24" s="23"/>
      <c r="AA24" s="70" t="s">
        <v>82</v>
      </c>
      <c r="AB24" s="31" t="s">
        <v>20</v>
      </c>
      <c r="AC24" s="131"/>
      <c r="AD24" s="131">
        <f t="shared" si="0"/>
        <v>0</v>
      </c>
    </row>
    <row r="25" spans="2:30" ht="24.75" customHeight="1" x14ac:dyDescent="0.2">
      <c r="B25" s="90">
        <v>118</v>
      </c>
      <c r="C25" s="11" t="s">
        <v>69</v>
      </c>
      <c r="D25" s="8" t="s">
        <v>79</v>
      </c>
      <c r="E25" s="73">
        <v>12.95</v>
      </c>
      <c r="F25" s="25"/>
      <c r="G25" s="22"/>
      <c r="H25" s="23">
        <v>1</v>
      </c>
      <c r="I25" s="25"/>
      <c r="J25" s="22"/>
      <c r="K25" s="23"/>
      <c r="L25" s="35"/>
      <c r="M25" s="22"/>
      <c r="N25" s="58"/>
      <c r="O25" s="25"/>
      <c r="P25" s="23"/>
      <c r="Q25" s="25"/>
      <c r="R25" s="23"/>
      <c r="S25" s="35"/>
      <c r="T25" s="22"/>
      <c r="U25" s="58"/>
      <c r="V25" s="25"/>
      <c r="W25" s="22"/>
      <c r="X25" s="23"/>
      <c r="Y25" s="25"/>
      <c r="Z25" s="23"/>
      <c r="AA25" s="70" t="s">
        <v>82</v>
      </c>
      <c r="AB25" s="33" t="s">
        <v>21</v>
      </c>
      <c r="AC25" s="131"/>
      <c r="AD25" s="131">
        <f t="shared" si="0"/>
        <v>0</v>
      </c>
    </row>
    <row r="26" spans="2:30" ht="24.75" customHeight="1" x14ac:dyDescent="0.2">
      <c r="B26" s="90">
        <v>119</v>
      </c>
      <c r="C26" s="11" t="s">
        <v>70</v>
      </c>
      <c r="D26" s="8" t="s">
        <v>80</v>
      </c>
      <c r="E26" s="73">
        <v>357.85</v>
      </c>
      <c r="F26" s="25">
        <v>1</v>
      </c>
      <c r="G26" s="22"/>
      <c r="H26" s="23"/>
      <c r="I26" s="25"/>
      <c r="J26" s="22"/>
      <c r="K26" s="23"/>
      <c r="L26" s="35">
        <v>1</v>
      </c>
      <c r="M26" s="22"/>
      <c r="N26" s="58"/>
      <c r="O26" s="25">
        <v>1</v>
      </c>
      <c r="P26" s="23"/>
      <c r="Q26" s="25"/>
      <c r="R26" s="23"/>
      <c r="S26" s="35"/>
      <c r="T26" s="22"/>
      <c r="U26" s="58"/>
      <c r="V26" s="25"/>
      <c r="W26" s="22"/>
      <c r="X26" s="23">
        <v>1</v>
      </c>
      <c r="Y26" s="25">
        <v>1</v>
      </c>
      <c r="Z26" s="23"/>
      <c r="AA26" s="34" t="s">
        <v>31</v>
      </c>
      <c r="AB26" s="61" t="s">
        <v>22</v>
      </c>
      <c r="AC26" s="131"/>
      <c r="AD26" s="131">
        <f t="shared" si="0"/>
        <v>0</v>
      </c>
    </row>
    <row r="27" spans="2:30" ht="24.75" customHeight="1" x14ac:dyDescent="0.2">
      <c r="B27" s="90">
        <v>120</v>
      </c>
      <c r="C27" s="11" t="s">
        <v>71</v>
      </c>
      <c r="D27" s="8" t="s">
        <v>81</v>
      </c>
      <c r="E27" s="73">
        <v>4.1500000000000004</v>
      </c>
      <c r="F27" s="25">
        <v>1</v>
      </c>
      <c r="G27" s="22"/>
      <c r="H27" s="23"/>
      <c r="I27" s="25"/>
      <c r="J27" s="22"/>
      <c r="K27" s="23"/>
      <c r="L27" s="35"/>
      <c r="M27" s="22"/>
      <c r="N27" s="58"/>
      <c r="O27" s="25"/>
      <c r="P27" s="23"/>
      <c r="Q27" s="25"/>
      <c r="R27" s="23"/>
      <c r="S27" s="35"/>
      <c r="T27" s="22"/>
      <c r="U27" s="58"/>
      <c r="V27" s="25"/>
      <c r="W27" s="22"/>
      <c r="X27" s="23"/>
      <c r="Y27" s="25">
        <v>1</v>
      </c>
      <c r="Z27" s="23"/>
      <c r="AA27" s="34" t="s">
        <v>31</v>
      </c>
      <c r="AB27" s="94" t="s">
        <v>112</v>
      </c>
      <c r="AC27" s="131"/>
      <c r="AD27" s="131">
        <f t="shared" si="0"/>
        <v>0</v>
      </c>
    </row>
    <row r="28" spans="2:30" ht="24.75" customHeight="1" x14ac:dyDescent="0.2">
      <c r="B28" s="90">
        <v>121</v>
      </c>
      <c r="C28" s="11" t="s">
        <v>72</v>
      </c>
      <c r="D28" s="8" t="s">
        <v>81</v>
      </c>
      <c r="E28" s="73">
        <v>5.01</v>
      </c>
      <c r="F28" s="25">
        <v>1</v>
      </c>
      <c r="G28" s="22"/>
      <c r="H28" s="23"/>
      <c r="I28" s="25">
        <v>1</v>
      </c>
      <c r="J28" s="22"/>
      <c r="K28" s="23"/>
      <c r="L28" s="35">
        <v>1</v>
      </c>
      <c r="M28" s="22"/>
      <c r="N28" s="58"/>
      <c r="O28" s="25">
        <v>1</v>
      </c>
      <c r="P28" s="23"/>
      <c r="Q28" s="25"/>
      <c r="R28" s="23"/>
      <c r="S28" s="35"/>
      <c r="T28" s="22"/>
      <c r="U28" s="58"/>
      <c r="V28" s="25"/>
      <c r="W28" s="22"/>
      <c r="X28" s="23">
        <v>1</v>
      </c>
      <c r="Y28" s="25"/>
      <c r="Z28" s="23"/>
      <c r="AA28" s="34" t="s">
        <v>31</v>
      </c>
      <c r="AB28" s="94" t="s">
        <v>113</v>
      </c>
      <c r="AC28" s="131"/>
      <c r="AD28" s="131">
        <f t="shared" si="0"/>
        <v>0</v>
      </c>
    </row>
    <row r="29" spans="2:30" ht="24.75" customHeight="1" x14ac:dyDescent="0.2">
      <c r="B29" s="90" t="s">
        <v>54</v>
      </c>
      <c r="C29" s="11" t="s">
        <v>73</v>
      </c>
      <c r="D29" s="8" t="s">
        <v>80</v>
      </c>
      <c r="E29" s="73">
        <v>69.5</v>
      </c>
      <c r="F29" s="25">
        <v>1</v>
      </c>
      <c r="G29" s="22"/>
      <c r="H29" s="23"/>
      <c r="I29" s="25"/>
      <c r="J29" s="22"/>
      <c r="K29" s="23"/>
      <c r="L29" s="35">
        <v>1</v>
      </c>
      <c r="M29" s="22"/>
      <c r="N29" s="58"/>
      <c r="O29" s="25">
        <v>1</v>
      </c>
      <c r="P29" s="23"/>
      <c r="Q29" s="25"/>
      <c r="R29" s="23"/>
      <c r="S29" s="35">
        <v>1</v>
      </c>
      <c r="T29" s="22"/>
      <c r="U29" s="58"/>
      <c r="V29" s="25"/>
      <c r="W29" s="22"/>
      <c r="X29" s="23">
        <v>1</v>
      </c>
      <c r="Y29" s="25">
        <v>1</v>
      </c>
      <c r="Z29" s="23"/>
      <c r="AA29" s="70" t="s">
        <v>82</v>
      </c>
      <c r="AB29" s="61" t="s">
        <v>22</v>
      </c>
      <c r="AC29" s="131"/>
      <c r="AD29" s="131">
        <f t="shared" si="0"/>
        <v>0</v>
      </c>
    </row>
    <row r="30" spans="2:30" ht="24.75" customHeight="1" x14ac:dyDescent="0.2">
      <c r="B30" s="90" t="s">
        <v>55</v>
      </c>
      <c r="C30" s="11" t="s">
        <v>74</v>
      </c>
      <c r="D30" s="8" t="s">
        <v>80</v>
      </c>
      <c r="E30" s="73">
        <v>42.25</v>
      </c>
      <c r="F30" s="25">
        <v>1</v>
      </c>
      <c r="G30" s="22"/>
      <c r="H30" s="23"/>
      <c r="I30" s="25"/>
      <c r="J30" s="22"/>
      <c r="K30" s="23"/>
      <c r="L30" s="35">
        <v>1</v>
      </c>
      <c r="M30" s="22"/>
      <c r="N30" s="58"/>
      <c r="O30" s="25">
        <v>1</v>
      </c>
      <c r="P30" s="23"/>
      <c r="Q30" s="25"/>
      <c r="R30" s="23"/>
      <c r="S30" s="35">
        <v>1</v>
      </c>
      <c r="T30" s="22"/>
      <c r="U30" s="58"/>
      <c r="V30" s="25"/>
      <c r="W30" s="22"/>
      <c r="X30" s="23">
        <v>1</v>
      </c>
      <c r="Y30" s="25">
        <v>1</v>
      </c>
      <c r="Z30" s="23"/>
      <c r="AA30" s="70" t="s">
        <v>82</v>
      </c>
      <c r="AB30" s="61" t="s">
        <v>22</v>
      </c>
      <c r="AC30" s="131"/>
      <c r="AD30" s="131">
        <f t="shared" si="0"/>
        <v>0</v>
      </c>
    </row>
    <row r="31" spans="2:30" ht="24.75" customHeight="1" x14ac:dyDescent="0.2">
      <c r="B31" s="90">
        <v>123</v>
      </c>
      <c r="C31" s="11" t="s">
        <v>75</v>
      </c>
      <c r="D31" s="8" t="s">
        <v>80</v>
      </c>
      <c r="E31" s="73">
        <v>16</v>
      </c>
      <c r="F31" s="25">
        <v>1</v>
      </c>
      <c r="G31" s="22"/>
      <c r="H31" s="23"/>
      <c r="I31" s="25"/>
      <c r="J31" s="22"/>
      <c r="K31" s="23"/>
      <c r="L31" s="35">
        <v>1</v>
      </c>
      <c r="M31" s="22"/>
      <c r="N31" s="58"/>
      <c r="O31" s="25">
        <v>1</v>
      </c>
      <c r="P31" s="23"/>
      <c r="Q31" s="25"/>
      <c r="R31" s="23"/>
      <c r="S31" s="35">
        <v>1</v>
      </c>
      <c r="T31" s="22"/>
      <c r="U31" s="58"/>
      <c r="V31" s="25"/>
      <c r="W31" s="22"/>
      <c r="X31" s="23">
        <v>1</v>
      </c>
      <c r="Y31" s="25">
        <v>1</v>
      </c>
      <c r="Z31" s="23"/>
      <c r="AA31" s="34" t="s">
        <v>31</v>
      </c>
      <c r="AB31" s="31"/>
      <c r="AC31" s="131"/>
      <c r="AD31" s="131">
        <f t="shared" si="0"/>
        <v>0</v>
      </c>
    </row>
    <row r="32" spans="2:30" ht="24.75" customHeight="1" x14ac:dyDescent="0.2">
      <c r="B32" s="90">
        <v>124</v>
      </c>
      <c r="C32" s="11" t="s">
        <v>76</v>
      </c>
      <c r="D32" s="8" t="s">
        <v>80</v>
      </c>
      <c r="E32" s="73">
        <v>92</v>
      </c>
      <c r="F32" s="25">
        <v>1</v>
      </c>
      <c r="G32" s="22"/>
      <c r="H32" s="23"/>
      <c r="I32" s="25"/>
      <c r="J32" s="22"/>
      <c r="K32" s="23"/>
      <c r="L32" s="35">
        <v>1</v>
      </c>
      <c r="M32" s="22"/>
      <c r="N32" s="58"/>
      <c r="O32" s="25">
        <v>1</v>
      </c>
      <c r="P32" s="23"/>
      <c r="Q32" s="25"/>
      <c r="R32" s="23"/>
      <c r="S32" s="35"/>
      <c r="T32" s="22"/>
      <c r="U32" s="58"/>
      <c r="V32" s="25"/>
      <c r="W32" s="22"/>
      <c r="X32" s="23">
        <v>1</v>
      </c>
      <c r="Y32" s="25">
        <v>1</v>
      </c>
      <c r="Z32" s="23"/>
      <c r="AA32" s="70" t="s">
        <v>82</v>
      </c>
      <c r="AB32" s="61" t="s">
        <v>22</v>
      </c>
      <c r="AC32" s="131"/>
      <c r="AD32" s="131">
        <f t="shared" si="0"/>
        <v>0</v>
      </c>
    </row>
    <row r="33" spans="2:30" ht="24.75" customHeight="1" x14ac:dyDescent="0.2">
      <c r="B33" s="90"/>
      <c r="C33" s="11" t="s">
        <v>77</v>
      </c>
      <c r="D33" s="8" t="s">
        <v>78</v>
      </c>
      <c r="E33" s="73">
        <v>20</v>
      </c>
      <c r="F33" s="25">
        <v>1</v>
      </c>
      <c r="G33" s="22"/>
      <c r="H33" s="23"/>
      <c r="I33" s="25"/>
      <c r="J33" s="22"/>
      <c r="K33" s="23"/>
      <c r="L33" s="35"/>
      <c r="M33" s="22"/>
      <c r="N33" s="58"/>
      <c r="O33" s="25"/>
      <c r="P33" s="23"/>
      <c r="Q33" s="25"/>
      <c r="R33" s="23"/>
      <c r="S33" s="35"/>
      <c r="T33" s="22"/>
      <c r="U33" s="58"/>
      <c r="V33" s="25"/>
      <c r="W33" s="22"/>
      <c r="X33" s="23"/>
      <c r="Y33" s="25"/>
      <c r="Z33" s="23"/>
      <c r="AA33" s="70" t="s">
        <v>82</v>
      </c>
      <c r="AB33" s="31"/>
      <c r="AC33" s="131"/>
      <c r="AD33" s="131">
        <f t="shared" si="0"/>
        <v>0</v>
      </c>
    </row>
    <row r="34" spans="2:30" ht="24.75" customHeight="1" thickBot="1" x14ac:dyDescent="0.25">
      <c r="B34" s="90" t="s">
        <v>23</v>
      </c>
      <c r="C34" s="5" t="s">
        <v>84</v>
      </c>
      <c r="D34" s="8" t="s">
        <v>83</v>
      </c>
      <c r="E34" s="36"/>
      <c r="F34" s="160" t="s">
        <v>86</v>
      </c>
      <c r="G34" s="161"/>
      <c r="H34" s="162"/>
      <c r="I34" s="51"/>
      <c r="J34" s="52"/>
      <c r="K34" s="53"/>
      <c r="L34" s="54"/>
      <c r="M34" s="52"/>
      <c r="N34" s="55"/>
      <c r="O34" s="51"/>
      <c r="P34" s="53"/>
      <c r="Q34" s="51"/>
      <c r="R34" s="53"/>
      <c r="S34" s="54"/>
      <c r="T34" s="52"/>
      <c r="U34" s="55"/>
      <c r="V34" s="51"/>
      <c r="W34" s="52"/>
      <c r="X34" s="53"/>
      <c r="Y34" s="51"/>
      <c r="Z34" s="53"/>
      <c r="AA34" s="56"/>
      <c r="AB34" s="57" t="s">
        <v>85</v>
      </c>
      <c r="AC34" s="133"/>
      <c r="AD34" s="133">
        <f t="shared" si="0"/>
        <v>0</v>
      </c>
    </row>
    <row r="35" spans="2:30" ht="24.75" customHeight="1" thickTop="1" thickBot="1" x14ac:dyDescent="0.25">
      <c r="E35" s="37">
        <f>SUM(E9:E34)</f>
        <v>853.08</v>
      </c>
      <c r="F35" s="149" t="s">
        <v>32</v>
      </c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1"/>
      <c r="AC35" s="19">
        <f>SUM(AC9:AC34)</f>
        <v>0</v>
      </c>
      <c r="AD35" s="19">
        <f>SUM(AD9:AD34)</f>
        <v>0</v>
      </c>
    </row>
    <row r="36" spans="2:30" ht="24.75" customHeight="1" thickTop="1" x14ac:dyDescent="0.2">
      <c r="AC36" s="38"/>
      <c r="AD36" s="38"/>
    </row>
    <row r="37" spans="2:30" ht="24.75" customHeight="1" x14ac:dyDescent="0.2">
      <c r="AC37" s="38"/>
      <c r="AD37" s="38"/>
    </row>
    <row r="38" spans="2:30" ht="24.75" customHeight="1" x14ac:dyDescent="0.2">
      <c r="AC38" s="38"/>
      <c r="AD38" s="38"/>
    </row>
    <row r="39" spans="2:30" ht="24.75" customHeight="1" x14ac:dyDescent="0.2">
      <c r="AC39" s="39"/>
      <c r="AD39" s="39"/>
    </row>
    <row r="40" spans="2:30" ht="24.75" customHeight="1" x14ac:dyDescent="0.2">
      <c r="AC40" s="39"/>
      <c r="AD40" s="39"/>
    </row>
    <row r="41" spans="2:30" ht="24.75" customHeight="1" x14ac:dyDescent="0.2">
      <c r="AC41" s="39"/>
      <c r="AD41" s="39"/>
    </row>
    <row r="42" spans="2:30" ht="24.75" customHeight="1" x14ac:dyDescent="0.2">
      <c r="AC42" s="39"/>
      <c r="AD42" s="39"/>
    </row>
    <row r="43" spans="2:30" ht="24.75" customHeight="1" x14ac:dyDescent="0.2">
      <c r="AC43" s="39"/>
      <c r="AD43" s="39"/>
    </row>
  </sheetData>
  <autoFilter ref="C8:D35"/>
  <mergeCells count="22">
    <mergeCell ref="V7:X7"/>
    <mergeCell ref="F7:H7"/>
    <mergeCell ref="I7:K7"/>
    <mergeCell ref="L7:N7"/>
    <mergeCell ref="O7:P7"/>
    <mergeCell ref="Q7:R7"/>
    <mergeCell ref="AC6:AC8"/>
    <mergeCell ref="AD6:AD8"/>
    <mergeCell ref="Y7:Z7"/>
    <mergeCell ref="F35:AB35"/>
    <mergeCell ref="AA6:AA8"/>
    <mergeCell ref="AB6:AB8"/>
    <mergeCell ref="V6:X6"/>
    <mergeCell ref="Q6:R6"/>
    <mergeCell ref="Y6:Z6"/>
    <mergeCell ref="F34:H34"/>
    <mergeCell ref="F6:H6"/>
    <mergeCell ref="I6:K6"/>
    <mergeCell ref="L6:N6"/>
    <mergeCell ref="O6:P6"/>
    <mergeCell ref="S6:U6"/>
    <mergeCell ref="S7:U7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headerFooter>
    <oddHeader>&amp;LPříloha č. 2.3 Výkaz výměr části č. 3 Úklidové služby pro budovu Výukového centra LF HK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46"/>
  <sheetViews>
    <sheetView showGridLines="0" zoomScale="70" zoomScaleNormal="70" workbookViewId="0">
      <pane ySplit="2940" topLeftCell="A12"/>
      <selection activeCell="AB2" sqref="AB2"/>
      <selection pane="bottomLeft" activeCell="A12" sqref="A12"/>
    </sheetView>
  </sheetViews>
  <sheetFormatPr defaultRowHeight="24.75" customHeight="1" x14ac:dyDescent="0.2"/>
  <cols>
    <col min="1" max="1" width="2.85546875" customWidth="1"/>
    <col min="2" max="2" width="10" style="76" customWidth="1"/>
    <col min="3" max="3" width="21.42578125" customWidth="1"/>
    <col min="4" max="4" width="15.7109375" customWidth="1"/>
    <col min="5" max="5" width="10" customWidth="1"/>
    <col min="6" max="26" width="5.28515625" customWidth="1"/>
    <col min="27" max="30" width="12.7109375" customWidth="1"/>
  </cols>
  <sheetData>
    <row r="1" spans="1:30" ht="24.75" customHeight="1" x14ac:dyDescent="0.2">
      <c r="A1" s="139" t="s">
        <v>4</v>
      </c>
      <c r="B1" s="139"/>
      <c r="C1" s="139"/>
      <c r="D1" s="139"/>
      <c r="E1" s="13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6"/>
    </row>
    <row r="2" spans="1:30" ht="24.75" customHeight="1" x14ac:dyDescent="0.2">
      <c r="A2" s="139"/>
      <c r="B2" s="139"/>
      <c r="C2" s="139"/>
      <c r="D2" s="139"/>
      <c r="E2" s="139"/>
      <c r="F2" s="28" t="s">
        <v>28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6"/>
      <c r="X2" s="6"/>
      <c r="Y2" s="6"/>
      <c r="Z2" s="6"/>
      <c r="AA2" s="6"/>
      <c r="AB2" s="6"/>
      <c r="AC2" s="6"/>
      <c r="AD2" s="6"/>
    </row>
    <row r="3" spans="1:30" ht="24.75" customHeight="1" x14ac:dyDescent="0.2">
      <c r="A3" s="140" t="s">
        <v>152</v>
      </c>
      <c r="B3" s="140"/>
      <c r="C3" s="139"/>
      <c r="D3" s="139"/>
      <c r="E3" s="139"/>
      <c r="F3" s="28" t="s">
        <v>33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6"/>
      <c r="X3" s="6"/>
      <c r="Y3" s="6"/>
      <c r="Z3" s="6"/>
      <c r="AA3" s="6"/>
      <c r="AB3" s="6"/>
      <c r="AC3" s="6"/>
      <c r="AD3" s="6"/>
    </row>
    <row r="4" spans="1:30" ht="24.75" customHeight="1" x14ac:dyDescent="0.2">
      <c r="A4" s="139"/>
      <c r="B4" s="139"/>
      <c r="C4" s="139"/>
      <c r="D4" s="139"/>
      <c r="E4" s="139"/>
      <c r="F4" s="28" t="s">
        <v>53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6"/>
      <c r="X4" s="6"/>
      <c r="Y4" s="6"/>
      <c r="Z4" s="6"/>
      <c r="AA4" s="6"/>
      <c r="AB4" s="6"/>
      <c r="AC4" s="6"/>
      <c r="AD4" s="6"/>
    </row>
    <row r="5" spans="1:30" ht="24.75" customHeight="1" thickBot="1" x14ac:dyDescent="0.25">
      <c r="A5" s="139"/>
      <c r="B5" s="139"/>
      <c r="C5" s="139"/>
      <c r="D5" s="139"/>
      <c r="E5" s="139"/>
      <c r="F5" s="30" t="s">
        <v>29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6"/>
      <c r="X5" s="6"/>
      <c r="Y5" s="6"/>
      <c r="Z5" s="6"/>
      <c r="AA5" s="6"/>
      <c r="AB5" s="6"/>
      <c r="AC5" s="6"/>
      <c r="AD5" s="6"/>
    </row>
    <row r="6" spans="1:30" ht="24.75" customHeight="1" thickTop="1" x14ac:dyDescent="0.2">
      <c r="A6" s="139"/>
      <c r="B6" s="139"/>
      <c r="C6" s="139"/>
      <c r="D6" s="139"/>
      <c r="E6" s="139"/>
      <c r="F6" s="163" t="s">
        <v>15</v>
      </c>
      <c r="G6" s="164"/>
      <c r="H6" s="165"/>
      <c r="I6" s="158" t="s">
        <v>24</v>
      </c>
      <c r="J6" s="166"/>
      <c r="K6" s="159"/>
      <c r="L6" s="158" t="s">
        <v>9</v>
      </c>
      <c r="M6" s="166"/>
      <c r="N6" s="159"/>
      <c r="O6" s="155" t="s">
        <v>10</v>
      </c>
      <c r="P6" s="157"/>
      <c r="Q6" s="158" t="s">
        <v>18</v>
      </c>
      <c r="R6" s="159"/>
      <c r="S6" s="169" t="s">
        <v>11</v>
      </c>
      <c r="T6" s="156"/>
      <c r="U6" s="157"/>
      <c r="V6" s="155" t="s">
        <v>12</v>
      </c>
      <c r="W6" s="156"/>
      <c r="X6" s="157"/>
      <c r="Y6" s="158" t="s">
        <v>16</v>
      </c>
      <c r="Z6" s="159"/>
      <c r="AA6" s="144" t="s">
        <v>25</v>
      </c>
      <c r="AB6" s="152" t="s">
        <v>19</v>
      </c>
      <c r="AC6" s="144" t="s">
        <v>26</v>
      </c>
      <c r="AD6" s="144" t="s">
        <v>27</v>
      </c>
    </row>
    <row r="7" spans="1:30" ht="24.75" customHeight="1" x14ac:dyDescent="0.2">
      <c r="A7" s="139"/>
      <c r="B7" s="139"/>
      <c r="C7" s="139"/>
      <c r="D7" s="139"/>
      <c r="E7" s="139"/>
      <c r="F7" s="170" t="s">
        <v>30</v>
      </c>
      <c r="G7" s="171"/>
      <c r="H7" s="172"/>
      <c r="I7" s="147" t="s">
        <v>30</v>
      </c>
      <c r="J7" s="173"/>
      <c r="K7" s="148"/>
      <c r="L7" s="147" t="s">
        <v>30</v>
      </c>
      <c r="M7" s="173"/>
      <c r="N7" s="148"/>
      <c r="O7" s="170" t="s">
        <v>30</v>
      </c>
      <c r="P7" s="172"/>
      <c r="Q7" s="147" t="s">
        <v>30</v>
      </c>
      <c r="R7" s="148"/>
      <c r="S7" s="170" t="s">
        <v>30</v>
      </c>
      <c r="T7" s="171"/>
      <c r="U7" s="172"/>
      <c r="V7" s="170" t="s">
        <v>30</v>
      </c>
      <c r="W7" s="171"/>
      <c r="X7" s="172"/>
      <c r="Y7" s="147" t="s">
        <v>30</v>
      </c>
      <c r="Z7" s="148"/>
      <c r="AA7" s="145"/>
      <c r="AB7" s="153"/>
      <c r="AC7" s="145"/>
      <c r="AD7" s="145"/>
    </row>
    <row r="8" spans="1:30" s="1" customFormat="1" ht="24.75" customHeight="1" thickBot="1" x14ac:dyDescent="0.25">
      <c r="A8" s="78"/>
      <c r="B8" s="86" t="s">
        <v>0</v>
      </c>
      <c r="C8" s="79" t="s">
        <v>1</v>
      </c>
      <c r="D8" s="79" t="s">
        <v>3</v>
      </c>
      <c r="E8" s="79" t="s">
        <v>5</v>
      </c>
      <c r="F8" s="80" t="s">
        <v>6</v>
      </c>
      <c r="G8" s="81" t="s">
        <v>7</v>
      </c>
      <c r="H8" s="44" t="s">
        <v>8</v>
      </c>
      <c r="I8" s="45" t="s">
        <v>6</v>
      </c>
      <c r="J8" s="46" t="s">
        <v>7</v>
      </c>
      <c r="K8" s="47" t="s">
        <v>8</v>
      </c>
      <c r="L8" s="48" t="s">
        <v>6</v>
      </c>
      <c r="M8" s="46" t="s">
        <v>7</v>
      </c>
      <c r="N8" s="49" t="s">
        <v>8</v>
      </c>
      <c r="O8" s="45" t="s">
        <v>6</v>
      </c>
      <c r="P8" s="47" t="s">
        <v>7</v>
      </c>
      <c r="Q8" s="50" t="s">
        <v>6</v>
      </c>
      <c r="R8" s="44" t="s">
        <v>7</v>
      </c>
      <c r="S8" s="48" t="s">
        <v>6</v>
      </c>
      <c r="T8" s="46" t="s">
        <v>7</v>
      </c>
      <c r="U8" s="49" t="s">
        <v>8</v>
      </c>
      <c r="V8" s="45" t="s">
        <v>6</v>
      </c>
      <c r="W8" s="46" t="s">
        <v>7</v>
      </c>
      <c r="X8" s="47" t="s">
        <v>8</v>
      </c>
      <c r="Y8" s="50" t="s">
        <v>8</v>
      </c>
      <c r="Z8" s="44" t="s">
        <v>13</v>
      </c>
      <c r="AA8" s="146"/>
      <c r="AB8" s="154"/>
      <c r="AC8" s="146"/>
      <c r="AD8" s="146"/>
    </row>
    <row r="9" spans="1:30" ht="24.75" customHeight="1" thickTop="1" x14ac:dyDescent="0.2">
      <c r="A9" s="15"/>
      <c r="B9" s="87">
        <v>201</v>
      </c>
      <c r="C9" s="82" t="s">
        <v>90</v>
      </c>
      <c r="D9" s="8" t="s">
        <v>80</v>
      </c>
      <c r="E9" s="84">
        <v>79</v>
      </c>
      <c r="F9" s="17">
        <v>1</v>
      </c>
      <c r="G9" s="27"/>
      <c r="H9" s="26"/>
      <c r="I9" s="17"/>
      <c r="J9" s="27"/>
      <c r="K9" s="26"/>
      <c r="L9" s="74">
        <v>1</v>
      </c>
      <c r="M9" s="27"/>
      <c r="N9" s="75">
        <v>1</v>
      </c>
      <c r="O9" s="17">
        <v>1</v>
      </c>
      <c r="P9" s="26"/>
      <c r="Q9" s="17"/>
      <c r="R9" s="26"/>
      <c r="S9" s="74"/>
      <c r="T9" s="27"/>
      <c r="U9" s="75"/>
      <c r="V9" s="17"/>
      <c r="W9" s="27">
        <v>1</v>
      </c>
      <c r="X9" s="26"/>
      <c r="Y9" s="17">
        <v>1</v>
      </c>
      <c r="Z9" s="41"/>
      <c r="AA9" s="60" t="s">
        <v>82</v>
      </c>
      <c r="AB9" s="92" t="s">
        <v>111</v>
      </c>
      <c r="AC9" s="134"/>
      <c r="AD9" s="132">
        <f>AC9*12</f>
        <v>0</v>
      </c>
    </row>
    <row r="10" spans="1:30" ht="24.75" customHeight="1" x14ac:dyDescent="0.2">
      <c r="A10" s="15"/>
      <c r="B10" s="87">
        <v>202</v>
      </c>
      <c r="C10" s="82" t="s">
        <v>91</v>
      </c>
      <c r="D10" s="8" t="s">
        <v>80</v>
      </c>
      <c r="E10" s="84">
        <v>2.67</v>
      </c>
      <c r="F10" s="25">
        <v>1</v>
      </c>
      <c r="G10" s="22"/>
      <c r="H10" s="23"/>
      <c r="I10" s="25"/>
      <c r="J10" s="22"/>
      <c r="K10" s="23"/>
      <c r="L10" s="35">
        <v>1</v>
      </c>
      <c r="M10" s="22"/>
      <c r="N10" s="58"/>
      <c r="O10" s="25"/>
      <c r="P10" s="23"/>
      <c r="Q10" s="25"/>
      <c r="R10" s="23"/>
      <c r="S10" s="35"/>
      <c r="T10" s="22"/>
      <c r="U10" s="58"/>
      <c r="V10" s="25"/>
      <c r="W10" s="22"/>
      <c r="X10" s="23"/>
      <c r="Y10" s="25">
        <v>1</v>
      </c>
      <c r="Z10" s="24"/>
      <c r="AA10" s="60" t="s">
        <v>82</v>
      </c>
      <c r="AB10" s="40" t="s">
        <v>20</v>
      </c>
      <c r="AC10" s="131"/>
      <c r="AD10" s="131">
        <f>AC10*12</f>
        <v>0</v>
      </c>
    </row>
    <row r="11" spans="1:30" ht="24.75" customHeight="1" x14ac:dyDescent="0.2">
      <c r="A11" s="15"/>
      <c r="B11" s="87">
        <v>203</v>
      </c>
      <c r="C11" s="82" t="s">
        <v>91</v>
      </c>
      <c r="D11" s="8" t="s">
        <v>80</v>
      </c>
      <c r="E11" s="84">
        <v>2.67</v>
      </c>
      <c r="F11" s="25">
        <v>1</v>
      </c>
      <c r="G11" s="22"/>
      <c r="H11" s="23"/>
      <c r="I11" s="25"/>
      <c r="J11" s="22"/>
      <c r="K11" s="23"/>
      <c r="L11" s="35">
        <v>1</v>
      </c>
      <c r="M11" s="22"/>
      <c r="N11" s="58"/>
      <c r="O11" s="25"/>
      <c r="P11" s="23"/>
      <c r="Q11" s="25"/>
      <c r="R11" s="23"/>
      <c r="S11" s="35"/>
      <c r="T11" s="22"/>
      <c r="U11" s="58"/>
      <c r="V11" s="25"/>
      <c r="W11" s="22"/>
      <c r="X11" s="23"/>
      <c r="Y11" s="25">
        <v>1</v>
      </c>
      <c r="Z11" s="24"/>
      <c r="AA11" s="60" t="s">
        <v>82</v>
      </c>
      <c r="AB11" s="40" t="s">
        <v>20</v>
      </c>
      <c r="AC11" s="131"/>
      <c r="AD11" s="131">
        <f t="shared" ref="AD11:AD44" si="0">AC11*12</f>
        <v>0</v>
      </c>
    </row>
    <row r="12" spans="1:30" ht="24.75" customHeight="1" x14ac:dyDescent="0.2">
      <c r="A12" s="15"/>
      <c r="B12" s="87">
        <v>204</v>
      </c>
      <c r="C12" s="82" t="s">
        <v>92</v>
      </c>
      <c r="D12" s="8" t="s">
        <v>80</v>
      </c>
      <c r="E12" s="84">
        <v>9.02</v>
      </c>
      <c r="F12" s="25">
        <v>1</v>
      </c>
      <c r="G12" s="22"/>
      <c r="H12" s="23"/>
      <c r="I12" s="25"/>
      <c r="J12" s="22"/>
      <c r="K12" s="23"/>
      <c r="L12" s="35"/>
      <c r="M12" s="22"/>
      <c r="N12" s="58"/>
      <c r="O12" s="25">
        <v>1</v>
      </c>
      <c r="P12" s="23"/>
      <c r="Q12" s="25"/>
      <c r="R12" s="23"/>
      <c r="S12" s="35"/>
      <c r="T12" s="22"/>
      <c r="U12" s="58"/>
      <c r="V12" s="25"/>
      <c r="W12" s="22"/>
      <c r="X12" s="23"/>
      <c r="Y12" s="25">
        <v>1</v>
      </c>
      <c r="Z12" s="23"/>
      <c r="AA12" s="60" t="s">
        <v>82</v>
      </c>
      <c r="AB12" s="61" t="s">
        <v>22</v>
      </c>
      <c r="AC12" s="131"/>
      <c r="AD12" s="131">
        <f t="shared" si="0"/>
        <v>0</v>
      </c>
    </row>
    <row r="13" spans="1:30" ht="24.75" customHeight="1" x14ac:dyDescent="0.2">
      <c r="A13" s="15"/>
      <c r="B13" s="87">
        <v>205</v>
      </c>
      <c r="C13" s="82" t="s">
        <v>66</v>
      </c>
      <c r="D13" s="83" t="s">
        <v>2</v>
      </c>
      <c r="E13" s="84">
        <v>4.1900000000000004</v>
      </c>
      <c r="F13" s="25">
        <v>1</v>
      </c>
      <c r="G13" s="22"/>
      <c r="H13" s="23"/>
      <c r="I13" s="25"/>
      <c r="J13" s="22"/>
      <c r="K13" s="23"/>
      <c r="L13" s="35"/>
      <c r="M13" s="22"/>
      <c r="N13" s="58"/>
      <c r="O13" s="25">
        <v>1</v>
      </c>
      <c r="P13" s="23"/>
      <c r="Q13" s="25"/>
      <c r="R13" s="23"/>
      <c r="S13" s="35">
        <v>1</v>
      </c>
      <c r="T13" s="22"/>
      <c r="U13" s="58"/>
      <c r="V13" s="25"/>
      <c r="W13" s="22"/>
      <c r="X13" s="23"/>
      <c r="Y13" s="25">
        <v>1</v>
      </c>
      <c r="Z13" s="23"/>
      <c r="AA13" s="60" t="s">
        <v>82</v>
      </c>
      <c r="AB13" s="40" t="s">
        <v>20</v>
      </c>
      <c r="AC13" s="131"/>
      <c r="AD13" s="131">
        <f t="shared" si="0"/>
        <v>0</v>
      </c>
    </row>
    <row r="14" spans="1:30" ht="24.75" customHeight="1" x14ac:dyDescent="0.2">
      <c r="A14" s="15"/>
      <c r="B14" s="87">
        <v>206</v>
      </c>
      <c r="C14" s="82" t="s">
        <v>93</v>
      </c>
      <c r="D14" s="83" t="s">
        <v>2</v>
      </c>
      <c r="E14" s="84">
        <v>3.7</v>
      </c>
      <c r="F14" s="25">
        <v>1</v>
      </c>
      <c r="G14" s="22"/>
      <c r="H14" s="23"/>
      <c r="I14" s="25"/>
      <c r="J14" s="22"/>
      <c r="K14" s="23"/>
      <c r="L14" s="35"/>
      <c r="M14" s="22"/>
      <c r="N14" s="58"/>
      <c r="O14" s="25"/>
      <c r="P14" s="23"/>
      <c r="Q14" s="25"/>
      <c r="R14" s="23"/>
      <c r="S14" s="35"/>
      <c r="T14" s="22"/>
      <c r="U14" s="58"/>
      <c r="V14" s="25"/>
      <c r="W14" s="22"/>
      <c r="X14" s="23">
        <v>1</v>
      </c>
      <c r="Y14" s="25">
        <v>1</v>
      </c>
      <c r="Z14" s="23"/>
      <c r="AA14" s="60" t="s">
        <v>82</v>
      </c>
      <c r="AB14" s="40" t="s">
        <v>20</v>
      </c>
      <c r="AC14" s="131"/>
      <c r="AD14" s="131">
        <f t="shared" si="0"/>
        <v>0</v>
      </c>
    </row>
    <row r="15" spans="1:30" ht="24.75" customHeight="1" x14ac:dyDescent="0.2">
      <c r="A15" s="15"/>
      <c r="B15" s="87">
        <v>207</v>
      </c>
      <c r="C15" s="82" t="s">
        <v>67</v>
      </c>
      <c r="D15" s="83" t="s">
        <v>2</v>
      </c>
      <c r="E15" s="84">
        <v>1.83</v>
      </c>
      <c r="F15" s="25">
        <v>1</v>
      </c>
      <c r="G15" s="22"/>
      <c r="H15" s="23"/>
      <c r="I15" s="25"/>
      <c r="J15" s="22"/>
      <c r="K15" s="23"/>
      <c r="L15" s="35"/>
      <c r="M15" s="22"/>
      <c r="N15" s="58"/>
      <c r="O15" s="25"/>
      <c r="P15" s="23"/>
      <c r="Q15" s="25"/>
      <c r="R15" s="23"/>
      <c r="S15" s="35"/>
      <c r="T15" s="22"/>
      <c r="U15" s="58"/>
      <c r="V15" s="25"/>
      <c r="W15" s="22"/>
      <c r="X15" s="23"/>
      <c r="Y15" s="25">
        <v>1</v>
      </c>
      <c r="Z15" s="23"/>
      <c r="AA15" s="60" t="s">
        <v>82</v>
      </c>
      <c r="AB15" s="40" t="s">
        <v>20</v>
      </c>
      <c r="AC15" s="131"/>
      <c r="AD15" s="131">
        <f t="shared" si="0"/>
        <v>0</v>
      </c>
    </row>
    <row r="16" spans="1:30" ht="24.75" customHeight="1" x14ac:dyDescent="0.2">
      <c r="A16" s="15"/>
      <c r="B16" s="87">
        <v>208</v>
      </c>
      <c r="C16" s="82" t="s">
        <v>94</v>
      </c>
      <c r="D16" s="83" t="s">
        <v>2</v>
      </c>
      <c r="E16" s="84">
        <v>1.73</v>
      </c>
      <c r="F16" s="25">
        <v>1</v>
      </c>
      <c r="G16" s="22"/>
      <c r="H16" s="23"/>
      <c r="I16" s="25"/>
      <c r="J16" s="22"/>
      <c r="K16" s="23"/>
      <c r="L16" s="35"/>
      <c r="M16" s="22"/>
      <c r="N16" s="58"/>
      <c r="O16" s="25"/>
      <c r="P16" s="23"/>
      <c r="Q16" s="25"/>
      <c r="R16" s="23"/>
      <c r="S16" s="35"/>
      <c r="T16" s="22"/>
      <c r="U16" s="58"/>
      <c r="V16" s="25"/>
      <c r="W16" s="22"/>
      <c r="X16" s="23"/>
      <c r="Y16" s="25">
        <v>1</v>
      </c>
      <c r="Z16" s="23"/>
      <c r="AA16" s="60" t="s">
        <v>82</v>
      </c>
      <c r="AB16" s="40" t="s">
        <v>20</v>
      </c>
      <c r="AC16" s="131"/>
      <c r="AD16" s="131">
        <f t="shared" si="0"/>
        <v>0</v>
      </c>
    </row>
    <row r="17" spans="1:30" ht="24.75" customHeight="1" x14ac:dyDescent="0.2">
      <c r="A17" s="15"/>
      <c r="B17" s="87">
        <v>209</v>
      </c>
      <c r="C17" s="82" t="s">
        <v>95</v>
      </c>
      <c r="D17" s="83" t="s">
        <v>2</v>
      </c>
      <c r="E17" s="84">
        <v>4.1900000000000004</v>
      </c>
      <c r="F17" s="25">
        <v>1</v>
      </c>
      <c r="G17" s="22"/>
      <c r="H17" s="23"/>
      <c r="I17" s="25"/>
      <c r="J17" s="22"/>
      <c r="K17" s="23"/>
      <c r="L17" s="35"/>
      <c r="M17" s="22"/>
      <c r="N17" s="58"/>
      <c r="O17" s="25">
        <v>1</v>
      </c>
      <c r="P17" s="23"/>
      <c r="Q17" s="25"/>
      <c r="R17" s="23"/>
      <c r="S17" s="35">
        <v>1</v>
      </c>
      <c r="T17" s="22"/>
      <c r="U17" s="58"/>
      <c r="V17" s="25"/>
      <c r="W17" s="22"/>
      <c r="X17" s="23"/>
      <c r="Y17" s="25">
        <v>1</v>
      </c>
      <c r="Z17" s="23"/>
      <c r="AA17" s="60" t="s">
        <v>82</v>
      </c>
      <c r="AB17" s="40" t="s">
        <v>20</v>
      </c>
      <c r="AC17" s="131"/>
      <c r="AD17" s="131">
        <f t="shared" si="0"/>
        <v>0</v>
      </c>
    </row>
    <row r="18" spans="1:30" ht="24.75" customHeight="1" x14ac:dyDescent="0.2">
      <c r="A18" s="15"/>
      <c r="B18" s="87">
        <v>210</v>
      </c>
      <c r="C18" s="82" t="s">
        <v>62</v>
      </c>
      <c r="D18" s="83" t="s">
        <v>2</v>
      </c>
      <c r="E18" s="84">
        <v>3.7</v>
      </c>
      <c r="F18" s="25">
        <v>1</v>
      </c>
      <c r="G18" s="22"/>
      <c r="H18" s="23"/>
      <c r="I18" s="25"/>
      <c r="J18" s="22"/>
      <c r="K18" s="23"/>
      <c r="L18" s="35"/>
      <c r="M18" s="22"/>
      <c r="N18" s="58"/>
      <c r="O18" s="25"/>
      <c r="P18" s="23"/>
      <c r="Q18" s="25"/>
      <c r="R18" s="23"/>
      <c r="S18" s="35"/>
      <c r="T18" s="22"/>
      <c r="U18" s="58"/>
      <c r="V18" s="25"/>
      <c r="W18" s="22"/>
      <c r="X18" s="23">
        <v>1</v>
      </c>
      <c r="Y18" s="25">
        <v>1</v>
      </c>
      <c r="Z18" s="23"/>
      <c r="AA18" s="60" t="s">
        <v>82</v>
      </c>
      <c r="AB18" s="40" t="s">
        <v>20</v>
      </c>
      <c r="AC18" s="131"/>
      <c r="AD18" s="131">
        <f t="shared" si="0"/>
        <v>0</v>
      </c>
    </row>
    <row r="19" spans="1:30" ht="24.75" customHeight="1" x14ac:dyDescent="0.2">
      <c r="A19" s="15"/>
      <c r="B19" s="87">
        <v>211</v>
      </c>
      <c r="C19" s="82" t="s">
        <v>96</v>
      </c>
      <c r="D19" s="83" t="s">
        <v>2</v>
      </c>
      <c r="E19" s="84">
        <v>1.73</v>
      </c>
      <c r="F19" s="25">
        <v>1</v>
      </c>
      <c r="G19" s="22"/>
      <c r="H19" s="23"/>
      <c r="I19" s="25"/>
      <c r="J19" s="22"/>
      <c r="K19" s="23"/>
      <c r="L19" s="35"/>
      <c r="M19" s="22"/>
      <c r="N19" s="58"/>
      <c r="O19" s="25"/>
      <c r="P19" s="23"/>
      <c r="Q19" s="25"/>
      <c r="R19" s="23"/>
      <c r="S19" s="35"/>
      <c r="T19" s="22"/>
      <c r="U19" s="58"/>
      <c r="V19" s="25"/>
      <c r="W19" s="22"/>
      <c r="X19" s="23"/>
      <c r="Y19" s="25">
        <v>1</v>
      </c>
      <c r="Z19" s="23"/>
      <c r="AA19" s="60" t="s">
        <v>82</v>
      </c>
      <c r="AB19" s="40" t="s">
        <v>20</v>
      </c>
      <c r="AC19" s="131"/>
      <c r="AD19" s="131">
        <f>AC19*9</f>
        <v>0</v>
      </c>
    </row>
    <row r="20" spans="1:30" ht="24.75" customHeight="1" x14ac:dyDescent="0.2">
      <c r="A20" s="15"/>
      <c r="B20" s="87">
        <v>212</v>
      </c>
      <c r="C20" s="82" t="s">
        <v>61</v>
      </c>
      <c r="D20" s="83" t="s">
        <v>2</v>
      </c>
      <c r="E20" s="84">
        <v>1.83</v>
      </c>
      <c r="F20" s="25">
        <v>1</v>
      </c>
      <c r="G20" s="22"/>
      <c r="H20" s="23"/>
      <c r="I20" s="25"/>
      <c r="J20" s="22"/>
      <c r="K20" s="23"/>
      <c r="L20" s="35"/>
      <c r="M20" s="22"/>
      <c r="N20" s="58"/>
      <c r="O20" s="25"/>
      <c r="P20" s="23"/>
      <c r="Q20" s="25"/>
      <c r="R20" s="23"/>
      <c r="S20" s="35"/>
      <c r="T20" s="22"/>
      <c r="U20" s="58"/>
      <c r="V20" s="25"/>
      <c r="W20" s="22"/>
      <c r="X20" s="23"/>
      <c r="Y20" s="25">
        <v>1</v>
      </c>
      <c r="Z20" s="23"/>
      <c r="AA20" s="60" t="s">
        <v>82</v>
      </c>
      <c r="AB20" s="40" t="s">
        <v>20</v>
      </c>
      <c r="AC20" s="131"/>
      <c r="AD20" s="131">
        <f>AC20*9</f>
        <v>0</v>
      </c>
    </row>
    <row r="21" spans="1:30" s="14" customFormat="1" ht="24.75" customHeight="1" x14ac:dyDescent="0.2">
      <c r="A21" s="15"/>
      <c r="B21" s="87">
        <v>213</v>
      </c>
      <c r="C21" s="82" t="s">
        <v>59</v>
      </c>
      <c r="D21" s="83" t="s">
        <v>2</v>
      </c>
      <c r="E21" s="84">
        <v>32.090000000000003</v>
      </c>
      <c r="F21" s="25">
        <v>1</v>
      </c>
      <c r="G21" s="22"/>
      <c r="H21" s="23"/>
      <c r="I21" s="25"/>
      <c r="J21" s="22"/>
      <c r="K21" s="23"/>
      <c r="L21" s="35"/>
      <c r="M21" s="22"/>
      <c r="N21" s="58"/>
      <c r="O21" s="25"/>
      <c r="P21" s="23"/>
      <c r="Q21" s="25"/>
      <c r="R21" s="23"/>
      <c r="S21" s="35"/>
      <c r="T21" s="22"/>
      <c r="U21" s="58"/>
      <c r="V21" s="25"/>
      <c r="W21" s="22"/>
      <c r="X21" s="23">
        <v>1</v>
      </c>
      <c r="Y21" s="25">
        <v>1</v>
      </c>
      <c r="Z21" s="23"/>
      <c r="AA21" s="69" t="s">
        <v>31</v>
      </c>
      <c r="AB21" s="40"/>
      <c r="AC21" s="131"/>
      <c r="AD21" s="131">
        <f t="shared" si="0"/>
        <v>0</v>
      </c>
    </row>
    <row r="22" spans="1:30" s="14" customFormat="1" ht="24.75" customHeight="1" x14ac:dyDescent="0.2">
      <c r="A22" s="15"/>
      <c r="B22" s="87">
        <v>214</v>
      </c>
      <c r="C22" s="82" t="s">
        <v>97</v>
      </c>
      <c r="D22" s="83" t="s">
        <v>2</v>
      </c>
      <c r="E22" s="84">
        <v>2.79</v>
      </c>
      <c r="F22" s="25"/>
      <c r="G22" s="22"/>
      <c r="H22" s="23">
        <v>1</v>
      </c>
      <c r="I22" s="25"/>
      <c r="J22" s="22"/>
      <c r="K22" s="23"/>
      <c r="L22" s="35"/>
      <c r="M22" s="22"/>
      <c r="N22" s="58"/>
      <c r="O22" s="25"/>
      <c r="P22" s="23"/>
      <c r="Q22" s="25"/>
      <c r="R22" s="23"/>
      <c r="S22" s="35"/>
      <c r="T22" s="22"/>
      <c r="U22" s="58"/>
      <c r="V22" s="25"/>
      <c r="W22" s="22"/>
      <c r="X22" s="23"/>
      <c r="Y22" s="25">
        <v>1</v>
      </c>
      <c r="Z22" s="23"/>
      <c r="AA22" s="60" t="s">
        <v>82</v>
      </c>
      <c r="AB22" s="40"/>
      <c r="AC22" s="131"/>
      <c r="AD22" s="131">
        <f t="shared" si="0"/>
        <v>0</v>
      </c>
    </row>
    <row r="23" spans="1:30" ht="24.75" customHeight="1" x14ac:dyDescent="0.2">
      <c r="A23" s="15"/>
      <c r="B23" s="87">
        <v>215</v>
      </c>
      <c r="C23" s="82" t="s">
        <v>98</v>
      </c>
      <c r="D23" s="8" t="s">
        <v>80</v>
      </c>
      <c r="E23" s="84">
        <v>1.5</v>
      </c>
      <c r="F23" s="25">
        <v>1</v>
      </c>
      <c r="G23" s="22"/>
      <c r="H23" s="23"/>
      <c r="I23" s="25"/>
      <c r="J23" s="22"/>
      <c r="K23" s="23"/>
      <c r="L23" s="35"/>
      <c r="M23" s="22"/>
      <c r="N23" s="58"/>
      <c r="O23" s="25"/>
      <c r="P23" s="23"/>
      <c r="Q23" s="25"/>
      <c r="R23" s="23"/>
      <c r="S23" s="35"/>
      <c r="T23" s="22"/>
      <c r="U23" s="58"/>
      <c r="V23" s="25"/>
      <c r="W23" s="22"/>
      <c r="X23" s="23"/>
      <c r="Y23" s="25">
        <v>1</v>
      </c>
      <c r="Z23" s="23"/>
      <c r="AA23" s="60" t="s">
        <v>82</v>
      </c>
      <c r="AB23" s="40"/>
      <c r="AC23" s="131"/>
      <c r="AD23" s="131">
        <f t="shared" si="0"/>
        <v>0</v>
      </c>
    </row>
    <row r="24" spans="1:30" s="14" customFormat="1" ht="24.75" customHeight="1" x14ac:dyDescent="0.2">
      <c r="A24" s="15"/>
      <c r="B24" s="87">
        <v>216</v>
      </c>
      <c r="C24" s="82" t="s">
        <v>61</v>
      </c>
      <c r="D24" s="83" t="s">
        <v>2</v>
      </c>
      <c r="E24" s="84">
        <v>1.31</v>
      </c>
      <c r="F24" s="25">
        <v>1</v>
      </c>
      <c r="G24" s="22"/>
      <c r="H24" s="23"/>
      <c r="I24" s="25"/>
      <c r="J24" s="22"/>
      <c r="K24" s="23"/>
      <c r="L24" s="35"/>
      <c r="M24" s="22"/>
      <c r="N24" s="58"/>
      <c r="O24" s="25"/>
      <c r="P24" s="23"/>
      <c r="Q24" s="25"/>
      <c r="R24" s="23"/>
      <c r="S24" s="35"/>
      <c r="T24" s="22"/>
      <c r="U24" s="58"/>
      <c r="V24" s="25"/>
      <c r="W24" s="22"/>
      <c r="X24" s="23"/>
      <c r="Y24" s="25">
        <v>1</v>
      </c>
      <c r="Z24" s="23"/>
      <c r="AA24" s="60" t="s">
        <v>82</v>
      </c>
      <c r="AB24" s="40" t="s">
        <v>20</v>
      </c>
      <c r="AC24" s="131"/>
      <c r="AD24" s="131">
        <f t="shared" si="0"/>
        <v>0</v>
      </c>
    </row>
    <row r="25" spans="1:30" ht="24.75" customHeight="1" x14ac:dyDescent="0.2">
      <c r="A25" s="15"/>
      <c r="B25" s="87">
        <v>217</v>
      </c>
      <c r="C25" s="82" t="s">
        <v>61</v>
      </c>
      <c r="D25" s="83" t="s">
        <v>2</v>
      </c>
      <c r="E25" s="84">
        <v>1.31</v>
      </c>
      <c r="F25" s="25">
        <v>1</v>
      </c>
      <c r="G25" s="22"/>
      <c r="H25" s="23"/>
      <c r="I25" s="25"/>
      <c r="J25" s="22"/>
      <c r="K25" s="23"/>
      <c r="L25" s="35"/>
      <c r="M25" s="22"/>
      <c r="N25" s="58"/>
      <c r="O25" s="25"/>
      <c r="P25" s="23"/>
      <c r="Q25" s="25"/>
      <c r="R25" s="23"/>
      <c r="S25" s="35"/>
      <c r="T25" s="22"/>
      <c r="U25" s="58"/>
      <c r="V25" s="25"/>
      <c r="W25" s="22"/>
      <c r="X25" s="23">
        <v>1</v>
      </c>
      <c r="Y25" s="25">
        <v>1</v>
      </c>
      <c r="Z25" s="23"/>
      <c r="AA25" s="60" t="s">
        <v>82</v>
      </c>
      <c r="AB25" s="40" t="s">
        <v>20</v>
      </c>
      <c r="AC25" s="131"/>
      <c r="AD25" s="131">
        <f t="shared" si="0"/>
        <v>0</v>
      </c>
    </row>
    <row r="26" spans="1:30" s="14" customFormat="1" ht="24.75" customHeight="1" x14ac:dyDescent="0.2">
      <c r="A26" s="15"/>
      <c r="B26" s="87">
        <v>218</v>
      </c>
      <c r="C26" s="82" t="s">
        <v>99</v>
      </c>
      <c r="D26" s="83" t="s">
        <v>2</v>
      </c>
      <c r="E26" s="84">
        <v>7.35</v>
      </c>
      <c r="F26" s="25">
        <v>1</v>
      </c>
      <c r="G26" s="22"/>
      <c r="H26" s="23"/>
      <c r="I26" s="25"/>
      <c r="J26" s="22"/>
      <c r="K26" s="23"/>
      <c r="L26" s="35"/>
      <c r="M26" s="22"/>
      <c r="N26" s="58"/>
      <c r="O26" s="25"/>
      <c r="P26" s="23"/>
      <c r="Q26" s="25"/>
      <c r="R26" s="23"/>
      <c r="S26" s="35"/>
      <c r="T26" s="22"/>
      <c r="U26" s="58"/>
      <c r="V26" s="25"/>
      <c r="W26" s="22"/>
      <c r="X26" s="23"/>
      <c r="Y26" s="25">
        <v>1</v>
      </c>
      <c r="Z26" s="23"/>
      <c r="AA26" s="60" t="s">
        <v>82</v>
      </c>
      <c r="AB26" s="40" t="s">
        <v>20</v>
      </c>
      <c r="AC26" s="131"/>
      <c r="AD26" s="131">
        <f t="shared" si="0"/>
        <v>0</v>
      </c>
    </row>
    <row r="27" spans="1:30" s="14" customFormat="1" ht="24.75" customHeight="1" x14ac:dyDescent="0.2">
      <c r="A27" s="15"/>
      <c r="B27" s="87">
        <v>219</v>
      </c>
      <c r="C27" s="82" t="s">
        <v>63</v>
      </c>
      <c r="D27" s="83" t="s">
        <v>2</v>
      </c>
      <c r="E27" s="84">
        <v>4.2</v>
      </c>
      <c r="F27" s="25">
        <v>1</v>
      </c>
      <c r="G27" s="22"/>
      <c r="H27" s="23"/>
      <c r="I27" s="25"/>
      <c r="J27" s="22"/>
      <c r="K27" s="23"/>
      <c r="L27" s="35"/>
      <c r="M27" s="22"/>
      <c r="N27" s="58"/>
      <c r="O27" s="25">
        <v>1</v>
      </c>
      <c r="P27" s="23"/>
      <c r="Q27" s="25"/>
      <c r="R27" s="23"/>
      <c r="S27" s="35">
        <v>1</v>
      </c>
      <c r="T27" s="22"/>
      <c r="U27" s="58"/>
      <c r="V27" s="25"/>
      <c r="W27" s="22"/>
      <c r="X27" s="23"/>
      <c r="Y27" s="25">
        <v>1</v>
      </c>
      <c r="Z27" s="23"/>
      <c r="AA27" s="60" t="s">
        <v>82</v>
      </c>
      <c r="AB27" s="40" t="s">
        <v>20</v>
      </c>
      <c r="AC27" s="131"/>
      <c r="AD27" s="131">
        <f t="shared" si="0"/>
        <v>0</v>
      </c>
    </row>
    <row r="28" spans="1:30" ht="24.75" customHeight="1" x14ac:dyDescent="0.2">
      <c r="A28" s="15"/>
      <c r="B28" s="87">
        <v>220</v>
      </c>
      <c r="C28" s="82" t="s">
        <v>64</v>
      </c>
      <c r="D28" s="83" t="s">
        <v>2</v>
      </c>
      <c r="E28" s="84">
        <v>3.28</v>
      </c>
      <c r="F28" s="25">
        <v>1</v>
      </c>
      <c r="G28" s="22"/>
      <c r="H28" s="23"/>
      <c r="I28" s="25"/>
      <c r="J28" s="22"/>
      <c r="K28" s="23"/>
      <c r="L28" s="35"/>
      <c r="M28" s="22"/>
      <c r="N28" s="58"/>
      <c r="O28" s="25">
        <v>1</v>
      </c>
      <c r="P28" s="23"/>
      <c r="Q28" s="25"/>
      <c r="R28" s="23"/>
      <c r="S28" s="35"/>
      <c r="T28" s="22"/>
      <c r="U28" s="58"/>
      <c r="V28" s="25"/>
      <c r="W28" s="22"/>
      <c r="X28" s="23"/>
      <c r="Y28" s="25">
        <v>1</v>
      </c>
      <c r="Z28" s="23"/>
      <c r="AA28" s="60" t="s">
        <v>82</v>
      </c>
      <c r="AB28" s="40" t="s">
        <v>20</v>
      </c>
      <c r="AC28" s="131"/>
      <c r="AD28" s="131">
        <f t="shared" si="0"/>
        <v>0</v>
      </c>
    </row>
    <row r="29" spans="1:30" ht="24.75" customHeight="1" x14ac:dyDescent="0.2">
      <c r="A29" s="15"/>
      <c r="B29" s="87">
        <v>221</v>
      </c>
      <c r="C29" s="82" t="s">
        <v>65</v>
      </c>
      <c r="D29" s="83" t="s">
        <v>2</v>
      </c>
      <c r="E29" s="84">
        <v>3.22</v>
      </c>
      <c r="F29" s="25">
        <v>1</v>
      </c>
      <c r="G29" s="22"/>
      <c r="H29" s="23"/>
      <c r="I29" s="25"/>
      <c r="J29" s="22"/>
      <c r="K29" s="23"/>
      <c r="L29" s="35"/>
      <c r="M29" s="22"/>
      <c r="N29" s="58"/>
      <c r="O29" s="25"/>
      <c r="P29" s="23"/>
      <c r="Q29" s="25"/>
      <c r="R29" s="23"/>
      <c r="S29" s="35"/>
      <c r="T29" s="22"/>
      <c r="U29" s="58"/>
      <c r="V29" s="25"/>
      <c r="W29" s="22"/>
      <c r="X29" s="23"/>
      <c r="Y29" s="25">
        <v>1</v>
      </c>
      <c r="Z29" s="23"/>
      <c r="AA29" s="69" t="s">
        <v>31</v>
      </c>
      <c r="AB29" s="40"/>
      <c r="AC29" s="131"/>
      <c r="AD29" s="131">
        <f t="shared" si="0"/>
        <v>0</v>
      </c>
    </row>
    <row r="30" spans="1:30" ht="24.75" customHeight="1" x14ac:dyDescent="0.2">
      <c r="A30" s="15"/>
      <c r="B30" s="87">
        <v>222</v>
      </c>
      <c r="C30" s="82" t="s">
        <v>66</v>
      </c>
      <c r="D30" s="83" t="s">
        <v>2</v>
      </c>
      <c r="E30" s="84">
        <v>4.68</v>
      </c>
      <c r="F30" s="25">
        <v>1</v>
      </c>
      <c r="G30" s="22"/>
      <c r="H30" s="23"/>
      <c r="I30" s="25"/>
      <c r="J30" s="22"/>
      <c r="K30" s="23"/>
      <c r="L30" s="35"/>
      <c r="M30" s="22"/>
      <c r="N30" s="58"/>
      <c r="O30" s="25">
        <v>1</v>
      </c>
      <c r="P30" s="23"/>
      <c r="Q30" s="25"/>
      <c r="R30" s="23"/>
      <c r="S30" s="35">
        <v>1</v>
      </c>
      <c r="T30" s="22"/>
      <c r="U30" s="58"/>
      <c r="V30" s="25"/>
      <c r="W30" s="22"/>
      <c r="X30" s="23"/>
      <c r="Y30" s="25">
        <v>1</v>
      </c>
      <c r="Z30" s="23"/>
      <c r="AA30" s="60" t="s">
        <v>82</v>
      </c>
      <c r="AB30" s="40" t="s">
        <v>20</v>
      </c>
      <c r="AC30" s="131"/>
      <c r="AD30" s="131">
        <f t="shared" si="0"/>
        <v>0</v>
      </c>
    </row>
    <row r="31" spans="1:30" ht="24.75" customHeight="1" x14ac:dyDescent="0.2">
      <c r="A31" s="15"/>
      <c r="B31" s="87">
        <v>223</v>
      </c>
      <c r="C31" s="82" t="s">
        <v>100</v>
      </c>
      <c r="D31" s="83" t="s">
        <v>2</v>
      </c>
      <c r="E31" s="84">
        <v>4.93</v>
      </c>
      <c r="F31" s="25">
        <v>1</v>
      </c>
      <c r="G31" s="22"/>
      <c r="H31" s="23"/>
      <c r="I31" s="25"/>
      <c r="J31" s="22"/>
      <c r="K31" s="23"/>
      <c r="L31" s="35"/>
      <c r="M31" s="22"/>
      <c r="N31" s="58"/>
      <c r="O31" s="25"/>
      <c r="P31" s="23"/>
      <c r="Q31" s="25"/>
      <c r="R31" s="23"/>
      <c r="S31" s="35"/>
      <c r="T31" s="22"/>
      <c r="U31" s="58"/>
      <c r="V31" s="25"/>
      <c r="W31" s="22"/>
      <c r="X31" s="23">
        <v>1</v>
      </c>
      <c r="Y31" s="25">
        <v>1</v>
      </c>
      <c r="Z31" s="23"/>
      <c r="AA31" s="60" t="s">
        <v>82</v>
      </c>
      <c r="AB31" s="40" t="s">
        <v>20</v>
      </c>
      <c r="AC31" s="131"/>
      <c r="AD31" s="131">
        <f t="shared" si="0"/>
        <v>0</v>
      </c>
    </row>
    <row r="32" spans="1:30" ht="24.75" customHeight="1" x14ac:dyDescent="0.2">
      <c r="A32" s="15"/>
      <c r="B32" s="87">
        <v>224</v>
      </c>
      <c r="C32" s="82" t="s">
        <v>67</v>
      </c>
      <c r="D32" s="83" t="s">
        <v>2</v>
      </c>
      <c r="E32" s="84">
        <v>1.22</v>
      </c>
      <c r="F32" s="25">
        <v>1</v>
      </c>
      <c r="G32" s="22"/>
      <c r="H32" s="23"/>
      <c r="I32" s="25"/>
      <c r="J32" s="22"/>
      <c r="K32" s="23"/>
      <c r="L32" s="35"/>
      <c r="M32" s="22"/>
      <c r="N32" s="58"/>
      <c r="O32" s="25"/>
      <c r="P32" s="23"/>
      <c r="Q32" s="25"/>
      <c r="R32" s="23"/>
      <c r="S32" s="35"/>
      <c r="T32" s="22"/>
      <c r="U32" s="58"/>
      <c r="V32" s="25"/>
      <c r="W32" s="22"/>
      <c r="X32" s="23"/>
      <c r="Y32" s="25">
        <v>1</v>
      </c>
      <c r="Z32" s="23"/>
      <c r="AA32" s="60" t="s">
        <v>82</v>
      </c>
      <c r="AB32" s="40" t="s">
        <v>20</v>
      </c>
      <c r="AC32" s="131"/>
      <c r="AD32" s="131">
        <f t="shared" si="0"/>
        <v>0</v>
      </c>
    </row>
    <row r="33" spans="1:30" ht="24.75" customHeight="1" x14ac:dyDescent="0.2">
      <c r="A33" s="15"/>
      <c r="B33" s="87">
        <v>225</v>
      </c>
      <c r="C33" s="82" t="s">
        <v>67</v>
      </c>
      <c r="D33" s="83" t="s">
        <v>2</v>
      </c>
      <c r="E33" s="84">
        <v>1.22</v>
      </c>
      <c r="F33" s="25">
        <v>1</v>
      </c>
      <c r="G33" s="22"/>
      <c r="H33" s="23"/>
      <c r="I33" s="25"/>
      <c r="J33" s="22"/>
      <c r="K33" s="23"/>
      <c r="L33" s="35"/>
      <c r="M33" s="22"/>
      <c r="N33" s="58"/>
      <c r="O33" s="25"/>
      <c r="P33" s="23"/>
      <c r="Q33" s="25"/>
      <c r="R33" s="23"/>
      <c r="S33" s="35"/>
      <c r="T33" s="22"/>
      <c r="U33" s="58"/>
      <c r="V33" s="25"/>
      <c r="W33" s="22"/>
      <c r="X33" s="23"/>
      <c r="Y33" s="25">
        <v>1</v>
      </c>
      <c r="Z33" s="23"/>
      <c r="AA33" s="60" t="s">
        <v>82</v>
      </c>
      <c r="AB33" s="40" t="s">
        <v>20</v>
      </c>
      <c r="AC33" s="131"/>
      <c r="AD33" s="131">
        <f t="shared" si="0"/>
        <v>0</v>
      </c>
    </row>
    <row r="34" spans="1:30" ht="24.75" customHeight="1" x14ac:dyDescent="0.2">
      <c r="A34" s="15"/>
      <c r="B34" s="87">
        <v>226</v>
      </c>
      <c r="C34" s="82" t="s">
        <v>67</v>
      </c>
      <c r="D34" s="83" t="s">
        <v>2</v>
      </c>
      <c r="E34" s="84">
        <v>1.22</v>
      </c>
      <c r="F34" s="25">
        <v>1</v>
      </c>
      <c r="G34" s="22"/>
      <c r="H34" s="23"/>
      <c r="I34" s="25"/>
      <c r="J34" s="22"/>
      <c r="K34" s="23"/>
      <c r="L34" s="35"/>
      <c r="M34" s="22"/>
      <c r="N34" s="58"/>
      <c r="O34" s="25"/>
      <c r="P34" s="23"/>
      <c r="Q34" s="25"/>
      <c r="R34" s="23"/>
      <c r="S34" s="35"/>
      <c r="T34" s="22"/>
      <c r="U34" s="58"/>
      <c r="V34" s="25"/>
      <c r="W34" s="22"/>
      <c r="X34" s="23"/>
      <c r="Y34" s="25">
        <v>1</v>
      </c>
      <c r="Z34" s="23"/>
      <c r="AA34" s="60" t="s">
        <v>82</v>
      </c>
      <c r="AB34" s="40" t="s">
        <v>20</v>
      </c>
      <c r="AC34" s="131"/>
      <c r="AD34" s="131">
        <f t="shared" si="0"/>
        <v>0</v>
      </c>
    </row>
    <row r="35" spans="1:30" ht="24.75" customHeight="1" x14ac:dyDescent="0.2">
      <c r="A35" s="15"/>
      <c r="B35" s="87">
        <v>227</v>
      </c>
      <c r="C35" s="82" t="s">
        <v>101</v>
      </c>
      <c r="D35" s="83" t="s">
        <v>2</v>
      </c>
      <c r="E35" s="84">
        <v>3.29</v>
      </c>
      <c r="F35" s="25">
        <v>1</v>
      </c>
      <c r="G35" s="22"/>
      <c r="H35" s="23"/>
      <c r="I35" s="25"/>
      <c r="J35" s="22"/>
      <c r="K35" s="23"/>
      <c r="L35" s="35"/>
      <c r="M35" s="22"/>
      <c r="N35" s="58"/>
      <c r="O35" s="25">
        <v>1</v>
      </c>
      <c r="P35" s="23"/>
      <c r="Q35" s="25"/>
      <c r="R35" s="23"/>
      <c r="S35" s="35">
        <v>1</v>
      </c>
      <c r="T35" s="22"/>
      <c r="U35" s="58"/>
      <c r="V35" s="25"/>
      <c r="W35" s="22"/>
      <c r="X35" s="23">
        <v>1</v>
      </c>
      <c r="Y35" s="25">
        <v>1</v>
      </c>
      <c r="Z35" s="23"/>
      <c r="AA35" s="69" t="s">
        <v>31</v>
      </c>
      <c r="AB35" s="40" t="s">
        <v>20</v>
      </c>
      <c r="AC35" s="131"/>
      <c r="AD35" s="131">
        <f t="shared" si="0"/>
        <v>0</v>
      </c>
    </row>
    <row r="36" spans="1:30" ht="24.75" customHeight="1" x14ac:dyDescent="0.2">
      <c r="A36" s="15"/>
      <c r="B36" s="87">
        <v>228</v>
      </c>
      <c r="C36" s="82" t="s">
        <v>102</v>
      </c>
      <c r="D36" s="83" t="s">
        <v>2</v>
      </c>
      <c r="E36" s="84">
        <v>1.68</v>
      </c>
      <c r="F36" s="25">
        <v>1</v>
      </c>
      <c r="G36" s="22"/>
      <c r="H36" s="23"/>
      <c r="I36" s="25"/>
      <c r="J36" s="22"/>
      <c r="K36" s="23"/>
      <c r="L36" s="35"/>
      <c r="M36" s="22"/>
      <c r="N36" s="58"/>
      <c r="O36" s="25"/>
      <c r="P36" s="23"/>
      <c r="Q36" s="25"/>
      <c r="R36" s="23"/>
      <c r="S36" s="35"/>
      <c r="T36" s="22"/>
      <c r="U36" s="58"/>
      <c r="V36" s="25"/>
      <c r="W36" s="22"/>
      <c r="X36" s="23"/>
      <c r="Y36" s="25">
        <v>1</v>
      </c>
      <c r="Z36" s="23"/>
      <c r="AA36" s="69" t="s">
        <v>31</v>
      </c>
      <c r="AB36" s="40" t="s">
        <v>20</v>
      </c>
      <c r="AC36" s="131"/>
      <c r="AD36" s="131">
        <f t="shared" si="0"/>
        <v>0</v>
      </c>
    </row>
    <row r="37" spans="1:30" ht="24.75" customHeight="1" x14ac:dyDescent="0.2">
      <c r="A37" s="15"/>
      <c r="B37" s="87">
        <v>229</v>
      </c>
      <c r="C37" s="82" t="s">
        <v>103</v>
      </c>
      <c r="D37" s="8" t="s">
        <v>124</v>
      </c>
      <c r="E37" s="84">
        <v>205.56</v>
      </c>
      <c r="F37" s="25">
        <v>1</v>
      </c>
      <c r="G37" s="22"/>
      <c r="H37" s="23"/>
      <c r="I37" s="25"/>
      <c r="J37" s="22"/>
      <c r="K37" s="23"/>
      <c r="L37" s="35">
        <v>1</v>
      </c>
      <c r="M37" s="22"/>
      <c r="N37" s="58"/>
      <c r="O37" s="25">
        <v>1</v>
      </c>
      <c r="P37" s="23"/>
      <c r="Q37" s="25"/>
      <c r="R37" s="23"/>
      <c r="S37" s="35"/>
      <c r="T37" s="22"/>
      <c r="U37" s="58"/>
      <c r="V37" s="25"/>
      <c r="W37" s="22"/>
      <c r="X37" s="23">
        <v>1</v>
      </c>
      <c r="Y37" s="25">
        <v>1</v>
      </c>
      <c r="Z37" s="23"/>
      <c r="AA37" s="69" t="s">
        <v>31</v>
      </c>
      <c r="AB37" s="61" t="s">
        <v>22</v>
      </c>
      <c r="AC37" s="131"/>
      <c r="AD37" s="131">
        <f t="shared" si="0"/>
        <v>0</v>
      </c>
    </row>
    <row r="38" spans="1:30" ht="24.75" customHeight="1" x14ac:dyDescent="0.2">
      <c r="A38" s="15"/>
      <c r="B38" s="87">
        <v>230</v>
      </c>
      <c r="C38" s="82" t="s">
        <v>104</v>
      </c>
      <c r="D38" s="83" t="s">
        <v>79</v>
      </c>
      <c r="E38" s="84">
        <v>9.6</v>
      </c>
      <c r="F38" s="25"/>
      <c r="G38" s="22"/>
      <c r="H38" s="23">
        <v>1</v>
      </c>
      <c r="I38" s="25"/>
      <c r="J38" s="22"/>
      <c r="K38" s="23"/>
      <c r="L38" s="35"/>
      <c r="M38" s="22"/>
      <c r="N38" s="58"/>
      <c r="O38" s="25"/>
      <c r="P38" s="23"/>
      <c r="Q38" s="25"/>
      <c r="R38" s="23"/>
      <c r="S38" s="35"/>
      <c r="T38" s="22"/>
      <c r="U38" s="58"/>
      <c r="V38" s="25"/>
      <c r="W38" s="22"/>
      <c r="X38" s="23"/>
      <c r="Y38" s="25"/>
      <c r="Z38" s="23">
        <v>1</v>
      </c>
      <c r="AA38" s="69" t="s">
        <v>31</v>
      </c>
      <c r="AB38" s="40"/>
      <c r="AC38" s="131"/>
      <c r="AD38" s="131">
        <f t="shared" si="0"/>
        <v>0</v>
      </c>
    </row>
    <row r="39" spans="1:30" ht="24.75" customHeight="1" x14ac:dyDescent="0.2">
      <c r="A39" s="15"/>
      <c r="B39" s="87" t="s">
        <v>88</v>
      </c>
      <c r="C39" s="82" t="s">
        <v>105</v>
      </c>
      <c r="D39" s="8" t="s">
        <v>80</v>
      </c>
      <c r="E39" s="84">
        <v>69.5</v>
      </c>
      <c r="F39" s="25">
        <v>1</v>
      </c>
      <c r="G39" s="22"/>
      <c r="H39" s="23"/>
      <c r="I39" s="25"/>
      <c r="J39" s="22"/>
      <c r="K39" s="23"/>
      <c r="L39" s="35">
        <v>1</v>
      </c>
      <c r="M39" s="22"/>
      <c r="N39" s="58"/>
      <c r="O39" s="25">
        <v>1</v>
      </c>
      <c r="P39" s="23"/>
      <c r="Q39" s="25"/>
      <c r="R39" s="23"/>
      <c r="S39" s="35">
        <v>1</v>
      </c>
      <c r="T39" s="22"/>
      <c r="U39" s="58"/>
      <c r="V39" s="25"/>
      <c r="W39" s="22"/>
      <c r="X39" s="23">
        <v>1</v>
      </c>
      <c r="Y39" s="25">
        <v>1</v>
      </c>
      <c r="Z39" s="23"/>
      <c r="AA39" s="60" t="s">
        <v>82</v>
      </c>
      <c r="AB39" s="40"/>
      <c r="AC39" s="131"/>
      <c r="AD39" s="131">
        <f>AC39*9</f>
        <v>0</v>
      </c>
    </row>
    <row r="40" spans="1:30" ht="24.75" customHeight="1" x14ac:dyDescent="0.2">
      <c r="A40" s="15"/>
      <c r="B40" s="87" t="s">
        <v>89</v>
      </c>
      <c r="C40" s="82" t="s">
        <v>106</v>
      </c>
      <c r="D40" s="8" t="s">
        <v>80</v>
      </c>
      <c r="E40" s="84">
        <v>42.25</v>
      </c>
      <c r="F40" s="25">
        <v>1</v>
      </c>
      <c r="G40" s="22"/>
      <c r="H40" s="23"/>
      <c r="I40" s="25"/>
      <c r="J40" s="22"/>
      <c r="K40" s="23"/>
      <c r="L40" s="35">
        <v>1</v>
      </c>
      <c r="M40" s="22"/>
      <c r="N40" s="58"/>
      <c r="O40" s="25">
        <v>1</v>
      </c>
      <c r="P40" s="23"/>
      <c r="Q40" s="25"/>
      <c r="R40" s="23"/>
      <c r="S40" s="35">
        <v>1</v>
      </c>
      <c r="T40" s="22"/>
      <c r="U40" s="58"/>
      <c r="V40" s="25"/>
      <c r="W40" s="22"/>
      <c r="X40" s="23">
        <v>1</v>
      </c>
      <c r="Y40" s="25">
        <v>1</v>
      </c>
      <c r="Z40" s="23"/>
      <c r="AA40" s="60" t="s">
        <v>82</v>
      </c>
      <c r="AB40" s="40"/>
      <c r="AC40" s="131"/>
      <c r="AD40" s="131">
        <f t="shared" si="0"/>
        <v>0</v>
      </c>
    </row>
    <row r="41" spans="1:30" ht="24.75" customHeight="1" x14ac:dyDescent="0.2">
      <c r="A41" s="15"/>
      <c r="B41" s="87">
        <v>232</v>
      </c>
      <c r="C41" s="82" t="s">
        <v>107</v>
      </c>
      <c r="D41" s="8" t="s">
        <v>80</v>
      </c>
      <c r="E41" s="84">
        <v>29</v>
      </c>
      <c r="F41" s="25"/>
      <c r="G41" s="22"/>
      <c r="H41" s="23">
        <v>1</v>
      </c>
      <c r="I41" s="25"/>
      <c r="J41" s="22"/>
      <c r="K41" s="23">
        <v>1</v>
      </c>
      <c r="L41" s="35"/>
      <c r="M41" s="22"/>
      <c r="N41" s="58">
        <v>1</v>
      </c>
      <c r="O41" s="25"/>
      <c r="P41" s="23">
        <v>1</v>
      </c>
      <c r="Q41" s="25"/>
      <c r="R41" s="23"/>
      <c r="S41" s="35"/>
      <c r="T41" s="22"/>
      <c r="U41" s="58">
        <v>1</v>
      </c>
      <c r="V41" s="25"/>
      <c r="W41" s="22"/>
      <c r="X41" s="23">
        <v>1</v>
      </c>
      <c r="Y41" s="25"/>
      <c r="Z41" s="23">
        <v>1</v>
      </c>
      <c r="AA41" s="60" t="s">
        <v>82</v>
      </c>
      <c r="AB41" s="61" t="s">
        <v>22</v>
      </c>
      <c r="AC41" s="131"/>
      <c r="AD41" s="131">
        <f t="shared" si="0"/>
        <v>0</v>
      </c>
    </row>
    <row r="42" spans="1:30" ht="24.75" customHeight="1" x14ac:dyDescent="0.2">
      <c r="A42" s="15"/>
      <c r="B42" s="87">
        <v>233</v>
      </c>
      <c r="C42" s="82" t="s">
        <v>108</v>
      </c>
      <c r="D42" s="83" t="s">
        <v>79</v>
      </c>
      <c r="E42" s="84">
        <v>6.06</v>
      </c>
      <c r="F42" s="25"/>
      <c r="G42" s="22">
        <v>1</v>
      </c>
      <c r="H42" s="23"/>
      <c r="I42" s="25"/>
      <c r="J42" s="22"/>
      <c r="K42" s="23"/>
      <c r="L42" s="35"/>
      <c r="M42" s="22">
        <v>1</v>
      </c>
      <c r="N42" s="58"/>
      <c r="O42" s="25"/>
      <c r="P42" s="23"/>
      <c r="Q42" s="25"/>
      <c r="R42" s="23"/>
      <c r="S42" s="35"/>
      <c r="T42" s="22"/>
      <c r="U42" s="58"/>
      <c r="V42" s="25"/>
      <c r="W42" s="22"/>
      <c r="X42" s="23"/>
      <c r="Y42" s="25">
        <v>1</v>
      </c>
      <c r="Z42" s="23"/>
      <c r="AA42" s="60" t="s">
        <v>82</v>
      </c>
      <c r="AB42" s="40"/>
      <c r="AC42" s="131"/>
      <c r="AD42" s="131">
        <f t="shared" si="0"/>
        <v>0</v>
      </c>
    </row>
    <row r="43" spans="1:30" ht="24.75" customHeight="1" x14ac:dyDescent="0.2">
      <c r="A43" s="15"/>
      <c r="B43" s="87">
        <v>234</v>
      </c>
      <c r="C43" s="82" t="s">
        <v>109</v>
      </c>
      <c r="D43" s="8" t="s">
        <v>80</v>
      </c>
      <c r="E43" s="84">
        <v>138.35</v>
      </c>
      <c r="F43" s="25">
        <v>1</v>
      </c>
      <c r="G43" s="22"/>
      <c r="H43" s="23"/>
      <c r="I43" s="25"/>
      <c r="J43" s="22"/>
      <c r="K43" s="23"/>
      <c r="L43" s="35">
        <v>1</v>
      </c>
      <c r="M43" s="22"/>
      <c r="N43" s="58"/>
      <c r="O43" s="25">
        <v>1</v>
      </c>
      <c r="P43" s="23"/>
      <c r="Q43" s="25"/>
      <c r="R43" s="23"/>
      <c r="S43" s="35"/>
      <c r="T43" s="22"/>
      <c r="U43" s="58"/>
      <c r="V43" s="25"/>
      <c r="W43" s="22"/>
      <c r="X43" s="23"/>
      <c r="Y43" s="25">
        <v>1</v>
      </c>
      <c r="Z43" s="23"/>
      <c r="AA43" s="60" t="s">
        <v>82</v>
      </c>
      <c r="AB43" s="61" t="s">
        <v>22</v>
      </c>
      <c r="AC43" s="131"/>
      <c r="AD43" s="131">
        <f t="shared" si="0"/>
        <v>0</v>
      </c>
    </row>
    <row r="44" spans="1:30" ht="24.75" customHeight="1" thickBot="1" x14ac:dyDescent="0.25">
      <c r="A44" s="15"/>
      <c r="B44" s="87">
        <v>235</v>
      </c>
      <c r="C44" s="82" t="s">
        <v>110</v>
      </c>
      <c r="D44" s="83" t="s">
        <v>81</v>
      </c>
      <c r="E44" s="84">
        <v>7.42</v>
      </c>
      <c r="F44" s="25"/>
      <c r="G44" s="22">
        <v>1</v>
      </c>
      <c r="H44" s="23"/>
      <c r="I44" s="25"/>
      <c r="J44" s="22"/>
      <c r="K44" s="23"/>
      <c r="L44" s="35"/>
      <c r="M44" s="22">
        <v>1</v>
      </c>
      <c r="N44" s="58"/>
      <c r="O44" s="25"/>
      <c r="P44" s="23">
        <v>1</v>
      </c>
      <c r="Q44" s="25"/>
      <c r="R44" s="23"/>
      <c r="S44" s="35"/>
      <c r="T44" s="22"/>
      <c r="U44" s="58"/>
      <c r="V44" s="25"/>
      <c r="W44" s="22"/>
      <c r="X44" s="23"/>
      <c r="Y44" s="25">
        <v>1</v>
      </c>
      <c r="Z44" s="23"/>
      <c r="AA44" s="60" t="s">
        <v>82</v>
      </c>
      <c r="AB44" s="93" t="s">
        <v>112</v>
      </c>
      <c r="AC44" s="131"/>
      <c r="AD44" s="131">
        <f t="shared" si="0"/>
        <v>0</v>
      </c>
    </row>
    <row r="45" spans="1:30" ht="24.75" customHeight="1" thickTop="1" thickBot="1" x14ac:dyDescent="0.25">
      <c r="A45" s="15"/>
      <c r="B45" s="88"/>
      <c r="C45" s="62"/>
      <c r="D45" s="62"/>
      <c r="E45" s="16">
        <f>SUM(E9:E44)</f>
        <v>699.29</v>
      </c>
      <c r="F45" s="149" t="s">
        <v>32</v>
      </c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1"/>
      <c r="AC45" s="19">
        <f>SUM(AC9:AC44)</f>
        <v>0</v>
      </c>
      <c r="AD45" s="19">
        <f>SUM(AD9:AD44)</f>
        <v>0</v>
      </c>
    </row>
    <row r="46" spans="1:30" ht="24.75" customHeight="1" thickTop="1" x14ac:dyDescent="0.2"/>
  </sheetData>
  <autoFilter ref="C8:D45"/>
  <mergeCells count="21">
    <mergeCell ref="AB6:AB8"/>
    <mergeCell ref="Y6:Z6"/>
    <mergeCell ref="Q6:R6"/>
    <mergeCell ref="L6:N6"/>
    <mergeCell ref="O6:P6"/>
    <mergeCell ref="AD6:AD8"/>
    <mergeCell ref="F45:AB45"/>
    <mergeCell ref="F7:H7"/>
    <mergeCell ref="I7:K7"/>
    <mergeCell ref="L7:N7"/>
    <mergeCell ref="O7:P7"/>
    <mergeCell ref="Q7:R7"/>
    <mergeCell ref="S7:U7"/>
    <mergeCell ref="V7:X7"/>
    <mergeCell ref="Y7:Z7"/>
    <mergeCell ref="F6:H6"/>
    <mergeCell ref="I6:K6"/>
    <mergeCell ref="S6:U6"/>
    <mergeCell ref="V6:X6"/>
    <mergeCell ref="AC6:AC8"/>
    <mergeCell ref="AA6:AA8"/>
  </mergeCells>
  <phoneticPr fontId="0" type="noConversion"/>
  <pageMargins left="0.78740157480314965" right="0.15748031496062992" top="0.15748031496062992" bottom="0.78740157480314965" header="0.15748031496062992" footer="0.19685039370078741"/>
  <pageSetup paperSize="9" scale="48" orientation="landscape" r:id="rId1"/>
  <headerFooter alignWithMargins="0">
    <oddHeader>&amp;LPříloha č. 2.3 Výkaz výměr části č. 3 Úklidové služby pro budovu Výukového centra LF HK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38"/>
  <sheetViews>
    <sheetView showGridLines="0" zoomScaleNormal="100" workbookViewId="0">
      <selection activeCell="A4" sqref="A4"/>
    </sheetView>
  </sheetViews>
  <sheetFormatPr defaultRowHeight="24.75" customHeight="1" x14ac:dyDescent="0.2"/>
  <cols>
    <col min="1" max="1" width="2.85546875" customWidth="1"/>
    <col min="2" max="2" width="10" style="76" customWidth="1"/>
    <col min="3" max="3" width="21.42578125" customWidth="1"/>
    <col min="4" max="4" width="15.7109375" customWidth="1"/>
    <col min="5" max="5" width="10" customWidth="1"/>
    <col min="6" max="26" width="5.28515625" customWidth="1"/>
    <col min="27" max="30" width="12.7109375" customWidth="1"/>
  </cols>
  <sheetData>
    <row r="1" spans="1:30" ht="24.75" customHeight="1" x14ac:dyDescent="0.2">
      <c r="A1" s="139"/>
      <c r="B1" s="139" t="s">
        <v>14</v>
      </c>
      <c r="C1" s="139"/>
      <c r="D1" s="139"/>
      <c r="E1" s="13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</row>
    <row r="2" spans="1:30" ht="24.75" customHeight="1" x14ac:dyDescent="0.2">
      <c r="A2" s="139"/>
      <c r="B2" s="139"/>
      <c r="C2" s="139"/>
      <c r="D2" s="139"/>
      <c r="E2" s="139"/>
      <c r="F2" s="28" t="s">
        <v>28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6"/>
      <c r="X2" s="6"/>
      <c r="Y2" s="6"/>
      <c r="Z2" s="6"/>
      <c r="AA2" s="6"/>
    </row>
    <row r="3" spans="1:30" ht="24.75" customHeight="1" x14ac:dyDescent="0.2">
      <c r="A3" s="140"/>
      <c r="B3" s="140" t="s">
        <v>152</v>
      </c>
      <c r="C3" s="139"/>
      <c r="D3" s="139"/>
      <c r="E3" s="139"/>
      <c r="F3" s="28" t="s">
        <v>33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6"/>
      <c r="X3" s="6"/>
      <c r="Y3" s="6"/>
      <c r="Z3" s="6"/>
      <c r="AA3" s="6"/>
    </row>
    <row r="4" spans="1:30" ht="24.75" customHeight="1" x14ac:dyDescent="0.2">
      <c r="A4" s="139"/>
      <c r="B4" s="139"/>
      <c r="C4" s="139"/>
      <c r="D4" s="139"/>
      <c r="E4" s="139"/>
      <c r="F4" s="28" t="s">
        <v>53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6"/>
      <c r="X4" s="6"/>
      <c r="Y4" s="6"/>
      <c r="Z4" s="6"/>
      <c r="AA4" s="6"/>
    </row>
    <row r="5" spans="1:30" ht="24.75" customHeight="1" thickBot="1" x14ac:dyDescent="0.25">
      <c r="A5" s="139"/>
      <c r="B5" s="139"/>
      <c r="C5" s="139"/>
      <c r="D5" s="139"/>
      <c r="E5" s="139"/>
      <c r="F5" s="30" t="s">
        <v>29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30" ht="24.75" customHeight="1" thickTop="1" x14ac:dyDescent="0.2">
      <c r="A6" s="139"/>
      <c r="B6" s="139"/>
      <c r="C6" s="139"/>
      <c r="D6" s="139"/>
      <c r="E6" s="139"/>
      <c r="F6" s="163" t="s">
        <v>15</v>
      </c>
      <c r="G6" s="164"/>
      <c r="H6" s="165"/>
      <c r="I6" s="158" t="s">
        <v>24</v>
      </c>
      <c r="J6" s="166"/>
      <c r="K6" s="159"/>
      <c r="L6" s="158" t="s">
        <v>9</v>
      </c>
      <c r="M6" s="166"/>
      <c r="N6" s="159"/>
      <c r="O6" s="155" t="s">
        <v>10</v>
      </c>
      <c r="P6" s="157"/>
      <c r="Q6" s="158" t="s">
        <v>18</v>
      </c>
      <c r="R6" s="159"/>
      <c r="S6" s="169" t="s">
        <v>11</v>
      </c>
      <c r="T6" s="156"/>
      <c r="U6" s="157"/>
      <c r="V6" s="155" t="s">
        <v>12</v>
      </c>
      <c r="W6" s="156"/>
      <c r="X6" s="157"/>
      <c r="Y6" s="158" t="s">
        <v>16</v>
      </c>
      <c r="Z6" s="159"/>
      <c r="AA6" s="144" t="s">
        <v>25</v>
      </c>
      <c r="AB6" s="152" t="s">
        <v>19</v>
      </c>
      <c r="AC6" s="144" t="s">
        <v>26</v>
      </c>
      <c r="AD6" s="144" t="s">
        <v>27</v>
      </c>
    </row>
    <row r="7" spans="1:30" ht="24.75" customHeight="1" x14ac:dyDescent="0.2">
      <c r="A7" s="21"/>
      <c r="B7" s="71"/>
      <c r="C7" s="21"/>
      <c r="D7" s="21"/>
      <c r="E7" s="21"/>
      <c r="F7" s="170" t="s">
        <v>30</v>
      </c>
      <c r="G7" s="171"/>
      <c r="H7" s="172"/>
      <c r="I7" s="147" t="s">
        <v>30</v>
      </c>
      <c r="J7" s="173"/>
      <c r="K7" s="148"/>
      <c r="L7" s="147" t="s">
        <v>30</v>
      </c>
      <c r="M7" s="173"/>
      <c r="N7" s="148"/>
      <c r="O7" s="170" t="s">
        <v>30</v>
      </c>
      <c r="P7" s="172"/>
      <c r="Q7" s="147" t="s">
        <v>30</v>
      </c>
      <c r="R7" s="148"/>
      <c r="S7" s="170" t="s">
        <v>30</v>
      </c>
      <c r="T7" s="171"/>
      <c r="U7" s="172"/>
      <c r="V7" s="170" t="s">
        <v>30</v>
      </c>
      <c r="W7" s="171"/>
      <c r="X7" s="172"/>
      <c r="Y7" s="147" t="s">
        <v>30</v>
      </c>
      <c r="Z7" s="148"/>
      <c r="AA7" s="145"/>
      <c r="AB7" s="153"/>
      <c r="AC7" s="145"/>
      <c r="AD7" s="145"/>
    </row>
    <row r="8" spans="1:30" ht="24.75" customHeight="1" thickBot="1" x14ac:dyDescent="0.25">
      <c r="B8" s="95" t="s">
        <v>0</v>
      </c>
      <c r="C8" s="3" t="s">
        <v>1</v>
      </c>
      <c r="D8" s="6" t="s">
        <v>3</v>
      </c>
      <c r="E8" s="4" t="s">
        <v>5</v>
      </c>
      <c r="F8" s="42" t="s">
        <v>6</v>
      </c>
      <c r="G8" s="43" t="s">
        <v>7</v>
      </c>
      <c r="H8" s="44" t="s">
        <v>8</v>
      </c>
      <c r="I8" s="45" t="s">
        <v>6</v>
      </c>
      <c r="J8" s="46" t="s">
        <v>7</v>
      </c>
      <c r="K8" s="47" t="s">
        <v>8</v>
      </c>
      <c r="L8" s="48" t="s">
        <v>6</v>
      </c>
      <c r="M8" s="46" t="s">
        <v>7</v>
      </c>
      <c r="N8" s="49" t="s">
        <v>8</v>
      </c>
      <c r="O8" s="45" t="s">
        <v>6</v>
      </c>
      <c r="P8" s="47" t="s">
        <v>7</v>
      </c>
      <c r="Q8" s="50" t="s">
        <v>6</v>
      </c>
      <c r="R8" s="44" t="s">
        <v>7</v>
      </c>
      <c r="S8" s="48" t="s">
        <v>6</v>
      </c>
      <c r="T8" s="46" t="s">
        <v>7</v>
      </c>
      <c r="U8" s="49" t="s">
        <v>8</v>
      </c>
      <c r="V8" s="45" t="s">
        <v>6</v>
      </c>
      <c r="W8" s="46" t="s">
        <v>7</v>
      </c>
      <c r="X8" s="47" t="s">
        <v>8</v>
      </c>
      <c r="Y8" s="50" t="s">
        <v>7</v>
      </c>
      <c r="Z8" s="44" t="s">
        <v>13</v>
      </c>
      <c r="AA8" s="146"/>
      <c r="AB8" s="154"/>
      <c r="AC8" s="146"/>
      <c r="AD8" s="146"/>
    </row>
    <row r="9" spans="1:30" s="6" customFormat="1" ht="24.75" customHeight="1" thickTop="1" x14ac:dyDescent="0.2">
      <c r="B9" s="90">
        <v>301</v>
      </c>
      <c r="C9" s="11" t="s">
        <v>114</v>
      </c>
      <c r="D9" s="96" t="s">
        <v>87</v>
      </c>
      <c r="E9" s="12">
        <v>48.07</v>
      </c>
      <c r="F9" s="17"/>
      <c r="G9" s="27"/>
      <c r="H9" s="26">
        <v>1</v>
      </c>
      <c r="I9" s="17"/>
      <c r="J9" s="27"/>
      <c r="K9" s="26"/>
      <c r="L9" s="74"/>
      <c r="M9" s="27"/>
      <c r="N9" s="75"/>
      <c r="O9" s="17"/>
      <c r="P9" s="26"/>
      <c r="Q9" s="17"/>
      <c r="R9" s="26"/>
      <c r="S9" s="74"/>
      <c r="T9" s="27"/>
      <c r="U9" s="75"/>
      <c r="V9" s="17"/>
      <c r="W9" s="27"/>
      <c r="X9" s="26"/>
      <c r="Y9" s="17"/>
      <c r="Z9" s="26">
        <v>1</v>
      </c>
      <c r="AA9" s="85" t="s">
        <v>31</v>
      </c>
      <c r="AB9" s="31"/>
      <c r="AC9" s="134"/>
      <c r="AD9" s="132">
        <f>AC9*12</f>
        <v>0</v>
      </c>
    </row>
    <row r="10" spans="1:30" s="6" customFormat="1" ht="24.75" customHeight="1" x14ac:dyDescent="0.2">
      <c r="B10" s="90">
        <v>302</v>
      </c>
      <c r="C10" s="11" t="s">
        <v>115</v>
      </c>
      <c r="D10" s="8" t="s">
        <v>80</v>
      </c>
      <c r="E10" s="12">
        <v>9.61</v>
      </c>
      <c r="F10" s="25">
        <v>1</v>
      </c>
      <c r="G10" s="22"/>
      <c r="H10" s="23"/>
      <c r="I10" s="25"/>
      <c r="J10" s="22"/>
      <c r="K10" s="23"/>
      <c r="L10" s="35">
        <v>1</v>
      </c>
      <c r="M10" s="22"/>
      <c r="N10" s="58"/>
      <c r="O10" s="25">
        <v>1</v>
      </c>
      <c r="P10" s="23"/>
      <c r="Q10" s="25"/>
      <c r="R10" s="23"/>
      <c r="S10" s="35"/>
      <c r="T10" s="22"/>
      <c r="U10" s="58"/>
      <c r="V10" s="25"/>
      <c r="W10" s="22"/>
      <c r="X10" s="23">
        <v>1</v>
      </c>
      <c r="Y10" s="25">
        <v>1</v>
      </c>
      <c r="Z10" s="23"/>
      <c r="AA10" s="72" t="s">
        <v>82</v>
      </c>
      <c r="AB10" s="31"/>
      <c r="AC10" s="131"/>
      <c r="AD10" s="131">
        <f>AC10*12</f>
        <v>0</v>
      </c>
    </row>
    <row r="11" spans="1:30" s="6" customFormat="1" ht="24.75" customHeight="1" x14ac:dyDescent="0.2">
      <c r="B11" s="90">
        <v>303</v>
      </c>
      <c r="C11" s="11" t="s">
        <v>116</v>
      </c>
      <c r="D11" s="8" t="s">
        <v>80</v>
      </c>
      <c r="E11" s="12">
        <v>14.03</v>
      </c>
      <c r="F11" s="25">
        <v>1</v>
      </c>
      <c r="G11" s="22"/>
      <c r="H11" s="23"/>
      <c r="I11" s="25"/>
      <c r="J11" s="22"/>
      <c r="K11" s="23"/>
      <c r="L11" s="35"/>
      <c r="M11" s="22"/>
      <c r="N11" s="58"/>
      <c r="O11" s="25">
        <v>1</v>
      </c>
      <c r="P11" s="23"/>
      <c r="Q11" s="25"/>
      <c r="R11" s="23"/>
      <c r="S11" s="35"/>
      <c r="T11" s="22"/>
      <c r="U11" s="58"/>
      <c r="V11" s="25"/>
      <c r="W11" s="22"/>
      <c r="X11" s="23">
        <v>1</v>
      </c>
      <c r="Y11" s="25">
        <v>1</v>
      </c>
      <c r="Z11" s="23"/>
      <c r="AA11" s="72" t="s">
        <v>82</v>
      </c>
      <c r="AB11" s="31"/>
      <c r="AC11" s="131"/>
      <c r="AD11" s="131">
        <f t="shared" ref="AD11:AD26" si="0">AC11*12</f>
        <v>0</v>
      </c>
    </row>
    <row r="12" spans="1:30" s="6" customFormat="1" ht="24.75" customHeight="1" x14ac:dyDescent="0.2">
      <c r="B12" s="90">
        <v>304</v>
      </c>
      <c r="C12" s="11" t="s">
        <v>63</v>
      </c>
      <c r="D12" s="2" t="s">
        <v>2</v>
      </c>
      <c r="E12" s="12">
        <v>4.46</v>
      </c>
      <c r="F12" s="25">
        <v>1</v>
      </c>
      <c r="G12" s="22"/>
      <c r="H12" s="23"/>
      <c r="I12" s="25"/>
      <c r="J12" s="22"/>
      <c r="K12" s="23"/>
      <c r="L12" s="35"/>
      <c r="M12" s="22"/>
      <c r="N12" s="58"/>
      <c r="O12" s="25">
        <v>1</v>
      </c>
      <c r="P12" s="23"/>
      <c r="Q12" s="25"/>
      <c r="R12" s="23"/>
      <c r="S12" s="35">
        <v>1</v>
      </c>
      <c r="T12" s="22"/>
      <c r="U12" s="58"/>
      <c r="V12" s="25"/>
      <c r="W12" s="22"/>
      <c r="X12" s="23"/>
      <c r="Y12" s="25">
        <v>1</v>
      </c>
      <c r="Z12" s="23"/>
      <c r="AA12" s="72" t="s">
        <v>82</v>
      </c>
      <c r="AB12" s="40" t="s">
        <v>20</v>
      </c>
      <c r="AC12" s="131"/>
      <c r="AD12" s="131">
        <f t="shared" si="0"/>
        <v>0</v>
      </c>
    </row>
    <row r="13" spans="1:30" s="6" customFormat="1" ht="24.75" customHeight="1" x14ac:dyDescent="0.2">
      <c r="B13" s="90">
        <v>305</v>
      </c>
      <c r="C13" s="11" t="s">
        <v>61</v>
      </c>
      <c r="D13" s="2" t="s">
        <v>2</v>
      </c>
      <c r="E13" s="12">
        <v>5.72</v>
      </c>
      <c r="F13" s="25">
        <v>1</v>
      </c>
      <c r="G13" s="22"/>
      <c r="H13" s="23"/>
      <c r="I13" s="25"/>
      <c r="J13" s="22"/>
      <c r="K13" s="23"/>
      <c r="L13" s="35"/>
      <c r="M13" s="22"/>
      <c r="N13" s="58"/>
      <c r="O13" s="25"/>
      <c r="P13" s="23"/>
      <c r="Q13" s="25"/>
      <c r="R13" s="23"/>
      <c r="S13" s="35"/>
      <c r="T13" s="22"/>
      <c r="U13" s="58"/>
      <c r="V13" s="25"/>
      <c r="W13" s="22"/>
      <c r="X13" s="23">
        <v>1</v>
      </c>
      <c r="Y13" s="25">
        <v>1</v>
      </c>
      <c r="Z13" s="23"/>
      <c r="AA13" s="72" t="s">
        <v>82</v>
      </c>
      <c r="AB13" s="40" t="s">
        <v>20</v>
      </c>
      <c r="AC13" s="131"/>
      <c r="AD13" s="131">
        <f t="shared" si="0"/>
        <v>0</v>
      </c>
    </row>
    <row r="14" spans="1:30" s="6" customFormat="1" ht="24.75" customHeight="1" x14ac:dyDescent="0.2">
      <c r="B14" s="90">
        <v>306</v>
      </c>
      <c r="C14" s="11" t="s">
        <v>61</v>
      </c>
      <c r="D14" s="2" t="s">
        <v>2</v>
      </c>
      <c r="E14" s="12">
        <v>1.26</v>
      </c>
      <c r="F14" s="25">
        <v>1</v>
      </c>
      <c r="G14" s="22"/>
      <c r="H14" s="23"/>
      <c r="I14" s="25"/>
      <c r="J14" s="22"/>
      <c r="K14" s="23"/>
      <c r="L14" s="35"/>
      <c r="M14" s="22"/>
      <c r="N14" s="58"/>
      <c r="O14" s="25"/>
      <c r="P14" s="23"/>
      <c r="Q14" s="25"/>
      <c r="R14" s="23"/>
      <c r="S14" s="35"/>
      <c r="T14" s="22"/>
      <c r="U14" s="58"/>
      <c r="V14" s="25"/>
      <c r="W14" s="22"/>
      <c r="X14" s="23"/>
      <c r="Y14" s="25">
        <v>1</v>
      </c>
      <c r="Z14" s="23"/>
      <c r="AA14" s="72" t="s">
        <v>82</v>
      </c>
      <c r="AB14" s="40" t="s">
        <v>20</v>
      </c>
      <c r="AC14" s="131"/>
      <c r="AD14" s="131">
        <f t="shared" si="0"/>
        <v>0</v>
      </c>
    </row>
    <row r="15" spans="1:30" s="6" customFormat="1" ht="24.75" customHeight="1" x14ac:dyDescent="0.2">
      <c r="B15" s="90">
        <v>307</v>
      </c>
      <c r="C15" s="11" t="s">
        <v>66</v>
      </c>
      <c r="D15" s="2" t="s">
        <v>2</v>
      </c>
      <c r="E15" s="12">
        <v>4.37</v>
      </c>
      <c r="F15" s="25">
        <v>1</v>
      </c>
      <c r="G15" s="22"/>
      <c r="H15" s="23"/>
      <c r="I15" s="25"/>
      <c r="J15" s="22"/>
      <c r="K15" s="23"/>
      <c r="L15" s="35"/>
      <c r="M15" s="22"/>
      <c r="N15" s="58"/>
      <c r="O15" s="25">
        <v>1</v>
      </c>
      <c r="P15" s="23"/>
      <c r="Q15" s="25"/>
      <c r="R15" s="23"/>
      <c r="S15" s="35">
        <v>1</v>
      </c>
      <c r="T15" s="22"/>
      <c r="U15" s="58"/>
      <c r="V15" s="25"/>
      <c r="W15" s="22"/>
      <c r="X15" s="23"/>
      <c r="Y15" s="25">
        <v>1</v>
      </c>
      <c r="Z15" s="23"/>
      <c r="AA15" s="72" t="s">
        <v>82</v>
      </c>
      <c r="AB15" s="40" t="s">
        <v>20</v>
      </c>
      <c r="AC15" s="131"/>
      <c r="AD15" s="131">
        <f t="shared" si="0"/>
        <v>0</v>
      </c>
    </row>
    <row r="16" spans="1:30" s="6" customFormat="1" ht="24.75" customHeight="1" x14ac:dyDescent="0.2">
      <c r="B16" s="90">
        <v>308</v>
      </c>
      <c r="C16" s="11" t="s">
        <v>93</v>
      </c>
      <c r="D16" s="2" t="s">
        <v>2</v>
      </c>
      <c r="E16" s="12">
        <v>4.55</v>
      </c>
      <c r="F16" s="25">
        <v>1</v>
      </c>
      <c r="G16" s="22"/>
      <c r="H16" s="23"/>
      <c r="I16" s="25"/>
      <c r="J16" s="22"/>
      <c r="K16" s="23"/>
      <c r="L16" s="35"/>
      <c r="M16" s="22"/>
      <c r="N16" s="58"/>
      <c r="O16" s="25"/>
      <c r="P16" s="23"/>
      <c r="Q16" s="25"/>
      <c r="R16" s="23"/>
      <c r="S16" s="35"/>
      <c r="T16" s="22"/>
      <c r="U16" s="58"/>
      <c r="V16" s="25"/>
      <c r="W16" s="22"/>
      <c r="X16" s="23"/>
      <c r="Y16" s="25">
        <v>1</v>
      </c>
      <c r="Z16" s="23"/>
      <c r="AA16" s="72" t="s">
        <v>82</v>
      </c>
      <c r="AB16" s="40" t="s">
        <v>20</v>
      </c>
      <c r="AC16" s="131"/>
      <c r="AD16" s="131">
        <f t="shared" si="0"/>
        <v>0</v>
      </c>
    </row>
    <row r="17" spans="2:30" s="6" customFormat="1" ht="24.75" customHeight="1" x14ac:dyDescent="0.2">
      <c r="B17" s="90">
        <v>309</v>
      </c>
      <c r="C17" s="11" t="s">
        <v>67</v>
      </c>
      <c r="D17" s="2" t="s">
        <v>2</v>
      </c>
      <c r="E17" s="12">
        <v>1.26</v>
      </c>
      <c r="F17" s="25">
        <v>1</v>
      </c>
      <c r="G17" s="22"/>
      <c r="H17" s="23"/>
      <c r="I17" s="25"/>
      <c r="J17" s="22"/>
      <c r="K17" s="23"/>
      <c r="L17" s="35"/>
      <c r="M17" s="22"/>
      <c r="N17" s="58"/>
      <c r="O17" s="25"/>
      <c r="P17" s="23"/>
      <c r="Q17" s="25"/>
      <c r="R17" s="23"/>
      <c r="S17" s="35"/>
      <c r="T17" s="22"/>
      <c r="U17" s="58"/>
      <c r="V17" s="25"/>
      <c r="W17" s="22"/>
      <c r="X17" s="23">
        <v>1</v>
      </c>
      <c r="Y17" s="25">
        <v>1</v>
      </c>
      <c r="Z17" s="23"/>
      <c r="AA17" s="72" t="s">
        <v>82</v>
      </c>
      <c r="AB17" s="40" t="s">
        <v>20</v>
      </c>
      <c r="AC17" s="131"/>
      <c r="AD17" s="131">
        <f t="shared" si="0"/>
        <v>0</v>
      </c>
    </row>
    <row r="18" spans="2:30" s="6" customFormat="1" ht="24.75" customHeight="1" x14ac:dyDescent="0.2">
      <c r="B18" s="90">
        <v>310</v>
      </c>
      <c r="C18" s="11" t="s">
        <v>67</v>
      </c>
      <c r="D18" s="2" t="s">
        <v>2</v>
      </c>
      <c r="E18" s="12">
        <v>1.26</v>
      </c>
      <c r="F18" s="25">
        <v>1</v>
      </c>
      <c r="G18" s="22"/>
      <c r="H18" s="23"/>
      <c r="I18" s="25"/>
      <c r="J18" s="22"/>
      <c r="K18" s="23"/>
      <c r="L18" s="35"/>
      <c r="M18" s="22"/>
      <c r="N18" s="58"/>
      <c r="O18" s="25"/>
      <c r="P18" s="23"/>
      <c r="Q18" s="25"/>
      <c r="R18" s="23"/>
      <c r="S18" s="35"/>
      <c r="T18" s="22"/>
      <c r="U18" s="58"/>
      <c r="V18" s="25"/>
      <c r="W18" s="22"/>
      <c r="X18" s="23"/>
      <c r="Y18" s="25">
        <v>1</v>
      </c>
      <c r="Z18" s="23"/>
      <c r="AA18" s="72" t="s">
        <v>82</v>
      </c>
      <c r="AB18" s="40" t="s">
        <v>20</v>
      </c>
      <c r="AC18" s="131"/>
      <c r="AD18" s="131">
        <f t="shared" si="0"/>
        <v>0</v>
      </c>
    </row>
    <row r="19" spans="2:30" s="6" customFormat="1" ht="24.75" customHeight="1" x14ac:dyDescent="0.2">
      <c r="B19" s="90">
        <v>311</v>
      </c>
      <c r="C19" s="11" t="s">
        <v>117</v>
      </c>
      <c r="D19" s="2" t="s">
        <v>2</v>
      </c>
      <c r="E19" s="12">
        <v>51.3</v>
      </c>
      <c r="F19" s="25">
        <v>1</v>
      </c>
      <c r="G19" s="22"/>
      <c r="H19" s="23"/>
      <c r="I19" s="25"/>
      <c r="J19" s="22"/>
      <c r="K19" s="23"/>
      <c r="L19" s="35"/>
      <c r="M19" s="22"/>
      <c r="N19" s="58"/>
      <c r="O19" s="25"/>
      <c r="P19" s="23"/>
      <c r="Q19" s="25"/>
      <c r="R19" s="23"/>
      <c r="S19" s="35"/>
      <c r="T19" s="22"/>
      <c r="U19" s="58"/>
      <c r="V19" s="25"/>
      <c r="W19" s="22"/>
      <c r="X19" s="23">
        <v>1</v>
      </c>
      <c r="Y19" s="25">
        <v>1</v>
      </c>
      <c r="Z19" s="23"/>
      <c r="AA19" s="72" t="s">
        <v>82</v>
      </c>
      <c r="AB19" s="61" t="s">
        <v>22</v>
      </c>
      <c r="AC19" s="131"/>
      <c r="AD19" s="131">
        <f t="shared" si="0"/>
        <v>0</v>
      </c>
    </row>
    <row r="20" spans="2:30" s="6" customFormat="1" ht="24.75" customHeight="1" x14ac:dyDescent="0.2">
      <c r="B20" s="90">
        <v>312</v>
      </c>
      <c r="C20" s="11" t="s">
        <v>65</v>
      </c>
      <c r="D20" s="2" t="s">
        <v>2</v>
      </c>
      <c r="E20" s="12">
        <v>2.79</v>
      </c>
      <c r="F20" s="25">
        <v>1</v>
      </c>
      <c r="G20" s="22"/>
      <c r="H20" s="23"/>
      <c r="I20" s="25"/>
      <c r="J20" s="22"/>
      <c r="K20" s="23"/>
      <c r="L20" s="35"/>
      <c r="M20" s="22"/>
      <c r="N20" s="58"/>
      <c r="O20" s="25"/>
      <c r="P20" s="23"/>
      <c r="Q20" s="25"/>
      <c r="R20" s="23"/>
      <c r="S20" s="35"/>
      <c r="T20" s="22"/>
      <c r="U20" s="58"/>
      <c r="V20" s="25"/>
      <c r="W20" s="22"/>
      <c r="X20" s="23"/>
      <c r="Y20" s="25">
        <v>1</v>
      </c>
      <c r="Z20" s="23"/>
      <c r="AA20" s="72" t="s">
        <v>82</v>
      </c>
      <c r="AB20" s="31"/>
      <c r="AC20" s="131"/>
      <c r="AD20" s="131">
        <f t="shared" si="0"/>
        <v>0</v>
      </c>
    </row>
    <row r="21" spans="2:30" s="6" customFormat="1" ht="24.75" customHeight="1" x14ac:dyDescent="0.2">
      <c r="B21" s="90">
        <v>314.315</v>
      </c>
      <c r="C21" s="11" t="s">
        <v>118</v>
      </c>
      <c r="D21" s="8" t="s">
        <v>80</v>
      </c>
      <c r="E21" s="12">
        <v>115</v>
      </c>
      <c r="F21" s="25">
        <v>1</v>
      </c>
      <c r="G21" s="22"/>
      <c r="H21" s="23"/>
      <c r="I21" s="25"/>
      <c r="J21" s="22"/>
      <c r="K21" s="23"/>
      <c r="L21" s="35">
        <v>1</v>
      </c>
      <c r="M21" s="22"/>
      <c r="N21" s="58"/>
      <c r="O21" s="25">
        <v>1</v>
      </c>
      <c r="P21" s="23"/>
      <c r="Q21" s="25"/>
      <c r="R21" s="23"/>
      <c r="S21" s="35"/>
      <c r="T21" s="22">
        <v>1</v>
      </c>
      <c r="U21" s="58"/>
      <c r="V21" s="25"/>
      <c r="W21" s="22"/>
      <c r="X21" s="23">
        <v>1</v>
      </c>
      <c r="Y21" s="25">
        <v>1</v>
      </c>
      <c r="Z21" s="23"/>
      <c r="AA21" s="72" t="s">
        <v>82</v>
      </c>
      <c r="AB21" s="61" t="s">
        <v>22</v>
      </c>
      <c r="AC21" s="131"/>
      <c r="AD21" s="131">
        <f t="shared" si="0"/>
        <v>0</v>
      </c>
    </row>
    <row r="22" spans="2:30" s="6" customFormat="1" ht="24.75" customHeight="1" x14ac:dyDescent="0.2">
      <c r="B22" s="90">
        <v>316</v>
      </c>
      <c r="C22" s="11" t="s">
        <v>119</v>
      </c>
      <c r="D22" s="8" t="s">
        <v>80</v>
      </c>
      <c r="E22" s="12">
        <v>112</v>
      </c>
      <c r="F22" s="25">
        <v>1</v>
      </c>
      <c r="G22" s="22"/>
      <c r="H22" s="23"/>
      <c r="I22" s="25"/>
      <c r="J22" s="22"/>
      <c r="K22" s="23"/>
      <c r="L22" s="35">
        <v>1</v>
      </c>
      <c r="M22" s="22"/>
      <c r="N22" s="58"/>
      <c r="O22" s="25">
        <v>1</v>
      </c>
      <c r="P22" s="23"/>
      <c r="Q22" s="25"/>
      <c r="R22" s="23"/>
      <c r="S22" s="35"/>
      <c r="T22" s="22"/>
      <c r="U22" s="58"/>
      <c r="V22" s="25"/>
      <c r="W22" s="22"/>
      <c r="X22" s="23">
        <v>1</v>
      </c>
      <c r="Y22" s="25">
        <v>1</v>
      </c>
      <c r="Z22" s="23"/>
      <c r="AA22" s="72" t="s">
        <v>82</v>
      </c>
      <c r="AB22" s="61" t="s">
        <v>22</v>
      </c>
      <c r="AC22" s="131"/>
      <c r="AD22" s="131">
        <f t="shared" si="0"/>
        <v>0</v>
      </c>
    </row>
    <row r="23" spans="2:30" s="6" customFormat="1" ht="24.75" customHeight="1" x14ac:dyDescent="0.2">
      <c r="B23" s="90">
        <v>317</v>
      </c>
      <c r="C23" s="11" t="s">
        <v>114</v>
      </c>
      <c r="D23" s="96" t="s">
        <v>87</v>
      </c>
      <c r="E23" s="12">
        <v>47.01</v>
      </c>
      <c r="F23" s="25"/>
      <c r="G23" s="22"/>
      <c r="H23" s="23">
        <v>1</v>
      </c>
      <c r="I23" s="25"/>
      <c r="J23" s="22"/>
      <c r="K23" s="23"/>
      <c r="L23" s="35"/>
      <c r="M23" s="22"/>
      <c r="N23" s="58"/>
      <c r="O23" s="25"/>
      <c r="P23" s="23"/>
      <c r="Q23" s="25"/>
      <c r="R23" s="23"/>
      <c r="S23" s="35"/>
      <c r="T23" s="22"/>
      <c r="U23" s="58"/>
      <c r="V23" s="25"/>
      <c r="W23" s="22"/>
      <c r="X23" s="23"/>
      <c r="Y23" s="25"/>
      <c r="Z23" s="23">
        <v>1</v>
      </c>
      <c r="AA23" s="85" t="s">
        <v>31</v>
      </c>
      <c r="AB23" s="31"/>
      <c r="AC23" s="131"/>
      <c r="AD23" s="131">
        <f t="shared" si="0"/>
        <v>0</v>
      </c>
    </row>
    <row r="24" spans="2:30" s="6" customFormat="1" ht="24.75" customHeight="1" x14ac:dyDescent="0.2">
      <c r="B24" s="90">
        <v>318</v>
      </c>
      <c r="C24" s="11" t="s">
        <v>120</v>
      </c>
      <c r="D24" s="8" t="s">
        <v>80</v>
      </c>
      <c r="E24" s="12">
        <v>4.38</v>
      </c>
      <c r="F24" s="25"/>
      <c r="G24" s="22"/>
      <c r="H24" s="23">
        <v>1</v>
      </c>
      <c r="I24" s="25"/>
      <c r="J24" s="22"/>
      <c r="K24" s="23"/>
      <c r="L24" s="35"/>
      <c r="M24" s="22"/>
      <c r="N24" s="58"/>
      <c r="O24" s="25"/>
      <c r="P24" s="23"/>
      <c r="Q24" s="25"/>
      <c r="R24" s="23"/>
      <c r="S24" s="35"/>
      <c r="T24" s="22"/>
      <c r="U24" s="58"/>
      <c r="V24" s="25"/>
      <c r="W24" s="22"/>
      <c r="X24" s="23"/>
      <c r="Y24" s="25"/>
      <c r="Z24" s="23"/>
      <c r="AA24" s="85" t="s">
        <v>31</v>
      </c>
      <c r="AB24" s="31"/>
      <c r="AC24" s="131"/>
      <c r="AD24" s="131">
        <f>AC24*9</f>
        <v>0</v>
      </c>
    </row>
    <row r="25" spans="2:30" s="6" customFormat="1" ht="24.75" customHeight="1" x14ac:dyDescent="0.2">
      <c r="B25" s="90">
        <v>319</v>
      </c>
      <c r="C25" s="11" t="s">
        <v>121</v>
      </c>
      <c r="D25" s="96" t="s">
        <v>87</v>
      </c>
      <c r="E25" s="12">
        <v>7.53</v>
      </c>
      <c r="F25" s="25"/>
      <c r="G25" s="22"/>
      <c r="H25" s="23">
        <v>1</v>
      </c>
      <c r="I25" s="25"/>
      <c r="J25" s="22"/>
      <c r="K25" s="23"/>
      <c r="L25" s="35"/>
      <c r="M25" s="22"/>
      <c r="N25" s="58"/>
      <c r="O25" s="25"/>
      <c r="P25" s="23"/>
      <c r="Q25" s="25"/>
      <c r="R25" s="23"/>
      <c r="S25" s="35"/>
      <c r="T25" s="22"/>
      <c r="U25" s="58"/>
      <c r="V25" s="25"/>
      <c r="W25" s="22"/>
      <c r="X25" s="23"/>
      <c r="Y25" s="25"/>
      <c r="Z25" s="23"/>
      <c r="AA25" s="85" t="s">
        <v>31</v>
      </c>
      <c r="AB25" s="31"/>
      <c r="AC25" s="131"/>
      <c r="AD25" s="131">
        <f t="shared" si="0"/>
        <v>0</v>
      </c>
    </row>
    <row r="26" spans="2:30" s="6" customFormat="1" ht="24.75" customHeight="1" x14ac:dyDescent="0.2">
      <c r="B26" s="90">
        <v>320</v>
      </c>
      <c r="C26" s="11" t="s">
        <v>122</v>
      </c>
      <c r="D26" s="96" t="s">
        <v>87</v>
      </c>
      <c r="E26" s="12">
        <v>24.19</v>
      </c>
      <c r="F26" s="25"/>
      <c r="G26" s="22"/>
      <c r="H26" s="23">
        <v>1</v>
      </c>
      <c r="I26" s="25"/>
      <c r="J26" s="22"/>
      <c r="K26" s="23"/>
      <c r="L26" s="35"/>
      <c r="M26" s="22"/>
      <c r="N26" s="58"/>
      <c r="O26" s="25"/>
      <c r="P26" s="23"/>
      <c r="Q26" s="25"/>
      <c r="R26" s="23"/>
      <c r="S26" s="35"/>
      <c r="T26" s="22"/>
      <c r="U26" s="58"/>
      <c r="V26" s="25"/>
      <c r="W26" s="22"/>
      <c r="X26" s="23"/>
      <c r="Y26" s="25"/>
      <c r="Z26" s="23"/>
      <c r="AA26" s="85" t="s">
        <v>31</v>
      </c>
      <c r="AB26" s="31"/>
      <c r="AC26" s="131"/>
      <c r="AD26" s="131">
        <f t="shared" si="0"/>
        <v>0</v>
      </c>
    </row>
    <row r="27" spans="2:30" s="6" customFormat="1" ht="24.75" customHeight="1" thickBot="1" x14ac:dyDescent="0.25">
      <c r="B27" s="90">
        <v>321</v>
      </c>
      <c r="C27" s="11" t="s">
        <v>123</v>
      </c>
      <c r="D27" s="96" t="s">
        <v>87</v>
      </c>
      <c r="E27" s="12">
        <v>6.39</v>
      </c>
      <c r="F27" s="25"/>
      <c r="G27" s="22"/>
      <c r="H27" s="23">
        <v>1</v>
      </c>
      <c r="I27" s="25"/>
      <c r="J27" s="22"/>
      <c r="K27" s="23"/>
      <c r="L27" s="35"/>
      <c r="M27" s="22"/>
      <c r="N27" s="58"/>
      <c r="O27" s="25"/>
      <c r="P27" s="23"/>
      <c r="Q27" s="25"/>
      <c r="R27" s="23"/>
      <c r="S27" s="35"/>
      <c r="T27" s="22"/>
      <c r="U27" s="58"/>
      <c r="V27" s="25"/>
      <c r="W27" s="22"/>
      <c r="X27" s="23"/>
      <c r="Y27" s="25"/>
      <c r="Z27" s="23"/>
      <c r="AA27" s="85" t="s">
        <v>31</v>
      </c>
      <c r="AB27" s="31"/>
      <c r="AC27" s="131"/>
      <c r="AD27" s="131">
        <f>AC27*9</f>
        <v>0</v>
      </c>
    </row>
    <row r="28" spans="2:30" ht="24.75" customHeight="1" thickTop="1" thickBot="1" x14ac:dyDescent="0.25">
      <c r="E28" s="16">
        <f>SUM(E9:E27)</f>
        <v>465.17999999999989</v>
      </c>
      <c r="F28" s="149" t="s">
        <v>32</v>
      </c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1"/>
      <c r="AC28" s="19">
        <f>SUM(AC9:AC27)</f>
        <v>0</v>
      </c>
      <c r="AD28" s="19">
        <f>SUM(AD9:AD27)</f>
        <v>0</v>
      </c>
    </row>
    <row r="29" spans="2:30" ht="24.75" customHeight="1" thickTop="1" x14ac:dyDescent="0.2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C29" s="38"/>
      <c r="AD29" s="38"/>
    </row>
    <row r="30" spans="2:30" ht="24.75" customHeight="1" x14ac:dyDescent="0.2"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C30" s="38"/>
      <c r="AD30" s="38"/>
    </row>
    <row r="31" spans="2:30" ht="24.75" customHeight="1" x14ac:dyDescent="0.2"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C31" s="38"/>
      <c r="AD31" s="38"/>
    </row>
    <row r="32" spans="2:30" ht="24.75" customHeight="1" x14ac:dyDescent="0.2"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C32" s="38"/>
      <c r="AD32" s="38"/>
    </row>
    <row r="33" spans="6:30" ht="24.75" customHeight="1" x14ac:dyDescent="0.2"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C33" s="38"/>
      <c r="AD33" s="38"/>
    </row>
    <row r="34" spans="6:30" ht="24.75" customHeight="1" x14ac:dyDescent="0.2"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C34" s="38"/>
      <c r="AD34" s="38"/>
    </row>
    <row r="35" spans="6:30" ht="24.75" customHeight="1" x14ac:dyDescent="0.2"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C35" s="38"/>
      <c r="AD35" s="38"/>
    </row>
    <row r="36" spans="6:30" ht="24.75" customHeight="1" x14ac:dyDescent="0.2"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C36" s="38"/>
      <c r="AD36" s="38"/>
    </row>
    <row r="37" spans="6:30" ht="24.75" customHeight="1" x14ac:dyDescent="0.2">
      <c r="AC37" s="59"/>
      <c r="AD37" s="59"/>
    </row>
    <row r="38" spans="6:30" ht="24.75" customHeight="1" x14ac:dyDescent="0.2">
      <c r="AC38" s="18"/>
      <c r="AD38" s="18"/>
    </row>
  </sheetData>
  <autoFilter ref="C8:D28"/>
  <mergeCells count="21">
    <mergeCell ref="I6:K6"/>
    <mergeCell ref="L6:N6"/>
    <mergeCell ref="O6:P6"/>
    <mergeCell ref="S6:U6"/>
    <mergeCell ref="Q6:R6"/>
    <mergeCell ref="AC6:AC8"/>
    <mergeCell ref="AD6:AD8"/>
    <mergeCell ref="F28:AB28"/>
    <mergeCell ref="F7:H7"/>
    <mergeCell ref="I7:K7"/>
    <mergeCell ref="L7:N7"/>
    <mergeCell ref="O7:P7"/>
    <mergeCell ref="Q7:R7"/>
    <mergeCell ref="S7:U7"/>
    <mergeCell ref="V7:X7"/>
    <mergeCell ref="Y7:Z7"/>
    <mergeCell ref="AA6:AA8"/>
    <mergeCell ref="AB6:AB8"/>
    <mergeCell ref="V6:X6"/>
    <mergeCell ref="Y6:Z6"/>
    <mergeCell ref="F6:H6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  <headerFooter>
    <oddHeader>&amp;LPříloha č. 2.3 Výkaz výměr části č. 3 Úklidové služby pro budovu Výukového centra LF HK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A3" sqref="A3:XFD3"/>
    </sheetView>
  </sheetViews>
  <sheetFormatPr defaultRowHeight="12.75" x14ac:dyDescent="0.2"/>
  <cols>
    <col min="1" max="1" width="51.140625" style="112" customWidth="1"/>
    <col min="2" max="2" width="18.42578125" style="123" customWidth="1"/>
    <col min="3" max="3" width="15.42578125" style="112" customWidth="1"/>
    <col min="4" max="4" width="9.85546875" style="112" customWidth="1"/>
    <col min="5" max="7" width="12.5703125" style="112" customWidth="1"/>
    <col min="8" max="16384" width="9.140625" style="112"/>
  </cols>
  <sheetData>
    <row r="1" spans="1:7" x14ac:dyDescent="0.2">
      <c r="A1" s="111" t="s">
        <v>125</v>
      </c>
      <c r="B1" s="120"/>
    </row>
    <row r="2" spans="1:7" x14ac:dyDescent="0.2">
      <c r="A2" s="111"/>
      <c r="B2" s="120"/>
    </row>
    <row r="3" spans="1:7" x14ac:dyDescent="0.2">
      <c r="A3" s="111" t="s">
        <v>152</v>
      </c>
      <c r="B3" s="120"/>
    </row>
    <row r="4" spans="1:7" x14ac:dyDescent="0.2">
      <c r="A4" s="111"/>
      <c r="B4" s="120"/>
    </row>
    <row r="5" spans="1:7" s="116" customFormat="1" ht="25.5" x14ac:dyDescent="0.2">
      <c r="A5" s="113"/>
      <c r="B5" s="121" t="s">
        <v>143</v>
      </c>
      <c r="C5" s="114" t="s">
        <v>126</v>
      </c>
      <c r="D5" s="114" t="s">
        <v>45</v>
      </c>
      <c r="E5" s="115" t="s">
        <v>144</v>
      </c>
      <c r="F5" s="115" t="s">
        <v>26</v>
      </c>
      <c r="G5" s="115" t="s">
        <v>27</v>
      </c>
    </row>
    <row r="6" spans="1:7" ht="25.5" x14ac:dyDescent="0.2">
      <c r="A6" s="98" t="s">
        <v>127</v>
      </c>
      <c r="B6" s="122">
        <f>C6/12</f>
        <v>7.5</v>
      </c>
      <c r="C6" s="99">
        <v>90</v>
      </c>
      <c r="D6" s="117" t="s">
        <v>128</v>
      </c>
      <c r="E6" s="118"/>
      <c r="F6" s="117">
        <f t="shared" ref="F6:F11" si="0">B6*E6</f>
        <v>0</v>
      </c>
      <c r="G6" s="117">
        <f>C6*E6</f>
        <v>0</v>
      </c>
    </row>
    <row r="7" spans="1:7" x14ac:dyDescent="0.2">
      <c r="A7" s="98" t="s">
        <v>129</v>
      </c>
      <c r="B7" s="122">
        <f t="shared" ref="B7:B11" si="1">C7/12</f>
        <v>0</v>
      </c>
      <c r="C7" s="99"/>
      <c r="D7" s="117" t="s">
        <v>131</v>
      </c>
      <c r="E7" s="118"/>
      <c r="F7" s="117">
        <f t="shared" si="0"/>
        <v>0</v>
      </c>
      <c r="G7" s="117">
        <f t="shared" ref="G7:G11" si="2">C7*E7</f>
        <v>0</v>
      </c>
    </row>
    <row r="8" spans="1:7" ht="25.5" x14ac:dyDescent="0.2">
      <c r="A8" s="98" t="s">
        <v>130</v>
      </c>
      <c r="B8" s="122">
        <f t="shared" si="1"/>
        <v>6666.666666666667</v>
      </c>
      <c r="C8" s="99">
        <v>80000</v>
      </c>
      <c r="D8" s="117" t="s">
        <v>131</v>
      </c>
      <c r="E8" s="118"/>
      <c r="F8" s="117">
        <f t="shared" si="0"/>
        <v>0</v>
      </c>
      <c r="G8" s="117">
        <f t="shared" si="2"/>
        <v>0</v>
      </c>
    </row>
    <row r="9" spans="1:7" x14ac:dyDescent="0.2">
      <c r="A9" s="98" t="s">
        <v>132</v>
      </c>
      <c r="B9" s="122">
        <f t="shared" si="1"/>
        <v>2.8333333333333335</v>
      </c>
      <c r="C9" s="99">
        <v>34</v>
      </c>
      <c r="D9" s="117" t="s">
        <v>133</v>
      </c>
      <c r="E9" s="118"/>
      <c r="F9" s="117">
        <f t="shared" si="0"/>
        <v>0</v>
      </c>
      <c r="G9" s="117">
        <f t="shared" si="2"/>
        <v>0</v>
      </c>
    </row>
    <row r="10" spans="1:7" ht="25.5" x14ac:dyDescent="0.2">
      <c r="A10" s="97" t="s">
        <v>134</v>
      </c>
      <c r="B10" s="122">
        <f t="shared" si="1"/>
        <v>240</v>
      </c>
      <c r="C10" s="99">
        <f>600+1680+600</f>
        <v>2880</v>
      </c>
      <c r="D10" s="117" t="s">
        <v>131</v>
      </c>
      <c r="E10" s="118"/>
      <c r="F10" s="117">
        <f t="shared" si="0"/>
        <v>0</v>
      </c>
      <c r="G10" s="117">
        <f t="shared" si="2"/>
        <v>0</v>
      </c>
    </row>
    <row r="11" spans="1:7" ht="25.5" x14ac:dyDescent="0.2">
      <c r="A11" s="97" t="s">
        <v>135</v>
      </c>
      <c r="B11" s="122">
        <f t="shared" si="1"/>
        <v>6.25</v>
      </c>
      <c r="C11" s="99">
        <v>75</v>
      </c>
      <c r="D11" s="117" t="s">
        <v>131</v>
      </c>
      <c r="E11" s="118"/>
      <c r="F11" s="117">
        <f t="shared" si="0"/>
        <v>0</v>
      </c>
      <c r="G11" s="117">
        <f t="shared" si="2"/>
        <v>0</v>
      </c>
    </row>
    <row r="13" spans="1:7" x14ac:dyDescent="0.2">
      <c r="E13" s="119" t="s">
        <v>145</v>
      </c>
      <c r="F13" s="119">
        <f>SUM(F6:F12)</f>
        <v>0</v>
      </c>
      <c r="G13" s="119">
        <f>SUM(G6:G12)</f>
        <v>0</v>
      </c>
    </row>
  </sheetData>
  <pageMargins left="0.7" right="0.7" top="0.78740157499999996" bottom="0.78740157499999996" header="0.3" footer="0.3"/>
  <pageSetup paperSize="9" scale="67" orientation="portrait" r:id="rId1"/>
  <headerFooter>
    <oddHeader>&amp;LPříloha č. 2.3 Výkaz výměr části č. 3 Úklidové služby pro budovu Výukového centra LF HK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="90" zoomScaleNormal="90" workbookViewId="0">
      <selection activeCell="C19" sqref="C19"/>
    </sheetView>
  </sheetViews>
  <sheetFormatPr defaultRowHeight="12.75" x14ac:dyDescent="0.2"/>
  <cols>
    <col min="1" max="1" width="13" customWidth="1"/>
    <col min="2" max="2" width="43.42578125" customWidth="1"/>
    <col min="3" max="3" width="12.140625" customWidth="1"/>
    <col min="4" max="4" width="16.7109375" customWidth="1"/>
    <col min="5" max="5" width="15.7109375" customWidth="1"/>
    <col min="6" max="6" width="15.42578125" customWidth="1"/>
    <col min="7" max="7" width="14.7109375" customWidth="1"/>
    <col min="8" max="8" width="16" customWidth="1"/>
  </cols>
  <sheetData>
    <row r="1" spans="1:8" x14ac:dyDescent="0.2">
      <c r="A1" s="137" t="s">
        <v>150</v>
      </c>
    </row>
    <row r="3" spans="1:8" x14ac:dyDescent="0.2">
      <c r="A3" s="138" t="s">
        <v>151</v>
      </c>
    </row>
    <row r="4" spans="1:8" ht="13.5" thickBot="1" x14ac:dyDescent="0.25"/>
    <row r="5" spans="1:8" ht="13.5" thickBot="1" x14ac:dyDescent="0.25">
      <c r="A5" s="135" t="s">
        <v>50</v>
      </c>
      <c r="B5" s="143"/>
      <c r="C5" s="178" t="s">
        <v>36</v>
      </c>
      <c r="D5" s="179"/>
      <c r="E5" s="179"/>
      <c r="F5" s="179"/>
      <c r="G5" s="179"/>
      <c r="H5" s="180"/>
    </row>
    <row r="6" spans="1:8" ht="13.5" customHeight="1" thickBot="1" x14ac:dyDescent="0.25">
      <c r="A6" s="186">
        <v>0.8</v>
      </c>
      <c r="B6" s="184" t="s">
        <v>42</v>
      </c>
      <c r="C6" s="181" t="s">
        <v>37</v>
      </c>
      <c r="D6" s="182"/>
      <c r="E6" s="182" t="s">
        <v>38</v>
      </c>
      <c r="F6" s="182"/>
      <c r="G6" s="182" t="s">
        <v>39</v>
      </c>
      <c r="H6" s="183"/>
    </row>
    <row r="7" spans="1:8" ht="13.5" thickBot="1" x14ac:dyDescent="0.25">
      <c r="A7" s="187"/>
      <c r="B7" s="185"/>
      <c r="C7" s="110" t="s">
        <v>40</v>
      </c>
      <c r="D7" s="67" t="s">
        <v>41</v>
      </c>
      <c r="E7" s="67" t="s">
        <v>40</v>
      </c>
      <c r="F7" s="67" t="s">
        <v>41</v>
      </c>
      <c r="G7" s="67" t="s">
        <v>40</v>
      </c>
      <c r="H7" s="68" t="s">
        <v>41</v>
      </c>
    </row>
    <row r="8" spans="1:8" x14ac:dyDescent="0.2">
      <c r="A8" s="187"/>
      <c r="B8" s="125" t="s">
        <v>34</v>
      </c>
      <c r="C8" s="129">
        <f>'1.NP'!AC35</f>
        <v>0</v>
      </c>
      <c r="D8" s="130">
        <f>'1.NP'!AD35</f>
        <v>0</v>
      </c>
      <c r="E8" s="64">
        <f t="shared" ref="E8:E10" si="0">C8*0.21</f>
        <v>0</v>
      </c>
      <c r="F8" s="64">
        <f t="shared" ref="F8:F10" si="1">D8*0.21</f>
        <v>0</v>
      </c>
      <c r="G8" s="64">
        <f t="shared" ref="G8:G10" si="2">C8+E8</f>
        <v>0</v>
      </c>
      <c r="H8" s="65">
        <f t="shared" ref="H8:H10" si="3">D8+F8</f>
        <v>0</v>
      </c>
    </row>
    <row r="9" spans="1:8" x14ac:dyDescent="0.2">
      <c r="A9" s="187"/>
      <c r="B9" s="125" t="s">
        <v>4</v>
      </c>
      <c r="C9" s="129">
        <f>'2.NP'!AC45</f>
        <v>0</v>
      </c>
      <c r="D9" s="130">
        <f>'2.NP'!AD45</f>
        <v>0</v>
      </c>
      <c r="E9" s="64">
        <f t="shared" si="0"/>
        <v>0</v>
      </c>
      <c r="F9" s="64">
        <f t="shared" si="1"/>
        <v>0</v>
      </c>
      <c r="G9" s="64">
        <f t="shared" si="2"/>
        <v>0</v>
      </c>
      <c r="H9" s="65">
        <f t="shared" si="3"/>
        <v>0</v>
      </c>
    </row>
    <row r="10" spans="1:8" x14ac:dyDescent="0.2">
      <c r="A10" s="187"/>
      <c r="B10" s="125" t="s">
        <v>35</v>
      </c>
      <c r="C10" s="129">
        <f>'3.NP'!AC28</f>
        <v>0</v>
      </c>
      <c r="D10" s="130">
        <f>'3.NP'!AD28</f>
        <v>0</v>
      </c>
      <c r="E10" s="64">
        <f t="shared" si="0"/>
        <v>0</v>
      </c>
      <c r="F10" s="64">
        <f t="shared" si="1"/>
        <v>0</v>
      </c>
      <c r="G10" s="64">
        <f t="shared" si="2"/>
        <v>0</v>
      </c>
      <c r="H10" s="65">
        <f t="shared" si="3"/>
        <v>0</v>
      </c>
    </row>
    <row r="11" spans="1:8" ht="15" customHeight="1" x14ac:dyDescent="0.2">
      <c r="A11" s="187"/>
      <c r="B11" s="124" t="s">
        <v>51</v>
      </c>
      <c r="C11" s="142">
        <v>0</v>
      </c>
      <c r="D11" s="130">
        <f>C11*12</f>
        <v>0</v>
      </c>
      <c r="E11" s="64">
        <f>C11*0.21</f>
        <v>0</v>
      </c>
      <c r="F11" s="64">
        <f>D11*0.21</f>
        <v>0</v>
      </c>
      <c r="G11" s="64">
        <f>C11+E11</f>
        <v>0</v>
      </c>
      <c r="H11" s="65">
        <f>D11+F11</f>
        <v>0</v>
      </c>
    </row>
    <row r="12" spans="1:8" ht="15" x14ac:dyDescent="0.25">
      <c r="A12" s="187"/>
      <c r="B12" s="126" t="s">
        <v>146</v>
      </c>
      <c r="C12" s="141">
        <f>'Hygienický materiál'!F13</f>
        <v>0</v>
      </c>
      <c r="D12" s="130">
        <f>'Hygienický materiál'!G13</f>
        <v>0</v>
      </c>
      <c r="E12" s="64">
        <f>C12*0.21</f>
        <v>0</v>
      </c>
      <c r="F12" s="64">
        <f>D12*0.21</f>
        <v>0</v>
      </c>
      <c r="G12" s="64">
        <f>C12+E12</f>
        <v>0</v>
      </c>
      <c r="H12" s="65">
        <f>D12+F12</f>
        <v>0</v>
      </c>
    </row>
    <row r="13" spans="1:8" ht="33" customHeight="1" thickBot="1" x14ac:dyDescent="0.25">
      <c r="A13" s="188"/>
      <c r="B13" s="128" t="s">
        <v>32</v>
      </c>
      <c r="C13" s="66">
        <f>SUM(C8:C12)</f>
        <v>0</v>
      </c>
      <c r="D13" s="66">
        <f t="shared" ref="D13:H13" si="4">SUM(D8:D12)</f>
        <v>0</v>
      </c>
      <c r="E13" s="66">
        <f t="shared" si="4"/>
        <v>0</v>
      </c>
      <c r="F13" s="66">
        <f t="shared" si="4"/>
        <v>0</v>
      </c>
      <c r="G13" s="66">
        <f t="shared" si="4"/>
        <v>0</v>
      </c>
      <c r="H13" s="66">
        <f t="shared" si="4"/>
        <v>0</v>
      </c>
    </row>
    <row r="14" spans="1:8" ht="36" customHeight="1" thickBot="1" x14ac:dyDescent="0.25">
      <c r="A14" s="20"/>
    </row>
    <row r="15" spans="1:8" ht="13.5" thickBot="1" x14ac:dyDescent="0.25">
      <c r="A15" s="20"/>
      <c r="E15" s="175" t="s">
        <v>49</v>
      </c>
      <c r="F15" s="176"/>
      <c r="G15" s="177"/>
      <c r="H15" s="62"/>
    </row>
    <row r="16" spans="1:8" ht="33.75" customHeight="1" x14ac:dyDescent="0.2">
      <c r="A16" s="105" t="s">
        <v>50</v>
      </c>
      <c r="B16" s="106" t="s">
        <v>43</v>
      </c>
      <c r="C16" s="127" t="s">
        <v>44</v>
      </c>
      <c r="D16" s="107" t="s">
        <v>45</v>
      </c>
      <c r="E16" s="108" t="s">
        <v>37</v>
      </c>
      <c r="F16" s="107" t="s">
        <v>38</v>
      </c>
      <c r="G16" s="107" t="s">
        <v>39</v>
      </c>
    </row>
    <row r="17" spans="1:8" ht="19.5" customHeight="1" x14ac:dyDescent="0.2">
      <c r="A17" s="174">
        <v>0.2</v>
      </c>
      <c r="B17" s="109" t="s">
        <v>52</v>
      </c>
      <c r="C17" s="101" t="s">
        <v>142</v>
      </c>
      <c r="D17" s="102" t="s">
        <v>46</v>
      </c>
      <c r="E17" s="136">
        <v>0</v>
      </c>
      <c r="F17" s="63">
        <f>E17*0.21</f>
        <v>0</v>
      </c>
      <c r="G17" s="63">
        <f>E17+F17</f>
        <v>0</v>
      </c>
    </row>
    <row r="18" spans="1:8" ht="25.5" x14ac:dyDescent="0.2">
      <c r="A18" s="174"/>
      <c r="B18" s="100" t="s">
        <v>153</v>
      </c>
      <c r="C18" s="101" t="s">
        <v>157</v>
      </c>
      <c r="D18" s="101" t="s">
        <v>48</v>
      </c>
      <c r="E18" s="136">
        <v>0</v>
      </c>
      <c r="F18" s="63">
        <f>E18*0.21</f>
        <v>0</v>
      </c>
      <c r="G18" s="63">
        <f>E18+F18</f>
        <v>0</v>
      </c>
    </row>
    <row r="19" spans="1:8" ht="25.5" x14ac:dyDescent="0.2">
      <c r="A19" s="174"/>
      <c r="B19" s="100" t="s">
        <v>147</v>
      </c>
      <c r="C19" s="101" t="s">
        <v>136</v>
      </c>
      <c r="D19" s="101" t="s">
        <v>47</v>
      </c>
      <c r="E19" s="136">
        <v>0</v>
      </c>
      <c r="F19" s="63">
        <f t="shared" ref="F19:F24" si="5">E19*0.21</f>
        <v>0</v>
      </c>
      <c r="G19" s="63">
        <f t="shared" ref="G19:G24" si="6">E19+F19</f>
        <v>0</v>
      </c>
    </row>
    <row r="20" spans="1:8" x14ac:dyDescent="0.2">
      <c r="A20" s="174"/>
      <c r="B20" s="100" t="s">
        <v>148</v>
      </c>
      <c r="C20" s="101" t="s">
        <v>137</v>
      </c>
      <c r="D20" s="101" t="s">
        <v>47</v>
      </c>
      <c r="E20" s="136">
        <v>0</v>
      </c>
      <c r="F20" s="63">
        <f t="shared" si="5"/>
        <v>0</v>
      </c>
      <c r="G20" s="63">
        <f t="shared" si="6"/>
        <v>0</v>
      </c>
    </row>
    <row r="21" spans="1:8" x14ac:dyDescent="0.2">
      <c r="A21" s="174"/>
      <c r="B21" s="100" t="s">
        <v>149</v>
      </c>
      <c r="C21" s="101" t="s">
        <v>138</v>
      </c>
      <c r="D21" s="101" t="s">
        <v>47</v>
      </c>
      <c r="E21" s="136">
        <v>0</v>
      </c>
      <c r="F21" s="63">
        <f t="shared" si="5"/>
        <v>0</v>
      </c>
      <c r="G21" s="63">
        <f t="shared" si="6"/>
        <v>0</v>
      </c>
      <c r="H21" s="15"/>
    </row>
    <row r="22" spans="1:8" ht="25.5" x14ac:dyDescent="0.2">
      <c r="A22" s="174"/>
      <c r="B22" s="100" t="s">
        <v>154</v>
      </c>
      <c r="C22" s="101" t="s">
        <v>139</v>
      </c>
      <c r="D22" s="101" t="s">
        <v>47</v>
      </c>
      <c r="E22" s="136">
        <v>0</v>
      </c>
      <c r="F22" s="63">
        <f t="shared" si="5"/>
        <v>0</v>
      </c>
      <c r="G22" s="63">
        <f t="shared" si="6"/>
        <v>0</v>
      </c>
    </row>
    <row r="23" spans="1:8" x14ac:dyDescent="0.2">
      <c r="A23" s="174"/>
      <c r="B23" s="103" t="s">
        <v>155</v>
      </c>
      <c r="C23" s="104" t="s">
        <v>140</v>
      </c>
      <c r="D23" s="101" t="s">
        <v>47</v>
      </c>
      <c r="E23" s="136">
        <v>0</v>
      </c>
      <c r="F23" s="63">
        <f t="shared" si="5"/>
        <v>0</v>
      </c>
      <c r="G23" s="63">
        <f t="shared" si="6"/>
        <v>0</v>
      </c>
    </row>
    <row r="24" spans="1:8" x14ac:dyDescent="0.2">
      <c r="A24" s="174"/>
      <c r="B24" s="103" t="s">
        <v>156</v>
      </c>
      <c r="C24" s="104" t="s">
        <v>141</v>
      </c>
      <c r="D24" s="101" t="s">
        <v>47</v>
      </c>
      <c r="E24" s="136">
        <v>0</v>
      </c>
      <c r="F24" s="63">
        <f t="shared" si="5"/>
        <v>0</v>
      </c>
      <c r="G24" s="63">
        <f t="shared" si="6"/>
        <v>0</v>
      </c>
    </row>
  </sheetData>
  <mergeCells count="8">
    <mergeCell ref="A17:A24"/>
    <mergeCell ref="E15:G15"/>
    <mergeCell ref="C5:H5"/>
    <mergeCell ref="C6:D6"/>
    <mergeCell ref="E6:F6"/>
    <mergeCell ref="G6:H6"/>
    <mergeCell ref="B6:B7"/>
    <mergeCell ref="A6:A13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  <headerFooter>
    <oddHeader xml:space="preserve">&amp;LPříloha č. 2.3 Výkaz výměr části č. 3 Úklidové služby pro budovu Výukového centra LF HK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1.NP</vt:lpstr>
      <vt:lpstr>2.NP</vt:lpstr>
      <vt:lpstr>3.NP</vt:lpstr>
      <vt:lpstr>Hygienický materiál</vt:lpstr>
      <vt:lpstr>kalkulační 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2015-03-09T14:27:42Z</dcterms:created>
  <dcterms:modified xsi:type="dcterms:W3CDTF">2017-07-28T06:38:29Z</dcterms:modified>
</cp:coreProperties>
</file>