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vybavení pitevního traktu - opakovaná VZ\1) ZD\"/>
    </mc:Choice>
  </mc:AlternateContent>
  <bookViews>
    <workbookView xWindow="0" yWindow="0" windowWidth="28800" windowHeight="11100"/>
  </bookViews>
  <sheets>
    <sheet name="PS03.2 - Technologie pite..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NN001">#REF!</definedName>
    <definedName name="___NN004">#REF!</definedName>
    <definedName name="___NN009">#REF!</definedName>
    <definedName name="___NN010">#REF!</definedName>
    <definedName name="___NN012">#REF!</definedName>
    <definedName name="___NN014">#REF!</definedName>
    <definedName name="___NN015">#REF!</definedName>
    <definedName name="___NN017">#REF!</definedName>
    <definedName name="___NN018">#REF!</definedName>
    <definedName name="___NN019">#REF!</definedName>
    <definedName name="___NN020">#REF!</definedName>
    <definedName name="___NN021">#REF!</definedName>
    <definedName name="___NN022">#REF!</definedName>
    <definedName name="___NN024">#REF!</definedName>
    <definedName name="___NN025">#REF!</definedName>
    <definedName name="___NN026">#REF!</definedName>
    <definedName name="___NN029">#REF!</definedName>
    <definedName name="___NN030">#REF!</definedName>
    <definedName name="___NN032">#REF!</definedName>
    <definedName name="___NN034">#REF!</definedName>
    <definedName name="___NN036">#REF!</definedName>
    <definedName name="___NN037">#REF!</definedName>
    <definedName name="___NN038">#REF!</definedName>
    <definedName name="___NN040">#REF!</definedName>
    <definedName name="___NN042">#REF!</definedName>
    <definedName name="___NN044">#REF!</definedName>
    <definedName name="___NN046">#REF!</definedName>
    <definedName name="___NN048">#REF!</definedName>
    <definedName name="___NN050">#REF!</definedName>
    <definedName name="___NN051">#REF!</definedName>
    <definedName name="___NN052">#REF!</definedName>
    <definedName name="___NN054">#REF!</definedName>
    <definedName name="___NN055">#REF!</definedName>
    <definedName name="___NN056">#REF!</definedName>
    <definedName name="___NN058">#REF!</definedName>
    <definedName name="___NN060">#REF!</definedName>
    <definedName name="___NN061">#REF!</definedName>
    <definedName name="___NN062">#REF!</definedName>
    <definedName name="___NN064">#REF!</definedName>
    <definedName name="___NN070">#REF!</definedName>
    <definedName name="___NN072">#REF!</definedName>
    <definedName name="___NN074">#REF!</definedName>
    <definedName name="___NN076">#REF!</definedName>
    <definedName name="___NN078">#REF!</definedName>
    <definedName name="___NN080">#REF!</definedName>
    <definedName name="___NN082">#REF!</definedName>
    <definedName name="___NN084">#REF!</definedName>
    <definedName name="___NN086">#REF!</definedName>
    <definedName name="___NN088">#REF!</definedName>
    <definedName name="___NN090">#REF!</definedName>
    <definedName name="___NN092">#REF!</definedName>
    <definedName name="___NN094">#REF!</definedName>
    <definedName name="___NN096">#REF!</definedName>
    <definedName name="___NN098">#REF!</definedName>
    <definedName name="___NN100">#REF!</definedName>
    <definedName name="___NN102">#REF!</definedName>
    <definedName name="___NN104">#REF!</definedName>
    <definedName name="___NN106">#REF!</definedName>
    <definedName name="___NN108">#REF!</definedName>
    <definedName name="___NN110">#REF!</definedName>
    <definedName name="___NN112">#REF!</definedName>
    <definedName name="___NN114">#REF!</definedName>
    <definedName name="___NN116">#REF!</definedName>
    <definedName name="___NN118">#REF!</definedName>
    <definedName name="___NN120">#REF!</definedName>
    <definedName name="___NN122">#REF!</definedName>
    <definedName name="___NN124">#REF!</definedName>
    <definedName name="___NN126">#REF!</definedName>
    <definedName name="___NN128">#REF!</definedName>
    <definedName name="___NN130">#REF!</definedName>
    <definedName name="___NN132">#REF!</definedName>
    <definedName name="___NN134">#REF!</definedName>
    <definedName name="___NN136">#REF!</definedName>
    <definedName name="___NN138">#REF!</definedName>
    <definedName name="___NN140">#REF!</definedName>
    <definedName name="___NN142">#REF!</definedName>
    <definedName name="___NN144">#REF!</definedName>
    <definedName name="___NN146">#REF!</definedName>
    <definedName name="___NN148">#REF!</definedName>
    <definedName name="___NN150">#REF!</definedName>
    <definedName name="___NN152">#REF!</definedName>
    <definedName name="___NN154">#REF!</definedName>
    <definedName name="___NN160">#REF!</definedName>
    <definedName name="___NN162">#REF!</definedName>
    <definedName name="___NN164">#REF!</definedName>
    <definedName name="___NN165">#REF!</definedName>
    <definedName name="___NN166">#REF!</definedName>
    <definedName name="___NN168">#REF!</definedName>
    <definedName name="___NN170">#REF!</definedName>
    <definedName name="___NN172">#REF!</definedName>
    <definedName name="___NN174">#REF!</definedName>
    <definedName name="___NN176">#REF!</definedName>
    <definedName name="___NN178">#REF!</definedName>
    <definedName name="___NN180">#REF!</definedName>
    <definedName name="___NN182">#REF!</definedName>
    <definedName name="___NN184">#REF!</definedName>
    <definedName name="___NN190">#REF!</definedName>
    <definedName name="___NN192">#REF!</definedName>
    <definedName name="___NN194">#REF!</definedName>
    <definedName name="___NN196">#REF!</definedName>
    <definedName name="___NN197">#REF!</definedName>
    <definedName name="___NN198">#REF!</definedName>
    <definedName name="___NN200">#REF!</definedName>
    <definedName name="___NN202">#REF!</definedName>
    <definedName name="___NN204">#REF!</definedName>
    <definedName name="___NN206">#REF!</definedName>
    <definedName name="___NN208">#REF!</definedName>
    <definedName name="___NN210">#REF!</definedName>
    <definedName name="___NN220">#REF!</definedName>
    <definedName name="___NN222">#REF!</definedName>
    <definedName name="___NN224">#REF!</definedName>
    <definedName name="___NN226">#REF!</definedName>
    <definedName name="___NN228">#REF!</definedName>
    <definedName name="___NN230">#REF!</definedName>
    <definedName name="___NN232">#REF!</definedName>
    <definedName name="___NN234">#REF!</definedName>
    <definedName name="___NN236">#REF!</definedName>
    <definedName name="___NN238">#REF!</definedName>
    <definedName name="___NN240">#REF!</definedName>
    <definedName name="___NN242">#REF!</definedName>
    <definedName name="___NN244">#REF!</definedName>
    <definedName name="___NN250">#REF!</definedName>
    <definedName name="___NN251">#REF!</definedName>
    <definedName name="___NN252">#REF!</definedName>
    <definedName name="___NN253">#REF!</definedName>
    <definedName name="___NN254">#REF!</definedName>
    <definedName name="___NN255">#REF!</definedName>
    <definedName name="___NN256">#REF!</definedName>
    <definedName name="___NN257">#REF!</definedName>
    <definedName name="___NN258">#REF!</definedName>
    <definedName name="___NN259">#REF!</definedName>
    <definedName name="___NN260">#REF!</definedName>
    <definedName name="___NN262">#REF!</definedName>
    <definedName name="___NN263">#REF!</definedName>
    <definedName name="___NN264">#REF!</definedName>
    <definedName name="___NN265">#REF!</definedName>
    <definedName name="___NN266">#REF!</definedName>
    <definedName name="___NN267">#REF!</definedName>
    <definedName name="___NN268">#REF!</definedName>
    <definedName name="___NN269">#REF!</definedName>
    <definedName name="___NN270">#REF!</definedName>
    <definedName name="___NN271">#REF!</definedName>
    <definedName name="___NN272">#REF!</definedName>
    <definedName name="___NN273">#REF!</definedName>
    <definedName name="___NN274">#REF!</definedName>
    <definedName name="___NN275">#REF!</definedName>
    <definedName name="___NN276">#REF!</definedName>
    <definedName name="___NN277">#REF!</definedName>
    <definedName name="___NN278">#REF!</definedName>
    <definedName name="___NN279">#REF!</definedName>
    <definedName name="___NN280">#REF!</definedName>
    <definedName name="___NN281">#REF!</definedName>
    <definedName name="___NN282">#REF!</definedName>
    <definedName name="___NN283">#REF!</definedName>
    <definedName name="___NN284">#REF!</definedName>
    <definedName name="___NN290">#REF!</definedName>
    <definedName name="___NN292">#REF!</definedName>
    <definedName name="___NN294">#REF!</definedName>
    <definedName name="___NN295">#REF!</definedName>
    <definedName name="___NN296">#REF!</definedName>
    <definedName name="___NN297">#REF!</definedName>
    <definedName name="___NN300">#REF!</definedName>
    <definedName name="___NN302">#REF!</definedName>
    <definedName name="___NN304">#REF!</definedName>
    <definedName name="___NN306">#REF!</definedName>
    <definedName name="___NN308">#REF!</definedName>
    <definedName name="___NN310">#REF!</definedName>
    <definedName name="___NN312">#REF!</definedName>
    <definedName name="___NN314">#REF!</definedName>
    <definedName name="___NN316">#REF!</definedName>
    <definedName name="___NN318">#REF!</definedName>
    <definedName name="___NN320">#REF!</definedName>
    <definedName name="___NN322">#REF!</definedName>
    <definedName name="___NN324">#REF!</definedName>
    <definedName name="___NN326">#REF!</definedName>
    <definedName name="___NN328">#REF!</definedName>
    <definedName name="___NN330">#REF!</definedName>
    <definedName name="___SJ09">#REF!</definedName>
    <definedName name="___SJ12">#REF!</definedName>
    <definedName name="___SJ15">#REF!</definedName>
    <definedName name="___SJ18">#REF!</definedName>
    <definedName name="___SO12">#REF!</definedName>
    <definedName name="___SO15">#REF!</definedName>
    <definedName name="___SO18">#REF!</definedName>
    <definedName name="__NN001">'[1]CENY S'!$D$2</definedName>
    <definedName name="__NN004">'[1]CENY S'!$D$3</definedName>
    <definedName name="__NN006">#REF!</definedName>
    <definedName name="__NN009">'[1]CENY S'!$D$5</definedName>
    <definedName name="__NN010">'[1]CENY S'!$D$7</definedName>
    <definedName name="__NN012">'[1]CENY S'!$D$8</definedName>
    <definedName name="__NN014">'[1]CENY S'!$D$9</definedName>
    <definedName name="__NN015">'[1]CENY S'!$D$10</definedName>
    <definedName name="__NN017">'[1]CENY S'!$D$11</definedName>
    <definedName name="__NN018">'[1]CENY S'!$D$12</definedName>
    <definedName name="__NN019">'[1]CENY S'!$D$13</definedName>
    <definedName name="__NN020">'[1]CENY S'!$D$14</definedName>
    <definedName name="__NN021">'[1]CENY S'!$D$15</definedName>
    <definedName name="__NN022">'[1]CENY S'!$D$16</definedName>
    <definedName name="__NN024">'[1]CENY S'!$D$17</definedName>
    <definedName name="__NN025">'[1]CENY S'!$D$18</definedName>
    <definedName name="__NN026">'[1]CENY S'!$D$19</definedName>
    <definedName name="__NN029">'[1]CENY S'!$D$20</definedName>
    <definedName name="__NN030">'[1]CENY S'!$D$23</definedName>
    <definedName name="__NN032">'[1]CENY S'!$D$24</definedName>
    <definedName name="__NN034">'[1]CENY S'!$D$25</definedName>
    <definedName name="__NN036">'[1]CENY S'!$D$26</definedName>
    <definedName name="__NN037">'[1]CENY S'!$D$27</definedName>
    <definedName name="__NN038">'[1]CENY S'!$D$28</definedName>
    <definedName name="__NN040">'[1]CENY S'!$D$31</definedName>
    <definedName name="__NN042">'[1]CENY S'!$D$32</definedName>
    <definedName name="__NN044">'[1]CENY S'!$D$33</definedName>
    <definedName name="__NN046">'[1]CENY S'!$D$34</definedName>
    <definedName name="__NN048">'[1]CENY S'!$D$35</definedName>
    <definedName name="__NN050">'[1]CENY S'!$D$36</definedName>
    <definedName name="__NN051">'[1]CENY S'!$D$37</definedName>
    <definedName name="__NN052">'[1]CENY S'!$D$38</definedName>
    <definedName name="__NN054">'[1]CENY S'!$D$39</definedName>
    <definedName name="__NN055">'[1]CENY S'!$D$40</definedName>
    <definedName name="__NN056">'[1]CENY S'!$D$41</definedName>
    <definedName name="__NN058">'[1]CENY S'!$D$42</definedName>
    <definedName name="__NN060">'[1]CENY S'!$D$43</definedName>
    <definedName name="__NN061">'[1]CENY S'!$D$44</definedName>
    <definedName name="__NN062">'[1]CENY S'!$D$45</definedName>
    <definedName name="__NN064">'[1]CENY S'!$D$46</definedName>
    <definedName name="__NN065">#REF!</definedName>
    <definedName name="__NN070">'[1]CENY S'!$D$52</definedName>
    <definedName name="__NN071">#REF!</definedName>
    <definedName name="__NN072">'[1]CENY S'!$D$54</definedName>
    <definedName name="__NN074">'[1]CENY S'!$D$55</definedName>
    <definedName name="__NN076">'[1]CENY S'!$D$56</definedName>
    <definedName name="__NN078">'[1]CENY S'!$D$57</definedName>
    <definedName name="__NN080">'[1]CENY S'!$D$58</definedName>
    <definedName name="__NN081">#REF!</definedName>
    <definedName name="__NN082">'[1]CENY S'!$D$60</definedName>
    <definedName name="__NN084">'[1]CENY S'!#REF!</definedName>
    <definedName name="__NN086">'[1]CENY S'!$D$61</definedName>
    <definedName name="__NN088">'[1]CENY S'!$D$62</definedName>
    <definedName name="__NN090">'[1]CENY S'!$D$63</definedName>
    <definedName name="__NN092">'[1]CENY S'!$D$64</definedName>
    <definedName name="__NN094">'[1]CENY S'!$D$65</definedName>
    <definedName name="__NN095">#REF!</definedName>
    <definedName name="__NN096">'[1]CENY S'!$D$67</definedName>
    <definedName name="__NN098">'[1]CENY S'!$D$68</definedName>
    <definedName name="__NN100">'[1]CENY S'!$D$69</definedName>
    <definedName name="__NN102">'[1]CENY S'!$D$70</definedName>
    <definedName name="__NN104">'[1]CENY S'!$D$71</definedName>
    <definedName name="__NN106">'[1]CENY S'!$D$72</definedName>
    <definedName name="__NN108">'[1]CENY S'!$D$73</definedName>
    <definedName name="__NN110">'[1]CENY S'!$D$74</definedName>
    <definedName name="__NN112">'[1]CENY S'!$D$75</definedName>
    <definedName name="__NN114">'[1]CENY S'!$D$76</definedName>
    <definedName name="__NN116">'[1]CENY S'!$D$77</definedName>
    <definedName name="__NN118">'[1]CENY S'!$D$78</definedName>
    <definedName name="__NN120">'[1]CENY S'!$D$79</definedName>
    <definedName name="__NN122">'[1]CENY S'!$D$80</definedName>
    <definedName name="__NN123">#REF!</definedName>
    <definedName name="__NN124">'[1]CENY S'!$D$82</definedName>
    <definedName name="__NN126">'[1]CENY S'!$D$83</definedName>
    <definedName name="__NN128">'[1]CENY S'!$D$84</definedName>
    <definedName name="__NN130">'[1]CENY S'!$D$85</definedName>
    <definedName name="__NN132">'[1]CENY S'!$D$86</definedName>
    <definedName name="__NN134">'[1]CENY S'!$D$87</definedName>
    <definedName name="__NN136">'[1]CENY S'!$D$88</definedName>
    <definedName name="__NN138">'[1]CENY S'!$D$89</definedName>
    <definedName name="__NN139">#REF!</definedName>
    <definedName name="__NN140">'[1]CENY S'!$D$91</definedName>
    <definedName name="__NN142">'[1]CENY S'!$D$92</definedName>
    <definedName name="__NN144">'[1]CENY S'!$D$93</definedName>
    <definedName name="__NN146">'[1]CENY S'!$D$94</definedName>
    <definedName name="__NN148">'[1]CENY S'!$D$95</definedName>
    <definedName name="__NN150">'[1]CENY S'!$D$96</definedName>
    <definedName name="__NN152">'[1]CENY S'!$D$97</definedName>
    <definedName name="__NN154">'[1]CENY S'!$D$98</definedName>
    <definedName name="__NN160">'[1]CENY S'!$D$101</definedName>
    <definedName name="__NN162">'[1]CENY S'!$D$102</definedName>
    <definedName name="__NN163">#REF!</definedName>
    <definedName name="__NN164">'[1]CENY S'!$D$104</definedName>
    <definedName name="__NN165">'[1]CENY S'!$D$105</definedName>
    <definedName name="__NN166">'[1]CENY S'!$D$106</definedName>
    <definedName name="__NN168">'[1]CENY S'!$D$107</definedName>
    <definedName name="__NN170">'[1]CENY S'!$D$108</definedName>
    <definedName name="__NN172">'[1]CENY S'!$D$109</definedName>
    <definedName name="__NN173">#REF!</definedName>
    <definedName name="__NN174">'[1]CENY S'!$D$111</definedName>
    <definedName name="__NN176">'[1]CENY S'!$D$112</definedName>
    <definedName name="__NN178">'[1]CENY S'!$D$113</definedName>
    <definedName name="__NN179">#REF!</definedName>
    <definedName name="__NN180">'[1]CENY S'!$D$115</definedName>
    <definedName name="__NN182">'[1]CENY S'!$D$116</definedName>
    <definedName name="__NN184">'[1]CENY S'!$D$117</definedName>
    <definedName name="__NN190">'[1]CENY S'!$D$120</definedName>
    <definedName name="__NN191">#REF!</definedName>
    <definedName name="__NN192">'[1]CENY S'!$D$122</definedName>
    <definedName name="__NN194">'[1]CENY S'!$D$124</definedName>
    <definedName name="__NN196">'[1]CENY S'!$D$125</definedName>
    <definedName name="__NN197">'[1]CENY S'!$D$126</definedName>
    <definedName name="__NN198">'[1]CENY S'!$D$127</definedName>
    <definedName name="__NN199">#REF!</definedName>
    <definedName name="__NN200">'[1]CENY S'!$D$132</definedName>
    <definedName name="__NN202">'[1]CENY S'!$D$133</definedName>
    <definedName name="__NN204">'[1]CENY S'!$D$134</definedName>
    <definedName name="__NN206">'[1]CENY S'!$D$135</definedName>
    <definedName name="__NN208">'[1]CENY S'!$D$136</definedName>
    <definedName name="__NN210">'[1]CENY S'!$D$137</definedName>
    <definedName name="__NN220">'[1]CENY S'!$D$140</definedName>
    <definedName name="__NN222">'[1]CENY S'!$D$141</definedName>
    <definedName name="__NN224">'[1]CENY S'!$D$142</definedName>
    <definedName name="__NN226">'[1]CENY S'!$D$143</definedName>
    <definedName name="__NN228">'[1]CENY S'!#REF!</definedName>
    <definedName name="__NN230">'[1]CENY S'!$D$144</definedName>
    <definedName name="__NN232">'[1]CENY S'!$D$145</definedName>
    <definedName name="__NN234">'[1]CENY S'!$D$146</definedName>
    <definedName name="__NN236">'[1]CENY S'!$D$147</definedName>
    <definedName name="__NN238">'[1]CENY S'!$D$148</definedName>
    <definedName name="__NN240">'[1]CENY S'!$D$149</definedName>
    <definedName name="__NN242">'[1]CENY S'!$D$150</definedName>
    <definedName name="__NN244">'[1]CENY S'!$D$151</definedName>
    <definedName name="__NN245">#REF!</definedName>
    <definedName name="__NN250">'[1]CENY S'!$D$155</definedName>
    <definedName name="__NN251">'[1]CENY S'!$D$156</definedName>
    <definedName name="__NN252">'[1]CENY S'!$D$157</definedName>
    <definedName name="__NN253">'[1]CENY S'!$D$158</definedName>
    <definedName name="__NN254">'[1]CENY S'!$D$159</definedName>
    <definedName name="__NN255">'[1]CENY S'!$D$160</definedName>
    <definedName name="__NN256">'[1]CENY S'!$D$161</definedName>
    <definedName name="__NN257">'[1]CENY S'!$D$162</definedName>
    <definedName name="__NN258">'[1]CENY S'!$D$163</definedName>
    <definedName name="__NN259">'[1]CENY S'!$D$164</definedName>
    <definedName name="__NN260">'[1]CENY S'!$D$165</definedName>
    <definedName name="__NN262">'[1]CENY S'!$D$166</definedName>
    <definedName name="__NN263">'[1]CENY S'!$D$167</definedName>
    <definedName name="__NN264">'[1]CENY S'!$D$168</definedName>
    <definedName name="__NN265">'[1]CENY S'!$D$169</definedName>
    <definedName name="__NN266">'[1]CENY S'!$D$170</definedName>
    <definedName name="__NN267">'[1]CENY S'!$D$171</definedName>
    <definedName name="__NN268">'[1]CENY S'!$D$172</definedName>
    <definedName name="__NN269">'[1]CENY S'!$D$173</definedName>
    <definedName name="__NN270">'[1]CENY S'!$D$174</definedName>
    <definedName name="__NN271">'[1]CENY S'!$D$175</definedName>
    <definedName name="__NN272">'[1]CENY S'!$D$176</definedName>
    <definedName name="__NN273">'[1]CENY S'!$D$177</definedName>
    <definedName name="__NN274">'[1]CENY S'!$D$178</definedName>
    <definedName name="__NN275">'[1]CENY S'!$D$179</definedName>
    <definedName name="__NN276">'[1]CENY S'!$D$180</definedName>
    <definedName name="__NN277">'[1]CENY S'!$D$181</definedName>
    <definedName name="__NN278">'[1]CENY S'!$D$182</definedName>
    <definedName name="__NN279">'[1]CENY S'!$D$183</definedName>
    <definedName name="__NN280">'[1]CENY S'!$D$184</definedName>
    <definedName name="__NN281">'[1]CENY S'!$D$185</definedName>
    <definedName name="__NN282">'[1]CENY S'!$D$186</definedName>
    <definedName name="__NN283">'[1]CENY S'!$D$187</definedName>
    <definedName name="__NN284">'[1]CENY S'!$D$188</definedName>
    <definedName name="__NN290">'[1]CENY S'!$D$191</definedName>
    <definedName name="__NN292">'[1]CENY S'!$D$192</definedName>
    <definedName name="__NN294">'[1]CENY S'!$D$193</definedName>
    <definedName name="__NN295">'[1]CENY S'!$D$194</definedName>
    <definedName name="__NN296">'[1]CENY S'!$D$195</definedName>
    <definedName name="__NN297">'[1]CENY S'!$D$196</definedName>
    <definedName name="__NN300">'[1]CENY S'!$D$199</definedName>
    <definedName name="__NN302">'[1]CENY S'!$D$200</definedName>
    <definedName name="__NN304">'[1]CENY S'!#REF!</definedName>
    <definedName name="__NN306">'[1]CENY S'!$D$201</definedName>
    <definedName name="__NN308">'[1]CENY S'!$D$202</definedName>
    <definedName name="__NN310">'[1]CENY S'!$D$203</definedName>
    <definedName name="__NN312">'[1]CENY S'!$D$204</definedName>
    <definedName name="__NN314">'[1]CENY S'!$D$205</definedName>
    <definedName name="__NN316">'[1]CENY S'!$D$206</definedName>
    <definedName name="__NN318">'[1]CENY S'!$D$207</definedName>
    <definedName name="__NN320">'[1]CENY S'!$D$208</definedName>
    <definedName name="__NN322">'[1]CENY S'!$D$209</definedName>
    <definedName name="__NN324">'[1]CENY S'!$D$210</definedName>
    <definedName name="__NN326">'[1]CENY S'!$D$211</definedName>
    <definedName name="__NN328">'[1]CENY S'!$D$212</definedName>
    <definedName name="__NN330">'[1]CENY S'!$D$213</definedName>
    <definedName name="__NN340">#REF!</definedName>
    <definedName name="__SJ09">'[1]CENY K'!$C$13</definedName>
    <definedName name="__SJ12">'[1]CENY K'!$C$14</definedName>
    <definedName name="__SJ15">'[1]CENY K'!$C$15</definedName>
    <definedName name="__SJ18">'[1]CENY K'!$C$16</definedName>
    <definedName name="__SO12">'[1]CENY K'!$C$17</definedName>
    <definedName name="__SO15">'[1]CENY K'!$C$18</definedName>
    <definedName name="__SO18">'[1]CENY K'!$C$19</definedName>
    <definedName name="_xlnm._FilterDatabase" localSheetId="0" hidden="1">'PS03.2 - Technologie pite...'!$C$77:$AE$161</definedName>
    <definedName name="_NN001">'[2]CENY S'!$D$2</definedName>
    <definedName name="_NN004">'[2]CENY S'!$D$3</definedName>
    <definedName name="_NN006">'[1]CENY S'!$D$4</definedName>
    <definedName name="_NN009">'[2]CENY S'!$D$4</definedName>
    <definedName name="_NN010">'[2]CENY S'!$D$6</definedName>
    <definedName name="_NN012">'[2]CENY S'!$D$7</definedName>
    <definedName name="_NN014">'[2]CENY S'!$D$8</definedName>
    <definedName name="_NN015">'[2]CENY S'!$D$9</definedName>
    <definedName name="_NN017">'[2]CENY S'!$D$10</definedName>
    <definedName name="_NN018">'[2]CENY S'!$D$11</definedName>
    <definedName name="_NN019">'[2]CENY S'!$D$12</definedName>
    <definedName name="_NN020">'[2]CENY S'!$D$13</definedName>
    <definedName name="_NN021">'[2]CENY S'!$D$14</definedName>
    <definedName name="_NN022">'[2]CENY S'!$D$15</definedName>
    <definedName name="_NN024">'[2]CENY S'!$D$16</definedName>
    <definedName name="_NN025">'[2]CENY S'!$D$17</definedName>
    <definedName name="_NN026">'[2]CENY S'!$D$18</definedName>
    <definedName name="_NN029">'[2]CENY S'!$D$19</definedName>
    <definedName name="_NN030">'[2]CENY S'!$D$22</definedName>
    <definedName name="_NN032">'[2]CENY S'!$D$23</definedName>
    <definedName name="_NN034">'[2]CENY S'!$D$24</definedName>
    <definedName name="_NN036">'[2]CENY S'!$D$25</definedName>
    <definedName name="_NN037">'[2]CENY S'!$D$26</definedName>
    <definedName name="_NN038">'[2]CENY S'!$D$27</definedName>
    <definedName name="_NN040">'[2]CENY S'!$D$30</definedName>
    <definedName name="_NN042">'[2]CENY S'!$D$31</definedName>
    <definedName name="_NN044">'[2]CENY S'!$D$32</definedName>
    <definedName name="_NN046">'[2]CENY S'!$D$33</definedName>
    <definedName name="_NN048">'[2]CENY S'!$D$34</definedName>
    <definedName name="_NN050">'[2]CENY S'!$D$35</definedName>
    <definedName name="_NN051">'[2]CENY S'!$D$36</definedName>
    <definedName name="_NN052">'[2]CENY S'!$D$37</definedName>
    <definedName name="_NN054">'[2]CENY S'!$D$38</definedName>
    <definedName name="_NN055">'[2]CENY S'!$D$39</definedName>
    <definedName name="_NN056">'[2]CENY S'!$D$40</definedName>
    <definedName name="_NN058">'[2]CENY S'!$D$41</definedName>
    <definedName name="_NN060">'[2]CENY S'!$D$42</definedName>
    <definedName name="_NN061">'[2]CENY S'!$D$43</definedName>
    <definedName name="_NN062">'[2]CENY S'!$D$44</definedName>
    <definedName name="_NN064">'[2]CENY S'!$D$45</definedName>
    <definedName name="_NN065">'[1]CENY S'!$D$47</definedName>
    <definedName name="_NN070">'[2]CENY S'!$D$48</definedName>
    <definedName name="_NN071">'[1]CENY S'!$D$53</definedName>
    <definedName name="_NN072">'[2]CENY S'!$D$49</definedName>
    <definedName name="_NN074">'[2]CENY S'!$D$50</definedName>
    <definedName name="_NN076">'[2]CENY S'!$D$51</definedName>
    <definedName name="_NN078">'[2]CENY S'!$D$52</definedName>
    <definedName name="_NN080">'[2]CENY S'!$D$53</definedName>
    <definedName name="_NN081">'[1]CENY S'!$D$59</definedName>
    <definedName name="_NN082">'[2]CENY S'!$D$54</definedName>
    <definedName name="_NN084">'[2]CENY S'!$D$55</definedName>
    <definedName name="_NN086">'[2]CENY S'!$D$56</definedName>
    <definedName name="_NN088">'[2]CENY S'!$D$57</definedName>
    <definedName name="_NN090">'[2]CENY S'!$D$58</definedName>
    <definedName name="_NN092">'[2]CENY S'!$D$59</definedName>
    <definedName name="_NN094">'[2]CENY S'!$D$60</definedName>
    <definedName name="_NN095">'[1]CENY S'!$D$66</definedName>
    <definedName name="_NN096">'[2]CENY S'!$D$61</definedName>
    <definedName name="_NN098">'[2]CENY S'!$D$62</definedName>
    <definedName name="_NN100">'[2]CENY S'!$D$63</definedName>
    <definedName name="_NN102">'[2]CENY S'!$D$64</definedName>
    <definedName name="_NN104">'[2]CENY S'!$D$65</definedName>
    <definedName name="_NN106">'[2]CENY S'!$D$66</definedName>
    <definedName name="_NN108">'[2]CENY S'!$D$67</definedName>
    <definedName name="_NN110">'[2]CENY S'!$D$68</definedName>
    <definedName name="_NN112">'[2]CENY S'!$D$69</definedName>
    <definedName name="_NN114">'[2]CENY S'!$D$70</definedName>
    <definedName name="_NN116">'[2]CENY S'!$D$71</definedName>
    <definedName name="_NN118">'[2]CENY S'!$D$72</definedName>
    <definedName name="_NN120">'[2]CENY S'!$D$73</definedName>
    <definedName name="_NN122">'[2]CENY S'!$D$74</definedName>
    <definedName name="_NN123">'[1]CENY S'!$D$81</definedName>
    <definedName name="_NN124">'[2]CENY S'!$D$75</definedName>
    <definedName name="_NN126">'[2]CENY S'!$D$76</definedName>
    <definedName name="_NN128">'[2]CENY S'!$D$77</definedName>
    <definedName name="_NN130">'[2]CENY S'!$D$78</definedName>
    <definedName name="_NN132">'[2]CENY S'!$D$79</definedName>
    <definedName name="_NN134">'[2]CENY S'!$D$80</definedName>
    <definedName name="_NN136">'[2]CENY S'!$D$81</definedName>
    <definedName name="_NN138">'[2]CENY S'!$D$82</definedName>
    <definedName name="_NN139">'[1]CENY S'!$D$90</definedName>
    <definedName name="_NN140">'[2]CENY S'!$D$83</definedName>
    <definedName name="_NN142">'[2]CENY S'!$D$84</definedName>
    <definedName name="_NN144">'[2]CENY S'!$D$85</definedName>
    <definedName name="_NN146">'[2]CENY S'!$D$86</definedName>
    <definedName name="_NN148">'[2]CENY S'!$D$87</definedName>
    <definedName name="_NN150">'[2]CENY S'!$D$88</definedName>
    <definedName name="_NN152">'[2]CENY S'!$D$89</definedName>
    <definedName name="_NN154">'[2]CENY S'!$D$90</definedName>
    <definedName name="_NN160">'[2]CENY S'!$D$93</definedName>
    <definedName name="_NN162">'[2]CENY S'!$D$94</definedName>
    <definedName name="_NN163">'[1]CENY S'!$D$103</definedName>
    <definedName name="_NN164">'[2]CENY S'!$D$95</definedName>
    <definedName name="_NN165">'[2]CENY S'!$D$96</definedName>
    <definedName name="_NN166">'[2]CENY S'!$D$97</definedName>
    <definedName name="_NN168">'[2]CENY S'!$D$98</definedName>
    <definedName name="_NN170">'[2]CENY S'!$D$99</definedName>
    <definedName name="_NN172">'[2]CENY S'!$D$100</definedName>
    <definedName name="_NN173">'[1]CENY S'!$D$110</definedName>
    <definedName name="_NN174">'[2]CENY S'!$D$101</definedName>
    <definedName name="_NN176">'[2]CENY S'!$D$102</definedName>
    <definedName name="_NN178">'[2]CENY S'!$D$103</definedName>
    <definedName name="_NN179">'[1]CENY S'!$D$114</definedName>
    <definedName name="_NN180">'[2]CENY S'!$D$104</definedName>
    <definedName name="_NN182">'[2]CENY S'!$D$105</definedName>
    <definedName name="_NN184">'[2]CENY S'!$D$106</definedName>
    <definedName name="_NN190">'[2]CENY S'!$D$109</definedName>
    <definedName name="_NN191">'[1]CENY S'!$D$121</definedName>
    <definedName name="_NN192">'[2]CENY S'!$D$110</definedName>
    <definedName name="_NN193">#REF!</definedName>
    <definedName name="_NN194">'[2]CENY S'!$D$111</definedName>
    <definedName name="_NN196">'[2]CENY S'!$D$112</definedName>
    <definedName name="_NN197">'[2]CENY S'!$D$113</definedName>
    <definedName name="_NN198">'[2]CENY S'!$D$114</definedName>
    <definedName name="_NN199">'[1]CENY S'!$D$128</definedName>
    <definedName name="_NN200">'[2]CENY S'!$D$117</definedName>
    <definedName name="_NN202">'[2]CENY S'!$D$118</definedName>
    <definedName name="_NN204">'[2]CENY S'!$D$119</definedName>
    <definedName name="_NN206">'[2]CENY S'!$D$120</definedName>
    <definedName name="_NN208">'[2]CENY S'!$D$121</definedName>
    <definedName name="_NN210">'[2]CENY S'!$D$122</definedName>
    <definedName name="_NN220">'[2]CENY S'!$D$125</definedName>
    <definedName name="_NN222">'[2]CENY S'!$D$126</definedName>
    <definedName name="_NN224">'[2]CENY S'!$D$127</definedName>
    <definedName name="_NN226">'[2]CENY S'!$D$128</definedName>
    <definedName name="_NN228">'[2]CENY S'!$D$129</definedName>
    <definedName name="_NN230">'[2]CENY S'!$D$130</definedName>
    <definedName name="_NN232">'[2]CENY S'!$D$131</definedName>
    <definedName name="_NN234">'[2]CENY S'!$D$132</definedName>
    <definedName name="_NN236">'[2]CENY S'!$D$133</definedName>
    <definedName name="_NN238">'[2]CENY S'!$D$134</definedName>
    <definedName name="_NN240">'[2]CENY S'!$D$135</definedName>
    <definedName name="_NN242">'[2]CENY S'!$D$136</definedName>
    <definedName name="_NN244">'[2]CENY S'!$D$137</definedName>
    <definedName name="_NN245">'[1]CENY S'!$D$152</definedName>
    <definedName name="_NN250">'[2]CENY S'!$D$141</definedName>
    <definedName name="_NN251">'[2]CENY S'!$D$142</definedName>
    <definedName name="_NN252">'[2]CENY S'!$D$143</definedName>
    <definedName name="_NN253">'[2]CENY S'!$D$144</definedName>
    <definedName name="_NN254">'[2]CENY S'!$D$145</definedName>
    <definedName name="_NN255">'[2]CENY S'!$D$146</definedName>
    <definedName name="_NN256">'[2]CENY S'!$D$147</definedName>
    <definedName name="_NN257">'[2]CENY S'!$D$148</definedName>
    <definedName name="_NN258">'[2]CENY S'!$D$149</definedName>
    <definedName name="_NN259">'[2]CENY S'!$D$150</definedName>
    <definedName name="_NN260">'[2]CENY S'!$D$151</definedName>
    <definedName name="_NN262">'[2]CENY S'!$D$152</definedName>
    <definedName name="_NN263">'[2]CENY S'!$D$153</definedName>
    <definedName name="_NN264">'[2]CENY S'!$D$154</definedName>
    <definedName name="_NN265">'[2]CENY S'!$D$155</definedName>
    <definedName name="_NN266">'[2]CENY S'!$D$156</definedName>
    <definedName name="_NN267">'[2]CENY S'!$D$157</definedName>
    <definedName name="_NN268">'[2]CENY S'!$D$158</definedName>
    <definedName name="_NN269">'[2]CENY S'!$D$159</definedName>
    <definedName name="_NN270">'[2]CENY S'!$D$160</definedName>
    <definedName name="_NN271">'[2]CENY S'!$D$161</definedName>
    <definedName name="_NN272">'[2]CENY S'!$D$162</definedName>
    <definedName name="_NN273">'[2]CENY S'!$D$163</definedName>
    <definedName name="_NN274">'[2]CENY S'!$D$164</definedName>
    <definedName name="_NN275">'[2]CENY S'!$D$165</definedName>
    <definedName name="_NN276">'[2]CENY S'!$D$166</definedName>
    <definedName name="_NN277">'[2]CENY S'!$D$167</definedName>
    <definedName name="_NN278">'[2]CENY S'!$D$168</definedName>
    <definedName name="_NN279">'[2]CENY S'!$D$169</definedName>
    <definedName name="_NN280">'[2]CENY S'!$D$170</definedName>
    <definedName name="_NN281">'[2]CENY S'!$D$171</definedName>
    <definedName name="_NN282">'[2]CENY S'!$D$172</definedName>
    <definedName name="_NN283">'[2]CENY S'!$D$173</definedName>
    <definedName name="_NN284">'[2]CENY S'!$D$174</definedName>
    <definedName name="_NN290">'[2]CENY S'!$D$177</definedName>
    <definedName name="_NN292">'[2]CENY S'!$D$178</definedName>
    <definedName name="_NN295">'[2]CENY S'!$D$180</definedName>
    <definedName name="_NN296">'[2]CENY S'!$D$181</definedName>
    <definedName name="_NN297">'[2]CENY S'!$D$182</definedName>
    <definedName name="_NN300">'[2]CENY S'!$D$185</definedName>
    <definedName name="_NN302">'[2]CENY S'!$D$186</definedName>
    <definedName name="_NN304">'[2]CENY S'!$D$187</definedName>
    <definedName name="_NN306">'[2]CENY S'!$D$188</definedName>
    <definedName name="_NN308">'[2]CENY S'!$D$189</definedName>
    <definedName name="_NN310">'[2]CENY S'!$D$190</definedName>
    <definedName name="_NN312">'[2]CENY S'!$D$191</definedName>
    <definedName name="_NN314">'[2]CENY S'!$D$192</definedName>
    <definedName name="_NN316">'[2]CENY S'!$D$193</definedName>
    <definedName name="_NN318">'[2]CENY S'!$D$194</definedName>
    <definedName name="_NN320">'[2]CENY S'!$D$195</definedName>
    <definedName name="_NN322">'[2]CENY S'!$D$196</definedName>
    <definedName name="_NN324">'[2]CENY S'!$D$197</definedName>
    <definedName name="_NN326">'[2]CENY S'!$D$198</definedName>
    <definedName name="_NN328">'[2]CENY S'!$D$199</definedName>
    <definedName name="_NN330">'[2]CENY S'!$D$200</definedName>
    <definedName name="_NN340">'[1]CENY S'!$D$216</definedName>
    <definedName name="_NN81">#REF!</definedName>
    <definedName name="_SJ09">'[2]CENY K'!$C$13</definedName>
    <definedName name="_SJ12">'[2]CENY K'!$C$14</definedName>
    <definedName name="_SJ15">'[2]CENY K'!$C$15</definedName>
    <definedName name="_SJ18">'[2]CENY K'!$C$16</definedName>
    <definedName name="_SO12">'[2]CENY K'!$C$17</definedName>
    <definedName name="_SO15">'[2]CENY K'!$C$18</definedName>
    <definedName name="_SO18">'[2]CENY K'!$C$19</definedName>
    <definedName name="Celkem_neprime" localSheetId="0">[3]SD_2!$R$296</definedName>
    <definedName name="Celkem_neprime">[4]SD_2!$P$119</definedName>
    <definedName name="Celkem_osobni" localSheetId="0">[3]SD_2!$R$297</definedName>
    <definedName name="Celkem_osobni">[4]SD_2!$P$120</definedName>
    <definedName name="czop">[3]SD_1!$V$84</definedName>
    <definedName name="DATUMLZ" localSheetId="0">[3]SD_2!#REF!</definedName>
    <definedName name="DATUMLZ">[5]SD_2!#REF!</definedName>
    <definedName name="DATUMUHRADY" localSheetId="0">[3]SD_2!#REF!</definedName>
    <definedName name="DATUMUHRADY">[5]SD_2!#REF!</definedName>
    <definedName name="db">[6]Přehled!$K$527</definedName>
    <definedName name="DEMI" localSheetId="0">'[2]CENY K'!$C$2</definedName>
    <definedName name="DEMI">'[7]CENY K'!$C$2</definedName>
    <definedName name="dph" localSheetId="0">[2]Přístroje!$C$1002</definedName>
    <definedName name="dph">'[5]Podklad ZV_NV'!$E$756</definedName>
    <definedName name="dph_19">'[3]Podklad ZV_NV'!$E$759</definedName>
    <definedName name="dph_old">[8]Rozpočet!$C$36</definedName>
    <definedName name="dphzv" localSheetId="0">#REF!</definedName>
    <definedName name="dphzv">[9]Rekapitulace!$BP$182</definedName>
    <definedName name="DRUHPRACVZTAHU" localSheetId="0">[3]SD_2!#REF!</definedName>
    <definedName name="DRUHPRACVZTAHU">[5]SD_2!#REF!</definedName>
    <definedName name="du">[6]Přehled!$K$528</definedName>
    <definedName name="FONDPRACDOBY" localSheetId="0">[3]SD_2!#REF!</definedName>
    <definedName name="FONDPRACDOBY">[5]SD_2!#REF!</definedName>
    <definedName name="IC" localSheetId="0">[3]SD_2!#REF!</definedName>
    <definedName name="IC">[5]SD_2!#REF!</definedName>
    <definedName name="ID_EXT" localSheetId="0">[3]SD_2!#REF!</definedName>
    <definedName name="ID_EXT">[5]SD_2!#REF!</definedName>
    <definedName name="Jineodvody_1">[10]Rozpis_1!$O$24</definedName>
    <definedName name="Jineodvody_2">[10]Rozpis_2!$O$23</definedName>
    <definedName name="Jineodvody_3">[10]Rozpis_3!$O$24</definedName>
    <definedName name="Jineodvody_komplet">[10]Rozpis_komplet!$O$44</definedName>
    <definedName name="Jinevydaje_1">[10]Rozpis_1!$Q$24</definedName>
    <definedName name="Jinevydaje_2">[10]Rozpis_2!$Q$23</definedName>
    <definedName name="Jinevydaje_3">[10]Rozpis_3!$Q$24</definedName>
    <definedName name="Jinevydaje_komplet">[10]Rozpis_komplet!$Q$44</definedName>
    <definedName name="JINEVYDAJEBEZODVODU" localSheetId="0">[3]SD_2!#REF!</definedName>
    <definedName name="JINEVYDAJEBEZODVODU">[5]SD_2!#REF!</definedName>
    <definedName name="JINEVYDAJESODOVODY" localSheetId="0">[3]SD_2!#REF!</definedName>
    <definedName name="JINEVYDAJESODOVODY">[5]SD_2!#REF!</definedName>
    <definedName name="JMENO" localSheetId="0">[3]SD_2!#REF!</definedName>
    <definedName name="JMENO">[5]SD_2!#REF!</definedName>
    <definedName name="K_1">[11]HMG!$C$72</definedName>
    <definedName name="K_2">[11]HMG!$C$73</definedName>
    <definedName name="K_21" localSheetId="0">[11]HMG_N3!$C$74</definedName>
    <definedName name="K_21">#REF!</definedName>
    <definedName name="K_3">[11]HMG!$C$74</definedName>
    <definedName name="ko_prac">'[12]Provozní výdaje'!$B$18</definedName>
    <definedName name="koef_1" localSheetId="0">'[3]Podklad ZV_NV'!$AB$728</definedName>
    <definedName name="koef_1">'[5]Podklad ZV_NV'!$V$728</definedName>
    <definedName name="koef_2" localSheetId="0">'[3]Podklad ZV_NV'!$AB$744</definedName>
    <definedName name="koef_2">'[5]Podklad ZV_NV'!$V$744</definedName>
    <definedName name="koef_3" localSheetId="0">'[3]Podklad ZV_NV'!$AB$753</definedName>
    <definedName name="koef_3">'[5]Podklad ZV_NV'!$V$753</definedName>
    <definedName name="Koef_tds">'[3]Podklad ZV_NV'!$AC$763</definedName>
    <definedName name="kou" localSheetId="0">#REF!</definedName>
    <definedName name="kou">#REF!</definedName>
    <definedName name="kov" localSheetId="0">#REF!</definedName>
    <definedName name="kov">#REF!</definedName>
    <definedName name="kr">[13]Budovy_stavby!$C$22</definedName>
    <definedName name="kra">'[14]materiál (2)'!$A$1395</definedName>
    <definedName name="kra_2">'[14]materiál (2)'!$A$1396</definedName>
    <definedName name="Materiál_new">#REF!</definedName>
    <definedName name="mil">[11]HMG!$E$70</definedName>
    <definedName name="myčka_lab._skla" localSheetId="0">'[15]1.PP'!#REF!</definedName>
    <definedName name="myčka_lab._skla">'[15]1.PP'!#REF!</definedName>
    <definedName name="MZDA">[5]SD_2!#REF!</definedName>
    <definedName name="Mzda_1">[10]Rozpis_1!$L$24</definedName>
    <definedName name="Mzda_2">[10]Rozpis_2!$L$23</definedName>
    <definedName name="Mzda_3">[10]Rozpis_3!$L$24</definedName>
    <definedName name="Mzda_komplet">[10]Rozpis_komplet!$L$44</definedName>
    <definedName name="na">[16]Rekapitulace!$BK$207</definedName>
    <definedName name="nav">'[14]Vybavení 2'!$C$143</definedName>
    <definedName name="nav_2">'[14]Provozní náklady a výnosy'!$C$49</definedName>
    <definedName name="_xlnm.Print_Area" localSheetId="0">'PS03.2 - Technologie pite...'!$A$4:$K$169</definedName>
    <definedName name="Osobni_komplet">[10]Rozpis_komplet!$P$46</definedName>
    <definedName name="OV" localSheetId="0">'[2]CENY K'!$C$6</definedName>
    <definedName name="OV">'[7]CENY K'!$C$6</definedName>
    <definedName name="PB" localSheetId="0">'[2]CENY K'!$C$3</definedName>
    <definedName name="PB">'[7]CENY K'!$C$3</definedName>
    <definedName name="POCETHODINNAPRJ" localSheetId="0">[3]SD_2!#REF!</definedName>
    <definedName name="POCETHODINNAPRJ">[5]SD_2!#REF!</definedName>
    <definedName name="POJISTNE" localSheetId="0">[3]SD_2!#REF!</definedName>
    <definedName name="POJISTNE">[5]SD_2!#REF!</definedName>
    <definedName name="Pojistne_1">[10]Rozpis_1!$P$24</definedName>
    <definedName name="Pojistne_2">[10]Rozpis_2!$P$23</definedName>
    <definedName name="Pojistne_3">[10]Rozpis_3!$P$24</definedName>
    <definedName name="Pojistne_komplet">[10]Rozpis_komplet!$P$44</definedName>
    <definedName name="POLOZKA" localSheetId="0">[3]SD_2!#REF!</definedName>
    <definedName name="POLOZKA">[5]SD_2!#REF!</definedName>
    <definedName name="PR" localSheetId="0">'[2]CENY K'!$C$9</definedName>
    <definedName name="PR">'[7]CENY K'!$C$9</definedName>
    <definedName name="PRIJMENI" localSheetId="0">[3]SD_2!#REF!</definedName>
    <definedName name="PRIJMENI">[5]SD_2!#REF!</definedName>
    <definedName name="rez">#REF!</definedName>
    <definedName name="rez_2">#REF!</definedName>
    <definedName name="rust_2">#REF!</definedName>
    <definedName name="rust1">[14]Osobní!$B$232</definedName>
    <definedName name="rust2">[14]Osobní!$B$233</definedName>
    <definedName name="sn">[16]Rekapitulace!$BK$208</definedName>
    <definedName name="SV" localSheetId="0">'[2]CENY K'!$C$7</definedName>
    <definedName name="SV">'[7]CENY K'!$C$7</definedName>
    <definedName name="Tab">[10]Přehled!$A$12:$BR$90</definedName>
    <definedName name="TP">#REF!</definedName>
    <definedName name="TV" localSheetId="0">'[2]CENY K'!$C$4</definedName>
    <definedName name="TV">'[7]CENY K'!$C$4</definedName>
    <definedName name="UHE">#REF!</definedName>
    <definedName name="VAK" localSheetId="0">'[2]CENY K'!$C$5</definedName>
    <definedName name="VAK">'[7]CENY K'!$C$5</definedName>
    <definedName name="ZAS" localSheetId="0">'[2]CENY K'!$C$8</definedName>
    <definedName name="ZAS">'[7]CENY K'!$C$8</definedName>
    <definedName name="ZCDPH">'[2]Celková rekapitulace'!$C$38</definedName>
    <definedName name="ZCDPHDM">'[8]Rekapitulace stavby ZV'!$AN$40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2" i="1" l="1"/>
  <c r="V93" i="1"/>
  <c r="R93" i="1" s="1"/>
  <c r="J93" i="1" l="1"/>
  <c r="T93" i="1"/>
  <c r="P93" i="1"/>
  <c r="V167" i="1"/>
  <c r="J167" i="1" s="1"/>
  <c r="V164" i="1"/>
  <c r="J164" i="1" s="1"/>
  <c r="V123" i="1" l="1"/>
  <c r="J123" i="1" s="1"/>
  <c r="V120" i="1"/>
  <c r="J120" i="1" s="1"/>
  <c r="V108" i="1"/>
  <c r="J108" i="1"/>
  <c r="V162" i="1"/>
  <c r="J162" i="1" s="1"/>
  <c r="V159" i="1" l="1"/>
  <c r="J159" i="1" s="1"/>
  <c r="E68" i="1" l="1"/>
  <c r="J72" i="1"/>
  <c r="F52" i="1"/>
  <c r="J74" i="1"/>
  <c r="E47" i="1"/>
  <c r="F49" i="1"/>
  <c r="F51" i="1"/>
  <c r="E70" i="1"/>
  <c r="F72" i="1"/>
  <c r="V81" i="1"/>
  <c r="BF81" i="1"/>
  <c r="BG81" i="1"/>
  <c r="BH81" i="1"/>
  <c r="BI81" i="1"/>
  <c r="V84" i="1"/>
  <c r="J84" i="1" s="1"/>
  <c r="BF84" i="1"/>
  <c r="BG84" i="1"/>
  <c r="BH84" i="1"/>
  <c r="BI84" i="1"/>
  <c r="V87" i="1"/>
  <c r="J87" i="1" s="1"/>
  <c r="V90" i="1"/>
  <c r="BF90" i="1"/>
  <c r="BG90" i="1"/>
  <c r="BH90" i="1"/>
  <c r="BI90" i="1"/>
  <c r="V96" i="1"/>
  <c r="BF96" i="1"/>
  <c r="BG96" i="1"/>
  <c r="BH96" i="1"/>
  <c r="BI96" i="1"/>
  <c r="V99" i="1"/>
  <c r="J99" i="1" s="1"/>
  <c r="V102" i="1"/>
  <c r="J102" i="1" s="1"/>
  <c r="J105" i="1"/>
  <c r="V105" i="1"/>
  <c r="V111" i="1"/>
  <c r="J111" i="1" s="1"/>
  <c r="J114" i="1"/>
  <c r="V114" i="1"/>
  <c r="V117" i="1"/>
  <c r="J117" i="1" s="1"/>
  <c r="V126" i="1"/>
  <c r="BF126" i="1"/>
  <c r="BG126" i="1"/>
  <c r="BH126" i="1"/>
  <c r="BI126" i="1"/>
  <c r="V129" i="1"/>
  <c r="BF129" i="1"/>
  <c r="BG129" i="1"/>
  <c r="BH129" i="1"/>
  <c r="BI129" i="1"/>
  <c r="V132" i="1"/>
  <c r="V135" i="1"/>
  <c r="BF135" i="1"/>
  <c r="BG135" i="1"/>
  <c r="BH135" i="1"/>
  <c r="BI135" i="1"/>
  <c r="V138" i="1"/>
  <c r="J138" i="1" s="1"/>
  <c r="BE138" i="1" s="1"/>
  <c r="BF138" i="1"/>
  <c r="BG138" i="1"/>
  <c r="BH138" i="1"/>
  <c r="BI138" i="1"/>
  <c r="V141" i="1"/>
  <c r="BF141" i="1"/>
  <c r="BG141" i="1"/>
  <c r="BH141" i="1"/>
  <c r="BI141" i="1"/>
  <c r="V144" i="1"/>
  <c r="J144" i="1" s="1"/>
  <c r="BE144" i="1" s="1"/>
  <c r="BF144" i="1"/>
  <c r="BG144" i="1"/>
  <c r="BH144" i="1"/>
  <c r="BI144" i="1"/>
  <c r="V147" i="1"/>
  <c r="BF147" i="1"/>
  <c r="BG147" i="1"/>
  <c r="BH147" i="1"/>
  <c r="BI147" i="1"/>
  <c r="V150" i="1"/>
  <c r="J150" i="1" s="1"/>
  <c r="BE150" i="1" s="1"/>
  <c r="BF150" i="1"/>
  <c r="BG150" i="1"/>
  <c r="BH150" i="1"/>
  <c r="BI150" i="1"/>
  <c r="V153" i="1"/>
  <c r="BF153" i="1"/>
  <c r="BG153" i="1"/>
  <c r="BH153" i="1"/>
  <c r="BI153" i="1"/>
  <c r="V156" i="1"/>
  <c r="J156" i="1" s="1"/>
  <c r="T147" i="1" l="1"/>
  <c r="J147" i="1"/>
  <c r="BE147" i="1" s="1"/>
  <c r="BK147" i="1"/>
  <c r="R147" i="1"/>
  <c r="P147" i="1"/>
  <c r="R153" i="1"/>
  <c r="BK153" i="1"/>
  <c r="J153" i="1"/>
  <c r="BE153" i="1" s="1"/>
  <c r="P153" i="1"/>
  <c r="P81" i="1"/>
  <c r="J81" i="1"/>
  <c r="J51" i="1"/>
  <c r="J49" i="1"/>
  <c r="P90" i="1"/>
  <c r="J90" i="1"/>
  <c r="BE90" i="1" s="1"/>
  <c r="P141" i="1"/>
  <c r="J141" i="1"/>
  <c r="BE141" i="1" s="1"/>
  <c r="BK141" i="1"/>
  <c r="R141" i="1"/>
  <c r="T141" i="1"/>
  <c r="R129" i="1"/>
  <c r="J129" i="1"/>
  <c r="BE129" i="1" s="1"/>
  <c r="P129" i="1"/>
  <c r="P135" i="1"/>
  <c r="T135" i="1"/>
  <c r="BK135" i="1"/>
  <c r="J135" i="1"/>
  <c r="BE135" i="1" s="1"/>
  <c r="R135" i="1"/>
  <c r="R96" i="1"/>
  <c r="J96" i="1"/>
  <c r="BE96" i="1" s="1"/>
  <c r="P96" i="1"/>
  <c r="F34" i="1"/>
  <c r="F33" i="1"/>
  <c r="F32" i="1"/>
  <c r="F31" i="1"/>
  <c r="E45" i="1"/>
  <c r="T81" i="1"/>
  <c r="T153" i="1"/>
  <c r="R81" i="1"/>
  <c r="BK81" i="1"/>
  <c r="F75" i="1"/>
  <c r="J126" i="1"/>
  <c r="BE126" i="1" s="1"/>
  <c r="P126" i="1"/>
  <c r="BK126" i="1"/>
  <c r="R126" i="1"/>
  <c r="T126" i="1"/>
  <c r="BE84" i="1"/>
  <c r="J31" i="1"/>
  <c r="T150" i="1"/>
  <c r="T144" i="1"/>
  <c r="T138" i="1"/>
  <c r="R144" i="1"/>
  <c r="R138" i="1"/>
  <c r="P150" i="1"/>
  <c r="P144" i="1"/>
  <c r="P138" i="1"/>
  <c r="T129" i="1"/>
  <c r="T96" i="1"/>
  <c r="BK90" i="1"/>
  <c r="R90" i="1"/>
  <c r="P84" i="1"/>
  <c r="T84" i="1"/>
  <c r="BK150" i="1"/>
  <c r="R150" i="1"/>
  <c r="BK144" i="1"/>
  <c r="BK138" i="1"/>
  <c r="T90" i="1"/>
  <c r="BK84" i="1"/>
  <c r="R84" i="1"/>
  <c r="BK129" i="1"/>
  <c r="BK96" i="1"/>
  <c r="J80" i="1" l="1"/>
  <c r="J79" i="1" s="1"/>
  <c r="BE81" i="1"/>
  <c r="F30" i="1" s="1"/>
  <c r="BK80" i="1"/>
  <c r="BK79" i="1" s="1"/>
  <c r="BK78" i="1" s="1"/>
  <c r="R80" i="1"/>
  <c r="R79" i="1" s="1"/>
  <c r="R78" i="1" s="1"/>
  <c r="T80" i="1"/>
  <c r="T79" i="1" s="1"/>
  <c r="T78" i="1" s="1"/>
  <c r="P80" i="1"/>
  <c r="P79" i="1" s="1"/>
  <c r="P78" i="1" s="1"/>
  <c r="J30" i="1" l="1"/>
  <c r="J58" i="1"/>
  <c r="J57" i="1"/>
  <c r="J78" i="1"/>
  <c r="J56" i="1" l="1"/>
  <c r="J27" i="1"/>
  <c r="J36" i="1" s="1"/>
</calcChain>
</file>

<file path=xl/sharedStrings.xml><?xml version="1.0" encoding="utf-8"?>
<sst xmlns="http://schemas.openxmlformats.org/spreadsheetml/2006/main" count="554" uniqueCount="169">
  <si>
    <t>2</t>
  </si>
  <si>
    <t>P</t>
  </si>
  <si>
    <t>Poznámka k položce:
V jednotkové ceně je zahrnut staveništní přesun hmot.</t>
  </si>
  <si>
    <t>PP</t>
  </si>
  <si>
    <t>4</t>
  </si>
  <si>
    <t>1</t>
  </si>
  <si>
    <t>ROZPOCET</t>
  </si>
  <si>
    <t>K</t>
  </si>
  <si>
    <t>základní</t>
  </si>
  <si>
    <t/>
  </si>
  <si>
    <t>R položka</t>
  </si>
  <si>
    <t>ks</t>
  </si>
  <si>
    <t>Držák konzervační tekutiny</t>
  </si>
  <si>
    <t>T-4469</t>
  </si>
  <si>
    <t>D+M stůl mycí + skříňky horní, nerez</t>
  </si>
  <si>
    <t>2048134159</t>
  </si>
  <si>
    <t>T-4468</t>
  </si>
  <si>
    <t>749782681</t>
  </si>
  <si>
    <t>T-4463</t>
  </si>
  <si>
    <t>1513789149</t>
  </si>
  <si>
    <t>T-4462</t>
  </si>
  <si>
    <t>D+M stůl pracovní</t>
  </si>
  <si>
    <t>-1359668093</t>
  </si>
  <si>
    <t>T-4438</t>
  </si>
  <si>
    <t>D+M skříň na instrumentárium, uzamykatelná</t>
  </si>
  <si>
    <t>-261047327</t>
  </si>
  <si>
    <t>T-4413</t>
  </si>
  <si>
    <t>D+M pitevní stůl mobilní</t>
  </si>
  <si>
    <t>553817649</t>
  </si>
  <si>
    <t>T-2943</t>
  </si>
  <si>
    <t>D+M svítidlo vyšetřovací pojízdné</t>
  </si>
  <si>
    <t>-682640887</t>
  </si>
  <si>
    <t>T-2347</t>
  </si>
  <si>
    <t>D+M Židle laboratorní vysoká s opěrným kruhem</t>
  </si>
  <si>
    <t>N-4816</t>
  </si>
  <si>
    <t>D+M židle</t>
  </si>
  <si>
    <t>-775685384</t>
  </si>
  <si>
    <t>N-4818</t>
  </si>
  <si>
    <t>D+M stolová sestava s LED osvětlením</t>
  </si>
  <si>
    <t>691136468</t>
  </si>
  <si>
    <t>N-4635</t>
  </si>
  <si>
    <t xml:space="preserve">Magnetická tabule se smaltovaným keramickým povrchem - bílá pro popis fixem. Rám z hliníkového profilu, </t>
  </si>
  <si>
    <t>N-4369</t>
  </si>
  <si>
    <t>Skříňka nerezová (v x š x h) 900 x 600 x 420</t>
  </si>
  <si>
    <t>N-4368</t>
  </si>
  <si>
    <t>D+M Pitevní stůl mobilní - na kolečkách</t>
  </si>
  <si>
    <t>N-4367</t>
  </si>
  <si>
    <t>Nerezový vozík servírovací třípatrový 1000 x 600</t>
  </si>
  <si>
    <t>N-4366</t>
  </si>
  <si>
    <t>D+M Regál nerezový 1000 x 500 x 1800</t>
  </si>
  <si>
    <t>N-4365</t>
  </si>
  <si>
    <t>D+M Nerezový botník na galoše</t>
  </si>
  <si>
    <t>D+M nerezový botník na galoše</t>
  </si>
  <si>
    <t>N-4364</t>
  </si>
  <si>
    <t>D+M věšák nástěnný</t>
  </si>
  <si>
    <t>-1160090595</t>
  </si>
  <si>
    <t>N-4363</t>
  </si>
  <si>
    <t>D+M sestava vitrín, uzamykatelná</t>
  </si>
  <si>
    <t>-1511817742</t>
  </si>
  <si>
    <t>N-4356</t>
  </si>
  <si>
    <t>D+M sestava skříní</t>
  </si>
  <si>
    <t>N-4327</t>
  </si>
  <si>
    <t>-2119298085</t>
  </si>
  <si>
    <t>N-4326</t>
  </si>
  <si>
    <t>D+M skříň šatní</t>
  </si>
  <si>
    <t>-141283749</t>
  </si>
  <si>
    <t>D+M šatní skříňka nerezová</t>
  </si>
  <si>
    <t>N-4301</t>
  </si>
  <si>
    <t>D</t>
  </si>
  <si>
    <t>Technologie pitevního traktu</t>
  </si>
  <si>
    <t>PS03</t>
  </si>
  <si>
    <t>0</t>
  </si>
  <si>
    <t>Ostatní</t>
  </si>
  <si>
    <t>-1</t>
  </si>
  <si>
    <t>Náklady soupisu celkem</t>
  </si>
  <si>
    <t>S1.43</t>
  </si>
  <si>
    <t>S1.47</t>
  </si>
  <si>
    <t>1.15</t>
  </si>
  <si>
    <t>1.23</t>
  </si>
  <si>
    <t>1.22</t>
  </si>
  <si>
    <t>1.18</t>
  </si>
  <si>
    <t>1.17</t>
  </si>
  <si>
    <t>Celkem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</si>
  <si>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</si>
  <si>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</si>
  <si>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</si>
  <si>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</si>
  <si>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</si>
  <si>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</si>
  <si>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</si>
  <si>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</si>
  <si>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Cenová soustava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</si>
  <si>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</si>
  <si>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</si>
  <si>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</si>
  <si>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</si>
  <si>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</si>
  <si>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</si>
  <si>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</si>
  <si>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</si>
  <si>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Uchazeč:</t>
  </si>
  <si>
    <t>Projektant:</t>
  </si>
  <si>
    <t>Univerzita Karlova</t>
  </si>
  <si>
    <t>Zadavatel:</t>
  </si>
  <si>
    <t>Datum:</t>
  </si>
  <si>
    <t>Místo:</t>
  </si>
  <si>
    <t>Objekt:</t>
  </si>
  <si>
    <t>Stavba:</t>
  </si>
  <si>
    <t>SOUPIS PRACÍ</t>
  </si>
  <si>
    <t xml:space="preserve">    PS03 - Technologie pitevního traktu</t>
  </si>
  <si>
    <t>Ostatní - Ostatní</t>
  </si>
  <si>
    <t>Kód dílu - Popis</t>
  </si>
  <si>
    <t>REKAPITULACE ČLENĚNÍ SOUPISU PRACÍ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</si>
  <si>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</si>
  <si>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</si>
  <si>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</si>
  <si>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</si>
  <si>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</si>
  <si>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</si>
  <si>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</si>
  <si>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Výše daně</t>
  </si>
  <si>
    <t>Sazba daně</t>
  </si>
  <si>
    <t>Základ daně</t>
  </si>
  <si>
    <t>Cena bez DPH</t>
  </si>
  <si>
    <t>Poznámka:</t>
  </si>
  <si>
    <t>DIČ:</t>
  </si>
  <si>
    <t>IČ:</t>
  </si>
  <si>
    <t>Plzeň</t>
  </si>
  <si>
    <t>CC-CZ:</t>
  </si>
  <si>
    <t>KSO:</t>
  </si>
  <si>
    <t>PS03.2 - Technologie pitevního traktu (samostatná dodávka)</t>
  </si>
  <si>
    <t>False</t>
  </si>
  <si>
    <t>v ---  níže se nacházejí doplnkové a pomocné údaje k sestavám  --- v</t>
  </si>
  <si>
    <t>KRYCÍ LIST SOUPISU</t>
  </si>
  <si>
    <t>{f3a9927f-de2c-481e-a13c-bcdc91f25b55}</t>
  </si>
  <si>
    <t>Rekapitulace stavby</t>
  </si>
  <si>
    <t>Zpět na list:</t>
  </si>
  <si>
    <t>3) Soupis prací</t>
  </si>
  <si>
    <t>2) Rekapitulace</t>
  </si>
  <si>
    <t>1) Krycí list soupisu</t>
  </si>
  <si>
    <t>List obsahuje:</t>
  </si>
  <si>
    <t>T-4470</t>
  </si>
  <si>
    <t>Stojan na pytle 120l, na kolečkách s víkem</t>
  </si>
  <si>
    <t>D+M nerezová káď na těla</t>
  </si>
  <si>
    <t>SIM</t>
  </si>
  <si>
    <t>Nerezový vozík servírovací dvoupatrový 1000 x 600</t>
  </si>
  <si>
    <t>N-4366a</t>
  </si>
  <si>
    <t>N-4370</t>
  </si>
  <si>
    <t xml:space="preserve">D+M Transportní vozík na přepravu těl </t>
  </si>
  <si>
    <t>D+M Dvoustupňové schůdky</t>
  </si>
  <si>
    <t>S1.46</t>
  </si>
  <si>
    <t>D+M pitevní stůl lehký/mobilní - na nohách</t>
  </si>
  <si>
    <t>N-4371</t>
  </si>
  <si>
    <t>T-4471</t>
  </si>
  <si>
    <t>T-4472</t>
  </si>
  <si>
    <t>podvozek pod sudy</t>
  </si>
  <si>
    <t>T-4473</t>
  </si>
  <si>
    <t>rudl na sudy</t>
  </si>
  <si>
    <t>N-4362</t>
  </si>
  <si>
    <t>D+M věšáková stěna</t>
  </si>
  <si>
    <t>UniMeC (mimo VŘ)</t>
  </si>
  <si>
    <t>2. 3. 2018</t>
  </si>
  <si>
    <t>00216208</t>
  </si>
  <si>
    <t>CZ00216208</t>
  </si>
  <si>
    <t>60193280</t>
  </si>
  <si>
    <t>CZ60193280</t>
  </si>
  <si>
    <t>Univerzita Krlova v Praze</t>
  </si>
  <si>
    <t xml:space="preserve"> </t>
  </si>
  <si>
    <t>VPÚ DECO Praha,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</si>
</sst>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dd\.mm\.yyyy"/>
    <numFmt numFmtId="166" formatCode="#,##0.00%"/>
  </numFmts>
  <fonts count="24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sz val="8"/>
      <color rgb="FFFF0000"/>
      <name val="Trebuchet MS"/>
      <family val="2"/>
    </font>
    <font>
      <u/>
      <sz val="11"/>
      <color theme="10"/>
      <name val="Calibri"/>
      <family val="2"/>
      <charset val="238"/>
      <scheme val="minor"/>
    </font>
    <font>
      <i/>
      <sz val="7"/>
      <color rgb="FF969696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3366FF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1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AE68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969696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1" applyAlignment="1">
      <alignment horizontal="center"/>
    </xf>
    <xf numFmtId="0" fontId="1" fillId="0" borderId="0" xfId="1" applyFill="1" applyAlignment="1">
      <alignment horizontal="center"/>
    </xf>
    <xf numFmtId="3" fontId="1" fillId="0" borderId="0" xfId="1" applyNumberFormat="1" applyAlignment="1">
      <alignment horizontal="center"/>
    </xf>
    <xf numFmtId="4" fontId="2" fillId="0" borderId="1" xfId="1" applyNumberFormat="1" applyFont="1" applyBorder="1" applyAlignment="1" applyProtection="1">
      <alignment vertical="center"/>
    </xf>
    <xf numFmtId="3" fontId="2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0" xfId="1" applyFont="1"/>
    <xf numFmtId="0" fontId="1" fillId="0" borderId="0" xfId="1" applyFill="1"/>
    <xf numFmtId="4" fontId="2" fillId="0" borderId="1" xfId="1" applyNumberFormat="1" applyFont="1" applyFill="1" applyBorder="1" applyAlignment="1" applyProtection="1">
      <alignment vertical="center"/>
    </xf>
    <xf numFmtId="3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/>
    <xf numFmtId="0" fontId="3" fillId="0" borderId="0" xfId="2" applyFill="1"/>
    <xf numFmtId="3" fontId="1" fillId="0" borderId="0" xfId="1" applyNumberForma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0" xfId="1" applyFont="1" applyFill="1" applyAlignment="1">
      <alignment horizontal="left" vertical="center"/>
    </xf>
    <xf numFmtId="0" fontId="1" fillId="0" borderId="5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3" fontId="1" fillId="0" borderId="0" xfId="1" applyNumberFormat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/>
    </xf>
    <xf numFmtId="0" fontId="1" fillId="0" borderId="2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horizontal="left" vertical="center" wrapText="1"/>
    </xf>
    <xf numFmtId="4" fontId="1" fillId="0" borderId="0" xfId="1" applyNumberFormat="1" applyFont="1" applyFill="1" applyAlignment="1">
      <alignment vertical="center"/>
    </xf>
    <xf numFmtId="164" fontId="7" fillId="0" borderId="5" xfId="1" applyNumberFormat="1" applyFont="1" applyFill="1" applyBorder="1" applyAlignment="1" applyProtection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</xf>
    <xf numFmtId="0" fontId="1" fillId="0" borderId="1" xfId="1" applyFont="1" applyFill="1" applyBorder="1" applyAlignment="1" applyProtection="1">
      <alignment horizontal="left" vertical="center" wrapText="1"/>
    </xf>
    <xf numFmtId="4" fontId="1" fillId="0" borderId="1" xfId="1" applyNumberFormat="1" applyFont="1" applyFill="1" applyBorder="1" applyAlignment="1" applyProtection="1">
      <alignment vertical="center"/>
    </xf>
    <xf numFmtId="3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/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164" fontId="8" fillId="0" borderId="5" xfId="1" applyNumberFormat="1" applyFont="1" applyFill="1" applyBorder="1" applyAlignment="1" applyProtection="1"/>
    <xf numFmtId="0" fontId="8" fillId="0" borderId="0" xfId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8" fillId="0" borderId="2" xfId="1" applyFont="1" applyFill="1" applyBorder="1" applyAlignment="1"/>
    <xf numFmtId="0" fontId="8" fillId="0" borderId="0" xfId="1" applyFont="1" applyFill="1" applyAlignment="1" applyProtection="1"/>
    <xf numFmtId="4" fontId="9" fillId="0" borderId="0" xfId="1" applyNumberFormat="1" applyFont="1" applyFill="1" applyAlignment="1" applyProtection="1"/>
    <xf numFmtId="3" fontId="8" fillId="0" borderId="0" xfId="1" applyNumberFormat="1" applyFont="1" applyFill="1" applyAlignment="1" applyProtection="1">
      <alignment horizontal="center"/>
    </xf>
    <xf numFmtId="0" fontId="9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/>
    </xf>
    <xf numFmtId="0" fontId="8" fillId="0" borderId="2" xfId="1" applyFont="1" applyFill="1" applyBorder="1" applyAlignment="1" applyProtection="1"/>
    <xf numFmtId="0" fontId="8" fillId="0" borderId="0" xfId="1" applyFont="1" applyAlignment="1"/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2" xfId="1" applyFont="1" applyBorder="1" applyAlignment="1" applyProtection="1"/>
    <xf numFmtId="0" fontId="1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164" fontId="12" fillId="0" borderId="7" xfId="1" applyNumberFormat="1" applyFont="1" applyBorder="1" applyAlignment="1" applyProtection="1"/>
    <xf numFmtId="0" fontId="1" fillId="0" borderId="8" xfId="1" applyFont="1" applyBorder="1" applyAlignment="1" applyProtection="1">
      <alignment vertical="center"/>
    </xf>
    <xf numFmtId="164" fontId="12" fillId="0" borderId="8" xfId="1" applyNumberFormat="1" applyFont="1" applyBorder="1" applyAlignment="1" applyProtection="1"/>
    <xf numFmtId="0" fontId="1" fillId="0" borderId="9" xfId="1" applyFont="1" applyBorder="1" applyAlignment="1" applyProtection="1">
      <alignment vertical="center"/>
    </xf>
    <xf numFmtId="4" fontId="13" fillId="0" borderId="0" xfId="1" applyNumberFormat="1" applyFont="1" applyAlignment="1" applyProtection="1"/>
    <xf numFmtId="3" fontId="1" fillId="0" borderId="0" xfId="1" applyNumberFormat="1" applyFont="1" applyAlignment="1" applyProtection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1" fillId="0" borderId="2" xfId="1" applyFont="1" applyBorder="1" applyAlignment="1" applyProtection="1">
      <alignment vertical="center"/>
    </xf>
    <xf numFmtId="0" fontId="1" fillId="0" borderId="0" xfId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49" fontId="1" fillId="0" borderId="0" xfId="1" applyNumberFormat="1" applyFont="1" applyFill="1" applyAlignment="1">
      <alignment horizontal="center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0" fontId="14" fillId="0" borderId="11" xfId="1" applyFont="1" applyBorder="1" applyAlignment="1" applyProtection="1">
      <alignment horizontal="center" vertical="center" wrapText="1"/>
    </xf>
    <xf numFmtId="0" fontId="14" fillId="0" borderId="12" xfId="1" applyFont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5" fillId="2" borderId="10" xfId="1" applyFont="1" applyFill="1" applyBorder="1" applyAlignment="1" applyProtection="1">
      <alignment horizontal="center" vertical="center" wrapText="1"/>
    </xf>
    <xf numFmtId="0" fontId="15" fillId="2" borderId="11" xfId="1" applyFont="1" applyFill="1" applyBorder="1" applyAlignment="1" applyProtection="1">
      <alignment horizontal="center" vertical="center" wrapText="1"/>
    </xf>
    <xf numFmtId="3" fontId="15" fillId="2" borderId="11" xfId="1" applyNumberFormat="1" applyFont="1" applyFill="1" applyBorder="1" applyAlignment="1" applyProtection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2" xfId="1" applyFont="1" applyBorder="1" applyAlignment="1">
      <alignment vertical="center"/>
    </xf>
    <xf numFmtId="0" fontId="15" fillId="0" borderId="0" xfId="1" applyFont="1" applyAlignment="1" applyProtection="1">
      <alignment horizontal="left" vertical="center"/>
    </xf>
    <xf numFmtId="165" fontId="15" fillId="0" borderId="0" xfId="1" applyNumberFormat="1" applyFont="1" applyAlignment="1" applyProtection="1">
      <alignment horizontal="left" vertical="center"/>
    </xf>
    <xf numFmtId="0" fontId="17" fillId="0" borderId="0" xfId="1" applyFont="1" applyAlignment="1" applyProtection="1">
      <alignment horizontal="left" vertical="center"/>
    </xf>
    <xf numFmtId="0" fontId="1" fillId="0" borderId="13" xfId="1" applyFont="1" applyBorder="1" applyAlignment="1" applyProtection="1">
      <alignment vertical="center"/>
    </xf>
    <xf numFmtId="3" fontId="1" fillId="0" borderId="13" xfId="1" applyNumberFormat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vertical="center"/>
    </xf>
    <xf numFmtId="0" fontId="1" fillId="0" borderId="15" xfId="1" applyFont="1" applyBorder="1" applyAlignment="1" applyProtection="1">
      <alignment vertical="center"/>
    </xf>
    <xf numFmtId="0" fontId="1" fillId="0" borderId="3" xfId="1" applyFont="1" applyBorder="1" applyAlignment="1" applyProtection="1">
      <alignment vertical="center"/>
    </xf>
    <xf numFmtId="3" fontId="1" fillId="0" borderId="3" xfId="1" applyNumberFormat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vertical="center"/>
    </xf>
    <xf numFmtId="0" fontId="1" fillId="0" borderId="16" xfId="1" applyFont="1" applyBorder="1" applyAlignment="1" applyProtection="1">
      <alignment vertical="center"/>
    </xf>
    <xf numFmtId="3" fontId="1" fillId="0" borderId="0" xfId="1" applyNumberFormat="1" applyFont="1" applyBorder="1" applyAlignment="1" applyProtection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16" xfId="1" applyFont="1" applyBorder="1" applyAlignment="1" applyProtection="1">
      <alignment vertical="center"/>
    </xf>
    <xf numFmtId="4" fontId="9" fillId="0" borderId="17" xfId="1" applyNumberFormat="1" applyFont="1" applyBorder="1" applyAlignment="1" applyProtection="1">
      <alignment vertical="center"/>
    </xf>
    <xf numFmtId="0" fontId="9" fillId="0" borderId="17" xfId="1" applyFont="1" applyBorder="1" applyAlignment="1" applyProtection="1">
      <alignment vertical="center"/>
    </xf>
    <xf numFmtId="3" fontId="9" fillId="0" borderId="17" xfId="1" applyNumberFormat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vertical="center"/>
    </xf>
    <xf numFmtId="0" fontId="9" fillId="0" borderId="2" xfId="1" applyFont="1" applyBorder="1" applyAlignment="1" applyProtection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16" xfId="1" applyFont="1" applyBorder="1" applyAlignment="1" applyProtection="1">
      <alignment vertical="center"/>
    </xf>
    <xf numFmtId="4" fontId="10" fillId="0" borderId="17" xfId="1" applyNumberFormat="1" applyFont="1" applyBorder="1" applyAlignment="1" applyProtection="1">
      <alignment vertical="center"/>
    </xf>
    <xf numFmtId="0" fontId="10" fillId="0" borderId="17" xfId="1" applyFont="1" applyBorder="1" applyAlignment="1" applyProtection="1">
      <alignment vertical="center"/>
    </xf>
    <xf numFmtId="3" fontId="10" fillId="0" borderId="17" xfId="1" applyNumberFormat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4" fontId="13" fillId="0" borderId="0" xfId="1" applyNumberFormat="1" applyFont="1" applyBorder="1" applyAlignment="1" applyProtection="1">
      <alignment vertical="center"/>
    </xf>
    <xf numFmtId="0" fontId="18" fillId="0" borderId="0" xfId="1" applyFont="1" applyBorder="1" applyAlignment="1" applyProtection="1">
      <alignment horizontal="left" vertical="center"/>
    </xf>
    <xf numFmtId="0" fontId="1" fillId="2" borderId="16" xfId="1" applyFont="1" applyFill="1" applyBorder="1" applyAlignment="1" applyProtection="1">
      <alignment vertical="center"/>
    </xf>
    <xf numFmtId="0" fontId="15" fillId="2" borderId="0" xfId="1" applyFont="1" applyFill="1" applyBorder="1" applyAlignment="1" applyProtection="1">
      <alignment horizontal="right" vertical="center"/>
    </xf>
    <xf numFmtId="0" fontId="1" fillId="2" borderId="0" xfId="1" applyFont="1" applyFill="1" applyBorder="1" applyAlignment="1" applyProtection="1">
      <alignment vertical="center"/>
    </xf>
    <xf numFmtId="3" fontId="1" fillId="2" borderId="0" xfId="1" applyNumberFormat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left" vertical="center"/>
    </xf>
    <xf numFmtId="165" fontId="15" fillId="0" borderId="0" xfId="1" applyNumberFormat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1" fillId="0" borderId="18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3" fontId="1" fillId="0" borderId="13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1" fillId="2" borderId="19" xfId="1" applyFont="1" applyFill="1" applyBorder="1" applyAlignment="1" applyProtection="1">
      <alignment vertical="center"/>
    </xf>
    <xf numFmtId="4" fontId="16" fillId="2" borderId="20" xfId="1" applyNumberFormat="1" applyFont="1" applyFill="1" applyBorder="1" applyAlignment="1" applyProtection="1">
      <alignment vertical="center"/>
    </xf>
    <xf numFmtId="0" fontId="1" fillId="2" borderId="20" xfId="1" applyFont="1" applyFill="1" applyBorder="1" applyAlignment="1" applyProtection="1">
      <alignment vertical="center"/>
    </xf>
    <xf numFmtId="3" fontId="16" fillId="2" borderId="20" xfId="1" applyNumberFormat="1" applyFont="1" applyFill="1" applyBorder="1" applyAlignment="1" applyProtection="1">
      <alignment horizontal="center" vertical="center"/>
    </xf>
    <xf numFmtId="0" fontId="16" fillId="2" borderId="20" xfId="1" applyFont="1" applyFill="1" applyBorder="1" applyAlignment="1" applyProtection="1">
      <alignment horizontal="right" vertical="center"/>
    </xf>
    <xf numFmtId="0" fontId="16" fillId="2" borderId="21" xfId="1" applyFont="1" applyFill="1" applyBorder="1" applyAlignment="1" applyProtection="1">
      <alignment horizontal="left" vertical="center"/>
    </xf>
    <xf numFmtId="4" fontId="7" fillId="0" borderId="0" xfId="1" applyNumberFormat="1" applyFont="1" applyBorder="1" applyAlignment="1" applyProtection="1">
      <alignment vertical="center"/>
    </xf>
    <xf numFmtId="166" fontId="7" fillId="0" borderId="0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right" vertical="center"/>
    </xf>
    <xf numFmtId="0" fontId="1" fillId="0" borderId="22" xfId="1" applyFont="1" applyBorder="1" applyAlignment="1" applyProtection="1">
      <alignment vertical="center"/>
    </xf>
    <xf numFmtId="3" fontId="1" fillId="0" borderId="8" xfId="1" applyNumberFormat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16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2" xfId="1" applyFont="1" applyBorder="1" applyAlignment="1" applyProtection="1">
      <alignment vertical="center" wrapText="1"/>
    </xf>
    <xf numFmtId="0" fontId="1" fillId="0" borderId="16" xfId="1" applyBorder="1" applyProtection="1"/>
    <xf numFmtId="0" fontId="1" fillId="0" borderId="0" xfId="1" applyBorder="1" applyProtection="1"/>
    <xf numFmtId="0" fontId="1" fillId="0" borderId="2" xfId="1" applyBorder="1" applyProtection="1"/>
    <xf numFmtId="3" fontId="1" fillId="0" borderId="0" xfId="1" applyNumberFormat="1" applyBorder="1" applyAlignment="1" applyProtection="1">
      <alignment horizontal="center"/>
    </xf>
    <xf numFmtId="0" fontId="20" fillId="0" borderId="0" xfId="1" applyFont="1" applyAlignment="1">
      <alignment horizontal="left" vertical="center"/>
    </xf>
    <xf numFmtId="0" fontId="1" fillId="0" borderId="18" xfId="1" applyBorder="1" applyProtection="1"/>
    <xf numFmtId="0" fontId="1" fillId="0" borderId="13" xfId="1" applyBorder="1" applyProtection="1"/>
    <xf numFmtId="3" fontId="1" fillId="0" borderId="13" xfId="1" applyNumberFormat="1" applyBorder="1" applyAlignment="1" applyProtection="1">
      <alignment horizontal="center"/>
    </xf>
    <xf numFmtId="0" fontId="1" fillId="0" borderId="14" xfId="1" applyBorder="1" applyProtection="1"/>
    <xf numFmtId="0" fontId="1" fillId="3" borderId="0" xfId="1" applyFill="1"/>
    <xf numFmtId="0" fontId="1" fillId="3" borderId="0" xfId="1" applyFill="1" applyAlignment="1">
      <alignment horizontal="center"/>
    </xf>
    <xf numFmtId="0" fontId="3" fillId="3" borderId="0" xfId="2" applyFill="1" applyProtection="1"/>
    <xf numFmtId="0" fontId="22" fillId="3" borderId="0" xfId="1" applyFont="1" applyFill="1" applyAlignment="1" applyProtection="1">
      <alignment horizontal="left" vertical="center"/>
    </xf>
    <xf numFmtId="0" fontId="23" fillId="3" borderId="0" xfId="1" applyFont="1" applyFill="1" applyAlignment="1" applyProtection="1">
      <alignment vertical="center"/>
    </xf>
    <xf numFmtId="0" fontId="1" fillId="3" borderId="0" xfId="1" applyFill="1" applyProtection="1"/>
    <xf numFmtId="0" fontId="1" fillId="4" borderId="2" xfId="1" applyFont="1" applyFill="1" applyBorder="1" applyAlignment="1" applyProtection="1">
      <alignment vertical="center"/>
    </xf>
    <xf numFmtId="0" fontId="1" fillId="0" borderId="0" xfId="1"/>
    <xf numFmtId="0" fontId="14" fillId="0" borderId="0" xfId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1" fillId="0" borderId="0" xfId="1" applyFont="1" applyAlignment="1" applyProtection="1">
      <alignment vertical="center"/>
    </xf>
    <xf numFmtId="0" fontId="21" fillId="3" borderId="0" xfId="2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horizontal="left"/>
    </xf>
    <xf numFmtId="4" fontId="10" fillId="0" borderId="0" xfId="1" applyNumberFormat="1" applyFont="1" applyFill="1" applyAlignment="1" applyProtection="1"/>
    <xf numFmtId="4" fontId="1" fillId="5" borderId="1" xfId="1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14" fillId="0" borderId="0" xfId="1" applyFont="1" applyBorder="1" applyAlignment="1" applyProtection="1">
      <alignment horizontal="left" vertical="center" wrapText="1"/>
    </xf>
    <xf numFmtId="0" fontId="14" fillId="0" borderId="0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wrapText="1"/>
    </xf>
    <xf numFmtId="0" fontId="14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vertical="center"/>
    </xf>
    <xf numFmtId="0" fontId="21" fillId="3" borderId="0" xfId="2" applyFont="1" applyFill="1" applyAlignment="1" applyProtection="1">
      <alignment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OP%20VVV/UniMeC_2_etapa/Stavba/Vybaven&#237;/Laborato&#345;e/uni%202020_07_14_bez%20vzorc&#3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Dal&#353;&#237;%20projekty/133240/IZ_vybaven&#237;/IZ%20vybaven&#237;%20otev&#345;en&#225;%20verze/Ocen&#283;n&#233;%20VV_070820_2_oprava%20sou&#269;tu%20pitevny_dopln&#283;n&#23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PVVV\2512_UniMeC_REALIZACE\rozpo&#269;et\Tabulky_realizace_150120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VVV/2512_UniMeC_REALIZACE/rozpo&#269;et/Tabulky_realizace_2303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PVVV/2512_UniMeC_REALIZACE/rozpo&#269;et/Tabulky_realizace_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koci\Documents\Ostatn&#237;\P&#345;ehled_p&#345;&#237;stroje_2703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WORK/unimec%20plzen%20vpu/3%20dps/HOTOVO/simona/uni%202017%2012%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Dal&#353;&#237;%20projekty/133240/IZ/Tabulky%20EDS_3101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OP%20VVV/UniMeC_2_etapa/ST%20dokumentace/Rozpo&#269;ty/012_Rozpo&#269;et%20stavby_080118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i\aplikace$\OPVVV\2512_UniMeC_REALIZACE\ZOR\4_ZoR_5_&#381;oP\SD-2_Lidsk&#233;%20zdroje\Person&#225;ln&#237;%20p&#345;ehled_UniMeC_5_ZoP_151018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OP%20VVV/UniMeC_2_etapa/Projektov&#225;%20&#382;&#225;dost/003_Negociace/Tabulky%20do%20&#382;&#225;dosti_140817_N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koci\Documents\Ostatn&#237;\V&#253;zva%203_2\Souhrn_pozadavky_010615_JH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P%20VVV\v&#253;zva%20V&#352;_ERDF\Unimec\002_Negociace\P17_Doplneni01-Komentar_k_rozpoctu_LFP_UniMeC_l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P%20VVV\v&#253;zva%20Excelentn&#237;%20v&#253;zkum\Rozpocet_excelentni_vyzkum_0406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koci\Documents\Ostatn&#237;\OP%20VVV\UniMeC_2_etapa\Projektov&#225;%20&#382;&#225;dost\Podklady%20210816\Rozpo&#269;et%20laborato&#345;e_2108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OP%20VVV/UniMeC_2_etapa/ST%20dokumentace/Rozpo&#269;ty/012_Rozpo&#269;et%20stavby_final_220817_p&#345;epo&#269;et%20NVZ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P"/>
      <sheetName val="1.NP"/>
      <sheetName val="2.NP"/>
      <sheetName val="3.NP"/>
      <sheetName val="4.NP"/>
      <sheetName val="CENY S"/>
      <sheetName val="CENY K"/>
      <sheetName val="PRISTROJE"/>
      <sheetName val="DIGESTORE"/>
      <sheetName val="JEDNOSTR.LAB.ST."/>
      <sheetName val="OBOUSTR.LAB.ST."/>
      <sheetName val="MYCÍ STOLY"/>
      <sheetName val="PRACOVNÍ STOLY"/>
      <sheetName val="SKRINKY POD STOLY"/>
      <sheetName val="KONTEJNERY"/>
      <sheetName val="ZAVESNE SKRINKY"/>
      <sheetName val="SKRINE"/>
      <sheetName val="REGALY"/>
      <sheetName val="BEZPEC.SKRINE"/>
      <sheetName val="OSTATNÍ NAB"/>
      <sheetName val="REKAP"/>
      <sheetName val="VV"/>
    </sheetNames>
    <sheetDataSet>
      <sheetData sheetId="0"/>
      <sheetData sheetId="1"/>
      <sheetData sheetId="2"/>
      <sheetData sheetId="3"/>
      <sheetData sheetId="4"/>
      <sheetData sheetId="5">
        <row r="2">
          <cell r="D2">
            <v>228565</v>
          </cell>
        </row>
        <row r="3">
          <cell r="D3">
            <v>250386</v>
          </cell>
        </row>
        <row r="4">
          <cell r="D4">
            <v>250386</v>
          </cell>
        </row>
        <row r="5">
          <cell r="D5">
            <v>272632</v>
          </cell>
        </row>
        <row r="7">
          <cell r="D7">
            <v>8593</v>
          </cell>
        </row>
        <row r="8">
          <cell r="D8">
            <v>16215</v>
          </cell>
        </row>
        <row r="9">
          <cell r="D9">
            <v>10344</v>
          </cell>
        </row>
        <row r="10">
          <cell r="D10">
            <v>25759</v>
          </cell>
        </row>
        <row r="11">
          <cell r="D11">
            <v>13652</v>
          </cell>
        </row>
        <row r="12">
          <cell r="D12">
            <v>13652</v>
          </cell>
        </row>
        <row r="13">
          <cell r="D13">
            <v>9264</v>
          </cell>
        </row>
        <row r="14">
          <cell r="D14">
            <v>9565</v>
          </cell>
        </row>
        <row r="15">
          <cell r="D15">
            <v>12003</v>
          </cell>
        </row>
        <row r="16">
          <cell r="D16">
            <v>46694</v>
          </cell>
        </row>
        <row r="17">
          <cell r="D17">
            <v>16154</v>
          </cell>
        </row>
        <row r="18">
          <cell r="D18">
            <v>11727</v>
          </cell>
        </row>
        <row r="19">
          <cell r="D19">
            <v>15444</v>
          </cell>
        </row>
        <row r="20">
          <cell r="D20">
            <v>17431</v>
          </cell>
        </row>
        <row r="23">
          <cell r="D23">
            <v>17440</v>
          </cell>
        </row>
        <row r="24">
          <cell r="D24">
            <v>17797</v>
          </cell>
        </row>
        <row r="25">
          <cell r="D25">
            <v>54480</v>
          </cell>
        </row>
        <row r="26">
          <cell r="D26">
            <v>20905</v>
          </cell>
        </row>
        <row r="27">
          <cell r="D27">
            <v>66545</v>
          </cell>
        </row>
        <row r="28">
          <cell r="D28">
            <v>24015</v>
          </cell>
        </row>
        <row r="31">
          <cell r="D31">
            <v>38134</v>
          </cell>
        </row>
        <row r="32">
          <cell r="D32">
            <v>35682</v>
          </cell>
        </row>
        <row r="33">
          <cell r="D33">
            <v>14065</v>
          </cell>
        </row>
        <row r="34">
          <cell r="D34">
            <v>38186</v>
          </cell>
        </row>
        <row r="35">
          <cell r="D35">
            <v>13145</v>
          </cell>
        </row>
        <row r="36">
          <cell r="D36">
            <v>39385</v>
          </cell>
        </row>
        <row r="37">
          <cell r="D37">
            <v>58417</v>
          </cell>
        </row>
        <row r="38">
          <cell r="D38">
            <v>24840</v>
          </cell>
        </row>
        <row r="39">
          <cell r="D39">
            <v>18336</v>
          </cell>
        </row>
        <row r="40">
          <cell r="D40">
            <v>47404</v>
          </cell>
        </row>
        <row r="41">
          <cell r="D41">
            <v>61039</v>
          </cell>
        </row>
        <row r="42">
          <cell r="D42">
            <v>58631</v>
          </cell>
        </row>
        <row r="43">
          <cell r="D43">
            <v>14212</v>
          </cell>
        </row>
        <row r="44">
          <cell r="D44">
            <v>17862</v>
          </cell>
        </row>
        <row r="45">
          <cell r="D45">
            <v>24028</v>
          </cell>
        </row>
        <row r="46">
          <cell r="D46">
            <v>18185</v>
          </cell>
        </row>
        <row r="47">
          <cell r="D47">
            <v>25374</v>
          </cell>
        </row>
        <row r="52">
          <cell r="D52">
            <v>5477</v>
          </cell>
        </row>
        <row r="53">
          <cell r="D53">
            <v>6407</v>
          </cell>
        </row>
        <row r="54">
          <cell r="D54">
            <v>5529</v>
          </cell>
        </row>
        <row r="55">
          <cell r="D55">
            <v>6277</v>
          </cell>
        </row>
        <row r="56">
          <cell r="D56">
            <v>6329</v>
          </cell>
        </row>
        <row r="57">
          <cell r="D57">
            <v>10929</v>
          </cell>
        </row>
        <row r="58">
          <cell r="D58">
            <v>7150</v>
          </cell>
        </row>
        <row r="59">
          <cell r="D59">
            <v>7750</v>
          </cell>
        </row>
        <row r="60">
          <cell r="D60">
            <v>7197</v>
          </cell>
        </row>
        <row r="61">
          <cell r="D61">
            <v>7516</v>
          </cell>
        </row>
        <row r="62">
          <cell r="D62">
            <v>8144</v>
          </cell>
        </row>
        <row r="63">
          <cell r="D63">
            <v>13041</v>
          </cell>
        </row>
        <row r="64">
          <cell r="D64">
            <v>11389</v>
          </cell>
        </row>
        <row r="65">
          <cell r="D65">
            <v>8016</v>
          </cell>
        </row>
        <row r="66">
          <cell r="D66">
            <v>6900</v>
          </cell>
        </row>
        <row r="67">
          <cell r="D67">
            <v>7165</v>
          </cell>
        </row>
        <row r="68">
          <cell r="D68">
            <v>7216</v>
          </cell>
        </row>
        <row r="69">
          <cell r="D69">
            <v>8404</v>
          </cell>
        </row>
        <row r="70">
          <cell r="D70">
            <v>8565</v>
          </cell>
        </row>
        <row r="71">
          <cell r="D71">
            <v>8731</v>
          </cell>
        </row>
        <row r="72">
          <cell r="D72">
            <v>7308</v>
          </cell>
        </row>
        <row r="73">
          <cell r="D73">
            <v>9510</v>
          </cell>
        </row>
        <row r="74">
          <cell r="D74">
            <v>32785</v>
          </cell>
        </row>
        <row r="75">
          <cell r="D75">
            <v>14869</v>
          </cell>
        </row>
        <row r="76">
          <cell r="D76">
            <v>6655</v>
          </cell>
        </row>
        <row r="77">
          <cell r="D77">
            <v>8344</v>
          </cell>
        </row>
        <row r="78">
          <cell r="D78">
            <v>9565</v>
          </cell>
        </row>
        <row r="79">
          <cell r="D79">
            <v>9767</v>
          </cell>
        </row>
        <row r="80">
          <cell r="D80">
            <v>10065</v>
          </cell>
        </row>
        <row r="81">
          <cell r="D81">
            <v>14304</v>
          </cell>
        </row>
        <row r="82">
          <cell r="D82">
            <v>14232</v>
          </cell>
        </row>
        <row r="83">
          <cell r="D83">
            <v>10565</v>
          </cell>
        </row>
        <row r="84">
          <cell r="D84">
            <v>38081</v>
          </cell>
        </row>
        <row r="85">
          <cell r="D85">
            <v>9386</v>
          </cell>
        </row>
        <row r="86">
          <cell r="D86">
            <v>21139</v>
          </cell>
        </row>
        <row r="87">
          <cell r="D87">
            <v>19206</v>
          </cell>
        </row>
        <row r="88">
          <cell r="D88">
            <v>10807</v>
          </cell>
        </row>
        <row r="89">
          <cell r="D89">
            <v>14503</v>
          </cell>
        </row>
        <row r="90">
          <cell r="D90">
            <v>10907</v>
          </cell>
        </row>
        <row r="91">
          <cell r="D91">
            <v>9164</v>
          </cell>
        </row>
        <row r="92">
          <cell r="D92">
            <v>11207</v>
          </cell>
        </row>
        <row r="93">
          <cell r="D93">
            <v>11207</v>
          </cell>
        </row>
        <row r="94">
          <cell r="D94">
            <v>19206</v>
          </cell>
        </row>
        <row r="95">
          <cell r="D95">
            <v>46694</v>
          </cell>
        </row>
        <row r="96">
          <cell r="D96">
            <v>12402</v>
          </cell>
        </row>
        <row r="97">
          <cell r="D97">
            <v>21139</v>
          </cell>
        </row>
        <row r="98">
          <cell r="D98">
            <v>11641</v>
          </cell>
        </row>
        <row r="101">
          <cell r="D101">
            <v>4016</v>
          </cell>
        </row>
        <row r="102">
          <cell r="D102">
            <v>4132</v>
          </cell>
        </row>
        <row r="103">
          <cell r="D103">
            <v>4519</v>
          </cell>
        </row>
        <row r="104">
          <cell r="D104">
            <v>5357</v>
          </cell>
        </row>
        <row r="105">
          <cell r="D105">
            <v>5813</v>
          </cell>
        </row>
        <row r="106">
          <cell r="D106">
            <v>6428</v>
          </cell>
        </row>
        <row r="107">
          <cell r="D107">
            <v>3045</v>
          </cell>
        </row>
        <row r="108">
          <cell r="D108">
            <v>4518</v>
          </cell>
        </row>
        <row r="109">
          <cell r="D109">
            <v>6136</v>
          </cell>
        </row>
        <row r="110">
          <cell r="D110">
            <v>6536</v>
          </cell>
        </row>
        <row r="111">
          <cell r="D111">
            <v>4619</v>
          </cell>
        </row>
        <row r="112">
          <cell r="D112">
            <v>4862</v>
          </cell>
        </row>
        <row r="113">
          <cell r="D113">
            <v>5555</v>
          </cell>
        </row>
        <row r="114">
          <cell r="D114">
            <v>5956</v>
          </cell>
        </row>
        <row r="115">
          <cell r="D115">
            <v>4345</v>
          </cell>
        </row>
        <row r="116">
          <cell r="D116">
            <v>5062</v>
          </cell>
        </row>
        <row r="117">
          <cell r="D117">
            <v>6721</v>
          </cell>
        </row>
        <row r="120">
          <cell r="D120">
            <v>3832</v>
          </cell>
        </row>
        <row r="121">
          <cell r="D121">
            <v>4032</v>
          </cell>
        </row>
        <row r="122">
          <cell r="D122">
            <v>3989</v>
          </cell>
        </row>
        <row r="124">
          <cell r="D124">
            <v>4159</v>
          </cell>
        </row>
        <row r="125">
          <cell r="D125">
            <v>5291</v>
          </cell>
        </row>
        <row r="126">
          <cell r="D126">
            <v>5577</v>
          </cell>
        </row>
        <row r="127">
          <cell r="D127">
            <v>5855</v>
          </cell>
        </row>
        <row r="128">
          <cell r="D128">
            <v>4619</v>
          </cell>
        </row>
        <row r="132">
          <cell r="D132">
            <v>2760</v>
          </cell>
        </row>
        <row r="133">
          <cell r="D133">
            <v>3703</v>
          </cell>
        </row>
        <row r="134">
          <cell r="D134">
            <v>1716</v>
          </cell>
        </row>
        <row r="135">
          <cell r="D135">
            <v>1860</v>
          </cell>
        </row>
        <row r="136">
          <cell r="D136">
            <v>4561</v>
          </cell>
        </row>
        <row r="137">
          <cell r="D137">
            <v>3432</v>
          </cell>
        </row>
        <row r="140">
          <cell r="D140">
            <v>5677</v>
          </cell>
        </row>
        <row r="141">
          <cell r="D141">
            <v>7936</v>
          </cell>
        </row>
        <row r="142">
          <cell r="D142">
            <v>8197</v>
          </cell>
        </row>
        <row r="143">
          <cell r="D143">
            <v>8880</v>
          </cell>
        </row>
        <row r="144">
          <cell r="D144">
            <v>10067</v>
          </cell>
        </row>
        <row r="145">
          <cell r="D145">
            <v>14128</v>
          </cell>
        </row>
        <row r="146">
          <cell r="D146">
            <v>13915</v>
          </cell>
        </row>
        <row r="147">
          <cell r="D147">
            <v>13542</v>
          </cell>
        </row>
        <row r="148">
          <cell r="D148">
            <v>6992</v>
          </cell>
        </row>
        <row r="149">
          <cell r="D149">
            <v>10353</v>
          </cell>
        </row>
        <row r="150">
          <cell r="D150">
            <v>8015</v>
          </cell>
        </row>
        <row r="151">
          <cell r="D151">
            <v>9766</v>
          </cell>
        </row>
        <row r="152">
          <cell r="D152">
            <v>12542</v>
          </cell>
        </row>
        <row r="155">
          <cell r="D155">
            <v>3230</v>
          </cell>
        </row>
        <row r="156">
          <cell r="D156">
            <v>3230</v>
          </cell>
        </row>
        <row r="157">
          <cell r="D157">
            <v>4806</v>
          </cell>
        </row>
        <row r="158">
          <cell r="D158">
            <v>3051</v>
          </cell>
        </row>
        <row r="159">
          <cell r="D159">
            <v>4520</v>
          </cell>
        </row>
        <row r="160">
          <cell r="D160">
            <v>4520</v>
          </cell>
        </row>
        <row r="161">
          <cell r="D161">
            <v>3490</v>
          </cell>
        </row>
        <row r="162">
          <cell r="D162">
            <v>4806</v>
          </cell>
        </row>
        <row r="163">
          <cell r="D163">
            <v>5242</v>
          </cell>
        </row>
        <row r="164">
          <cell r="D164">
            <v>5918</v>
          </cell>
        </row>
        <row r="165">
          <cell r="D165">
            <v>6868</v>
          </cell>
        </row>
        <row r="166">
          <cell r="D166">
            <v>6821</v>
          </cell>
        </row>
        <row r="167">
          <cell r="D167">
            <v>4847</v>
          </cell>
        </row>
        <row r="168">
          <cell r="D168">
            <v>9040</v>
          </cell>
        </row>
        <row r="169">
          <cell r="D169">
            <v>10166</v>
          </cell>
        </row>
        <row r="170">
          <cell r="D170">
            <v>5740</v>
          </cell>
        </row>
        <row r="171">
          <cell r="D171">
            <v>6460</v>
          </cell>
        </row>
        <row r="172">
          <cell r="D172">
            <v>7027</v>
          </cell>
        </row>
        <row r="173">
          <cell r="D173">
            <v>7108</v>
          </cell>
        </row>
        <row r="174">
          <cell r="D174">
            <v>7933</v>
          </cell>
        </row>
        <row r="175">
          <cell r="D175">
            <v>8402</v>
          </cell>
        </row>
        <row r="176">
          <cell r="D176">
            <v>13642</v>
          </cell>
        </row>
        <row r="177">
          <cell r="D177">
            <v>9695</v>
          </cell>
        </row>
        <row r="178">
          <cell r="D178">
            <v>10539</v>
          </cell>
        </row>
        <row r="179">
          <cell r="D179">
            <v>11309</v>
          </cell>
        </row>
        <row r="180">
          <cell r="D180">
            <v>14053</v>
          </cell>
        </row>
        <row r="181">
          <cell r="D181">
            <v>11900</v>
          </cell>
        </row>
        <row r="182">
          <cell r="D182">
            <v>12206</v>
          </cell>
        </row>
        <row r="183">
          <cell r="D183">
            <v>13120</v>
          </cell>
        </row>
        <row r="184">
          <cell r="D184">
            <v>15107</v>
          </cell>
        </row>
        <row r="185">
          <cell r="D185">
            <v>16172</v>
          </cell>
        </row>
        <row r="186">
          <cell r="D186">
            <v>17122</v>
          </cell>
        </row>
        <row r="187">
          <cell r="D187">
            <v>21081</v>
          </cell>
        </row>
        <row r="188">
          <cell r="D188">
            <v>19835</v>
          </cell>
        </row>
        <row r="191">
          <cell r="D191">
            <v>90266</v>
          </cell>
        </row>
        <row r="192">
          <cell r="D192">
            <v>148338</v>
          </cell>
        </row>
        <row r="193">
          <cell r="D193">
            <v>122743</v>
          </cell>
        </row>
        <row r="194">
          <cell r="D194">
            <v>62832</v>
          </cell>
        </row>
        <row r="195">
          <cell r="D195">
            <v>90068</v>
          </cell>
        </row>
        <row r="196">
          <cell r="D196">
            <v>98857</v>
          </cell>
        </row>
        <row r="199">
          <cell r="D199">
            <v>26254</v>
          </cell>
        </row>
        <row r="200">
          <cell r="D200">
            <v>9629</v>
          </cell>
        </row>
        <row r="201">
          <cell r="D201">
            <v>11706</v>
          </cell>
        </row>
        <row r="202">
          <cell r="D202">
            <v>4376</v>
          </cell>
        </row>
        <row r="203">
          <cell r="D203">
            <v>3900</v>
          </cell>
        </row>
        <row r="204">
          <cell r="D204">
            <v>950</v>
          </cell>
        </row>
        <row r="205">
          <cell r="D205">
            <v>636</v>
          </cell>
        </row>
        <row r="206">
          <cell r="D206">
            <v>1264</v>
          </cell>
        </row>
        <row r="207">
          <cell r="D207">
            <v>24700</v>
          </cell>
        </row>
        <row r="208">
          <cell r="D208">
            <v>2520</v>
          </cell>
        </row>
        <row r="209">
          <cell r="D209">
            <v>1522</v>
          </cell>
        </row>
        <row r="210">
          <cell r="D210">
            <v>2940</v>
          </cell>
        </row>
        <row r="211">
          <cell r="D211">
            <v>1984</v>
          </cell>
        </row>
        <row r="212">
          <cell r="D212">
            <v>2047</v>
          </cell>
        </row>
        <row r="213">
          <cell r="D213">
            <v>2047</v>
          </cell>
        </row>
        <row r="216">
          <cell r="D216">
            <v>2486</v>
          </cell>
        </row>
      </sheetData>
      <sheetData sheetId="6">
        <row r="2">
          <cell r="C2">
            <v>4976</v>
          </cell>
        </row>
        <row r="13">
          <cell r="C13">
            <v>15850</v>
          </cell>
        </row>
        <row r="14">
          <cell r="C14">
            <v>17413</v>
          </cell>
        </row>
        <row r="15">
          <cell r="C15">
            <v>19019</v>
          </cell>
        </row>
        <row r="16">
          <cell r="C16">
            <v>22280</v>
          </cell>
        </row>
        <row r="17">
          <cell r="C17">
            <v>28418</v>
          </cell>
        </row>
        <row r="18">
          <cell r="C18">
            <v>31005</v>
          </cell>
        </row>
        <row r="19">
          <cell r="C19">
            <v>36634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P"/>
      <sheetName val="1.NP"/>
      <sheetName val="2.NP"/>
      <sheetName val="3.NP"/>
      <sheetName val="4.NP"/>
      <sheetName val="CENY S"/>
      <sheetName val="CENY K"/>
      <sheetName val="PRISTROJE"/>
      <sheetName val="DIGESTORE"/>
      <sheetName val="JEDNOSTR.LAB.ST."/>
      <sheetName val="OBOUSTR.LAB.ST."/>
      <sheetName val="MYCÍ STOLY"/>
      <sheetName val="PRACOVNÍ STOLY"/>
      <sheetName val="SKRINKY POD STOLY"/>
      <sheetName val="KONTEJNERY"/>
      <sheetName val="ZAVESNE SKRINKY"/>
      <sheetName val="SKRINE"/>
      <sheetName val="REGALY"/>
      <sheetName val="BEZPEC.SKRINE"/>
      <sheetName val="OSTATNÍ NAB"/>
      <sheetName val="REKAP"/>
      <sheetName val="Celková rekapitulace"/>
      <sheetName val="Celková rekapitulace 133240"/>
      <sheetName val="Přístroje 133240"/>
      <sheetName val="INV_Přístroje_130720"/>
      <sheetName val="Přístroje"/>
      <sheetName val="Přístroje_rozdělení"/>
      <sheetName val="INV_Přístroje_ke kontrole"/>
      <sheetName val="INV_Přístroje_ŘV"/>
      <sheetName val="NIV_Přístroje_130720"/>
      <sheetName val="AV"/>
      <sheetName val="Laboratoře_060820"/>
      <sheetName val="Laboratoře_160720"/>
      <sheetName val="T00 - Mobilní interiér"/>
      <sheetName val="Laboratoře"/>
      <sheetName val="K40 - AV technika (samost..."/>
      <sheetName val="T20 - Interiér_akt"/>
      <sheetName val="T20 - Interiér"/>
      <sheetName val="PS03.2 - Technologie pite..."/>
      <sheetName val="PS04 - Technologie vyšetř..."/>
      <sheetName val="Rek IT 133240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/>
      <sheetData sheetId="1"/>
      <sheetData sheetId="2"/>
      <sheetData sheetId="3"/>
      <sheetData sheetId="4"/>
      <sheetData sheetId="5">
        <row r="2">
          <cell r="D2">
            <v>228565</v>
          </cell>
        </row>
        <row r="3">
          <cell r="D3">
            <v>250386</v>
          </cell>
        </row>
        <row r="4">
          <cell r="D4">
            <v>272632</v>
          </cell>
        </row>
        <row r="6">
          <cell r="D6">
            <v>8593</v>
          </cell>
        </row>
        <row r="7">
          <cell r="D7">
            <v>16215</v>
          </cell>
        </row>
        <row r="8">
          <cell r="D8">
            <v>10344</v>
          </cell>
        </row>
        <row r="9">
          <cell r="D9">
            <v>25759</v>
          </cell>
        </row>
        <row r="10">
          <cell r="D10">
            <v>13652</v>
          </cell>
        </row>
        <row r="11">
          <cell r="D11">
            <v>13652</v>
          </cell>
        </row>
        <row r="12">
          <cell r="D12">
            <v>9264</v>
          </cell>
        </row>
        <row r="13">
          <cell r="D13">
            <v>9565</v>
          </cell>
        </row>
        <row r="14">
          <cell r="D14">
            <v>12003</v>
          </cell>
        </row>
        <row r="15">
          <cell r="D15">
            <v>46694</v>
          </cell>
        </row>
        <row r="16">
          <cell r="D16">
            <v>16154</v>
          </cell>
        </row>
        <row r="17">
          <cell r="D17">
            <v>11727</v>
          </cell>
        </row>
        <row r="18">
          <cell r="D18">
            <v>15444</v>
          </cell>
        </row>
        <row r="19">
          <cell r="D19">
            <v>17431</v>
          </cell>
        </row>
        <row r="22">
          <cell r="D22">
            <v>17440</v>
          </cell>
        </row>
        <row r="23">
          <cell r="D23">
            <v>17797</v>
          </cell>
        </row>
        <row r="24">
          <cell r="D24">
            <v>54480</v>
          </cell>
        </row>
        <row r="25">
          <cell r="D25">
            <v>20905</v>
          </cell>
        </row>
        <row r="26">
          <cell r="D26">
            <v>66545</v>
          </cell>
        </row>
        <row r="27">
          <cell r="D27">
            <v>24015</v>
          </cell>
        </row>
        <row r="30">
          <cell r="D30">
            <v>38134</v>
          </cell>
        </row>
        <row r="31">
          <cell r="D31">
            <v>35682</v>
          </cell>
        </row>
        <row r="32">
          <cell r="D32">
            <v>14065</v>
          </cell>
        </row>
        <row r="33">
          <cell r="D33">
            <v>38186</v>
          </cell>
        </row>
        <row r="34">
          <cell r="D34">
            <v>13145</v>
          </cell>
        </row>
        <row r="35">
          <cell r="D35">
            <v>39385</v>
          </cell>
        </row>
        <row r="36">
          <cell r="D36">
            <v>58417</v>
          </cell>
        </row>
        <row r="37">
          <cell r="D37">
            <v>24840</v>
          </cell>
        </row>
        <row r="38">
          <cell r="D38">
            <v>18336</v>
          </cell>
        </row>
        <row r="39">
          <cell r="D39">
            <v>47404</v>
          </cell>
        </row>
        <row r="40">
          <cell r="D40">
            <v>61039</v>
          </cell>
        </row>
        <row r="41">
          <cell r="D41">
            <v>58631</v>
          </cell>
        </row>
        <row r="42">
          <cell r="D42">
            <v>14212</v>
          </cell>
        </row>
        <row r="43">
          <cell r="D43">
            <v>17862</v>
          </cell>
        </row>
        <row r="44">
          <cell r="D44">
            <v>24028</v>
          </cell>
        </row>
        <row r="45">
          <cell r="D45">
            <v>18185</v>
          </cell>
        </row>
        <row r="48">
          <cell r="D48">
            <v>5477</v>
          </cell>
        </row>
        <row r="49">
          <cell r="D49">
            <v>5529</v>
          </cell>
        </row>
        <row r="50">
          <cell r="D50">
            <v>6277</v>
          </cell>
        </row>
        <row r="51">
          <cell r="D51">
            <v>6329</v>
          </cell>
        </row>
        <row r="52">
          <cell r="D52">
            <v>10929</v>
          </cell>
        </row>
        <row r="53">
          <cell r="D53">
            <v>7150</v>
          </cell>
        </row>
        <row r="54">
          <cell r="D54">
            <v>7197</v>
          </cell>
        </row>
        <row r="55">
          <cell r="D55">
            <v>18463</v>
          </cell>
        </row>
        <row r="56">
          <cell r="D56">
            <v>7516</v>
          </cell>
        </row>
        <row r="57">
          <cell r="D57">
            <v>8144</v>
          </cell>
        </row>
        <row r="58">
          <cell r="D58">
            <v>13041</v>
          </cell>
        </row>
        <row r="59">
          <cell r="D59">
            <v>11389</v>
          </cell>
        </row>
        <row r="60">
          <cell r="D60">
            <v>8016</v>
          </cell>
        </row>
        <row r="61">
          <cell r="D61">
            <v>7165</v>
          </cell>
        </row>
        <row r="62">
          <cell r="D62">
            <v>7216</v>
          </cell>
        </row>
        <row r="63">
          <cell r="D63">
            <v>8404</v>
          </cell>
        </row>
        <row r="64">
          <cell r="D64">
            <v>8565</v>
          </cell>
        </row>
        <row r="65">
          <cell r="D65">
            <v>8731</v>
          </cell>
        </row>
        <row r="66">
          <cell r="D66">
            <v>7308</v>
          </cell>
        </row>
        <row r="67">
          <cell r="D67">
            <v>9510</v>
          </cell>
        </row>
        <row r="68">
          <cell r="D68">
            <v>32785</v>
          </cell>
        </row>
        <row r="69">
          <cell r="D69">
            <v>14869</v>
          </cell>
        </row>
        <row r="70">
          <cell r="D70">
            <v>6655</v>
          </cell>
        </row>
        <row r="71">
          <cell r="D71">
            <v>8344</v>
          </cell>
        </row>
        <row r="72">
          <cell r="D72">
            <v>9565</v>
          </cell>
        </row>
        <row r="73">
          <cell r="D73">
            <v>9767</v>
          </cell>
        </row>
        <row r="74">
          <cell r="D74">
            <v>10065</v>
          </cell>
        </row>
        <row r="75">
          <cell r="D75">
            <v>14232</v>
          </cell>
        </row>
        <row r="76">
          <cell r="D76">
            <v>10565</v>
          </cell>
        </row>
        <row r="77">
          <cell r="D77">
            <v>38081</v>
          </cell>
        </row>
        <row r="78">
          <cell r="D78">
            <v>9386</v>
          </cell>
        </row>
        <row r="79">
          <cell r="D79">
            <v>21139</v>
          </cell>
        </row>
        <row r="80">
          <cell r="D80">
            <v>19206</v>
          </cell>
        </row>
        <row r="81">
          <cell r="D81">
            <v>10807</v>
          </cell>
        </row>
        <row r="82">
          <cell r="D82">
            <v>14503</v>
          </cell>
        </row>
        <row r="83">
          <cell r="D83">
            <v>9164</v>
          </cell>
        </row>
        <row r="84">
          <cell r="D84">
            <v>11207</v>
          </cell>
        </row>
        <row r="85">
          <cell r="D85">
            <v>11207</v>
          </cell>
        </row>
        <row r="86">
          <cell r="D86">
            <v>19206</v>
          </cell>
        </row>
        <row r="87">
          <cell r="D87">
            <v>46694</v>
          </cell>
        </row>
        <row r="88">
          <cell r="D88">
            <v>12402</v>
          </cell>
        </row>
        <row r="89">
          <cell r="D89">
            <v>21139</v>
          </cell>
        </row>
        <row r="90">
          <cell r="D90">
            <v>11641</v>
          </cell>
        </row>
        <row r="93">
          <cell r="D93">
            <v>4016</v>
          </cell>
        </row>
        <row r="94">
          <cell r="D94">
            <v>4132</v>
          </cell>
        </row>
        <row r="95">
          <cell r="D95">
            <v>5357</v>
          </cell>
        </row>
        <row r="96">
          <cell r="D96">
            <v>5813</v>
          </cell>
        </row>
        <row r="97">
          <cell r="D97">
            <v>6428</v>
          </cell>
        </row>
        <row r="98">
          <cell r="D98">
            <v>3045</v>
          </cell>
        </row>
        <row r="99">
          <cell r="D99">
            <v>4518</v>
          </cell>
        </row>
        <row r="100">
          <cell r="D100">
            <v>6136</v>
          </cell>
        </row>
        <row r="101">
          <cell r="D101">
            <v>4619</v>
          </cell>
        </row>
        <row r="102">
          <cell r="D102">
            <v>4862</v>
          </cell>
        </row>
        <row r="103">
          <cell r="D103">
            <v>5555</v>
          </cell>
        </row>
        <row r="104">
          <cell r="D104">
            <v>4345</v>
          </cell>
        </row>
        <row r="105">
          <cell r="D105">
            <v>5062</v>
          </cell>
        </row>
        <row r="106">
          <cell r="D106">
            <v>6721</v>
          </cell>
        </row>
        <row r="109">
          <cell r="D109">
            <v>3832</v>
          </cell>
        </row>
        <row r="110">
          <cell r="D110">
            <v>3989</v>
          </cell>
        </row>
        <row r="111">
          <cell r="D111">
            <v>4159</v>
          </cell>
        </row>
        <row r="112">
          <cell r="D112">
            <v>5291</v>
          </cell>
        </row>
        <row r="113">
          <cell r="D113">
            <v>5577</v>
          </cell>
        </row>
        <row r="114">
          <cell r="D114">
            <v>5855</v>
          </cell>
        </row>
        <row r="117">
          <cell r="D117">
            <v>2760</v>
          </cell>
        </row>
        <row r="118">
          <cell r="D118">
            <v>3703</v>
          </cell>
        </row>
        <row r="119">
          <cell r="D119">
            <v>1716</v>
          </cell>
        </row>
        <row r="120">
          <cell r="D120">
            <v>1860</v>
          </cell>
        </row>
        <row r="121">
          <cell r="D121">
            <v>4561</v>
          </cell>
        </row>
        <row r="122">
          <cell r="D122">
            <v>3432</v>
          </cell>
        </row>
        <row r="125">
          <cell r="D125">
            <v>5677</v>
          </cell>
        </row>
        <row r="126">
          <cell r="D126">
            <v>7936</v>
          </cell>
        </row>
        <row r="127">
          <cell r="D127">
            <v>8197</v>
          </cell>
        </row>
        <row r="128">
          <cell r="D128">
            <v>8880</v>
          </cell>
        </row>
        <row r="129">
          <cell r="D129">
            <v>8880</v>
          </cell>
        </row>
        <row r="130">
          <cell r="D130">
            <v>10067</v>
          </cell>
        </row>
        <row r="131">
          <cell r="D131">
            <v>14128</v>
          </cell>
        </row>
        <row r="132">
          <cell r="D132">
            <v>13915</v>
          </cell>
        </row>
        <row r="133">
          <cell r="D133">
            <v>13542</v>
          </cell>
        </row>
        <row r="134">
          <cell r="D134">
            <v>6992</v>
          </cell>
        </row>
        <row r="135">
          <cell r="D135">
            <v>10353</v>
          </cell>
        </row>
        <row r="136">
          <cell r="D136">
            <v>8015</v>
          </cell>
        </row>
        <row r="137">
          <cell r="D137">
            <v>9766</v>
          </cell>
        </row>
        <row r="141">
          <cell r="D141">
            <v>3230</v>
          </cell>
        </row>
        <row r="142">
          <cell r="D142">
            <v>3230</v>
          </cell>
        </row>
        <row r="143">
          <cell r="D143">
            <v>4806</v>
          </cell>
        </row>
        <row r="144">
          <cell r="D144">
            <v>3051</v>
          </cell>
        </row>
        <row r="145">
          <cell r="D145">
            <v>4520</v>
          </cell>
        </row>
        <row r="146">
          <cell r="D146">
            <v>4520</v>
          </cell>
        </row>
        <row r="147">
          <cell r="D147">
            <v>3490</v>
          </cell>
        </row>
        <row r="148">
          <cell r="D148">
            <v>4806</v>
          </cell>
        </row>
        <row r="149">
          <cell r="D149">
            <v>5242</v>
          </cell>
        </row>
        <row r="150">
          <cell r="D150">
            <v>5918</v>
          </cell>
        </row>
        <row r="151">
          <cell r="D151">
            <v>6868</v>
          </cell>
        </row>
        <row r="152">
          <cell r="D152">
            <v>6821</v>
          </cell>
        </row>
        <row r="153">
          <cell r="D153">
            <v>4847</v>
          </cell>
        </row>
        <row r="154">
          <cell r="D154">
            <v>9040</v>
          </cell>
        </row>
        <row r="155">
          <cell r="D155">
            <v>10166</v>
          </cell>
        </row>
        <row r="156">
          <cell r="D156">
            <v>5740</v>
          </cell>
        </row>
        <row r="157">
          <cell r="D157">
            <v>6460</v>
          </cell>
        </row>
        <row r="158">
          <cell r="D158">
            <v>7027</v>
          </cell>
        </row>
        <row r="159">
          <cell r="D159">
            <v>7108</v>
          </cell>
        </row>
        <row r="160">
          <cell r="D160">
            <v>7933</v>
          </cell>
        </row>
        <row r="161">
          <cell r="D161">
            <v>8402</v>
          </cell>
        </row>
        <row r="162">
          <cell r="D162">
            <v>13642</v>
          </cell>
        </row>
        <row r="163">
          <cell r="D163">
            <v>9695</v>
          </cell>
        </row>
        <row r="164">
          <cell r="D164">
            <v>10539</v>
          </cell>
        </row>
        <row r="165">
          <cell r="D165">
            <v>11309</v>
          </cell>
        </row>
        <row r="166">
          <cell r="D166">
            <v>14053</v>
          </cell>
        </row>
        <row r="167">
          <cell r="D167">
            <v>11900</v>
          </cell>
        </row>
        <row r="168">
          <cell r="D168">
            <v>12206</v>
          </cell>
        </row>
        <row r="169">
          <cell r="D169">
            <v>13120</v>
          </cell>
        </row>
        <row r="170">
          <cell r="D170">
            <v>15107</v>
          </cell>
        </row>
        <row r="171">
          <cell r="D171">
            <v>16172</v>
          </cell>
        </row>
        <row r="172">
          <cell r="D172">
            <v>17122</v>
          </cell>
        </row>
        <row r="173">
          <cell r="D173">
            <v>21081</v>
          </cell>
        </row>
        <row r="174">
          <cell r="D174">
            <v>19835</v>
          </cell>
        </row>
        <row r="177">
          <cell r="D177">
            <v>90266</v>
          </cell>
        </row>
        <row r="178">
          <cell r="D178">
            <v>148338</v>
          </cell>
        </row>
        <row r="180">
          <cell r="D180">
            <v>62832</v>
          </cell>
        </row>
        <row r="181">
          <cell r="D181">
            <v>90068</v>
          </cell>
        </row>
        <row r="182">
          <cell r="D182">
            <v>98857</v>
          </cell>
        </row>
        <row r="185">
          <cell r="D185">
            <v>26254</v>
          </cell>
        </row>
        <row r="186">
          <cell r="D186">
            <v>9629</v>
          </cell>
        </row>
        <row r="187">
          <cell r="D187">
            <v>21744</v>
          </cell>
        </row>
        <row r="188">
          <cell r="D188">
            <v>11706</v>
          </cell>
        </row>
        <row r="189">
          <cell r="D189">
            <v>4376</v>
          </cell>
        </row>
        <row r="190">
          <cell r="D190">
            <v>3900</v>
          </cell>
        </row>
        <row r="191">
          <cell r="D191">
            <v>950</v>
          </cell>
        </row>
        <row r="192">
          <cell r="D192">
            <v>636</v>
          </cell>
        </row>
        <row r="193">
          <cell r="D193">
            <v>1264</v>
          </cell>
        </row>
        <row r="194">
          <cell r="D194">
            <v>24700</v>
          </cell>
        </row>
        <row r="195">
          <cell r="D195">
            <v>2520</v>
          </cell>
        </row>
        <row r="196">
          <cell r="D196">
            <v>1522</v>
          </cell>
        </row>
        <row r="197">
          <cell r="D197">
            <v>2940</v>
          </cell>
        </row>
        <row r="198">
          <cell r="D198">
            <v>1984</v>
          </cell>
        </row>
        <row r="199">
          <cell r="D199">
            <v>2047</v>
          </cell>
        </row>
        <row r="200">
          <cell r="D200">
            <v>2047</v>
          </cell>
        </row>
      </sheetData>
      <sheetData sheetId="6">
        <row r="2">
          <cell r="C2">
            <v>4976</v>
          </cell>
        </row>
        <row r="3">
          <cell r="C3">
            <v>1778</v>
          </cell>
        </row>
        <row r="4">
          <cell r="C4">
            <v>1185</v>
          </cell>
        </row>
        <row r="5">
          <cell r="C5">
            <v>1185</v>
          </cell>
        </row>
        <row r="6">
          <cell r="C6">
            <v>627</v>
          </cell>
        </row>
        <row r="7">
          <cell r="C7">
            <v>1248</v>
          </cell>
        </row>
        <row r="8">
          <cell r="C8">
            <v>350</v>
          </cell>
        </row>
        <row r="9">
          <cell r="C9">
            <v>1838</v>
          </cell>
        </row>
        <row r="13">
          <cell r="C13">
            <v>15850</v>
          </cell>
        </row>
        <row r="14">
          <cell r="C14">
            <v>17413</v>
          </cell>
        </row>
        <row r="15">
          <cell r="C15">
            <v>19019</v>
          </cell>
        </row>
        <row r="16">
          <cell r="C16">
            <v>22280</v>
          </cell>
        </row>
        <row r="17">
          <cell r="C17">
            <v>28418</v>
          </cell>
        </row>
        <row r="18">
          <cell r="C18">
            <v>31005</v>
          </cell>
        </row>
        <row r="19">
          <cell r="C19">
            <v>36634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8">
          <cell r="C38">
            <v>1.20959134</v>
          </cell>
        </row>
      </sheetData>
      <sheetData sheetId="22"/>
      <sheetData sheetId="23"/>
      <sheetData sheetId="24"/>
      <sheetData sheetId="25">
        <row r="1002">
          <cell r="C1002">
            <v>1.20962053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 ZV"/>
      <sheetName val="Krytí"/>
      <sheetName val="Rozpočet_zjednodušený"/>
      <sheetName val="FP_prognóza"/>
      <sheetName val="FP_9_změna milníků"/>
      <sheetName val="FP_9"/>
      <sheetName val="FP_8"/>
      <sheetName val="FP_7"/>
      <sheetName val="FP_6"/>
      <sheetName val="FP_4_PZ_milníky_snižení zál"/>
      <sheetName val="Fond pracovni doby"/>
      <sheetName val="FP_4_PZ_milníky"/>
      <sheetName val="HMG_podrobný"/>
      <sheetName val="Indexy - stavba"/>
      <sheetName val="Indexy - stavba_ceny"/>
      <sheetName val="VZ- uhrazené"/>
      <sheetName val="SD_1"/>
      <sheetName val="SD_2"/>
      <sheetName val="Rozpočet"/>
      <sheetName val="Podklad ZV_NV"/>
      <sheetName val="Gemo_Metrostav"/>
      <sheetName val="Dofinancování"/>
      <sheetName val="VZ zhotovitel"/>
      <sheetName val="VZ zhotovitel (3)"/>
      <sheetName val="VZ zhotovitel (2)"/>
      <sheetName val="Indexy - stavba_ceny (2)"/>
      <sheetName val="HMG_realizace (2)"/>
      <sheetName val="Výpočty způsobilosti_nové"/>
      <sheetName val="Kontrola finančního plánu_N3"/>
      <sheetName val="FP_2_ZoP"/>
      <sheetName val="FP_4_ZoP"/>
      <sheetName val="FP_3_ZoP"/>
      <sheetName val="Osobni"/>
      <sheetName val="HMG_realizace"/>
      <sheetName val="Výpočty způsobilosti_staré"/>
      <sheetName val="Stroje_INV"/>
      <sheetName val="Stroje_NIV"/>
      <sheetName val="VŘ"/>
      <sheetName val="KA"/>
      <sheetName val="Tabulky_realizace_150120_2"/>
    </sheetNames>
    <sheetDataSet>
      <sheetData sheetId="0">
        <row r="39">
          <cell r="AN39">
            <v>1.20962053</v>
          </cell>
        </row>
      </sheetData>
      <sheetData sheetId="1">
        <row r="29">
          <cell r="C29">
            <v>1.202356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1">
          <cell r="V61">
            <v>3</v>
          </cell>
        </row>
        <row r="84">
          <cell r="V84">
            <v>3</v>
          </cell>
        </row>
      </sheetData>
      <sheetData sheetId="17">
        <row r="272">
          <cell r="R272">
            <v>225343.05</v>
          </cell>
        </row>
        <row r="296">
          <cell r="R296">
            <v>250430.25</v>
          </cell>
        </row>
        <row r="297">
          <cell r="R297">
            <v>1669535</v>
          </cell>
        </row>
      </sheetData>
      <sheetData sheetId="18"/>
      <sheetData sheetId="19">
        <row r="728">
          <cell r="AB728">
            <v>0.99280000000000002</v>
          </cell>
        </row>
        <row r="744">
          <cell r="AB744">
            <v>0.89539999999999997</v>
          </cell>
        </row>
        <row r="753">
          <cell r="AB753">
            <v>0.82389999999999997</v>
          </cell>
        </row>
        <row r="759">
          <cell r="E759">
            <v>1.20962053</v>
          </cell>
        </row>
        <row r="763">
          <cell r="AC763">
            <v>0.98360000000000003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G_realizace (2)"/>
      <sheetName val="SD_1"/>
      <sheetName val="SD_2"/>
      <sheetName val="Kontrola finančního plánu_N3"/>
      <sheetName val="Rozpočet"/>
      <sheetName val="HMG_podrobný"/>
      <sheetName val="Podklad ZV_NV"/>
      <sheetName val="Osobni"/>
      <sheetName val="HMG_realizace"/>
      <sheetName val="Výpočty způsobilosti"/>
      <sheetName val="Stroje_INV"/>
      <sheetName val="Stroje_NIV"/>
      <sheetName val="VŘ"/>
    </sheetNames>
    <sheetDataSet>
      <sheetData sheetId="0"/>
      <sheetData sheetId="1"/>
      <sheetData sheetId="2">
        <row r="119">
          <cell r="P119">
            <v>31963.5</v>
          </cell>
        </row>
        <row r="120">
          <cell r="P120">
            <v>213090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_1"/>
      <sheetName val="SD_2"/>
      <sheetName val="Kontrola finančního plánu_N3"/>
      <sheetName val="Rozpočet"/>
      <sheetName val="HMG_podrobný"/>
      <sheetName val="Podklad ZV_NV"/>
      <sheetName val="Osobni"/>
      <sheetName val="HMG_realizace"/>
      <sheetName val="Výpočty způsobilosti"/>
      <sheetName val="Stroje_INV"/>
      <sheetName val="Stroje_NIV"/>
      <sheetName val="VŘ"/>
    </sheetNames>
    <sheetDataSet>
      <sheetData sheetId="0"/>
      <sheetData sheetId="1"/>
      <sheetData sheetId="2"/>
      <sheetData sheetId="3"/>
      <sheetData sheetId="4"/>
      <sheetData sheetId="5">
        <row r="728">
          <cell r="V728">
            <v>0.99209999999999998</v>
          </cell>
        </row>
        <row r="744">
          <cell r="V744">
            <v>0.89080000000000004</v>
          </cell>
        </row>
        <row r="753">
          <cell r="V753">
            <v>0.81410000000000005</v>
          </cell>
        </row>
        <row r="756">
          <cell r="E756">
            <v>1.20959134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JP"/>
      <sheetName val="Přehled 100915"/>
      <sheetName val="Přehled 080715_3vlna"/>
      <sheetName val="3_vlna"/>
      <sheetName val="Přehled 080715"/>
      <sheetName val="Seznam přístrojů"/>
      <sheetName val="Přehled 281014"/>
      <sheetName val="Přehled"/>
      <sheetName val="Přehled UniMeC"/>
      <sheetName val="Přehled (2)"/>
      <sheetName val="Pořadí"/>
      <sheetName val="část 20 lednice"/>
      <sheetName val="část 21 laborat přísl"/>
      <sheetName val="část 14"/>
      <sheetName val="část 15"/>
      <sheetName val="část 16"/>
      <sheetName val="Placeno v prosinci 14"/>
      <sheetName val="List2"/>
      <sheetName val="Medic. plyny"/>
      <sheetName val="UniMeC seznam přístrojů"/>
      <sheetName val="UniMeC majetek"/>
      <sheetName val="Schoeller UV lampy"/>
      <sheetName val="Klima bioch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27">
          <cell r="K527">
            <v>1.202944</v>
          </cell>
        </row>
        <row r="528">
          <cell r="K528">
            <v>1.21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OVV"/>
      <sheetName val="OVV2"/>
      <sheetName val="CENY S"/>
      <sheetName val="CENY K"/>
      <sheetName val="PRISTROJE"/>
      <sheetName val="DIGESTORE"/>
      <sheetName val="JEDNOSTR.LAB.ST."/>
      <sheetName val="OBOUSTR.LAB.ST."/>
      <sheetName val="MYCÍ STOLY"/>
      <sheetName val="PRACOVNÍ STOLY"/>
      <sheetName val="SKRINKY POD STOLY"/>
      <sheetName val="KONTEJNERY"/>
      <sheetName val="ZAVESNE SKRINKY"/>
      <sheetName val="SKRINE"/>
      <sheetName val="REGALY"/>
      <sheetName val="BEZPEC.SKRINE"/>
      <sheetName val="OSTATNÍ NAB"/>
    </sheetNames>
    <sheetDataSet>
      <sheetData sheetId="0" refreshError="1"/>
      <sheetData sheetId="1" refreshError="1"/>
      <sheetData sheetId="2" refreshError="1"/>
      <sheetData sheetId="3">
        <row r="2">
          <cell r="D2">
            <v>228565</v>
          </cell>
        </row>
      </sheetData>
      <sheetData sheetId="4">
        <row r="2">
          <cell r="C2">
            <v>4976</v>
          </cell>
        </row>
        <row r="3">
          <cell r="C3">
            <v>1778</v>
          </cell>
        </row>
        <row r="4">
          <cell r="C4">
            <v>1185</v>
          </cell>
        </row>
        <row r="5">
          <cell r="C5">
            <v>1185</v>
          </cell>
        </row>
        <row r="6">
          <cell r="C6">
            <v>627</v>
          </cell>
        </row>
        <row r="7">
          <cell r="C7">
            <v>1248</v>
          </cell>
        </row>
        <row r="8">
          <cell r="C8">
            <v>350</v>
          </cell>
        </row>
        <row r="9">
          <cell r="C9">
            <v>1838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místností přepočet  RDS"/>
      <sheetName val="VPU_SoD"/>
      <sheetName val="VPU_Dodatek"/>
      <sheetName val="Přehled - souhrn"/>
      <sheetName val="Přehled  bez podílového financo"/>
      <sheetName val="Přehled "/>
      <sheetName val="Tabulka místností přepočet NVZV"/>
      <sheetName val="Navýšení VPU"/>
      <sheetName val="List1"/>
      <sheetName val="Archeologové"/>
      <sheetName val="Tabulka místností vs zadání"/>
      <sheetName val="Rekapitulace"/>
      <sheetName val="Rekapitulace stavby"/>
      <sheetName val="Rozdělení infrastruktury"/>
      <sheetName val="Tabulka místností"/>
      <sheetName val="A00-ARS_G"/>
      <sheetName val="A00 - ARS"/>
      <sheetName val="B00 - Statika_G"/>
      <sheetName val="B00 - Statika"/>
      <sheetName val="DOO - ZTI_G"/>
      <sheetName val="D00 - ZTI"/>
      <sheetName val="F00 - Zařízení pro vytápě..."/>
      <sheetName val="G00 - Zařízení pro ochlaz..."/>
      <sheetName val="H00 - VZT"/>
      <sheetName val="J00 - Silnoproudá elektro..."/>
      <sheetName val="K40 - AV Technika"/>
      <sheetName val="L00 - MaR"/>
      <sheetName val="R00 - SOZ"/>
      <sheetName val="T00 - Interiér"/>
      <sheetName val="A00 - ARS_01"/>
      <sheetName val="B00 - Statika_01"/>
      <sheetName val="D00 - ZTI_01"/>
      <sheetName val="F00 - Zařízení pro vytápě..._01"/>
      <sheetName val="G00 - Zařízení pro ochlaz..._01"/>
      <sheetName val="H00 - VZT_01"/>
      <sheetName val="J00 - Silnoproudá elektro..._01"/>
      <sheetName val="L00 - MaR_01"/>
      <sheetName val="R00 - SOZ_01"/>
      <sheetName val="T00 - Interiér_01"/>
      <sheetName val="A00 - ARS_02"/>
      <sheetName val="B00 - Statika_02"/>
      <sheetName val="D00 - ZTI_02"/>
      <sheetName val="F00 - Zařízení pro vytápě..._02"/>
      <sheetName val="G00 - Zařízení pro ochlaz..._02"/>
      <sheetName val="H00 - VZT_02"/>
      <sheetName val="J00 - Silnoproudá elektro..._02"/>
      <sheetName val="L00 - MaR_02"/>
      <sheetName val="T00 - Interiér_02"/>
      <sheetName val="A00 - ARS_03"/>
      <sheetName val="B10 - Zajištění stavební ..."/>
      <sheetName val="B20 - Betonové konstrukce"/>
      <sheetName val="B30 - Ocelové konstrukce"/>
      <sheetName val="J00 - Silnoproudá elektro..._03"/>
      <sheetName val="A00 - Architektonicko- st..."/>
      <sheetName val="B00 - Stavbeně konstrukčn..."/>
      <sheetName val="D00 - ZTI_03"/>
      <sheetName val="F00 - Zařízení pro vytápě..._03"/>
      <sheetName val="H00 - VZT_03"/>
      <sheetName val="J00 - Silnoproudá elektro..._04"/>
      <sheetName val="K10 - STR, STA- Informačn..."/>
      <sheetName val="K20 - PZTS, EKV, VVTV - B..."/>
      <sheetName val="K30 - EPS, ER - Požární b..."/>
      <sheetName val="M00 - Náhradní zdroj"/>
      <sheetName val="G00 - Zařízení pro ochlaz..._03"/>
      <sheetName val="L00 - MaR_03"/>
      <sheetName val="R00 - SOZ_02"/>
      <sheetName val="T00 - Interiér_03"/>
      <sheetName val="SO210 - Opěrné stěny"/>
      <sheetName val="A00 - ARS_04"/>
      <sheetName val="B00 - Statika_03"/>
      <sheetName val="D00 - ZTI_04"/>
      <sheetName val="J00 - Stavební elektroins..."/>
      <sheetName val="SO230 - Oplocení"/>
      <sheetName val="SO240 - Venkovní mobiliář"/>
      <sheetName val="SO250 - Vodní prvek"/>
      <sheetName val="IO310 - Příprava území"/>
      <sheetName val="HTU 110_G"/>
      <sheetName val="IO311.1 - HTÚ- SO110"/>
      <sheetName val="IO311.2 - HTÚ- SO120"/>
      <sheetName val="IO312.1 - ČTÚ- SO110"/>
      <sheetName val="IO312.2 - ČTÚ- SO120"/>
      <sheetName val="Komunikace_G"/>
      <sheetName val="IO320 - Komunikace a dopr..."/>
      <sheetName val="IO340 - Sadové úpravy"/>
      <sheetName val="IO411 - Úpravy vodoměrné ..."/>
      <sheetName val="IO412 - Vodovod areálový"/>
      <sheetName val="IO422 - Kanalizace areálo..."/>
      <sheetName val="IO423 - Odlučovač tuků"/>
      <sheetName val="A00 - ARS_05"/>
      <sheetName val="F00 - Zařízení pro vytápě..._04"/>
      <sheetName val="IO510 - Přípojka VN včetn..."/>
      <sheetName val="IO520 - Aerálové rozvody NN"/>
      <sheetName val="IO532 - Areálové osvětlení"/>
      <sheetName val="IO541 - Areálové datové r..."/>
      <sheetName val="IO542 - Přeložky RR tras"/>
      <sheetName val="PS01 - Gastroprovozy"/>
      <sheetName val="PS02 - Laboratorní techno..."/>
      <sheetName val="PS03 - Technologie pitevn."/>
      <sheetName val="PS04 - Technologie vyšetř..."/>
      <sheetName val="PS05 - Skladov..."/>
      <sheetName val="D00 - Rozvody laboratorní..."/>
      <sheetName val="F00 - Zařízení pro vytápě..._05"/>
      <sheetName val="F00 - Zařízení pro vytápě..._06"/>
      <sheetName val="PS09 - Dekontaminace infe..."/>
      <sheetName val="PS10 - Plynové hospodářství"/>
      <sheetName val="PS11 - Výtahy"/>
      <sheetName val="PS12 - Překážkové osvětlení"/>
      <sheetName val="VRN - Vedlejší rozpočtové..."/>
      <sheetName val="R01 - Stavební náklady vy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2">
          <cell r="BP182">
            <v>1.2096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is_komplet"/>
      <sheetName val="Rozpis_6"/>
      <sheetName val="Rozpis_5"/>
      <sheetName val="Rozpis_4"/>
      <sheetName val="Rozpis_3"/>
      <sheetName val="Rozpis_2"/>
      <sheetName val="Rozpis_1"/>
      <sheetName val="Realizační tým_ZoR"/>
      <sheetName val="Přehled"/>
      <sheetName val="Mustr"/>
      <sheetName val="1_Bejvlová"/>
      <sheetName val="2_Bejvlová"/>
      <sheetName val="3_Černíková"/>
      <sheetName val="4_Černíková"/>
      <sheetName val="5_Kočí"/>
      <sheetName val="6_Kinštová"/>
      <sheetName val="7_Pojar"/>
      <sheetName val="8_Šoukal"/>
      <sheetName val="9_Vais"/>
      <sheetName val="Fond pracovni doby"/>
      <sheetName val="List2"/>
      <sheetName val="svátky"/>
    </sheetNames>
    <sheetDataSet>
      <sheetData sheetId="0">
        <row r="44">
          <cell r="L44">
            <v>140369</v>
          </cell>
          <cell r="O44">
            <v>0</v>
          </cell>
          <cell r="P44">
            <v>47722</v>
          </cell>
          <cell r="Q44">
            <v>1963</v>
          </cell>
        </row>
        <row r="46">
          <cell r="P46">
            <v>190054</v>
          </cell>
        </row>
      </sheetData>
      <sheetData sheetId="1">
        <row r="25">
          <cell r="O25">
            <v>0</v>
          </cell>
        </row>
      </sheetData>
      <sheetData sheetId="2">
        <row r="25">
          <cell r="O25">
            <v>0</v>
          </cell>
        </row>
      </sheetData>
      <sheetData sheetId="3">
        <row r="24">
          <cell r="O24">
            <v>0</v>
          </cell>
        </row>
      </sheetData>
      <sheetData sheetId="4">
        <row r="24">
          <cell r="L24">
            <v>47262</v>
          </cell>
          <cell r="O24">
            <v>0</v>
          </cell>
          <cell r="P24">
            <v>16068</v>
          </cell>
          <cell r="Q24">
            <v>661</v>
          </cell>
        </row>
      </sheetData>
      <sheetData sheetId="5">
        <row r="23">
          <cell r="L23">
            <v>46898</v>
          </cell>
          <cell r="O23">
            <v>0</v>
          </cell>
          <cell r="P23">
            <v>15944</v>
          </cell>
          <cell r="Q23">
            <v>656</v>
          </cell>
        </row>
      </sheetData>
      <sheetData sheetId="6">
        <row r="24">
          <cell r="L24">
            <v>46209</v>
          </cell>
          <cell r="O24">
            <v>0</v>
          </cell>
          <cell r="P24">
            <v>15710</v>
          </cell>
          <cell r="Q24">
            <v>646</v>
          </cell>
        </row>
      </sheetData>
      <sheetData sheetId="7" refreshError="1"/>
      <sheetData sheetId="8">
        <row r="12">
          <cell r="A12">
            <v>1</v>
          </cell>
          <cell r="B12" t="str">
            <v>Kateřina</v>
          </cell>
          <cell r="C12" t="str">
            <v>Bejvlová</v>
          </cell>
          <cell r="D12" t="str">
            <v>administrátor projektu</v>
          </cell>
          <cell r="E12" t="str">
            <v>1.1.2.1.1.1.4</v>
          </cell>
          <cell r="F12">
            <v>0</v>
          </cell>
          <cell r="G12">
            <v>0</v>
          </cell>
          <cell r="H12">
            <v>2.5999999999999999E-2</v>
          </cell>
          <cell r="L12" t="str">
            <v>Smlouva</v>
          </cell>
          <cell r="M12">
            <v>0.2</v>
          </cell>
          <cell r="N12">
            <v>0.2</v>
          </cell>
          <cell r="O12">
            <v>0.9</v>
          </cell>
          <cell r="S12">
            <v>0</v>
          </cell>
          <cell r="T12">
            <v>0</v>
          </cell>
          <cell r="U12">
            <v>0</v>
          </cell>
          <cell r="Y12">
            <v>0.2</v>
          </cell>
          <cell r="Z12">
            <v>0.2</v>
          </cell>
          <cell r="AA12">
            <v>0.9</v>
          </cell>
          <cell r="AE12">
            <v>0</v>
          </cell>
          <cell r="AF12">
            <v>0</v>
          </cell>
          <cell r="AG12">
            <v>0</v>
          </cell>
          <cell r="AK12">
            <v>0</v>
          </cell>
          <cell r="AL12">
            <v>0</v>
          </cell>
          <cell r="AM12">
            <v>0</v>
          </cell>
          <cell r="AQ12">
            <v>0</v>
          </cell>
          <cell r="AR12">
            <v>0</v>
          </cell>
          <cell r="AS12">
            <v>0</v>
          </cell>
          <cell r="AW12">
            <v>0</v>
          </cell>
          <cell r="AX12">
            <v>0</v>
          </cell>
          <cell r="AY12">
            <v>0</v>
          </cell>
          <cell r="BC12">
            <v>0</v>
          </cell>
          <cell r="BD12">
            <v>0</v>
          </cell>
          <cell r="BE12">
            <v>0</v>
          </cell>
          <cell r="BI12" t="str">
            <v>KA 1 - ZoR a ŽoP</v>
          </cell>
          <cell r="BJ12" t="str">
            <v>kontrola podkladů a zpracování Zprávy o realizaci a Žádosti o platbu včetně příloh</v>
          </cell>
          <cell r="BK12">
            <v>2</v>
          </cell>
          <cell r="BL12" t="str">
            <v>KA 1 - Administrativa</v>
          </cell>
          <cell r="BM12" t="str">
            <v>komunikace s ostatními členy realizačního týmu</v>
          </cell>
          <cell r="BN12">
            <v>0.95</v>
          </cell>
          <cell r="BQ12">
            <v>1</v>
          </cell>
          <cell r="BR12">
            <v>0</v>
          </cell>
        </row>
        <row r="13">
          <cell r="A13">
            <v>2</v>
          </cell>
          <cell r="B13" t="str">
            <v>Kateřina</v>
          </cell>
          <cell r="C13" t="str">
            <v>Bejvlová</v>
          </cell>
          <cell r="D13" t="str">
            <v>administrativní pracovník</v>
          </cell>
          <cell r="E13" t="str">
            <v>1.1.2.1.1.1.7</v>
          </cell>
          <cell r="F13">
            <v>0</v>
          </cell>
          <cell r="G13">
            <v>0</v>
          </cell>
          <cell r="H13">
            <v>0.2</v>
          </cell>
          <cell r="L13" t="str">
            <v>Smlouva</v>
          </cell>
          <cell r="M13">
            <v>0.2</v>
          </cell>
          <cell r="N13">
            <v>0.2</v>
          </cell>
          <cell r="O13">
            <v>0.9</v>
          </cell>
          <cell r="S13">
            <v>0</v>
          </cell>
          <cell r="T13">
            <v>0</v>
          </cell>
          <cell r="U13">
            <v>0</v>
          </cell>
          <cell r="Y13">
            <v>0.2</v>
          </cell>
          <cell r="Z13">
            <v>0.2</v>
          </cell>
          <cell r="AA13">
            <v>0.9</v>
          </cell>
          <cell r="AE13">
            <v>0</v>
          </cell>
          <cell r="AF13">
            <v>0</v>
          </cell>
          <cell r="AG13">
            <v>0</v>
          </cell>
          <cell r="AK13">
            <v>0</v>
          </cell>
          <cell r="AL13">
            <v>0</v>
          </cell>
          <cell r="AM13">
            <v>0</v>
          </cell>
          <cell r="AQ13">
            <v>0</v>
          </cell>
          <cell r="AR13">
            <v>0</v>
          </cell>
          <cell r="AS13">
            <v>0</v>
          </cell>
          <cell r="AW13">
            <v>0</v>
          </cell>
          <cell r="AX13">
            <v>0</v>
          </cell>
          <cell r="AY13">
            <v>0</v>
          </cell>
          <cell r="BC13">
            <v>0</v>
          </cell>
          <cell r="BD13">
            <v>0</v>
          </cell>
          <cell r="BE13">
            <v>0</v>
          </cell>
          <cell r="BI13" t="str">
            <v>KA 1 - ZoR a ŽoP</v>
          </cell>
          <cell r="BJ13" t="str">
            <v>příprava podkladů pro ZoR a ŽoP včetně příloh (tabulka Realizační tým, příprava formulářů pracovních výkazů)</v>
          </cell>
          <cell r="BK13">
            <v>23</v>
          </cell>
          <cell r="BL13" t="str">
            <v>KA 1 - Administrativa</v>
          </cell>
          <cell r="BM13" t="str">
            <v>komunikace s ostatními členy realizačního týmu</v>
          </cell>
          <cell r="BN13">
            <v>4.4000000000000004</v>
          </cell>
          <cell r="BO13" t="str">
            <v>KA 1 - Administrativa</v>
          </cell>
          <cell r="BP13" t="str">
            <v>vedení provozní korespondence</v>
          </cell>
          <cell r="BQ13">
            <v>3</v>
          </cell>
          <cell r="BR13">
            <v>0</v>
          </cell>
        </row>
        <row r="14">
          <cell r="A14">
            <v>3</v>
          </cell>
          <cell r="B14" t="str">
            <v>Barbora</v>
          </cell>
          <cell r="C14" t="str">
            <v>Černíková</v>
          </cell>
          <cell r="D14" t="str">
            <v>administrátor projektu</v>
          </cell>
          <cell r="E14" t="str">
            <v>1.1.2.1.1.1.4</v>
          </cell>
          <cell r="F14">
            <v>2.5999999999999999E-2</v>
          </cell>
          <cell r="G14">
            <v>2.5999999999999999E-2</v>
          </cell>
          <cell r="H14">
            <v>0</v>
          </cell>
          <cell r="L14" t="str">
            <v>Smlouva</v>
          </cell>
          <cell r="M14">
            <v>1</v>
          </cell>
          <cell r="N14">
            <v>1</v>
          </cell>
          <cell r="O14">
            <v>1</v>
          </cell>
          <cell r="S14">
            <v>0</v>
          </cell>
          <cell r="T14">
            <v>0</v>
          </cell>
          <cell r="U14">
            <v>0</v>
          </cell>
          <cell r="Y14">
            <v>1</v>
          </cell>
          <cell r="Z14">
            <v>1</v>
          </cell>
          <cell r="AA14">
            <v>1</v>
          </cell>
          <cell r="AE14">
            <v>3</v>
          </cell>
          <cell r="AF14">
            <v>11</v>
          </cell>
          <cell r="AG14">
            <v>0</v>
          </cell>
          <cell r="AK14">
            <v>0</v>
          </cell>
          <cell r="AL14">
            <v>0</v>
          </cell>
          <cell r="AM14">
            <v>0</v>
          </cell>
          <cell r="AQ14">
            <v>0</v>
          </cell>
          <cell r="AR14">
            <v>0</v>
          </cell>
          <cell r="AS14">
            <v>0</v>
          </cell>
          <cell r="AW14">
            <v>0</v>
          </cell>
          <cell r="AX14">
            <v>0</v>
          </cell>
          <cell r="AY14">
            <v>0</v>
          </cell>
          <cell r="BC14">
            <v>0</v>
          </cell>
          <cell r="BD14">
            <v>0</v>
          </cell>
          <cell r="BE14">
            <v>0</v>
          </cell>
          <cell r="BI14" t="str">
            <v>KA 1 - ZoR a ŽoP</v>
          </cell>
          <cell r="BJ14" t="str">
            <v>kontrola podkladů a zpracování Zprávy o realizaci a Žádosti o platbu včetně příloh</v>
          </cell>
          <cell r="BK14">
            <v>2</v>
          </cell>
          <cell r="BL14" t="str">
            <v>KA 1 - Administrativa</v>
          </cell>
          <cell r="BM14" t="str">
            <v>komunikace s ostatními členy realizačního týmu</v>
          </cell>
          <cell r="BN14">
            <v>3</v>
          </cell>
          <cell r="BO14" t="str">
            <v>KA 1 - Administrativa</v>
          </cell>
          <cell r="BP14" t="str">
            <v>zajištění podpisů pracovních výkazů a ostatních dokumentů v rámci ZoR, ŽoP</v>
          </cell>
          <cell r="BQ14">
            <v>1.03</v>
          </cell>
          <cell r="BR14">
            <v>0</v>
          </cell>
        </row>
        <row r="15">
          <cell r="A15">
            <v>4</v>
          </cell>
          <cell r="B15" t="str">
            <v>Barbora</v>
          </cell>
          <cell r="C15" t="str">
            <v>Černíková</v>
          </cell>
          <cell r="D15" t="str">
            <v>administrativní pracovník</v>
          </cell>
          <cell r="E15" t="str">
            <v>1.1.2.1.1.1.7</v>
          </cell>
          <cell r="F15">
            <v>0.2</v>
          </cell>
          <cell r="G15">
            <v>0.2</v>
          </cell>
          <cell r="H15">
            <v>0</v>
          </cell>
          <cell r="L15" t="str">
            <v>Smlouva</v>
          </cell>
          <cell r="M15">
            <v>1</v>
          </cell>
          <cell r="N15">
            <v>1</v>
          </cell>
          <cell r="O15">
            <v>1</v>
          </cell>
          <cell r="S15">
            <v>0</v>
          </cell>
          <cell r="T15">
            <v>0</v>
          </cell>
          <cell r="U15">
            <v>0</v>
          </cell>
          <cell r="Y15">
            <v>1</v>
          </cell>
          <cell r="Z15">
            <v>1</v>
          </cell>
          <cell r="AA15">
            <v>1</v>
          </cell>
          <cell r="AE15">
            <v>0</v>
          </cell>
          <cell r="AF15">
            <v>0</v>
          </cell>
          <cell r="AG15">
            <v>0</v>
          </cell>
          <cell r="AK15">
            <v>0</v>
          </cell>
          <cell r="AL15">
            <v>0</v>
          </cell>
          <cell r="AM15">
            <v>0</v>
          </cell>
          <cell r="AQ15">
            <v>0</v>
          </cell>
          <cell r="AR15">
            <v>0</v>
          </cell>
          <cell r="AS15">
            <v>0</v>
          </cell>
          <cell r="AW15">
            <v>0</v>
          </cell>
          <cell r="AX15">
            <v>0</v>
          </cell>
          <cell r="AY15">
            <v>0</v>
          </cell>
          <cell r="BC15">
            <v>0</v>
          </cell>
          <cell r="BD15">
            <v>0</v>
          </cell>
          <cell r="BE15">
            <v>0</v>
          </cell>
          <cell r="BI15" t="str">
            <v>KA 1 - ZoR a ŽoP</v>
          </cell>
          <cell r="BJ15" t="str">
            <v>příprava podkladů pro ZoR a ŽoP včetně příloh (tabulka Realizační tým, příprava formulářů pracovních výkazů)</v>
          </cell>
          <cell r="BK15">
            <v>55</v>
          </cell>
          <cell r="BL15" t="str">
            <v>KA 1 - Administrativa</v>
          </cell>
          <cell r="BM15" t="str">
            <v>komunikace s ostatními členy realizačního týmu</v>
          </cell>
          <cell r="BN15">
            <v>11</v>
          </cell>
          <cell r="BO15" t="str">
            <v>KA 1 - Administrativa</v>
          </cell>
          <cell r="BP15" t="str">
            <v>vedení provozní korespondence</v>
          </cell>
          <cell r="BQ15">
            <v>2.8</v>
          </cell>
          <cell r="BR15">
            <v>0</v>
          </cell>
        </row>
        <row r="16">
          <cell r="A16">
            <v>5</v>
          </cell>
          <cell r="B16" t="str">
            <v>Libor</v>
          </cell>
          <cell r="C16" t="str">
            <v>Kočí</v>
          </cell>
          <cell r="D16" t="str">
            <v>projektový manažer</v>
          </cell>
          <cell r="E16" t="str">
            <v>1.1.2.1.1.1.1</v>
          </cell>
          <cell r="F16">
            <v>0.5</v>
          </cell>
          <cell r="G16">
            <v>0.5</v>
          </cell>
          <cell r="H16">
            <v>0.5</v>
          </cell>
          <cell r="L16" t="str">
            <v>Smlouva</v>
          </cell>
          <cell r="M16">
            <v>1</v>
          </cell>
          <cell r="N16">
            <v>1</v>
          </cell>
          <cell r="O16">
            <v>1</v>
          </cell>
          <cell r="S16">
            <v>0</v>
          </cell>
          <cell r="T16">
            <v>0</v>
          </cell>
          <cell r="U16">
            <v>0</v>
          </cell>
          <cell r="Y16">
            <v>1</v>
          </cell>
          <cell r="Z16">
            <v>1</v>
          </cell>
          <cell r="AA16">
            <v>1</v>
          </cell>
          <cell r="AE16">
            <v>8</v>
          </cell>
          <cell r="AF16">
            <v>5</v>
          </cell>
          <cell r="AG16">
            <v>1</v>
          </cell>
          <cell r="AK16">
            <v>0</v>
          </cell>
          <cell r="AL16">
            <v>0</v>
          </cell>
          <cell r="AM16">
            <v>0</v>
          </cell>
          <cell r="AQ16">
            <v>0</v>
          </cell>
          <cell r="AR16">
            <v>0</v>
          </cell>
          <cell r="AS16">
            <v>0</v>
          </cell>
          <cell r="AW16">
            <v>0</v>
          </cell>
          <cell r="AX16">
            <v>0</v>
          </cell>
          <cell r="AY16">
            <v>0</v>
          </cell>
          <cell r="BC16">
            <v>0</v>
          </cell>
          <cell r="BD16">
            <v>0</v>
          </cell>
          <cell r="BE16">
            <v>0</v>
          </cell>
          <cell r="BI16" t="str">
            <v>KA 1 - Koordinace</v>
          </cell>
          <cell r="BJ16" t="str">
            <v>Komunikace s ostatními členy realizačního týmu, koordinace projektu; komunikace s vedením fakulty</v>
          </cell>
          <cell r="BK16">
            <v>70</v>
          </cell>
          <cell r="BL16" t="str">
            <v>KA 5 - Administrace VZ</v>
          </cell>
          <cell r="BM16" t="str">
            <v>Reakce na žádosti uchazečů, reakce na námitky uchazečů, koordinace se zhotovitelem projektové dokumentace</v>
          </cell>
          <cell r="BN16">
            <v>80</v>
          </cell>
          <cell r="BR16">
            <v>-42</v>
          </cell>
        </row>
        <row r="17">
          <cell r="A17">
            <v>6</v>
          </cell>
          <cell r="B17" t="str">
            <v>Bára Marie</v>
          </cell>
          <cell r="C17" t="str">
            <v>Kinštová</v>
          </cell>
          <cell r="D17" t="str">
            <v>finanční manažer</v>
          </cell>
          <cell r="E17" t="str">
            <v>1.1.2.1.1.1.2</v>
          </cell>
          <cell r="F17">
            <v>7.7299999999999994E-2</v>
          </cell>
          <cell r="G17">
            <v>0.1</v>
          </cell>
          <cell r="H17">
            <v>0.1</v>
          </cell>
          <cell r="L17" t="str">
            <v>Smlouva</v>
          </cell>
          <cell r="M17">
            <v>1</v>
          </cell>
          <cell r="N17">
            <v>1</v>
          </cell>
          <cell r="O17">
            <v>1</v>
          </cell>
          <cell r="S17">
            <v>0</v>
          </cell>
          <cell r="T17">
            <v>0</v>
          </cell>
          <cell r="U17">
            <v>0</v>
          </cell>
          <cell r="Y17">
            <v>1</v>
          </cell>
          <cell r="Z17">
            <v>1</v>
          </cell>
          <cell r="AA17">
            <v>1</v>
          </cell>
          <cell r="AE17">
            <v>0</v>
          </cell>
          <cell r="AF17">
            <v>8</v>
          </cell>
          <cell r="AG17">
            <v>0</v>
          </cell>
          <cell r="AK17">
            <v>0</v>
          </cell>
          <cell r="AL17">
            <v>0</v>
          </cell>
          <cell r="AM17">
            <v>0</v>
          </cell>
          <cell r="AQ17">
            <v>0</v>
          </cell>
          <cell r="AR17">
            <v>0</v>
          </cell>
          <cell r="AS17">
            <v>0</v>
          </cell>
          <cell r="AW17">
            <v>0</v>
          </cell>
          <cell r="AX17">
            <v>0</v>
          </cell>
          <cell r="AY17">
            <v>0</v>
          </cell>
          <cell r="BC17">
            <v>0</v>
          </cell>
          <cell r="BD17">
            <v>0</v>
          </cell>
          <cell r="BE17">
            <v>0</v>
          </cell>
          <cell r="BI17" t="str">
            <v>KA 1 - Finanční řízení</v>
          </cell>
          <cell r="BJ17" t="str">
            <v>Finanční řízení projektu, kontrola souladu vynakládání finančních prostředků s pravidly OP VVV a RoPD, dohled na čerpání rozpočtu</v>
          </cell>
          <cell r="BK17">
            <v>10</v>
          </cell>
          <cell r="BL17" t="str">
            <v>KA 1 - Administrativa</v>
          </cell>
          <cell r="BM17" t="str">
            <v>komunikace s ostatními členy realizačního týmu</v>
          </cell>
          <cell r="BN17">
            <v>6</v>
          </cell>
          <cell r="BO17" t="str">
            <v>KA 1 - Účetnictví</v>
          </cell>
          <cell r="BP17" t="str">
            <v>kontrola zaúčtování jednotlivých položek, spolupráce s ekonomickým oddělením, příprava podkladů pro Žádost o platbu</v>
          </cell>
          <cell r="BQ17">
            <v>24.8</v>
          </cell>
          <cell r="BR17">
            <v>0</v>
          </cell>
        </row>
        <row r="18">
          <cell r="A18">
            <v>7</v>
          </cell>
          <cell r="B18" t="str">
            <v xml:space="preserve">Jaroslav </v>
          </cell>
          <cell r="C18" t="str">
            <v>Pojar</v>
          </cell>
          <cell r="D18" t="str">
            <v>administrátor VZ</v>
          </cell>
          <cell r="E18" t="str">
            <v>1.1.2.1.1.1.3</v>
          </cell>
          <cell r="F18">
            <v>0.14000000000000001</v>
          </cell>
          <cell r="G18">
            <v>0.14000000000000001</v>
          </cell>
          <cell r="H18">
            <v>0.14000000000000001</v>
          </cell>
          <cell r="L18" t="str">
            <v>Smlouva</v>
          </cell>
          <cell r="M18">
            <v>1</v>
          </cell>
          <cell r="N18">
            <v>1</v>
          </cell>
          <cell r="O18">
            <v>1</v>
          </cell>
          <cell r="S18">
            <v>0</v>
          </cell>
          <cell r="T18">
            <v>0</v>
          </cell>
          <cell r="U18">
            <v>0</v>
          </cell>
          <cell r="Y18">
            <v>1</v>
          </cell>
          <cell r="Z18">
            <v>1</v>
          </cell>
          <cell r="AA18">
            <v>1</v>
          </cell>
          <cell r="AE18">
            <v>1</v>
          </cell>
          <cell r="AF18">
            <v>0</v>
          </cell>
          <cell r="AG18">
            <v>1</v>
          </cell>
          <cell r="AK18">
            <v>0</v>
          </cell>
          <cell r="AL18">
            <v>0</v>
          </cell>
          <cell r="AM18">
            <v>0</v>
          </cell>
          <cell r="AQ18">
            <v>0</v>
          </cell>
          <cell r="AR18">
            <v>0</v>
          </cell>
          <cell r="AS18">
            <v>0</v>
          </cell>
          <cell r="AW18">
            <v>0</v>
          </cell>
          <cell r="AX18">
            <v>0</v>
          </cell>
          <cell r="AY18">
            <v>0</v>
          </cell>
          <cell r="BC18">
            <v>0</v>
          </cell>
          <cell r="BD18">
            <v>0</v>
          </cell>
          <cell r="BE18">
            <v>0</v>
          </cell>
          <cell r="BI18" t="str">
            <v>KA 5 - Administrace VZ</v>
          </cell>
          <cell r="BJ18" t="str">
            <v>administrativa spojená s podpisem smlouvy  VZ LFP - "UniMeC - II. etapa - TDS a koordinátor BOZP",  archivace dokumentů, administrativa spojená se zrušením zakázky na zhotovitele stavby</v>
          </cell>
          <cell r="BK18">
            <v>50</v>
          </cell>
          <cell r="BL18" t="str">
            <v>KA 1 - Administrativa</v>
          </cell>
          <cell r="BM18" t="str">
            <v>komunikace s ostatními členy realizačního týmu</v>
          </cell>
          <cell r="BN18">
            <v>7.2</v>
          </cell>
          <cell r="BO18" t="str">
            <v>KA 5 - Administrace VZ</v>
          </cell>
          <cell r="BP18" t="str">
            <v>metodická podpora ostatním členům realizačního týmu při přípravě podkladů k veřejným zakázkám</v>
          </cell>
          <cell r="BQ18">
            <v>10</v>
          </cell>
          <cell r="BR18">
            <v>0</v>
          </cell>
        </row>
        <row r="19">
          <cell r="A19">
            <v>8</v>
          </cell>
          <cell r="B19" t="str">
            <v>Adam</v>
          </cell>
          <cell r="C19" t="str">
            <v>Šoukal</v>
          </cell>
          <cell r="D19" t="str">
            <v>právník</v>
          </cell>
          <cell r="E19" t="str">
            <v>1.1.2.1.1.1.6</v>
          </cell>
          <cell r="F19">
            <v>0.1</v>
          </cell>
          <cell r="G19">
            <v>0.1</v>
          </cell>
          <cell r="H19">
            <v>0.1</v>
          </cell>
          <cell r="L19" t="str">
            <v>Smlouva</v>
          </cell>
          <cell r="M19">
            <v>1</v>
          </cell>
          <cell r="N19">
            <v>1</v>
          </cell>
          <cell r="O19">
            <v>1</v>
          </cell>
          <cell r="S19">
            <v>32</v>
          </cell>
          <cell r="T19">
            <v>32</v>
          </cell>
          <cell r="U19">
            <v>32</v>
          </cell>
          <cell r="Y19">
            <v>1.1818181818181819</v>
          </cell>
          <cell r="Z19">
            <v>1.1739130434782608</v>
          </cell>
          <cell r="AA19">
            <v>1.2</v>
          </cell>
          <cell r="AE19">
            <v>1</v>
          </cell>
          <cell r="AF19">
            <v>6</v>
          </cell>
          <cell r="AG19">
            <v>0</v>
          </cell>
          <cell r="AK19">
            <v>0</v>
          </cell>
          <cell r="AL19">
            <v>0</v>
          </cell>
          <cell r="AM19">
            <v>0</v>
          </cell>
          <cell r="AQ19">
            <v>0</v>
          </cell>
          <cell r="AR19">
            <v>0</v>
          </cell>
          <cell r="AS19">
            <v>0</v>
          </cell>
          <cell r="AW19">
            <v>0</v>
          </cell>
          <cell r="AX19">
            <v>0</v>
          </cell>
          <cell r="AY19">
            <v>0</v>
          </cell>
          <cell r="BC19">
            <v>0</v>
          </cell>
          <cell r="BD19">
            <v>0</v>
          </cell>
          <cell r="BE19">
            <v>0</v>
          </cell>
          <cell r="BI19" t="str">
            <v>KA 5 - Administrace VZ</v>
          </cell>
          <cell r="BJ19" t="str">
            <v>spolupráce na vypořádání připomínek a koordinaci hodnocení VZ LFP - "UniMeC - II. etapa - TDS a koordinátor BOZP"</v>
          </cell>
          <cell r="BK19">
            <v>15</v>
          </cell>
          <cell r="BL19" t="str">
            <v>KA 1 - Administrativa</v>
          </cell>
          <cell r="BM19" t="str">
            <v>komunikace s ostatními členy realizačního týmu, právní poradenství</v>
          </cell>
          <cell r="BN19">
            <v>14</v>
          </cell>
          <cell r="BO19" t="str">
            <v>KA 1 - Administrativa</v>
          </cell>
          <cell r="BP19" t="str">
            <v>příprava a kontrola smluvních dokumentů - VZ archeologický výzkum</v>
          </cell>
          <cell r="BQ19">
            <v>15</v>
          </cell>
          <cell r="BR19">
            <v>0</v>
          </cell>
        </row>
        <row r="20">
          <cell r="A20">
            <v>9</v>
          </cell>
          <cell r="B20" t="str">
            <v>Petr</v>
          </cell>
          <cell r="C20" t="str">
            <v>Vais</v>
          </cell>
          <cell r="D20" t="str">
            <v>koordinátor investic</v>
          </cell>
          <cell r="E20" t="str">
            <v>1.1.2.1.1.1.5</v>
          </cell>
          <cell r="F20">
            <v>0.1</v>
          </cell>
          <cell r="G20">
            <v>0.1</v>
          </cell>
          <cell r="H20">
            <v>0.1</v>
          </cell>
          <cell r="L20" t="str">
            <v>Smlouva</v>
          </cell>
          <cell r="M20">
            <v>1</v>
          </cell>
          <cell r="N20">
            <v>1</v>
          </cell>
          <cell r="O20">
            <v>1</v>
          </cell>
          <cell r="S20">
            <v>0</v>
          </cell>
          <cell r="T20">
            <v>0</v>
          </cell>
          <cell r="U20">
            <v>0</v>
          </cell>
          <cell r="Y20">
            <v>1</v>
          </cell>
          <cell r="Z20">
            <v>1</v>
          </cell>
          <cell r="AA20">
            <v>1</v>
          </cell>
          <cell r="AE20">
            <v>10</v>
          </cell>
          <cell r="AF20">
            <v>0</v>
          </cell>
          <cell r="AG20">
            <v>0</v>
          </cell>
          <cell r="AK20">
            <v>0</v>
          </cell>
          <cell r="AL20">
            <v>0</v>
          </cell>
          <cell r="AM20">
            <v>0</v>
          </cell>
          <cell r="AQ20">
            <v>0</v>
          </cell>
          <cell r="AR20">
            <v>0</v>
          </cell>
          <cell r="AS20">
            <v>0</v>
          </cell>
          <cell r="AW20">
            <v>0</v>
          </cell>
          <cell r="AX20">
            <v>0</v>
          </cell>
          <cell r="AY20">
            <v>0</v>
          </cell>
          <cell r="BC20">
            <v>0</v>
          </cell>
          <cell r="BD20">
            <v>0</v>
          </cell>
          <cell r="BE20">
            <v>0</v>
          </cell>
          <cell r="BI20" t="str">
            <v>KA 5 - Stavebně technická dokumentace</v>
          </cell>
          <cell r="BJ20" t="str">
            <v xml:space="preserve">Kontrola dokumentace k provedení stavby </v>
          </cell>
          <cell r="BK20">
            <v>10</v>
          </cell>
          <cell r="BL20" t="str">
            <v>KA 2 - Příprava staveniště</v>
          </cell>
          <cell r="BM20" t="str">
            <v>Kontrola prací - skrývka ornice, archeologický průzkum</v>
          </cell>
          <cell r="BN20">
            <v>23.6</v>
          </cell>
          <cell r="BO20" t="str">
            <v>KA 1 - Administrativa</v>
          </cell>
          <cell r="BP20" t="str">
            <v>komunikace s ostatními členy realizačního týmu</v>
          </cell>
          <cell r="BQ20">
            <v>8</v>
          </cell>
          <cell r="BR20">
            <v>0</v>
          </cell>
        </row>
        <row r="24">
          <cell r="A24" t="str">
            <v>Poznámka: Zeleně zvýrazněné řádky jsou DPP nebo DPČ</v>
          </cell>
        </row>
        <row r="25">
          <cell r="B25" t="str">
            <v>Žlutě podbarvené buňky vyplňuje OMO</v>
          </cell>
        </row>
        <row r="26">
          <cell r="B26" t="str">
            <v>Červeně podbarvené buňky ve sloupci BL upozorňují na nenulový součet a tedy pravděpodobnou chybu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HMG_N3 (2)"/>
      <sheetName val="Kontrola finančního plánu_N4"/>
      <sheetName val="KA"/>
      <sheetName val="Kontrola finančního plánu_N3"/>
      <sheetName val="Udržitelnost"/>
      <sheetName val="HMG_N3"/>
      <sheetName val="Rozpočet_N3"/>
      <sheetName val="LFP-ERDF_2512"/>
      <sheetName val="Komplementarita"/>
      <sheetName val="Podklad ZV_NV"/>
      <sheetName val="Rozdělení infr bez oploc."/>
      <sheetName val="Rozdělení infr bez oploc. starš"/>
      <sheetName val="Studentohodiny"/>
      <sheetName val="VŘ"/>
      <sheetName val="Rekapitulace OP VVV"/>
      <sheetName val="Vybavení celkem"/>
      <sheetName val="Stroje_INV"/>
      <sheetName val="Stroje_NIV"/>
      <sheetName val="Tabulka místností"/>
      <sheetName val="Osobni_N1"/>
      <sheetName val="Osobní ZV_NV"/>
      <sheetName val="Osobní"/>
      <sheetName val="Provozni_naklady_a_vynosy"/>
      <sheetName val="služby"/>
      <sheetName val="souhrn-energie"/>
      <sheetName val="Energie"/>
      <sheetName val="příjmy HOČ"/>
      <sheetName val="DPH"/>
      <sheetName val="Rozpočet"/>
      <sheetName val="Rozpočet_N1"/>
      <sheetName val="FP"/>
      <sheetName val="Osobni_N2"/>
      <sheetName val="Rozpočet_N2"/>
      <sheetName val="Kontrola finančního plánu_N2"/>
      <sheetName val="HMG_N2"/>
      <sheetName val="HMG"/>
      <sheetName val="Materiál"/>
      <sheetName val="Serverovna"/>
      <sheetName val="IT vybavení"/>
      <sheetName val="Studenti přihlášení"/>
      <sheetName val="Počet studentů"/>
      <sheetName val="Věcný příspěvek"/>
      <sheetName val="Otázky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C74">
            <v>2.5000000000000001E-2</v>
          </cell>
        </row>
      </sheetData>
      <sheetData sheetId="7">
        <row r="2">
          <cell r="E2">
            <v>1087971631.75</v>
          </cell>
        </row>
      </sheetData>
      <sheetData sheetId="8"/>
      <sheetData sheetId="9"/>
      <sheetData sheetId="10"/>
      <sheetData sheetId="11"/>
      <sheetData sheetId="12">
        <row r="34">
          <cell r="A34">
            <v>1</v>
          </cell>
        </row>
      </sheetData>
      <sheetData sheetId="13"/>
      <sheetData sheetId="14"/>
      <sheetData sheetId="15">
        <row r="88">
          <cell r="CI88">
            <v>6827496.4659539377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9523486.0947796535</v>
          </cell>
        </row>
      </sheetData>
      <sheetData sheetId="27"/>
      <sheetData sheetId="28"/>
      <sheetData sheetId="29">
        <row r="86">
          <cell r="B86">
            <v>1.2096</v>
          </cell>
        </row>
      </sheetData>
      <sheetData sheetId="30">
        <row r="2">
          <cell r="E2">
            <v>1088667133.850884</v>
          </cell>
        </row>
      </sheetData>
      <sheetData sheetId="31"/>
      <sheetData sheetId="32">
        <row r="28">
          <cell r="K28">
            <v>136398.59999999998</v>
          </cell>
        </row>
      </sheetData>
      <sheetData sheetId="33">
        <row r="33">
          <cell r="E33">
            <v>63929438</v>
          </cell>
        </row>
      </sheetData>
      <sheetData sheetId="34"/>
      <sheetData sheetId="35"/>
      <sheetData sheetId="36">
        <row r="70">
          <cell r="E70">
            <v>1000000</v>
          </cell>
        </row>
        <row r="72">
          <cell r="C72">
            <v>1.4999999999999999E-2</v>
          </cell>
        </row>
        <row r="73">
          <cell r="C73">
            <v>1.925E-2</v>
          </cell>
        </row>
        <row r="74">
          <cell r="C74">
            <v>5.1400000000000001E-2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bavení a moduly (2)"/>
      <sheetName val="Sheet1 (2)"/>
      <sheetName val="Sheet1"/>
      <sheetName val="Rozpočet"/>
      <sheetName val="Koeficient DPH"/>
      <sheetName val="List1"/>
      <sheetName val="Provozní výdaje"/>
      <sheetName val="Mikroendoskopie"/>
      <sheetName val="Optogenetika"/>
      <sheetName val="Vybavení a moduly"/>
      <sheetName val="MI"/>
      <sheetName val="CV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12</v>
          </cell>
        </row>
      </sheetData>
      <sheetData sheetId="7">
        <row r="14">
          <cell r="B14">
            <v>1.206472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Financni_plan"/>
      <sheetName val="Budovy_stavby"/>
      <sheetName val="Stroje_zarizeni_INV"/>
      <sheetName val="HW_osobni_vyb_1"/>
      <sheetName val="HW_osobni_vyb_2"/>
      <sheetName val="Osobni"/>
      <sheetName val="Stroje_zarizeni_NEINV"/>
      <sheetName val="Material"/>
      <sheetName val="Sluzby"/>
    </sheetNames>
    <sheetDataSet>
      <sheetData sheetId="0" refreshError="1"/>
      <sheetData sheetId="1" refreshError="1"/>
      <sheetData sheetId="2" refreshError="1">
        <row r="6">
          <cell r="B6" t="str">
            <v>Architektonická studie</v>
          </cell>
        </row>
        <row r="22">
          <cell r="C22">
            <v>0.89895281984999997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 EN"/>
      <sheetName val="Rozpočet"/>
      <sheetName val="excelentní výzkum"/>
      <sheetName val="Personální obsazení"/>
      <sheetName val="Rozpočet EN"/>
      <sheetName val="Detailní kalk. osobních výdajů"/>
      <sheetName val="Osobní"/>
      <sheetName val="Tarify"/>
      <sheetName val="Osobní SP_old"/>
      <sheetName val="Cestovné"/>
      <sheetName val="Kalkulace plánovaného vybavení"/>
      <sheetName val="Vybavení 2"/>
      <sheetName val="FP"/>
      <sheetName val="HMG"/>
      <sheetName val="NPU"/>
      <sheetName val="DPH"/>
      <sheetName val="Granty"/>
      <sheetName val="Flat-rate"/>
      <sheetName val="Provozní SP"/>
      <sheetName val="Stavební"/>
      <sheetName val="DDM"/>
      <sheetName val="Kalkulace spotřebního materiálu"/>
      <sheetName val="Kalkulace plánovaného vybav EN"/>
      <sheetName val="materiál (2)"/>
      <sheetName val="Rozpočet do SP"/>
      <sheetName val="Historie příjmů"/>
      <sheetName val="Základní informace"/>
      <sheetName val="Investice a zdroje"/>
      <sheetName val="Provozní náklady a výnosy"/>
      <sheetName val="Zůstatková hodnota"/>
      <sheetName val="Návratnost investic pro FA"/>
      <sheetName val="Návratnost kapitálu pro FA"/>
      <sheetName val="Udržitelnost pro FA"/>
      <sheetName val="Socio-ekonomické dopady"/>
      <sheetName val="Návratnost investic pro EA"/>
      <sheetName val="Poplatky"/>
    </sheetNames>
    <sheetDataSet>
      <sheetData sheetId="0"/>
      <sheetData sheetId="1">
        <row r="3">
          <cell r="E3">
            <v>208052611.14852303</v>
          </cell>
        </row>
      </sheetData>
      <sheetData sheetId="2"/>
      <sheetData sheetId="3"/>
      <sheetData sheetId="4"/>
      <sheetData sheetId="5"/>
      <sheetData sheetId="6">
        <row r="232">
          <cell r="B232">
            <v>1.0049999999999999</v>
          </cell>
        </row>
        <row r="233">
          <cell r="B233">
            <v>1.0024999999999999</v>
          </cell>
        </row>
      </sheetData>
      <sheetData sheetId="7">
        <row r="14">
          <cell r="A14" t="str">
            <v>ředitel projektu</v>
          </cell>
        </row>
      </sheetData>
      <sheetData sheetId="8"/>
      <sheetData sheetId="9"/>
      <sheetData sheetId="10"/>
      <sheetData sheetId="11">
        <row r="143">
          <cell r="C143">
            <v>1.05</v>
          </cell>
        </row>
      </sheetData>
      <sheetData sheetId="12"/>
      <sheetData sheetId="13">
        <row r="53">
          <cell r="E53">
            <v>0</v>
          </cell>
        </row>
      </sheetData>
      <sheetData sheetId="14"/>
      <sheetData sheetId="15">
        <row r="21">
          <cell r="B21">
            <v>1.2096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1395">
          <cell r="A1395">
            <v>0.45</v>
          </cell>
        </row>
        <row r="1396">
          <cell r="A1396">
            <v>0.4</v>
          </cell>
        </row>
      </sheetData>
      <sheetData sheetId="24"/>
      <sheetData sheetId="25"/>
      <sheetData sheetId="26"/>
      <sheetData sheetId="27"/>
      <sheetData sheetId="28">
        <row r="49">
          <cell r="C49">
            <v>1.01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"/>
      <sheetName val="1.PP"/>
      <sheetName val="1.NP"/>
      <sheetName val="2.NP"/>
      <sheetName val="3.NP"/>
      <sheetName val="4.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U_SoD"/>
      <sheetName val="VPU_Dodatek"/>
      <sheetName val="Přehled - souhrn"/>
      <sheetName val="Přehled  bez podílového financo"/>
      <sheetName val="Přehled "/>
      <sheetName val="Tabulka místností přepočet NVZV"/>
      <sheetName val="Navýšení VPU"/>
      <sheetName val="List1"/>
      <sheetName val="Archeologové"/>
      <sheetName val="Tabulka místností vs zadání"/>
      <sheetName val="Rekapitulace"/>
      <sheetName val="Rekapitulace stavby"/>
      <sheetName val="Rozdělení infrastruktury"/>
      <sheetName val="Tabulka místností"/>
      <sheetName val="A00-ARS_G"/>
      <sheetName val="A00 - ARS"/>
      <sheetName val="B00 - Statika_G"/>
      <sheetName val="B00 - Statika"/>
      <sheetName val="DOO - ZTI_G"/>
      <sheetName val="D00 - ZTI"/>
      <sheetName val="F00 - Zařízení pro vytápě..."/>
      <sheetName val="G00 - Zařízení pro ochlaz..."/>
      <sheetName val="H00 - VZT"/>
      <sheetName val="J00 - Silnoproudá elektro..."/>
      <sheetName val="K40 - AV Technika"/>
      <sheetName val="L00 - MaR"/>
      <sheetName val="R00 - SOZ"/>
      <sheetName val="T00 - Interiér"/>
      <sheetName val="A00 - ARS_01"/>
      <sheetName val="B00 - Statika_01"/>
      <sheetName val="D00 - ZTI_01"/>
      <sheetName val="F00 - Zařízení pro vytápě..._01"/>
      <sheetName val="G00 - Zařízení pro ochlaz..._01"/>
      <sheetName val="H00 - VZT_01"/>
      <sheetName val="J00 - Silnoproudá elektro..._01"/>
      <sheetName val="L00 - MaR_01"/>
      <sheetName val="R00 - SOZ_01"/>
      <sheetName val="T00 - Interiér_01"/>
      <sheetName val="A00 - ARS_02"/>
      <sheetName val="B00 - Statika_02"/>
      <sheetName val="D00 - ZTI_02"/>
      <sheetName val="F00 - Zařízení pro vytápě..._02"/>
      <sheetName val="G00 - Zařízení pro ochlaz..._02"/>
      <sheetName val="H00 - VZT_02"/>
      <sheetName val="J00 - Silnoproudá elektro..._02"/>
      <sheetName val="L00 - MaR_02"/>
      <sheetName val="T00 - Interiér_02"/>
      <sheetName val="A00 - ARS_03"/>
      <sheetName val="B10 - Zajištění stavební ..."/>
      <sheetName val="B20 - Betonové konstrukce"/>
      <sheetName val="B30 - Ocelové konstrukce"/>
      <sheetName val="J00 - Silnoproudá elektro..._03"/>
      <sheetName val="A00 - Architektonicko- st..."/>
      <sheetName val="B00 - Stavbeně konstrukčn..."/>
      <sheetName val="D00 - ZTI_03"/>
      <sheetName val="F00 - Zařízení pro vytápě..._03"/>
      <sheetName val="H00 - VZT_03"/>
      <sheetName val="J00 - Silnoproudá elektro..._04"/>
      <sheetName val="K10 - STR, STA- Informačn..."/>
      <sheetName val="K20 - PZTS, EKV, VVTV - B..."/>
      <sheetName val="K30 - EPS, ER - Požární b..."/>
      <sheetName val="M00 - Náhradní zdroj"/>
      <sheetName val="G00 - Zařízení pro ochlaz..._03"/>
      <sheetName val="L00 - MaR_03"/>
      <sheetName val="R00 - SOZ_02"/>
      <sheetName val="T00 - Interiér_03"/>
      <sheetName val="SO210 - Opěrné stěny"/>
      <sheetName val="A00 - ARS_04"/>
      <sheetName val="B00 - Statika_03"/>
      <sheetName val="D00 - ZTI_04"/>
      <sheetName val="J00 - Stavební elektroins..."/>
      <sheetName val="SO230 - Oplocení"/>
      <sheetName val="SO240 - Venkovní mobiliář"/>
      <sheetName val="SO250 - Vodní prvek"/>
      <sheetName val="IO310 - Příprava území"/>
      <sheetName val="HTU 110_G"/>
      <sheetName val="IO311.1 - HTÚ- SO110"/>
      <sheetName val="IO311.2 - HTÚ- SO120"/>
      <sheetName val="IO312.1 - ČTÚ- SO110"/>
      <sheetName val="IO312.2 - ČTÚ- SO120"/>
      <sheetName val="Komunikace_G"/>
      <sheetName val="IO320 - Komunikace a dopr..."/>
      <sheetName val="IO340 - Sadové úpravy"/>
      <sheetName val="IO411 - Úpravy vodoměrné ..."/>
      <sheetName val="IO412 - Vodovod areálový"/>
      <sheetName val="IO422 - Kanalizace areálo..."/>
      <sheetName val="IO423 - Odlučovač tuků"/>
      <sheetName val="A00 - ARS_05"/>
      <sheetName val="F00 - Zařízení pro vytápě..._04"/>
      <sheetName val="IO510 - Přípojka VN včetn..."/>
      <sheetName val="IO520 - Aerálové rozvody NN"/>
      <sheetName val="IO532 - Areálové osvětlení"/>
      <sheetName val="IO541 - Areálové datové r..."/>
      <sheetName val="IO542 - Přeložky RR tras"/>
      <sheetName val="PS01 - Gastroprovozy"/>
      <sheetName val="PS02 - Laboratorní techno..."/>
      <sheetName val="PS03 - Technologie pitevn."/>
      <sheetName val="PS04 - Technologie vyšetř..."/>
      <sheetName val="PS05 - Skladov..."/>
      <sheetName val="D00 - Rozvody laboratorní..."/>
      <sheetName val="F00 - Zařízení pro vytápě..._05"/>
      <sheetName val="F00 - Zařízení pro vytápě..._06"/>
      <sheetName val="PS09 - Dekontaminace infe..."/>
      <sheetName val="PS10 - Plynové hospodářství"/>
      <sheetName val="PS11 - Výtahy"/>
      <sheetName val="PS12 - Překážkové osvětlení"/>
      <sheetName val="VRN - Vedlejší rozpočtové..."/>
      <sheetName val="R01 - Stavební náklady vy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1">
          <cell r="BP181">
            <v>1.21</v>
          </cell>
        </row>
        <row r="207">
          <cell r="BK207">
            <v>1.1000000000000001</v>
          </cell>
        </row>
        <row r="208">
          <cell r="BK208">
            <v>0.85</v>
          </cell>
        </row>
      </sheetData>
      <sheetData sheetId="11"/>
      <sheetData sheetId="12"/>
      <sheetData sheetId="13">
        <row r="85">
          <cell r="B85" t="str">
            <v>Vstupní hala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9"/>
  <sheetViews>
    <sheetView tabSelected="1" topLeftCell="B65" zoomScaleNormal="100" zoomScaleSheetLayoutView="100" workbookViewId="0">
      <pane xSplit="3" ySplit="13" topLeftCell="E78" activePane="bottomRight" state="frozen"/>
      <selection activeCell="B65" sqref="B65"/>
      <selection pane="topRight" activeCell="E65" sqref="E65"/>
      <selection pane="bottomLeft" activeCell="B78" sqref="B78"/>
      <selection pane="bottomRight" activeCell="I168" sqref="I168"/>
    </sheetView>
  </sheetViews>
  <sheetFormatPr defaultColWidth="9.140625" defaultRowHeight="13.5" x14ac:dyDescent="0.3"/>
  <cols>
    <col min="1" max="1" width="7.140625" style="165" customWidth="1"/>
    <col min="2" max="2" width="1.42578125" style="165" customWidth="1"/>
    <col min="3" max="3" width="3.5703125" style="165" customWidth="1"/>
    <col min="4" max="4" width="3.7109375" style="165" customWidth="1"/>
    <col min="5" max="5" width="14.7109375" style="165" customWidth="1"/>
    <col min="6" max="6" width="64.28515625" style="165" customWidth="1"/>
    <col min="7" max="7" width="7.42578125" style="165" customWidth="1"/>
    <col min="8" max="8" width="9.5703125" style="3" customWidth="1"/>
    <col min="9" max="9" width="10.85546875" style="165" customWidth="1"/>
    <col min="10" max="10" width="20.140625" style="165" customWidth="1"/>
    <col min="11" max="11" width="13.28515625" style="165" customWidth="1"/>
    <col min="12" max="12" width="62.85546875" style="165" hidden="1" customWidth="1"/>
    <col min="13" max="18" width="9.140625" style="165" hidden="1" customWidth="1"/>
    <col min="19" max="19" width="7" style="165" hidden="1" customWidth="1"/>
    <col min="20" max="20" width="25.42578125" style="165" hidden="1" customWidth="1"/>
    <col min="21" max="21" width="14" style="165" hidden="1" customWidth="1"/>
    <col min="22" max="22" width="7.140625" style="165" hidden="1" customWidth="1"/>
    <col min="23" max="24" width="7.140625" style="2" hidden="1" customWidth="1"/>
    <col min="25" max="30" width="7.140625" style="1" hidden="1" customWidth="1"/>
    <col min="31" max="31" width="9.42578125" style="165" hidden="1" customWidth="1"/>
    <col min="32" max="43" width="9.140625" style="165"/>
    <col min="44" max="47" width="0" style="165" hidden="1" customWidth="1"/>
    <col min="48" max="50" width="9.140625" style="165"/>
    <col min="51" max="51" width="0" style="165" hidden="1" customWidth="1"/>
    <col min="52" max="56" width="9.140625" style="165"/>
    <col min="57" max="65" width="0" style="165" hidden="1" customWidth="1"/>
    <col min="66" max="16384" width="9.140625" style="165"/>
  </cols>
  <sheetData>
    <row r="1" spans="1:70" ht="21.75" hidden="1" customHeight="1" x14ac:dyDescent="0.3">
      <c r="A1" s="163"/>
      <c r="B1" s="162"/>
      <c r="C1" s="162"/>
      <c r="D1" s="161" t="s">
        <v>140</v>
      </c>
      <c r="E1" s="162"/>
      <c r="F1" s="170" t="s">
        <v>139</v>
      </c>
      <c r="G1" s="186" t="s">
        <v>138</v>
      </c>
      <c r="H1" s="186"/>
      <c r="I1" s="162"/>
      <c r="J1" s="170" t="s">
        <v>137</v>
      </c>
      <c r="K1" s="161" t="s">
        <v>136</v>
      </c>
      <c r="L1" s="170" t="s">
        <v>135</v>
      </c>
      <c r="M1" s="170"/>
      <c r="N1" s="170"/>
      <c r="O1" s="170"/>
      <c r="P1" s="170"/>
      <c r="Q1" s="170"/>
      <c r="R1" s="170"/>
      <c r="S1" s="170"/>
      <c r="T1" s="170"/>
      <c r="U1" s="160"/>
      <c r="V1" s="160"/>
      <c r="Y1" s="159"/>
      <c r="Z1" s="159"/>
      <c r="AA1" s="159"/>
      <c r="AB1" s="159"/>
      <c r="AC1" s="159"/>
      <c r="AD1" s="159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</row>
    <row r="2" spans="1:70" ht="36.950000000000003" hidden="1" customHeight="1" x14ac:dyDescent="0.3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62" t="s">
        <v>134</v>
      </c>
    </row>
    <row r="3" spans="1:70" ht="6.95" hidden="1" customHeight="1" x14ac:dyDescent="0.3">
      <c r="B3" s="157"/>
      <c r="C3" s="155"/>
      <c r="D3" s="155"/>
      <c r="E3" s="155"/>
      <c r="F3" s="155"/>
      <c r="G3" s="155"/>
      <c r="H3" s="156"/>
      <c r="I3" s="155"/>
      <c r="J3" s="155"/>
      <c r="K3" s="154"/>
      <c r="AT3" s="62" t="s">
        <v>0</v>
      </c>
    </row>
    <row r="4" spans="1:70" ht="36.950000000000003" hidden="1" customHeight="1" x14ac:dyDescent="0.3">
      <c r="B4" s="151"/>
      <c r="C4" s="150"/>
      <c r="D4" s="126" t="s">
        <v>133</v>
      </c>
      <c r="E4" s="150"/>
      <c r="F4" s="150"/>
      <c r="G4" s="150"/>
      <c r="H4" s="152"/>
      <c r="I4" s="150"/>
      <c r="J4" s="150"/>
      <c r="K4" s="149"/>
      <c r="M4" s="153" t="s">
        <v>132</v>
      </c>
      <c r="AT4" s="62" t="s">
        <v>131</v>
      </c>
    </row>
    <row r="5" spans="1:70" ht="6.95" hidden="1" customHeight="1" x14ac:dyDescent="0.3">
      <c r="B5" s="151"/>
      <c r="C5" s="150"/>
      <c r="D5" s="150"/>
      <c r="E5" s="150"/>
      <c r="F5" s="150"/>
      <c r="G5" s="150"/>
      <c r="H5" s="152"/>
      <c r="I5" s="150"/>
      <c r="J5" s="150"/>
      <c r="K5" s="149"/>
    </row>
    <row r="6" spans="1:70" ht="15" hidden="1" x14ac:dyDescent="0.3">
      <c r="B6" s="151"/>
      <c r="C6" s="150"/>
      <c r="D6" s="166" t="s">
        <v>107</v>
      </c>
      <c r="E6" s="150"/>
      <c r="F6" s="150"/>
      <c r="G6" s="150"/>
      <c r="H6" s="152"/>
      <c r="I6" s="150"/>
      <c r="J6" s="150"/>
      <c r="K6" s="149"/>
    </row>
    <row r="7" spans="1:70" ht="16.5" hidden="1" customHeight="1" x14ac:dyDescent="0.3">
      <c r="B7" s="151"/>
      <c r="C7" s="150"/>
      <c r="D7" s="150"/>
      <c r="E7" s="176" t="s">
        <v>160</v>
      </c>
      <c r="F7" s="177"/>
      <c r="G7" s="177"/>
      <c r="H7" s="177"/>
      <c r="I7" s="150"/>
      <c r="J7" s="150"/>
      <c r="K7" s="149"/>
    </row>
    <row r="8" spans="1:70" s="60" customFormat="1" ht="15" hidden="1" x14ac:dyDescent="0.25">
      <c r="B8" s="71"/>
      <c r="C8" s="167"/>
      <c r="D8" s="166" t="s">
        <v>106</v>
      </c>
      <c r="E8" s="167"/>
      <c r="F8" s="167"/>
      <c r="G8" s="167"/>
      <c r="H8" s="96"/>
      <c r="I8" s="167"/>
      <c r="J8" s="167"/>
      <c r="K8" s="95"/>
      <c r="W8" s="17"/>
      <c r="X8" s="17"/>
      <c r="Y8" s="63"/>
      <c r="Z8" s="63"/>
      <c r="AA8" s="63"/>
      <c r="AB8" s="63"/>
      <c r="AC8" s="63"/>
      <c r="AD8" s="63"/>
    </row>
    <row r="9" spans="1:70" s="60" customFormat="1" ht="36.950000000000003" hidden="1" customHeight="1" x14ac:dyDescent="0.25">
      <c r="B9" s="71"/>
      <c r="C9" s="167"/>
      <c r="D9" s="167"/>
      <c r="E9" s="178" t="s">
        <v>130</v>
      </c>
      <c r="F9" s="179"/>
      <c r="G9" s="179"/>
      <c r="H9" s="179"/>
      <c r="I9" s="167"/>
      <c r="J9" s="167"/>
      <c r="K9" s="95"/>
      <c r="W9" s="17"/>
      <c r="X9" s="17"/>
      <c r="Y9" s="63"/>
      <c r="Z9" s="63"/>
      <c r="AA9" s="63"/>
      <c r="AB9" s="63"/>
      <c r="AC9" s="63"/>
      <c r="AD9" s="63"/>
    </row>
    <row r="10" spans="1:70" s="60" customFormat="1" hidden="1" x14ac:dyDescent="0.25">
      <c r="B10" s="71"/>
      <c r="C10" s="167"/>
      <c r="D10" s="167"/>
      <c r="E10" s="167"/>
      <c r="F10" s="167"/>
      <c r="G10" s="167"/>
      <c r="H10" s="96"/>
      <c r="I10" s="167"/>
      <c r="J10" s="167"/>
      <c r="K10" s="95"/>
      <c r="W10" s="17"/>
      <c r="X10" s="17"/>
      <c r="Y10" s="63"/>
      <c r="Z10" s="63"/>
      <c r="AA10" s="63"/>
      <c r="AB10" s="63"/>
      <c r="AC10" s="63"/>
      <c r="AD10" s="63"/>
    </row>
    <row r="11" spans="1:70" s="60" customFormat="1" ht="14.45" hidden="1" customHeight="1" x14ac:dyDescent="0.25">
      <c r="B11" s="71"/>
      <c r="C11" s="167"/>
      <c r="D11" s="166" t="s">
        <v>129</v>
      </c>
      <c r="E11" s="167"/>
      <c r="F11" s="124" t="s">
        <v>9</v>
      </c>
      <c r="G11" s="167"/>
      <c r="H11" s="96"/>
      <c r="I11" s="166" t="s">
        <v>128</v>
      </c>
      <c r="J11" s="124" t="s">
        <v>9</v>
      </c>
      <c r="K11" s="95"/>
      <c r="W11" s="17"/>
      <c r="X11" s="17"/>
      <c r="Y11" s="63"/>
      <c r="Z11" s="63"/>
      <c r="AA11" s="63"/>
      <c r="AB11" s="63"/>
      <c r="AC11" s="63"/>
      <c r="AD11" s="63"/>
    </row>
    <row r="12" spans="1:70" s="60" customFormat="1" ht="14.45" hidden="1" customHeight="1" x14ac:dyDescent="0.25">
      <c r="B12" s="71"/>
      <c r="C12" s="167"/>
      <c r="D12" s="166" t="s">
        <v>105</v>
      </c>
      <c r="E12" s="167"/>
      <c r="F12" s="124" t="s">
        <v>127</v>
      </c>
      <c r="G12" s="167"/>
      <c r="H12" s="96"/>
      <c r="I12" s="166" t="s">
        <v>104</v>
      </c>
      <c r="J12" s="125" t="s">
        <v>161</v>
      </c>
      <c r="K12" s="95"/>
      <c r="W12" s="17"/>
      <c r="X12" s="17"/>
      <c r="Y12" s="63"/>
      <c r="Z12" s="63"/>
      <c r="AA12" s="63"/>
      <c r="AB12" s="63"/>
      <c r="AC12" s="63"/>
      <c r="AD12" s="63"/>
    </row>
    <row r="13" spans="1:70" s="60" customFormat="1" ht="10.9" hidden="1" customHeight="1" x14ac:dyDescent="0.25">
      <c r="B13" s="71"/>
      <c r="C13" s="167"/>
      <c r="D13" s="167"/>
      <c r="E13" s="167"/>
      <c r="F13" s="167"/>
      <c r="G13" s="167"/>
      <c r="H13" s="96"/>
      <c r="I13" s="167"/>
      <c r="J13" s="167"/>
      <c r="K13" s="95"/>
      <c r="W13" s="17"/>
      <c r="X13" s="17"/>
      <c r="Y13" s="63"/>
      <c r="Z13" s="63"/>
      <c r="AA13" s="63"/>
      <c r="AB13" s="63"/>
      <c r="AC13" s="63"/>
      <c r="AD13" s="63"/>
    </row>
    <row r="14" spans="1:70" s="60" customFormat="1" ht="14.45" hidden="1" customHeight="1" x14ac:dyDescent="0.25">
      <c r="B14" s="71"/>
      <c r="C14" s="167"/>
      <c r="D14" s="166" t="s">
        <v>103</v>
      </c>
      <c r="E14" s="167"/>
      <c r="F14" s="167"/>
      <c r="G14" s="167"/>
      <c r="H14" s="96"/>
      <c r="I14" s="166" t="s">
        <v>126</v>
      </c>
      <c r="J14" s="124" t="s">
        <v>162</v>
      </c>
      <c r="K14" s="95"/>
      <c r="W14" s="17"/>
      <c r="X14" s="17"/>
      <c r="Y14" s="63"/>
      <c r="Z14" s="63"/>
      <c r="AA14" s="63"/>
      <c r="AB14" s="63"/>
      <c r="AC14" s="63"/>
      <c r="AD14" s="63"/>
    </row>
    <row r="15" spans="1:70" s="60" customFormat="1" ht="18" hidden="1" customHeight="1" x14ac:dyDescent="0.25">
      <c r="B15" s="71"/>
      <c r="C15" s="167"/>
      <c r="D15" s="167"/>
      <c r="E15" s="124" t="s">
        <v>166</v>
      </c>
      <c r="F15" s="167"/>
      <c r="G15" s="167"/>
      <c r="H15" s="96"/>
      <c r="I15" s="166" t="s">
        <v>125</v>
      </c>
      <c r="J15" s="124" t="s">
        <v>163</v>
      </c>
      <c r="K15" s="95"/>
      <c r="W15" s="17"/>
      <c r="X15" s="17"/>
      <c r="Y15" s="63"/>
      <c r="Z15" s="63"/>
      <c r="AA15" s="63"/>
      <c r="AB15" s="63"/>
      <c r="AC15" s="63"/>
      <c r="AD15" s="63"/>
    </row>
    <row r="16" spans="1:70" s="60" customFormat="1" ht="6.95" hidden="1" customHeight="1" x14ac:dyDescent="0.25">
      <c r="B16" s="71"/>
      <c r="C16" s="167"/>
      <c r="D16" s="167"/>
      <c r="E16" s="167"/>
      <c r="F16" s="167"/>
      <c r="G16" s="167"/>
      <c r="H16" s="96"/>
      <c r="I16" s="167"/>
      <c r="J16" s="167"/>
      <c r="K16" s="95"/>
      <c r="W16" s="17"/>
      <c r="X16" s="17"/>
      <c r="Y16" s="63"/>
      <c r="Z16" s="63"/>
      <c r="AA16" s="63"/>
      <c r="AB16" s="63"/>
      <c r="AC16" s="63"/>
      <c r="AD16" s="63"/>
    </row>
    <row r="17" spans="2:30" s="60" customFormat="1" ht="14.45" hidden="1" customHeight="1" x14ac:dyDescent="0.25">
      <c r="B17" s="71"/>
      <c r="C17" s="167"/>
      <c r="D17" s="166" t="s">
        <v>100</v>
      </c>
      <c r="E17" s="167"/>
      <c r="F17" s="167"/>
      <c r="G17" s="167"/>
      <c r="H17" s="96"/>
      <c r="I17" s="166" t="s">
        <v>126</v>
      </c>
      <c r="J17" s="124" t="s">
        <v>9</v>
      </c>
      <c r="K17" s="95"/>
      <c r="W17" s="17"/>
      <c r="X17" s="17"/>
      <c r="Y17" s="63"/>
      <c r="Z17" s="63"/>
      <c r="AA17" s="63"/>
      <c r="AB17" s="63"/>
      <c r="AC17" s="63"/>
      <c r="AD17" s="63"/>
    </row>
    <row r="18" spans="2:30" s="60" customFormat="1" ht="18" hidden="1" customHeight="1" x14ac:dyDescent="0.25">
      <c r="B18" s="71"/>
      <c r="C18" s="167"/>
      <c r="D18" s="167"/>
      <c r="E18" s="124" t="s">
        <v>167</v>
      </c>
      <c r="F18" s="167"/>
      <c r="G18" s="167"/>
      <c r="H18" s="96"/>
      <c r="I18" s="166" t="s">
        <v>125</v>
      </c>
      <c r="J18" s="124" t="s">
        <v>9</v>
      </c>
      <c r="K18" s="95"/>
      <c r="W18" s="17"/>
      <c r="X18" s="17"/>
      <c r="Y18" s="63"/>
      <c r="Z18" s="63"/>
      <c r="AA18" s="63"/>
      <c r="AB18" s="63"/>
      <c r="AC18" s="63"/>
      <c r="AD18" s="63"/>
    </row>
    <row r="19" spans="2:30" s="60" customFormat="1" ht="6.95" hidden="1" customHeight="1" x14ac:dyDescent="0.25">
      <c r="B19" s="71"/>
      <c r="C19" s="167"/>
      <c r="D19" s="167"/>
      <c r="E19" s="167"/>
      <c r="F19" s="167"/>
      <c r="G19" s="167"/>
      <c r="H19" s="96"/>
      <c r="I19" s="167"/>
      <c r="J19" s="167"/>
      <c r="K19" s="95"/>
      <c r="W19" s="17"/>
      <c r="X19" s="17"/>
      <c r="Y19" s="63"/>
      <c r="Z19" s="63"/>
      <c r="AA19" s="63"/>
      <c r="AB19" s="63"/>
      <c r="AC19" s="63"/>
      <c r="AD19" s="63"/>
    </row>
    <row r="20" spans="2:30" s="60" customFormat="1" ht="14.45" hidden="1" customHeight="1" x14ac:dyDescent="0.25">
      <c r="B20" s="71"/>
      <c r="C20" s="167"/>
      <c r="D20" s="166" t="s">
        <v>101</v>
      </c>
      <c r="E20" s="167"/>
      <c r="F20" s="167"/>
      <c r="G20" s="167"/>
      <c r="H20" s="96"/>
      <c r="I20" s="166" t="s">
        <v>126</v>
      </c>
      <c r="J20" s="124" t="s">
        <v>164</v>
      </c>
      <c r="K20" s="95"/>
      <c r="W20" s="17"/>
      <c r="X20" s="17"/>
      <c r="Y20" s="63"/>
      <c r="Z20" s="63"/>
      <c r="AA20" s="63"/>
      <c r="AB20" s="63"/>
      <c r="AC20" s="63"/>
      <c r="AD20" s="63"/>
    </row>
    <row r="21" spans="2:30" s="60" customFormat="1" ht="18" hidden="1" customHeight="1" x14ac:dyDescent="0.25">
      <c r="B21" s="71"/>
      <c r="C21" s="167"/>
      <c r="D21" s="167"/>
      <c r="E21" s="124" t="s">
        <v>168</v>
      </c>
      <c r="F21" s="167"/>
      <c r="G21" s="167"/>
      <c r="H21" s="96"/>
      <c r="I21" s="166" t="s">
        <v>125</v>
      </c>
      <c r="J21" s="124" t="s">
        <v>165</v>
      </c>
      <c r="K21" s="95"/>
      <c r="W21" s="17"/>
      <c r="X21" s="17"/>
      <c r="Y21" s="63"/>
      <c r="Z21" s="63"/>
      <c r="AA21" s="63"/>
      <c r="AB21" s="63"/>
      <c r="AC21" s="63"/>
      <c r="AD21" s="63"/>
    </row>
    <row r="22" spans="2:30" s="60" customFormat="1" ht="6.95" hidden="1" customHeight="1" x14ac:dyDescent="0.25">
      <c r="B22" s="71"/>
      <c r="C22" s="167"/>
      <c r="D22" s="167"/>
      <c r="E22" s="167"/>
      <c r="F22" s="167"/>
      <c r="G22" s="167"/>
      <c r="H22" s="96"/>
      <c r="I22" s="167"/>
      <c r="J22" s="167"/>
      <c r="K22" s="95"/>
      <c r="W22" s="17"/>
      <c r="X22" s="17"/>
      <c r="Y22" s="63"/>
      <c r="Z22" s="63"/>
      <c r="AA22" s="63"/>
      <c r="AB22" s="63"/>
      <c r="AC22" s="63"/>
      <c r="AD22" s="63"/>
    </row>
    <row r="23" spans="2:30" s="60" customFormat="1" ht="14.45" hidden="1" customHeight="1" x14ac:dyDescent="0.25">
      <c r="B23" s="71"/>
      <c r="C23" s="167"/>
      <c r="D23" s="166" t="s">
        <v>124</v>
      </c>
      <c r="E23" s="167"/>
      <c r="F23" s="167"/>
      <c r="G23" s="167"/>
      <c r="H23" s="96"/>
      <c r="I23" s="167"/>
      <c r="J23" s="167"/>
      <c r="K23" s="95"/>
      <c r="W23" s="17"/>
      <c r="X23" s="17"/>
      <c r="Y23" s="63"/>
      <c r="Z23" s="63"/>
      <c r="AA23" s="63"/>
      <c r="AB23" s="63"/>
      <c r="AC23" s="63"/>
      <c r="AD23" s="63"/>
    </row>
    <row r="24" spans="2:30" s="144" customFormat="1" ht="16.5" hidden="1" customHeight="1" x14ac:dyDescent="0.25">
      <c r="B24" s="148"/>
      <c r="C24" s="147"/>
      <c r="D24" s="147"/>
      <c r="E24" s="180" t="s">
        <v>9</v>
      </c>
      <c r="F24" s="180"/>
      <c r="G24" s="180"/>
      <c r="H24" s="180"/>
      <c r="I24" s="147"/>
      <c r="J24" s="147"/>
      <c r="K24" s="146"/>
      <c r="W24" s="145"/>
      <c r="X24" s="145"/>
      <c r="Y24" s="72"/>
      <c r="Z24" s="72"/>
      <c r="AA24" s="72"/>
      <c r="AB24" s="72"/>
      <c r="AC24" s="72"/>
      <c r="AD24" s="72"/>
    </row>
    <row r="25" spans="2:30" s="60" customFormat="1" ht="6.95" hidden="1" customHeight="1" x14ac:dyDescent="0.25">
      <c r="B25" s="71"/>
      <c r="C25" s="167"/>
      <c r="D25" s="167"/>
      <c r="E25" s="167"/>
      <c r="F25" s="167"/>
      <c r="G25" s="167"/>
      <c r="H25" s="96"/>
      <c r="I25" s="167"/>
      <c r="J25" s="167"/>
      <c r="K25" s="95"/>
      <c r="W25" s="17"/>
      <c r="X25" s="17"/>
      <c r="Y25" s="63"/>
      <c r="Z25" s="63"/>
      <c r="AA25" s="63"/>
      <c r="AB25" s="63"/>
      <c r="AC25" s="63"/>
      <c r="AD25" s="63"/>
    </row>
    <row r="26" spans="2:30" s="60" customFormat="1" ht="6.95" hidden="1" customHeight="1" x14ac:dyDescent="0.25">
      <c r="B26" s="71"/>
      <c r="C26" s="167"/>
      <c r="D26" s="65"/>
      <c r="E26" s="65"/>
      <c r="F26" s="65"/>
      <c r="G26" s="65"/>
      <c r="H26" s="142"/>
      <c r="I26" s="65"/>
      <c r="J26" s="65"/>
      <c r="K26" s="141"/>
      <c r="W26" s="17"/>
      <c r="X26" s="17"/>
      <c r="Y26" s="63"/>
      <c r="Z26" s="63"/>
      <c r="AA26" s="63"/>
      <c r="AB26" s="63"/>
      <c r="AC26" s="63"/>
      <c r="AD26" s="63"/>
    </row>
    <row r="27" spans="2:30" s="60" customFormat="1" ht="25.35" hidden="1" customHeight="1" x14ac:dyDescent="0.25">
      <c r="B27" s="71"/>
      <c r="C27" s="167"/>
      <c r="D27" s="143" t="s">
        <v>123</v>
      </c>
      <c r="E27" s="167"/>
      <c r="F27" s="167"/>
      <c r="G27" s="167"/>
      <c r="H27" s="96"/>
      <c r="I27" s="167"/>
      <c r="J27" s="117">
        <f>ROUND(J78,2)</f>
        <v>0</v>
      </c>
      <c r="K27" s="95"/>
      <c r="W27" s="17"/>
      <c r="X27" s="17"/>
      <c r="Y27" s="63"/>
      <c r="Z27" s="63"/>
      <c r="AA27" s="63"/>
      <c r="AB27" s="63"/>
      <c r="AC27" s="63"/>
      <c r="AD27" s="63"/>
    </row>
    <row r="28" spans="2:30" s="60" customFormat="1" ht="6.95" hidden="1" customHeight="1" x14ac:dyDescent="0.25">
      <c r="B28" s="71"/>
      <c r="C28" s="167"/>
      <c r="D28" s="65"/>
      <c r="E28" s="65"/>
      <c r="F28" s="65"/>
      <c r="G28" s="65"/>
      <c r="H28" s="142"/>
      <c r="I28" s="65"/>
      <c r="J28" s="65"/>
      <c r="K28" s="141"/>
      <c r="W28" s="17"/>
      <c r="X28" s="17"/>
      <c r="Y28" s="63"/>
      <c r="Z28" s="63"/>
      <c r="AA28" s="63"/>
      <c r="AB28" s="63"/>
      <c r="AC28" s="63"/>
      <c r="AD28" s="63"/>
    </row>
    <row r="29" spans="2:30" s="60" customFormat="1" ht="14.45" hidden="1" customHeight="1" x14ac:dyDescent="0.25">
      <c r="B29" s="71"/>
      <c r="C29" s="167"/>
      <c r="D29" s="167"/>
      <c r="E29" s="167"/>
      <c r="F29" s="140" t="s">
        <v>122</v>
      </c>
      <c r="G29" s="167"/>
      <c r="H29" s="96"/>
      <c r="I29" s="140" t="s">
        <v>121</v>
      </c>
      <c r="J29" s="140" t="s">
        <v>120</v>
      </c>
      <c r="K29" s="95"/>
      <c r="W29" s="17"/>
      <c r="X29" s="17"/>
      <c r="Y29" s="63"/>
      <c r="Z29" s="63"/>
      <c r="AA29" s="63"/>
      <c r="AB29" s="63"/>
      <c r="AC29" s="63"/>
      <c r="AD29" s="63"/>
    </row>
    <row r="30" spans="2:30" s="60" customFormat="1" ht="14.45" hidden="1" customHeight="1" x14ac:dyDescent="0.25">
      <c r="B30" s="71"/>
      <c r="C30" s="167"/>
      <c r="D30" s="139" t="s">
        <v>89</v>
      </c>
      <c r="E30" s="139" t="s">
        <v>8</v>
      </c>
      <c r="F30" s="137">
        <f>ROUND(SUM(BE78:BE161), 2)</f>
        <v>0</v>
      </c>
      <c r="G30" s="167"/>
      <c r="H30" s="96"/>
      <c r="I30" s="138">
        <v>0.21</v>
      </c>
      <c r="J30" s="137">
        <f>ROUND(ROUND((SUM(BE78:BE161)), 2)*I30, 2)</f>
        <v>0</v>
      </c>
      <c r="K30" s="95"/>
      <c r="W30" s="17"/>
      <c r="X30" s="17"/>
      <c r="Y30" s="63"/>
      <c r="Z30" s="63"/>
      <c r="AA30" s="63"/>
      <c r="AB30" s="63"/>
      <c r="AC30" s="63"/>
      <c r="AD30" s="63"/>
    </row>
    <row r="31" spans="2:30" s="60" customFormat="1" ht="14.45" hidden="1" customHeight="1" x14ac:dyDescent="0.25">
      <c r="B31" s="71"/>
      <c r="C31" s="167"/>
      <c r="D31" s="167"/>
      <c r="E31" s="139" t="s">
        <v>119</v>
      </c>
      <c r="F31" s="137">
        <f>ROUND(SUM(BF78:BF161), 2)</f>
        <v>0</v>
      </c>
      <c r="G31" s="167"/>
      <c r="H31" s="96"/>
      <c r="I31" s="138">
        <v>0.15</v>
      </c>
      <c r="J31" s="137">
        <f>ROUND(ROUND((SUM(BF78:BF161)), 2)*I31, 2)</f>
        <v>0</v>
      </c>
      <c r="K31" s="95"/>
      <c r="W31" s="17"/>
      <c r="X31" s="17"/>
      <c r="Y31" s="63"/>
      <c r="Z31" s="63"/>
      <c r="AA31" s="63"/>
      <c r="AB31" s="63"/>
      <c r="AC31" s="63"/>
      <c r="AD31" s="63"/>
    </row>
    <row r="32" spans="2:30" s="60" customFormat="1" ht="14.45" hidden="1" customHeight="1" x14ac:dyDescent="0.25">
      <c r="B32" s="71"/>
      <c r="C32" s="167"/>
      <c r="D32" s="167"/>
      <c r="E32" s="139" t="s">
        <v>118</v>
      </c>
      <c r="F32" s="137">
        <f>ROUND(SUM(BG78:BG161), 2)</f>
        <v>0</v>
      </c>
      <c r="G32" s="167"/>
      <c r="H32" s="96"/>
      <c r="I32" s="138">
        <v>0.21</v>
      </c>
      <c r="J32" s="137">
        <v>0</v>
      </c>
      <c r="K32" s="95"/>
      <c r="W32" s="17"/>
      <c r="X32" s="17"/>
      <c r="Y32" s="63"/>
      <c r="Z32" s="63"/>
      <c r="AA32" s="63"/>
      <c r="AB32" s="63"/>
      <c r="AC32" s="63"/>
      <c r="AD32" s="63"/>
    </row>
    <row r="33" spans="2:30" s="60" customFormat="1" ht="14.45" hidden="1" customHeight="1" x14ac:dyDescent="0.25">
      <c r="B33" s="71"/>
      <c r="C33" s="167"/>
      <c r="D33" s="167"/>
      <c r="E33" s="139" t="s">
        <v>117</v>
      </c>
      <c r="F33" s="137">
        <f>ROUND(SUM(BH78:BH161), 2)</f>
        <v>0</v>
      </c>
      <c r="G33" s="167"/>
      <c r="H33" s="96"/>
      <c r="I33" s="138">
        <v>0.15</v>
      </c>
      <c r="J33" s="137">
        <v>0</v>
      </c>
      <c r="K33" s="95"/>
      <c r="W33" s="17"/>
      <c r="X33" s="17"/>
      <c r="Y33" s="63"/>
      <c r="Z33" s="63"/>
      <c r="AA33" s="63"/>
      <c r="AB33" s="63"/>
      <c r="AC33" s="63"/>
      <c r="AD33" s="63"/>
    </row>
    <row r="34" spans="2:30" s="60" customFormat="1" ht="14.45" hidden="1" customHeight="1" x14ac:dyDescent="0.25">
      <c r="B34" s="71"/>
      <c r="C34" s="167"/>
      <c r="D34" s="167"/>
      <c r="E34" s="139" t="s">
        <v>116</v>
      </c>
      <c r="F34" s="137">
        <f>ROUND(SUM(BI78:BI161), 2)</f>
        <v>0</v>
      </c>
      <c r="G34" s="167"/>
      <c r="H34" s="96"/>
      <c r="I34" s="138">
        <v>0</v>
      </c>
      <c r="J34" s="137">
        <v>0</v>
      </c>
      <c r="K34" s="95"/>
      <c r="W34" s="17"/>
      <c r="X34" s="17"/>
      <c r="Y34" s="63"/>
      <c r="Z34" s="63"/>
      <c r="AA34" s="63"/>
      <c r="AB34" s="63"/>
      <c r="AC34" s="63"/>
      <c r="AD34" s="63"/>
    </row>
    <row r="35" spans="2:30" s="60" customFormat="1" ht="6.95" hidden="1" customHeight="1" x14ac:dyDescent="0.25">
      <c r="B35" s="71"/>
      <c r="C35" s="167"/>
      <c r="D35" s="167"/>
      <c r="E35" s="167"/>
      <c r="F35" s="167"/>
      <c r="G35" s="167"/>
      <c r="H35" s="96"/>
      <c r="I35" s="167"/>
      <c r="J35" s="167"/>
      <c r="K35" s="95"/>
      <c r="W35" s="17"/>
      <c r="X35" s="17"/>
      <c r="Y35" s="63"/>
      <c r="Z35" s="63"/>
      <c r="AA35" s="63"/>
      <c r="AB35" s="63"/>
      <c r="AC35" s="63"/>
      <c r="AD35" s="63"/>
    </row>
    <row r="36" spans="2:30" s="60" customFormat="1" ht="25.35" hidden="1" customHeight="1" x14ac:dyDescent="0.25">
      <c r="B36" s="71"/>
      <c r="C36" s="121"/>
      <c r="D36" s="136" t="s">
        <v>115</v>
      </c>
      <c r="E36" s="133"/>
      <c r="F36" s="133"/>
      <c r="G36" s="135" t="s">
        <v>114</v>
      </c>
      <c r="H36" s="134" t="s">
        <v>113</v>
      </c>
      <c r="I36" s="133"/>
      <c r="J36" s="132">
        <f>SUM(J27:J34)</f>
        <v>0</v>
      </c>
      <c r="K36" s="131"/>
      <c r="W36" s="17"/>
      <c r="X36" s="17"/>
      <c r="Y36" s="63"/>
      <c r="Z36" s="63"/>
      <c r="AA36" s="63"/>
      <c r="AB36" s="63"/>
      <c r="AC36" s="63"/>
      <c r="AD36" s="63"/>
    </row>
    <row r="37" spans="2:30" s="60" customFormat="1" ht="14.45" hidden="1" customHeight="1" x14ac:dyDescent="0.25">
      <c r="B37" s="94"/>
      <c r="C37" s="92"/>
      <c r="D37" s="92"/>
      <c r="E37" s="92"/>
      <c r="F37" s="92"/>
      <c r="G37" s="92"/>
      <c r="H37" s="93"/>
      <c r="I37" s="92"/>
      <c r="J37" s="92"/>
      <c r="K37" s="91"/>
      <c r="W37" s="17"/>
      <c r="X37" s="17"/>
      <c r="Y37" s="63"/>
      <c r="Z37" s="63"/>
      <c r="AA37" s="63"/>
      <c r="AB37" s="63"/>
      <c r="AC37" s="63"/>
      <c r="AD37" s="63"/>
    </row>
    <row r="38" spans="2:30" hidden="1" x14ac:dyDescent="0.3"/>
    <row r="39" spans="2:30" hidden="1" x14ac:dyDescent="0.3"/>
    <row r="40" spans="2:30" hidden="1" x14ac:dyDescent="0.3"/>
    <row r="41" spans="2:30" s="60" customFormat="1" ht="6.95" hidden="1" customHeight="1" x14ac:dyDescent="0.25">
      <c r="B41" s="130"/>
      <c r="C41" s="128"/>
      <c r="D41" s="128"/>
      <c r="E41" s="128"/>
      <c r="F41" s="128"/>
      <c r="G41" s="128"/>
      <c r="H41" s="129"/>
      <c r="I41" s="128"/>
      <c r="J41" s="128"/>
      <c r="K41" s="127"/>
      <c r="W41" s="17"/>
      <c r="X41" s="17"/>
      <c r="Y41" s="63"/>
      <c r="Z41" s="63"/>
      <c r="AA41" s="63"/>
      <c r="AB41" s="63"/>
      <c r="AC41" s="63"/>
      <c r="AD41" s="63"/>
    </row>
    <row r="42" spans="2:30" s="60" customFormat="1" ht="36.950000000000003" hidden="1" customHeight="1" x14ac:dyDescent="0.25">
      <c r="B42" s="71"/>
      <c r="C42" s="126" t="s">
        <v>112</v>
      </c>
      <c r="D42" s="167"/>
      <c r="E42" s="167"/>
      <c r="F42" s="167"/>
      <c r="G42" s="167"/>
      <c r="H42" s="96"/>
      <c r="I42" s="167"/>
      <c r="J42" s="167"/>
      <c r="K42" s="95"/>
      <c r="W42" s="17"/>
      <c r="X42" s="17"/>
      <c r="Y42" s="63"/>
      <c r="Z42" s="63"/>
      <c r="AA42" s="63"/>
      <c r="AB42" s="63"/>
      <c r="AC42" s="63"/>
      <c r="AD42" s="63"/>
    </row>
    <row r="43" spans="2:30" s="60" customFormat="1" ht="6.95" hidden="1" customHeight="1" x14ac:dyDescent="0.25">
      <c r="B43" s="71"/>
      <c r="C43" s="167"/>
      <c r="D43" s="167"/>
      <c r="E43" s="167"/>
      <c r="F43" s="167"/>
      <c r="G43" s="167"/>
      <c r="H43" s="96"/>
      <c r="I43" s="167"/>
      <c r="J43" s="167"/>
      <c r="K43" s="95"/>
      <c r="W43" s="17"/>
      <c r="X43" s="17"/>
      <c r="Y43" s="63"/>
      <c r="Z43" s="63"/>
      <c r="AA43" s="63"/>
      <c r="AB43" s="63"/>
      <c r="AC43" s="63"/>
      <c r="AD43" s="63"/>
    </row>
    <row r="44" spans="2:30" s="60" customFormat="1" ht="14.45" hidden="1" customHeight="1" x14ac:dyDescent="0.25">
      <c r="B44" s="71"/>
      <c r="C44" s="166" t="s">
        <v>107</v>
      </c>
      <c r="D44" s="167"/>
      <c r="E44" s="167"/>
      <c r="F44" s="167"/>
      <c r="G44" s="167"/>
      <c r="H44" s="96"/>
      <c r="I44" s="167"/>
      <c r="J44" s="167"/>
      <c r="K44" s="95"/>
      <c r="W44" s="17"/>
      <c r="X44" s="17"/>
      <c r="Y44" s="63"/>
      <c r="Z44" s="63"/>
      <c r="AA44" s="63"/>
      <c r="AB44" s="63"/>
      <c r="AC44" s="63"/>
      <c r="AD44" s="63"/>
    </row>
    <row r="45" spans="2:30" s="60" customFormat="1" ht="16.5" hidden="1" customHeight="1" x14ac:dyDescent="0.25">
      <c r="B45" s="71"/>
      <c r="C45" s="167"/>
      <c r="D45" s="167"/>
      <c r="E45" s="176" t="str">
        <f>E7</f>
        <v>UniMeC (mimo VŘ)</v>
      </c>
      <c r="F45" s="177"/>
      <c r="G45" s="177"/>
      <c r="H45" s="177"/>
      <c r="I45" s="167"/>
      <c r="J45" s="167"/>
      <c r="K45" s="95"/>
      <c r="W45" s="17"/>
      <c r="X45" s="17"/>
      <c r="Y45" s="63"/>
      <c r="Z45" s="63"/>
      <c r="AA45" s="63"/>
      <c r="AB45" s="63"/>
      <c r="AC45" s="63"/>
      <c r="AD45" s="63"/>
    </row>
    <row r="46" spans="2:30" s="60" customFormat="1" ht="14.45" hidden="1" customHeight="1" x14ac:dyDescent="0.25">
      <c r="B46" s="71"/>
      <c r="C46" s="166" t="s">
        <v>106</v>
      </c>
      <c r="D46" s="167"/>
      <c r="E46" s="167"/>
      <c r="F46" s="167"/>
      <c r="G46" s="167"/>
      <c r="H46" s="96"/>
      <c r="I46" s="167"/>
      <c r="J46" s="167"/>
      <c r="K46" s="95"/>
      <c r="W46" s="17"/>
      <c r="X46" s="17"/>
      <c r="Y46" s="63"/>
      <c r="Z46" s="63"/>
      <c r="AA46" s="63"/>
      <c r="AB46" s="63"/>
      <c r="AC46" s="63"/>
      <c r="AD46" s="63"/>
    </row>
    <row r="47" spans="2:30" s="60" customFormat="1" ht="17.25" hidden="1" customHeight="1" x14ac:dyDescent="0.25">
      <c r="B47" s="71"/>
      <c r="C47" s="167"/>
      <c r="D47" s="167"/>
      <c r="E47" s="178" t="str">
        <f>E9</f>
        <v>PS03.2 - Technologie pitevního traktu (samostatná dodávka)</v>
      </c>
      <c r="F47" s="179"/>
      <c r="G47" s="179"/>
      <c r="H47" s="179"/>
      <c r="I47" s="167"/>
      <c r="J47" s="167"/>
      <c r="K47" s="95"/>
      <c r="W47" s="17"/>
      <c r="X47" s="17"/>
      <c r="Y47" s="63"/>
      <c r="Z47" s="63"/>
      <c r="AA47" s="63"/>
      <c r="AB47" s="63"/>
      <c r="AC47" s="63"/>
      <c r="AD47" s="63"/>
    </row>
    <row r="48" spans="2:30" s="60" customFormat="1" ht="6.95" hidden="1" customHeight="1" x14ac:dyDescent="0.25">
      <c r="B48" s="71"/>
      <c r="C48" s="167"/>
      <c r="D48" s="167"/>
      <c r="E48" s="167"/>
      <c r="F48" s="167"/>
      <c r="G48" s="167"/>
      <c r="H48" s="96"/>
      <c r="I48" s="167"/>
      <c r="J48" s="167"/>
      <c r="K48" s="95"/>
      <c r="W48" s="17"/>
      <c r="X48" s="17"/>
      <c r="Y48" s="63"/>
      <c r="Z48" s="63"/>
      <c r="AA48" s="63"/>
      <c r="AB48" s="63"/>
      <c r="AC48" s="63"/>
      <c r="AD48" s="63"/>
    </row>
    <row r="49" spans="2:47" s="60" customFormat="1" ht="18" hidden="1" customHeight="1" x14ac:dyDescent="0.25">
      <c r="B49" s="71"/>
      <c r="C49" s="166" t="s">
        <v>105</v>
      </c>
      <c r="D49" s="167"/>
      <c r="E49" s="167"/>
      <c r="F49" s="124" t="str">
        <f>F12</f>
        <v>Plzeň</v>
      </c>
      <c r="G49" s="167"/>
      <c r="H49" s="96"/>
      <c r="I49" s="166" t="s">
        <v>104</v>
      </c>
      <c r="J49" s="125" t="str">
        <f>IF(J12="","",J12)</f>
        <v>2. 3. 2018</v>
      </c>
      <c r="K49" s="95"/>
      <c r="W49" s="17"/>
      <c r="X49" s="17"/>
      <c r="Y49" s="63"/>
      <c r="Z49" s="63"/>
      <c r="AA49" s="63"/>
      <c r="AB49" s="63"/>
      <c r="AC49" s="63"/>
      <c r="AD49" s="63"/>
    </row>
    <row r="50" spans="2:47" s="60" customFormat="1" ht="6.95" hidden="1" customHeight="1" x14ac:dyDescent="0.25">
      <c r="B50" s="71"/>
      <c r="C50" s="167"/>
      <c r="D50" s="167"/>
      <c r="E50" s="167"/>
      <c r="F50" s="167"/>
      <c r="G50" s="167"/>
      <c r="H50" s="96"/>
      <c r="I50" s="167"/>
      <c r="J50" s="167"/>
      <c r="K50" s="95"/>
      <c r="W50" s="17"/>
      <c r="X50" s="17"/>
      <c r="Y50" s="63"/>
      <c r="Z50" s="63"/>
      <c r="AA50" s="63"/>
      <c r="AB50" s="63"/>
      <c r="AC50" s="63"/>
      <c r="AD50" s="63"/>
    </row>
    <row r="51" spans="2:47" s="60" customFormat="1" ht="15" hidden="1" x14ac:dyDescent="0.25">
      <c r="B51" s="71"/>
      <c r="C51" s="166" t="s">
        <v>103</v>
      </c>
      <c r="D51" s="167"/>
      <c r="E51" s="167"/>
      <c r="F51" s="124" t="str">
        <f>F74</f>
        <v>Univerzita Karlova</v>
      </c>
      <c r="G51" s="167"/>
      <c r="H51" s="96"/>
      <c r="I51" s="166" t="s">
        <v>101</v>
      </c>
      <c r="J51" s="180" t="str">
        <f>E21</f>
        <v>VPÚ DECO Praha, a.s.</v>
      </c>
      <c r="K51" s="95"/>
      <c r="W51" s="17"/>
      <c r="X51" s="17"/>
      <c r="Y51" s="63"/>
      <c r="Z51" s="63"/>
      <c r="AA51" s="63"/>
      <c r="AB51" s="63"/>
      <c r="AC51" s="63"/>
      <c r="AD51" s="63"/>
    </row>
    <row r="52" spans="2:47" s="60" customFormat="1" ht="14.45" hidden="1" customHeight="1" x14ac:dyDescent="0.25">
      <c r="B52" s="71"/>
      <c r="C52" s="166" t="s">
        <v>100</v>
      </c>
      <c r="D52" s="167"/>
      <c r="E52" s="167"/>
      <c r="F52" s="124" t="str">
        <f>IF(E18="","",E18)</f>
        <v xml:space="preserve"> </v>
      </c>
      <c r="G52" s="167"/>
      <c r="H52" s="96"/>
      <c r="I52" s="167"/>
      <c r="J52" s="181"/>
      <c r="K52" s="95"/>
      <c r="W52" s="17"/>
      <c r="X52" s="17"/>
      <c r="Y52" s="63"/>
      <c r="Z52" s="63"/>
      <c r="AA52" s="63"/>
      <c r="AB52" s="63"/>
      <c r="AC52" s="63"/>
      <c r="AD52" s="63"/>
    </row>
    <row r="53" spans="2:47" s="60" customFormat="1" ht="10.35" hidden="1" customHeight="1" x14ac:dyDescent="0.25">
      <c r="B53" s="71"/>
      <c r="C53" s="167"/>
      <c r="D53" s="167"/>
      <c r="E53" s="167"/>
      <c r="F53" s="167"/>
      <c r="G53" s="167"/>
      <c r="H53" s="96"/>
      <c r="I53" s="167"/>
      <c r="J53" s="167"/>
      <c r="K53" s="95"/>
      <c r="W53" s="17"/>
      <c r="X53" s="17"/>
      <c r="Y53" s="63"/>
      <c r="Z53" s="63"/>
      <c r="AA53" s="63"/>
      <c r="AB53" s="63"/>
      <c r="AC53" s="63"/>
      <c r="AD53" s="63"/>
    </row>
    <row r="54" spans="2:47" s="60" customFormat="1" ht="29.25" hidden="1" customHeight="1" x14ac:dyDescent="0.25">
      <c r="B54" s="71"/>
      <c r="C54" s="123" t="s">
        <v>111</v>
      </c>
      <c r="D54" s="121"/>
      <c r="E54" s="121"/>
      <c r="F54" s="121"/>
      <c r="G54" s="121"/>
      <c r="H54" s="122"/>
      <c r="I54" s="121"/>
      <c r="J54" s="120" t="s">
        <v>92</v>
      </c>
      <c r="K54" s="119"/>
      <c r="W54" s="17"/>
      <c r="X54" s="17"/>
      <c r="Y54" s="63"/>
      <c r="Z54" s="63"/>
      <c r="AA54" s="63"/>
      <c r="AB54" s="63"/>
      <c r="AC54" s="63"/>
      <c r="AD54" s="63"/>
    </row>
    <row r="55" spans="2:47" s="60" customFormat="1" ht="10.35" hidden="1" customHeight="1" x14ac:dyDescent="0.25">
      <c r="B55" s="71"/>
      <c r="C55" s="167"/>
      <c r="D55" s="167"/>
      <c r="E55" s="167"/>
      <c r="F55" s="167"/>
      <c r="G55" s="167"/>
      <c r="H55" s="96"/>
      <c r="I55" s="167"/>
      <c r="J55" s="167"/>
      <c r="K55" s="95"/>
      <c r="W55" s="17"/>
      <c r="X55" s="17"/>
      <c r="Y55" s="63"/>
      <c r="Z55" s="63"/>
      <c r="AA55" s="63"/>
      <c r="AB55" s="63"/>
      <c r="AC55" s="63"/>
      <c r="AD55" s="63"/>
    </row>
    <row r="56" spans="2:47" s="60" customFormat="1" ht="29.25" hidden="1" customHeight="1" x14ac:dyDescent="0.25">
      <c r="B56" s="71"/>
      <c r="C56" s="118" t="s">
        <v>74</v>
      </c>
      <c r="D56" s="167"/>
      <c r="E56" s="167"/>
      <c r="F56" s="167"/>
      <c r="G56" s="167"/>
      <c r="H56" s="96"/>
      <c r="I56" s="167"/>
      <c r="J56" s="117">
        <f>J78</f>
        <v>0</v>
      </c>
      <c r="K56" s="95"/>
      <c r="W56" s="17"/>
      <c r="X56" s="17"/>
      <c r="Y56" s="63"/>
      <c r="Z56" s="63"/>
      <c r="AA56" s="63"/>
      <c r="AB56" s="63"/>
      <c r="AC56" s="63"/>
      <c r="AD56" s="63"/>
      <c r="AU56" s="62" t="s">
        <v>73</v>
      </c>
    </row>
    <row r="57" spans="2:47" s="107" customFormat="1" ht="24.95" hidden="1" customHeight="1" x14ac:dyDescent="0.25">
      <c r="B57" s="116"/>
      <c r="C57" s="115"/>
      <c r="D57" s="114" t="s">
        <v>110</v>
      </c>
      <c r="E57" s="112"/>
      <c r="F57" s="112"/>
      <c r="G57" s="112"/>
      <c r="H57" s="113"/>
      <c r="I57" s="112"/>
      <c r="J57" s="111">
        <f>J79</f>
        <v>0</v>
      </c>
      <c r="K57" s="110"/>
      <c r="W57" s="109"/>
      <c r="X57" s="109"/>
      <c r="Y57" s="108"/>
      <c r="Z57" s="108"/>
      <c r="AA57" s="108"/>
      <c r="AB57" s="108"/>
      <c r="AC57" s="108"/>
      <c r="AD57" s="108"/>
    </row>
    <row r="58" spans="2:47" s="97" customFormat="1" ht="19.899999999999999" hidden="1" customHeight="1" x14ac:dyDescent="0.25">
      <c r="B58" s="106"/>
      <c r="C58" s="105"/>
      <c r="D58" s="104" t="s">
        <v>109</v>
      </c>
      <c r="E58" s="102"/>
      <c r="F58" s="102"/>
      <c r="G58" s="102"/>
      <c r="H58" s="103"/>
      <c r="I58" s="102"/>
      <c r="J58" s="101">
        <f>J80</f>
        <v>0</v>
      </c>
      <c r="K58" s="100"/>
      <c r="W58" s="99"/>
      <c r="X58" s="99"/>
      <c r="Y58" s="98"/>
      <c r="Z58" s="98"/>
      <c r="AA58" s="98"/>
      <c r="AB58" s="98"/>
      <c r="AC58" s="98"/>
      <c r="AD58" s="98"/>
    </row>
    <row r="59" spans="2:47" s="60" customFormat="1" ht="21.75" hidden="1" customHeight="1" x14ac:dyDescent="0.25">
      <c r="B59" s="71"/>
      <c r="C59" s="167"/>
      <c r="D59" s="167"/>
      <c r="E59" s="167"/>
      <c r="F59" s="167"/>
      <c r="G59" s="167"/>
      <c r="H59" s="96"/>
      <c r="I59" s="167"/>
      <c r="J59" s="167"/>
      <c r="K59" s="95"/>
      <c r="W59" s="17"/>
      <c r="X59" s="17"/>
      <c r="Y59" s="63"/>
      <c r="Z59" s="63"/>
      <c r="AA59" s="63"/>
      <c r="AB59" s="63"/>
      <c r="AC59" s="63"/>
      <c r="AD59" s="63"/>
    </row>
    <row r="60" spans="2:47" s="60" customFormat="1" ht="6.95" hidden="1" customHeight="1" x14ac:dyDescent="0.25">
      <c r="B60" s="94"/>
      <c r="C60" s="92"/>
      <c r="D60" s="92"/>
      <c r="E60" s="92"/>
      <c r="F60" s="92"/>
      <c r="G60" s="92"/>
      <c r="H60" s="93"/>
      <c r="I60" s="92"/>
      <c r="J60" s="92"/>
      <c r="K60" s="91"/>
      <c r="W60" s="17"/>
      <c r="X60" s="17"/>
      <c r="Y60" s="63"/>
      <c r="Z60" s="63"/>
      <c r="AA60" s="63"/>
      <c r="AB60" s="63"/>
      <c r="AC60" s="63"/>
      <c r="AD60" s="63"/>
    </row>
    <row r="61" spans="2:47" hidden="1" x14ac:dyDescent="0.3"/>
    <row r="62" spans="2:47" hidden="1" x14ac:dyDescent="0.3"/>
    <row r="63" spans="2:47" hidden="1" x14ac:dyDescent="0.3"/>
    <row r="64" spans="2:47" s="60" customFormat="1" ht="6.95" hidden="1" customHeight="1" x14ac:dyDescent="0.25">
      <c r="B64" s="90"/>
      <c r="C64" s="88"/>
      <c r="D64" s="88"/>
      <c r="E64" s="88"/>
      <c r="F64" s="88"/>
      <c r="G64" s="88"/>
      <c r="H64" s="89"/>
      <c r="I64" s="88"/>
      <c r="J64" s="88"/>
      <c r="K64" s="88"/>
      <c r="L64" s="84"/>
      <c r="W64" s="17"/>
      <c r="X64" s="17"/>
      <c r="Y64" s="63"/>
      <c r="Z64" s="63"/>
      <c r="AA64" s="63"/>
      <c r="AB64" s="63"/>
      <c r="AC64" s="63"/>
      <c r="AD64" s="63"/>
    </row>
    <row r="65" spans="2:63" s="60" customFormat="1" ht="36.950000000000003" customHeight="1" x14ac:dyDescent="0.25">
      <c r="B65" s="71"/>
      <c r="C65" s="87" t="s">
        <v>108</v>
      </c>
      <c r="D65" s="169"/>
      <c r="E65" s="169"/>
      <c r="F65" s="169"/>
      <c r="G65" s="169"/>
      <c r="H65" s="69"/>
      <c r="I65" s="169"/>
      <c r="J65" s="169"/>
      <c r="K65" s="169"/>
      <c r="L65" s="84"/>
      <c r="W65" s="17"/>
      <c r="X65" s="17"/>
      <c r="Y65" s="63"/>
      <c r="Z65" s="63"/>
      <c r="AA65" s="63"/>
      <c r="AB65" s="63"/>
      <c r="AC65" s="63"/>
      <c r="AD65" s="63"/>
    </row>
    <row r="66" spans="2:63" s="60" customFormat="1" ht="6.95" customHeight="1" x14ac:dyDescent="0.25">
      <c r="B66" s="71"/>
      <c r="C66" s="169"/>
      <c r="D66" s="169"/>
      <c r="E66" s="169"/>
      <c r="F66" s="169"/>
      <c r="G66" s="169"/>
      <c r="H66" s="69"/>
      <c r="I66" s="169"/>
      <c r="J66" s="169"/>
      <c r="K66" s="169"/>
      <c r="L66" s="84"/>
      <c r="W66" s="17"/>
      <c r="X66" s="17"/>
      <c r="Y66" s="63"/>
      <c r="Z66" s="63"/>
      <c r="AA66" s="63"/>
      <c r="AB66" s="63"/>
      <c r="AC66" s="63"/>
      <c r="AD66" s="63"/>
    </row>
    <row r="67" spans="2:63" s="60" customFormat="1" ht="14.45" customHeight="1" x14ac:dyDescent="0.25">
      <c r="B67" s="71"/>
      <c r="C67" s="168" t="s">
        <v>107</v>
      </c>
      <c r="D67" s="169"/>
      <c r="E67" s="169"/>
      <c r="F67" s="169"/>
      <c r="G67" s="169"/>
      <c r="H67" s="69"/>
      <c r="I67" s="169"/>
      <c r="J67" s="169"/>
      <c r="K67" s="169"/>
      <c r="W67" s="17"/>
      <c r="X67" s="17"/>
      <c r="Y67" s="63"/>
      <c r="Z67" s="63"/>
      <c r="AA67" s="63"/>
      <c r="AB67" s="63"/>
      <c r="AC67" s="63"/>
      <c r="AD67" s="63"/>
    </row>
    <row r="68" spans="2:63" s="60" customFormat="1" ht="16.5" customHeight="1" x14ac:dyDescent="0.25">
      <c r="B68" s="71"/>
      <c r="C68" s="169"/>
      <c r="D68" s="169"/>
      <c r="E68" s="182" t="str">
        <f>E7</f>
        <v>UniMeC (mimo VŘ)</v>
      </c>
      <c r="F68" s="183"/>
      <c r="G68" s="183"/>
      <c r="H68" s="183"/>
      <c r="I68" s="169"/>
      <c r="J68" s="169"/>
      <c r="K68" s="169"/>
      <c r="L68" s="84"/>
      <c r="W68" s="17"/>
      <c r="X68" s="17"/>
      <c r="Y68" s="63"/>
      <c r="Z68" s="63"/>
      <c r="AA68" s="63"/>
      <c r="AB68" s="63"/>
      <c r="AC68" s="63"/>
      <c r="AD68" s="63"/>
    </row>
    <row r="69" spans="2:63" s="60" customFormat="1" ht="14.45" customHeight="1" x14ac:dyDescent="0.25">
      <c r="B69" s="71"/>
      <c r="C69" s="168" t="s">
        <v>106</v>
      </c>
      <c r="D69" s="169"/>
      <c r="E69" s="169"/>
      <c r="F69" s="169"/>
      <c r="G69" s="169"/>
      <c r="H69" s="69"/>
      <c r="I69" s="169"/>
      <c r="J69" s="169"/>
      <c r="K69" s="169"/>
      <c r="L69" s="84"/>
      <c r="W69" s="17"/>
      <c r="X69" s="17"/>
      <c r="Y69" s="63"/>
      <c r="Z69" s="63"/>
      <c r="AA69" s="63"/>
      <c r="AB69" s="63"/>
      <c r="AC69" s="63"/>
      <c r="AD69" s="63"/>
    </row>
    <row r="70" spans="2:63" s="60" customFormat="1" ht="17.25" customHeight="1" x14ac:dyDescent="0.25">
      <c r="B70" s="71"/>
      <c r="C70" s="169"/>
      <c r="D70" s="169"/>
      <c r="E70" s="184" t="str">
        <f>E9</f>
        <v>PS03.2 - Technologie pitevního traktu (samostatná dodávka)</v>
      </c>
      <c r="F70" s="185"/>
      <c r="G70" s="185"/>
      <c r="H70" s="185"/>
      <c r="I70" s="169"/>
      <c r="J70" s="169"/>
      <c r="K70" s="169"/>
      <c r="L70" s="84"/>
      <c r="W70" s="17"/>
      <c r="X70" s="17"/>
      <c r="Y70" s="63"/>
      <c r="Z70" s="63"/>
      <c r="AA70" s="63"/>
      <c r="AB70" s="63"/>
      <c r="AC70" s="63"/>
      <c r="AD70" s="63"/>
    </row>
    <row r="71" spans="2:63" s="60" customFormat="1" ht="6.95" customHeight="1" x14ac:dyDescent="0.25">
      <c r="B71" s="71"/>
      <c r="C71" s="169"/>
      <c r="D71" s="169"/>
      <c r="E71" s="169"/>
      <c r="F71" s="169"/>
      <c r="G71" s="169"/>
      <c r="H71" s="69"/>
      <c r="I71" s="169"/>
      <c r="J71" s="169"/>
      <c r="K71" s="169"/>
      <c r="L71" s="84"/>
      <c r="W71" s="17"/>
      <c r="X71" s="17"/>
      <c r="Y71" s="63"/>
      <c r="Z71" s="63"/>
      <c r="AA71" s="63"/>
      <c r="AB71" s="63"/>
      <c r="AC71" s="63"/>
      <c r="AD71" s="63"/>
    </row>
    <row r="72" spans="2:63" s="60" customFormat="1" ht="18" customHeight="1" x14ac:dyDescent="0.25">
      <c r="B72" s="71"/>
      <c r="C72" s="168" t="s">
        <v>105</v>
      </c>
      <c r="D72" s="169"/>
      <c r="E72" s="169"/>
      <c r="F72" s="85" t="str">
        <f>F12</f>
        <v>Plzeň</v>
      </c>
      <c r="G72" s="169"/>
      <c r="H72" s="69"/>
      <c r="I72" s="168" t="s">
        <v>104</v>
      </c>
      <c r="J72" s="86" t="str">
        <f>IF(J12="","",J12)</f>
        <v>2. 3. 2018</v>
      </c>
      <c r="K72" s="169"/>
      <c r="L72" s="84"/>
      <c r="W72" s="17"/>
      <c r="X72" s="17"/>
      <c r="Y72" s="63"/>
      <c r="Z72" s="63"/>
      <c r="AA72" s="63"/>
      <c r="AB72" s="63"/>
      <c r="AC72" s="63"/>
      <c r="AD72" s="63"/>
    </row>
    <row r="73" spans="2:63" s="60" customFormat="1" ht="6.95" customHeight="1" x14ac:dyDescent="0.25">
      <c r="B73" s="71"/>
      <c r="C73" s="169"/>
      <c r="D73" s="169"/>
      <c r="E73" s="169"/>
      <c r="F73" s="169"/>
      <c r="G73" s="169"/>
      <c r="H73" s="69"/>
      <c r="I73" s="169"/>
      <c r="J73" s="169"/>
      <c r="K73" s="169"/>
      <c r="L73" s="84"/>
      <c r="W73" s="17"/>
      <c r="X73" s="17"/>
      <c r="Y73" s="63"/>
      <c r="Z73" s="63"/>
      <c r="AA73" s="63"/>
      <c r="AB73" s="63"/>
      <c r="AC73" s="63"/>
      <c r="AD73" s="63"/>
    </row>
    <row r="74" spans="2:63" s="60" customFormat="1" ht="15" x14ac:dyDescent="0.25">
      <c r="B74" s="71"/>
      <c r="C74" s="168" t="s">
        <v>103</v>
      </c>
      <c r="D74" s="169"/>
      <c r="E74" s="169"/>
      <c r="F74" s="85" t="s">
        <v>102</v>
      </c>
      <c r="G74" s="169"/>
      <c r="H74" s="69"/>
      <c r="I74" s="168" t="s">
        <v>101</v>
      </c>
      <c r="J74" s="85" t="str">
        <f>E21</f>
        <v>VPÚ DECO Praha, a.s.</v>
      </c>
      <c r="K74" s="169"/>
      <c r="L74" s="84"/>
      <c r="W74" s="17"/>
      <c r="X74" s="17"/>
      <c r="Y74" s="63"/>
      <c r="Z74" s="63"/>
      <c r="AA74" s="63"/>
      <c r="AB74" s="63"/>
      <c r="AC74" s="63"/>
      <c r="AD74" s="63"/>
    </row>
    <row r="75" spans="2:63" s="60" customFormat="1" ht="14.45" customHeight="1" x14ac:dyDescent="0.25">
      <c r="B75" s="71"/>
      <c r="C75" s="168" t="s">
        <v>100</v>
      </c>
      <c r="D75" s="169"/>
      <c r="E75" s="169"/>
      <c r="F75" s="85" t="str">
        <f>IF(E18="","",E18)</f>
        <v xml:space="preserve"> </v>
      </c>
      <c r="G75" s="169"/>
      <c r="H75" s="69"/>
      <c r="I75" s="169"/>
      <c r="J75" s="169"/>
      <c r="K75" s="169"/>
      <c r="L75" s="84"/>
      <c r="W75" s="17"/>
      <c r="X75" s="17"/>
      <c r="Y75" s="63"/>
      <c r="Z75" s="63"/>
      <c r="AA75" s="63"/>
      <c r="AB75" s="63"/>
      <c r="AC75" s="63"/>
      <c r="AD75" s="63"/>
    </row>
    <row r="76" spans="2:63" s="60" customFormat="1" ht="10.35" customHeight="1" x14ac:dyDescent="0.25">
      <c r="B76" s="71"/>
      <c r="C76" s="169"/>
      <c r="D76" s="169"/>
      <c r="E76" s="169"/>
      <c r="F76" s="169"/>
      <c r="G76" s="169"/>
      <c r="H76" s="69"/>
      <c r="I76" s="169"/>
      <c r="J76" s="169"/>
      <c r="K76" s="169"/>
      <c r="L76" s="84"/>
      <c r="W76" s="17"/>
      <c r="X76" s="17"/>
      <c r="Y76" s="63"/>
      <c r="Z76" s="63"/>
      <c r="AA76" s="63"/>
      <c r="AB76" s="63"/>
      <c r="AC76" s="63"/>
      <c r="AD76" s="63"/>
    </row>
    <row r="77" spans="2:63" s="72" customFormat="1" ht="29.25" customHeight="1" x14ac:dyDescent="0.25">
      <c r="B77" s="83"/>
      <c r="C77" s="82" t="s">
        <v>99</v>
      </c>
      <c r="D77" s="80" t="s">
        <v>98</v>
      </c>
      <c r="E77" s="80" t="s">
        <v>97</v>
      </c>
      <c r="F77" s="80" t="s">
        <v>96</v>
      </c>
      <c r="G77" s="80" t="s">
        <v>95</v>
      </c>
      <c r="H77" s="81" t="s">
        <v>94</v>
      </c>
      <c r="I77" s="80" t="s">
        <v>93</v>
      </c>
      <c r="J77" s="80" t="s">
        <v>92</v>
      </c>
      <c r="K77" s="79" t="s">
        <v>91</v>
      </c>
      <c r="L77" s="78"/>
      <c r="M77" s="77" t="s">
        <v>90</v>
      </c>
      <c r="N77" s="76" t="s">
        <v>89</v>
      </c>
      <c r="O77" s="76" t="s">
        <v>88</v>
      </c>
      <c r="P77" s="76" t="s">
        <v>87</v>
      </c>
      <c r="Q77" s="76" t="s">
        <v>86</v>
      </c>
      <c r="R77" s="76" t="s">
        <v>85</v>
      </c>
      <c r="S77" s="76" t="s">
        <v>84</v>
      </c>
      <c r="T77" s="75" t="s">
        <v>83</v>
      </c>
      <c r="V77" s="72" t="s">
        <v>82</v>
      </c>
      <c r="W77" s="74" t="s">
        <v>81</v>
      </c>
      <c r="X77" s="74" t="s">
        <v>80</v>
      </c>
      <c r="Y77" s="73" t="s">
        <v>79</v>
      </c>
      <c r="Z77" s="73" t="s">
        <v>78</v>
      </c>
      <c r="AA77" s="73" t="s">
        <v>77</v>
      </c>
      <c r="AB77" s="73" t="s">
        <v>76</v>
      </c>
      <c r="AC77" s="73" t="s">
        <v>75</v>
      </c>
      <c r="AD77" s="73" t="s">
        <v>150</v>
      </c>
      <c r="AE77" s="72" t="s">
        <v>144</v>
      </c>
    </row>
    <row r="78" spans="2:63" s="60" customFormat="1" ht="29.25" customHeight="1" x14ac:dyDescent="0.35">
      <c r="B78" s="71"/>
      <c r="C78" s="70" t="s">
        <v>74</v>
      </c>
      <c r="D78" s="169"/>
      <c r="E78" s="169"/>
      <c r="F78" s="169"/>
      <c r="G78" s="169"/>
      <c r="H78" s="69"/>
      <c r="I78" s="169"/>
      <c r="J78" s="68">
        <f>J79</f>
        <v>0</v>
      </c>
      <c r="K78" s="169"/>
      <c r="L78" s="68"/>
      <c r="M78" s="67"/>
      <c r="N78" s="65"/>
      <c r="O78" s="65"/>
      <c r="P78" s="66">
        <f>P79</f>
        <v>0</v>
      </c>
      <c r="Q78" s="65"/>
      <c r="R78" s="66">
        <f>R79</f>
        <v>0</v>
      </c>
      <c r="S78" s="65"/>
      <c r="T78" s="64">
        <f>T79</f>
        <v>0</v>
      </c>
      <c r="W78" s="17"/>
      <c r="X78" s="17"/>
      <c r="Y78" s="63"/>
      <c r="Z78" s="63"/>
      <c r="AA78" s="63"/>
      <c r="AB78" s="63"/>
      <c r="AC78" s="63"/>
      <c r="AD78" s="63"/>
      <c r="AT78" s="62" t="s">
        <v>68</v>
      </c>
      <c r="AU78" s="62" t="s">
        <v>73</v>
      </c>
      <c r="BK78" s="61">
        <f>BK79</f>
        <v>0</v>
      </c>
    </row>
    <row r="79" spans="2:63" s="55" customFormat="1" ht="37.35" customHeight="1" x14ac:dyDescent="0.35">
      <c r="B79" s="59"/>
      <c r="C79" s="49"/>
      <c r="D79" s="53" t="s">
        <v>68</v>
      </c>
      <c r="E79" s="172" t="s">
        <v>72</v>
      </c>
      <c r="F79" s="172" t="s">
        <v>72</v>
      </c>
      <c r="G79" s="49"/>
      <c r="H79" s="51"/>
      <c r="I79" s="49"/>
      <c r="J79" s="173">
        <f>J80</f>
        <v>0</v>
      </c>
      <c r="K79" s="49"/>
      <c r="L79" s="48"/>
      <c r="M79" s="47"/>
      <c r="N79" s="45"/>
      <c r="O79" s="45"/>
      <c r="P79" s="46">
        <f>P80</f>
        <v>0</v>
      </c>
      <c r="Q79" s="45"/>
      <c r="R79" s="46">
        <f>R80</f>
        <v>0</v>
      </c>
      <c r="S79" s="45"/>
      <c r="T79" s="44">
        <f>T80</f>
        <v>0</v>
      </c>
      <c r="U79" s="40"/>
      <c r="V79" s="40"/>
      <c r="W79" s="43"/>
      <c r="X79" s="43"/>
      <c r="Y79" s="43"/>
      <c r="Z79" s="43"/>
      <c r="AA79" s="43"/>
      <c r="AB79" s="43"/>
      <c r="AC79" s="43"/>
      <c r="AD79" s="43"/>
      <c r="AE79" s="40"/>
      <c r="AR79" s="57" t="s">
        <v>4</v>
      </c>
      <c r="AT79" s="58" t="s">
        <v>68</v>
      </c>
      <c r="AU79" s="58" t="s">
        <v>71</v>
      </c>
      <c r="AY79" s="57" t="s">
        <v>6</v>
      </c>
      <c r="BK79" s="56">
        <f>BK80</f>
        <v>0</v>
      </c>
    </row>
    <row r="80" spans="2:63" s="40" customFormat="1" ht="19.899999999999999" customHeight="1" x14ac:dyDescent="0.3">
      <c r="B80" s="54"/>
      <c r="C80" s="49"/>
      <c r="D80" s="53" t="s">
        <v>68</v>
      </c>
      <c r="E80" s="52" t="s">
        <v>70</v>
      </c>
      <c r="F80" s="52" t="s">
        <v>69</v>
      </c>
      <c r="G80" s="49"/>
      <c r="H80" s="51"/>
      <c r="I80" s="49"/>
      <c r="J80" s="50">
        <f>SUM(J81:J167)</f>
        <v>0</v>
      </c>
      <c r="K80" s="49"/>
      <c r="L80" s="48"/>
      <c r="M80" s="47"/>
      <c r="N80" s="45"/>
      <c r="O80" s="45"/>
      <c r="P80" s="46">
        <f>SUM(P81:P161)</f>
        <v>0</v>
      </c>
      <c r="Q80" s="45"/>
      <c r="R80" s="46">
        <f>SUM(R81:R161)</f>
        <v>0</v>
      </c>
      <c r="S80" s="45"/>
      <c r="T80" s="44">
        <f>SUM(T81:T161)</f>
        <v>0</v>
      </c>
      <c r="W80" s="43"/>
      <c r="X80" s="43"/>
      <c r="Y80" s="43"/>
      <c r="Z80" s="43"/>
      <c r="AA80" s="43"/>
      <c r="AB80" s="43"/>
      <c r="AC80" s="43"/>
      <c r="AD80" s="43"/>
      <c r="AR80" s="42" t="s">
        <v>4</v>
      </c>
      <c r="AT80" s="43" t="s">
        <v>68</v>
      </c>
      <c r="AU80" s="43" t="s">
        <v>5</v>
      </c>
      <c r="AY80" s="42" t="s">
        <v>6</v>
      </c>
      <c r="BK80" s="41">
        <f>SUM(BK81:BK161)</f>
        <v>0</v>
      </c>
    </row>
    <row r="81" spans="2:65" s="16" customFormat="1" ht="16.5" customHeight="1" x14ac:dyDescent="0.25">
      <c r="B81" s="27"/>
      <c r="C81" s="39" t="s">
        <v>5</v>
      </c>
      <c r="D81" s="39" t="s">
        <v>7</v>
      </c>
      <c r="E81" s="38" t="s">
        <v>67</v>
      </c>
      <c r="F81" s="34" t="s">
        <v>66</v>
      </c>
      <c r="G81" s="37" t="s">
        <v>11</v>
      </c>
      <c r="H81" s="36">
        <v>8</v>
      </c>
      <c r="I81" s="174">
        <v>0</v>
      </c>
      <c r="J81" s="35">
        <f>ROUND(I81*H81,2)</f>
        <v>0</v>
      </c>
      <c r="K81" s="34" t="s">
        <v>10</v>
      </c>
      <c r="L81" s="18"/>
      <c r="M81" s="33" t="s">
        <v>9</v>
      </c>
      <c r="N81" s="32" t="s">
        <v>8</v>
      </c>
      <c r="O81" s="31">
        <v>0</v>
      </c>
      <c r="P81" s="31">
        <f>O81*H81</f>
        <v>0</v>
      </c>
      <c r="Q81" s="31">
        <v>0</v>
      </c>
      <c r="R81" s="31">
        <f>Q81*H81</f>
        <v>0</v>
      </c>
      <c r="S81" s="31">
        <v>0</v>
      </c>
      <c r="T81" s="30">
        <f>S81*H81</f>
        <v>0</v>
      </c>
      <c r="V81" s="16">
        <f>SUM(W81:AC81)</f>
        <v>8</v>
      </c>
      <c r="W81" s="17">
        <v>8</v>
      </c>
      <c r="X81" s="17"/>
      <c r="Y81" s="17"/>
      <c r="Z81" s="17"/>
      <c r="AA81" s="17"/>
      <c r="AB81" s="17"/>
      <c r="AC81" s="17"/>
      <c r="AD81" s="17"/>
      <c r="AR81" s="19" t="s">
        <v>4</v>
      </c>
      <c r="AT81" s="19" t="s">
        <v>7</v>
      </c>
      <c r="AU81" s="19" t="s">
        <v>0</v>
      </c>
      <c r="AY81" s="19" t="s">
        <v>6</v>
      </c>
      <c r="BE81" s="29">
        <f>IF(N81="základní",J81,0)</f>
        <v>0</v>
      </c>
      <c r="BF81" s="29">
        <f>IF(N81="snížená",J81,0)</f>
        <v>0</v>
      </c>
      <c r="BG81" s="29">
        <f>IF(N81="zákl. přenesená",J81,0)</f>
        <v>0</v>
      </c>
      <c r="BH81" s="29">
        <f>IF(N81="sníž. přenesená",J81,0)</f>
        <v>0</v>
      </c>
      <c r="BI81" s="29">
        <f>IF(N81="nulová",J81,0)</f>
        <v>0</v>
      </c>
      <c r="BJ81" s="19" t="s">
        <v>5</v>
      </c>
      <c r="BK81" s="29">
        <f>ROUND(I81*H81,2)</f>
        <v>0</v>
      </c>
      <c r="BL81" s="19" t="s">
        <v>4</v>
      </c>
      <c r="BM81" s="19" t="s">
        <v>65</v>
      </c>
    </row>
    <row r="82" spans="2:65" s="16" customFormat="1" x14ac:dyDescent="0.25">
      <c r="B82" s="27"/>
      <c r="C82" s="171"/>
      <c r="D82" s="26" t="s">
        <v>3</v>
      </c>
      <c r="E82" s="23"/>
      <c r="F82" s="28" t="s">
        <v>64</v>
      </c>
      <c r="G82" s="23"/>
      <c r="H82" s="24"/>
      <c r="I82" s="23"/>
      <c r="J82" s="23"/>
      <c r="K82" s="23"/>
      <c r="L82" s="18"/>
      <c r="M82" s="22"/>
      <c r="N82" s="21"/>
      <c r="O82" s="21"/>
      <c r="P82" s="21"/>
      <c r="Q82" s="21"/>
      <c r="R82" s="21"/>
      <c r="S82" s="21"/>
      <c r="T82" s="20"/>
      <c r="W82" s="17"/>
      <c r="X82" s="17"/>
      <c r="Y82" s="17"/>
      <c r="Z82" s="17"/>
      <c r="AA82" s="17"/>
      <c r="AB82" s="17"/>
      <c r="AC82" s="17"/>
      <c r="AD82" s="17"/>
      <c r="AT82" s="19" t="s">
        <v>3</v>
      </c>
      <c r="AU82" s="19" t="s">
        <v>0</v>
      </c>
    </row>
    <row r="83" spans="2:65" s="16" customFormat="1" ht="27" x14ac:dyDescent="0.25">
      <c r="B83" s="27"/>
      <c r="C83" s="171"/>
      <c r="D83" s="26" t="s">
        <v>1</v>
      </c>
      <c r="E83" s="23"/>
      <c r="F83" s="25" t="s">
        <v>2</v>
      </c>
      <c r="G83" s="23"/>
      <c r="H83" s="24"/>
      <c r="I83" s="23"/>
      <c r="J83" s="23"/>
      <c r="K83" s="23"/>
      <c r="L83" s="18"/>
      <c r="M83" s="22"/>
      <c r="N83" s="21"/>
      <c r="O83" s="21"/>
      <c r="P83" s="21"/>
      <c r="Q83" s="21"/>
      <c r="R83" s="21"/>
      <c r="S83" s="21"/>
      <c r="T83" s="20"/>
      <c r="W83" s="17"/>
      <c r="X83" s="17"/>
      <c r="Y83" s="17"/>
      <c r="Z83" s="17"/>
      <c r="AA83" s="17"/>
      <c r="AB83" s="17"/>
      <c r="AC83" s="17"/>
      <c r="AD83" s="17"/>
      <c r="AT83" s="19" t="s">
        <v>1</v>
      </c>
      <c r="AU83" s="19" t="s">
        <v>0</v>
      </c>
    </row>
    <row r="84" spans="2:65" s="16" customFormat="1" ht="16.5" customHeight="1" x14ac:dyDescent="0.25">
      <c r="B84" s="27"/>
      <c r="C84" s="39" t="s">
        <v>0</v>
      </c>
      <c r="D84" s="39" t="s">
        <v>7</v>
      </c>
      <c r="E84" s="38" t="s">
        <v>63</v>
      </c>
      <c r="F84" s="34" t="s">
        <v>60</v>
      </c>
      <c r="G84" s="37" t="s">
        <v>11</v>
      </c>
      <c r="H84" s="36">
        <v>1</v>
      </c>
      <c r="I84" s="174">
        <v>0</v>
      </c>
      <c r="J84" s="35">
        <f>ROUND(I84*H84,2)</f>
        <v>0</v>
      </c>
      <c r="K84" s="34" t="s">
        <v>10</v>
      </c>
      <c r="L84" s="18"/>
      <c r="M84" s="33" t="s">
        <v>9</v>
      </c>
      <c r="N84" s="32" t="s">
        <v>8</v>
      </c>
      <c r="O84" s="31">
        <v>0</v>
      </c>
      <c r="P84" s="31">
        <f>O84*H84</f>
        <v>0</v>
      </c>
      <c r="Q84" s="31">
        <v>0</v>
      </c>
      <c r="R84" s="31">
        <f>Q84*H84</f>
        <v>0</v>
      </c>
      <c r="S84" s="31">
        <v>0</v>
      </c>
      <c r="T84" s="30">
        <f>S84*H84</f>
        <v>0</v>
      </c>
      <c r="V84" s="16">
        <f>SUM(W84:AC84)</f>
        <v>1</v>
      </c>
      <c r="W84" s="17"/>
      <c r="X84" s="17"/>
      <c r="Y84" s="17">
        <v>1</v>
      </c>
      <c r="Z84" s="17"/>
      <c r="AA84" s="17"/>
      <c r="AB84" s="17"/>
      <c r="AC84" s="17"/>
      <c r="AD84" s="17"/>
      <c r="AR84" s="19" t="s">
        <v>4</v>
      </c>
      <c r="AT84" s="19" t="s">
        <v>7</v>
      </c>
      <c r="AU84" s="19" t="s">
        <v>0</v>
      </c>
      <c r="AY84" s="19" t="s">
        <v>6</v>
      </c>
      <c r="BE84" s="29">
        <f>IF(N84="základní",J84,0)</f>
        <v>0</v>
      </c>
      <c r="BF84" s="29">
        <f>IF(N84="snížená",J84,0)</f>
        <v>0</v>
      </c>
      <c r="BG84" s="29">
        <f>IF(N84="zákl. přenesená",J84,0)</f>
        <v>0</v>
      </c>
      <c r="BH84" s="29">
        <f>IF(N84="sníž. přenesená",J84,0)</f>
        <v>0</v>
      </c>
      <c r="BI84" s="29">
        <f>IF(N84="nulová",J84,0)</f>
        <v>0</v>
      </c>
      <c r="BJ84" s="19" t="s">
        <v>5</v>
      </c>
      <c r="BK84" s="29">
        <f>ROUND(I84*H84,2)</f>
        <v>0</v>
      </c>
      <c r="BL84" s="19" t="s">
        <v>4</v>
      </c>
      <c r="BM84" s="19" t="s">
        <v>62</v>
      </c>
    </row>
    <row r="85" spans="2:65" s="16" customFormat="1" x14ac:dyDescent="0.25">
      <c r="B85" s="27"/>
      <c r="C85" s="171"/>
      <c r="D85" s="26" t="s">
        <v>3</v>
      </c>
      <c r="E85" s="23"/>
      <c r="F85" s="28" t="s">
        <v>60</v>
      </c>
      <c r="G85" s="23"/>
      <c r="H85" s="24"/>
      <c r="I85" s="23"/>
      <c r="J85" s="23"/>
      <c r="K85" s="23"/>
      <c r="L85" s="18"/>
      <c r="M85" s="22"/>
      <c r="N85" s="21"/>
      <c r="O85" s="21"/>
      <c r="P85" s="21"/>
      <c r="Q85" s="21"/>
      <c r="R85" s="21"/>
      <c r="S85" s="21"/>
      <c r="T85" s="20"/>
      <c r="W85" s="17"/>
      <c r="X85" s="17"/>
      <c r="Y85" s="17"/>
      <c r="Z85" s="17"/>
      <c r="AA85" s="17"/>
      <c r="AB85" s="17"/>
      <c r="AC85" s="17"/>
      <c r="AD85" s="17"/>
      <c r="AT85" s="19" t="s">
        <v>3</v>
      </c>
      <c r="AU85" s="19" t="s">
        <v>0</v>
      </c>
    </row>
    <row r="86" spans="2:65" s="16" customFormat="1" ht="27" x14ac:dyDescent="0.25">
      <c r="B86" s="27"/>
      <c r="C86" s="171"/>
      <c r="D86" s="26" t="s">
        <v>1</v>
      </c>
      <c r="E86" s="23"/>
      <c r="F86" s="25" t="s">
        <v>2</v>
      </c>
      <c r="G86" s="23"/>
      <c r="H86" s="24"/>
      <c r="I86" s="23"/>
      <c r="J86" s="23"/>
      <c r="K86" s="23"/>
      <c r="L86" s="18"/>
      <c r="M86" s="22"/>
      <c r="N86" s="21"/>
      <c r="O86" s="21"/>
      <c r="P86" s="21"/>
      <c r="Q86" s="21"/>
      <c r="R86" s="21"/>
      <c r="S86" s="21"/>
      <c r="T86" s="20"/>
      <c r="W86" s="17"/>
      <c r="X86" s="17"/>
      <c r="Y86" s="17"/>
      <c r="Z86" s="17"/>
      <c r="AA86" s="17"/>
      <c r="AB86" s="17"/>
      <c r="AC86" s="17"/>
      <c r="AD86" s="17"/>
      <c r="AT86" s="19" t="s">
        <v>1</v>
      </c>
      <c r="AU86" s="19" t="s">
        <v>0</v>
      </c>
    </row>
    <row r="87" spans="2:65" s="16" customFormat="1" x14ac:dyDescent="0.25">
      <c r="B87" s="27"/>
      <c r="C87" s="39">
        <v>3</v>
      </c>
      <c r="D87" s="39" t="s">
        <v>7</v>
      </c>
      <c r="E87" s="38" t="s">
        <v>61</v>
      </c>
      <c r="F87" s="34" t="s">
        <v>60</v>
      </c>
      <c r="G87" s="37" t="s">
        <v>11</v>
      </c>
      <c r="H87" s="36">
        <v>1</v>
      </c>
      <c r="I87" s="174">
        <v>0</v>
      </c>
      <c r="J87" s="35">
        <f>ROUND(I87*H87,2)</f>
        <v>0</v>
      </c>
      <c r="K87" s="34" t="s">
        <v>10</v>
      </c>
      <c r="L87" s="18"/>
      <c r="M87" s="22"/>
      <c r="N87" s="21"/>
      <c r="O87" s="21"/>
      <c r="P87" s="21"/>
      <c r="Q87" s="21"/>
      <c r="R87" s="21"/>
      <c r="S87" s="21"/>
      <c r="T87" s="20"/>
      <c r="V87" s="16">
        <f>SUM(W87:AC87)</f>
        <v>1</v>
      </c>
      <c r="W87" s="17"/>
      <c r="X87" s="17"/>
      <c r="Y87" s="17"/>
      <c r="Z87" s="17">
        <v>1</v>
      </c>
      <c r="AA87" s="17"/>
      <c r="AB87" s="17"/>
      <c r="AC87" s="17"/>
      <c r="AD87" s="17"/>
      <c r="AT87" s="19"/>
      <c r="AU87" s="19"/>
    </row>
    <row r="88" spans="2:65" s="16" customFormat="1" x14ac:dyDescent="0.25">
      <c r="B88" s="27"/>
      <c r="C88" s="171"/>
      <c r="D88" s="26" t="s">
        <v>3</v>
      </c>
      <c r="E88" s="23"/>
      <c r="F88" s="28" t="s">
        <v>60</v>
      </c>
      <c r="G88" s="23"/>
      <c r="H88" s="24"/>
      <c r="I88" s="23"/>
      <c r="J88" s="23"/>
      <c r="K88" s="23"/>
      <c r="L88" s="18"/>
      <c r="M88" s="22"/>
      <c r="N88" s="21"/>
      <c r="O88" s="21"/>
      <c r="P88" s="21"/>
      <c r="Q88" s="21"/>
      <c r="R88" s="21"/>
      <c r="S88" s="21"/>
      <c r="T88" s="20"/>
      <c r="W88" s="17"/>
      <c r="X88" s="17"/>
      <c r="Y88" s="17"/>
      <c r="Z88" s="17"/>
      <c r="AA88" s="17"/>
      <c r="AB88" s="17"/>
      <c r="AC88" s="17"/>
      <c r="AD88" s="17"/>
      <c r="AT88" s="19"/>
      <c r="AU88" s="19"/>
    </row>
    <row r="89" spans="2:65" s="16" customFormat="1" ht="27" x14ac:dyDescent="0.25">
      <c r="B89" s="27"/>
      <c r="C89" s="171"/>
      <c r="D89" s="26" t="s">
        <v>1</v>
      </c>
      <c r="E89" s="23"/>
      <c r="F89" s="25" t="s">
        <v>2</v>
      </c>
      <c r="G89" s="23"/>
      <c r="H89" s="24"/>
      <c r="I89" s="23"/>
      <c r="J89" s="23"/>
      <c r="K89" s="23"/>
      <c r="L89" s="18"/>
      <c r="M89" s="22"/>
      <c r="N89" s="21"/>
      <c r="O89" s="21"/>
      <c r="P89" s="21"/>
      <c r="Q89" s="21"/>
      <c r="R89" s="21"/>
      <c r="S89" s="21"/>
      <c r="T89" s="20"/>
      <c r="W89" s="17"/>
      <c r="X89" s="17"/>
      <c r="Y89" s="17"/>
      <c r="Z89" s="17"/>
      <c r="AA89" s="17"/>
      <c r="AB89" s="17"/>
      <c r="AC89" s="17"/>
      <c r="AD89" s="17"/>
      <c r="AT89" s="19"/>
      <c r="AU89" s="19"/>
    </row>
    <row r="90" spans="2:65" s="16" customFormat="1" ht="16.5" customHeight="1" x14ac:dyDescent="0.25">
      <c r="B90" s="27"/>
      <c r="C90" s="39">
        <v>4</v>
      </c>
      <c r="D90" s="39" t="s">
        <v>7</v>
      </c>
      <c r="E90" s="38" t="s">
        <v>59</v>
      </c>
      <c r="F90" s="34" t="s">
        <v>57</v>
      </c>
      <c r="G90" s="37" t="s">
        <v>11</v>
      </c>
      <c r="H90" s="36">
        <v>1</v>
      </c>
      <c r="I90" s="174">
        <v>0</v>
      </c>
      <c r="J90" s="35">
        <f>ROUND(I90*H90,2)</f>
        <v>0</v>
      </c>
      <c r="K90" s="34" t="s">
        <v>10</v>
      </c>
      <c r="L90" s="18"/>
      <c r="M90" s="33" t="s">
        <v>9</v>
      </c>
      <c r="N90" s="32" t="s">
        <v>8</v>
      </c>
      <c r="O90" s="31">
        <v>0</v>
      </c>
      <c r="P90" s="31">
        <f>O90*H90</f>
        <v>0</v>
      </c>
      <c r="Q90" s="31">
        <v>0</v>
      </c>
      <c r="R90" s="31">
        <f>Q90*H90</f>
        <v>0</v>
      </c>
      <c r="S90" s="31">
        <v>0</v>
      </c>
      <c r="T90" s="30">
        <f>S90*H90</f>
        <v>0</v>
      </c>
      <c r="V90" s="16">
        <f>SUM(W90:AC90)</f>
        <v>1</v>
      </c>
      <c r="W90" s="17"/>
      <c r="X90" s="17"/>
      <c r="Y90" s="17"/>
      <c r="Z90" s="17"/>
      <c r="AA90" s="17">
        <v>1</v>
      </c>
      <c r="AB90" s="17"/>
      <c r="AC90" s="17"/>
      <c r="AD90" s="17"/>
      <c r="AR90" s="19" t="s">
        <v>4</v>
      </c>
      <c r="AT90" s="19" t="s">
        <v>7</v>
      </c>
      <c r="AU90" s="19" t="s">
        <v>0</v>
      </c>
      <c r="AY90" s="19" t="s">
        <v>6</v>
      </c>
      <c r="BE90" s="29">
        <f>IF(N90="základní",J90,0)</f>
        <v>0</v>
      </c>
      <c r="BF90" s="29">
        <f>IF(N90="snížená",J90,0)</f>
        <v>0</v>
      </c>
      <c r="BG90" s="29">
        <f>IF(N90="zákl. přenesená",J90,0)</f>
        <v>0</v>
      </c>
      <c r="BH90" s="29">
        <f>IF(N90="sníž. přenesená",J90,0)</f>
        <v>0</v>
      </c>
      <c r="BI90" s="29">
        <f>IF(N90="nulová",J90,0)</f>
        <v>0</v>
      </c>
      <c r="BJ90" s="19" t="s">
        <v>5</v>
      </c>
      <c r="BK90" s="29">
        <f>ROUND(I90*H90,2)</f>
        <v>0</v>
      </c>
      <c r="BL90" s="19" t="s">
        <v>4</v>
      </c>
      <c r="BM90" s="19" t="s">
        <v>58</v>
      </c>
    </row>
    <row r="91" spans="2:65" s="16" customFormat="1" x14ac:dyDescent="0.25">
      <c r="B91" s="27"/>
      <c r="C91" s="171"/>
      <c r="D91" s="26" t="s">
        <v>3</v>
      </c>
      <c r="E91" s="23"/>
      <c r="F91" s="28" t="s">
        <v>57</v>
      </c>
      <c r="G91" s="23"/>
      <c r="H91" s="24"/>
      <c r="I91" s="23"/>
      <c r="J91" s="23"/>
      <c r="K91" s="23"/>
      <c r="L91" s="18"/>
      <c r="M91" s="22"/>
      <c r="N91" s="21"/>
      <c r="O91" s="21"/>
      <c r="P91" s="21"/>
      <c r="Q91" s="21"/>
      <c r="R91" s="21"/>
      <c r="S91" s="21"/>
      <c r="T91" s="20"/>
      <c r="W91" s="17"/>
      <c r="X91" s="17"/>
      <c r="Y91" s="17"/>
      <c r="Z91" s="17"/>
      <c r="AA91" s="17"/>
      <c r="AB91" s="17"/>
      <c r="AC91" s="17"/>
      <c r="AD91" s="17"/>
      <c r="AT91" s="19" t="s">
        <v>3</v>
      </c>
      <c r="AU91" s="19" t="s">
        <v>0</v>
      </c>
    </row>
    <row r="92" spans="2:65" s="16" customFormat="1" ht="27" x14ac:dyDescent="0.25">
      <c r="B92" s="27"/>
      <c r="C92" s="171"/>
      <c r="D92" s="26" t="s">
        <v>1</v>
      </c>
      <c r="E92" s="23"/>
      <c r="F92" s="25" t="s">
        <v>2</v>
      </c>
      <c r="G92" s="23"/>
      <c r="H92" s="24"/>
      <c r="I92" s="23"/>
      <c r="J92" s="23"/>
      <c r="K92" s="23"/>
      <c r="L92" s="18"/>
      <c r="M92" s="22"/>
      <c r="N92" s="21"/>
      <c r="O92" s="21"/>
      <c r="P92" s="21"/>
      <c r="Q92" s="21"/>
      <c r="R92" s="21"/>
      <c r="S92" s="21"/>
      <c r="T92" s="20"/>
      <c r="W92" s="17"/>
      <c r="X92" s="17"/>
      <c r="Y92" s="17"/>
      <c r="Z92" s="17"/>
      <c r="AA92" s="17"/>
      <c r="AB92" s="17"/>
      <c r="AC92" s="17"/>
      <c r="AD92" s="17"/>
      <c r="AT92" s="19" t="s">
        <v>1</v>
      </c>
      <c r="AU92" s="19" t="s">
        <v>0</v>
      </c>
    </row>
    <row r="93" spans="2:65" s="16" customFormat="1" x14ac:dyDescent="0.25">
      <c r="B93" s="27"/>
      <c r="C93" s="171">
        <v>5</v>
      </c>
      <c r="D93" s="39" t="s">
        <v>7</v>
      </c>
      <c r="E93" s="38" t="s">
        <v>158</v>
      </c>
      <c r="F93" s="34" t="s">
        <v>159</v>
      </c>
      <c r="G93" s="37" t="s">
        <v>11</v>
      </c>
      <c r="H93" s="36">
        <v>2</v>
      </c>
      <c r="I93" s="174">
        <v>0</v>
      </c>
      <c r="J93" s="35">
        <f>ROUND(I93*H93,2)</f>
        <v>0</v>
      </c>
      <c r="K93" s="34" t="s">
        <v>10</v>
      </c>
      <c r="L93" s="18"/>
      <c r="M93" s="33" t="s">
        <v>9</v>
      </c>
      <c r="N93" s="32" t="s">
        <v>8</v>
      </c>
      <c r="O93" s="31">
        <v>0</v>
      </c>
      <c r="P93" s="31">
        <f>O93*H93</f>
        <v>0</v>
      </c>
      <c r="Q93" s="31">
        <v>0</v>
      </c>
      <c r="R93" s="31">
        <f>Q93*H93</f>
        <v>0</v>
      </c>
      <c r="S93" s="31">
        <v>0</v>
      </c>
      <c r="T93" s="30">
        <f>S93*H93</f>
        <v>0</v>
      </c>
      <c r="V93" s="16">
        <f>SUM(W93:AC93)</f>
        <v>2</v>
      </c>
      <c r="W93" s="17"/>
      <c r="X93" s="17"/>
      <c r="Y93" s="17">
        <v>1</v>
      </c>
      <c r="Z93" s="17"/>
      <c r="AA93" s="17">
        <v>1</v>
      </c>
      <c r="AB93" s="17"/>
      <c r="AC93" s="17"/>
      <c r="AD93" s="17"/>
      <c r="AT93" s="19"/>
      <c r="AU93" s="19"/>
    </row>
    <row r="94" spans="2:65" s="16" customFormat="1" x14ac:dyDescent="0.25">
      <c r="B94" s="27"/>
      <c r="C94" s="171"/>
      <c r="D94" s="26" t="s">
        <v>3</v>
      </c>
      <c r="E94" s="23"/>
      <c r="F94" s="28" t="s">
        <v>159</v>
      </c>
      <c r="G94" s="23"/>
      <c r="H94" s="24"/>
      <c r="I94" s="23"/>
      <c r="J94" s="23"/>
      <c r="K94" s="23"/>
      <c r="L94" s="18"/>
      <c r="M94" s="22"/>
      <c r="N94" s="21"/>
      <c r="O94" s="21"/>
      <c r="P94" s="21"/>
      <c r="Q94" s="21"/>
      <c r="R94" s="21"/>
      <c r="S94" s="21"/>
      <c r="T94" s="20"/>
      <c r="W94" s="17"/>
      <c r="X94" s="17"/>
      <c r="Y94" s="17"/>
      <c r="Z94" s="17"/>
      <c r="AA94" s="17"/>
      <c r="AB94" s="17"/>
      <c r="AC94" s="17"/>
      <c r="AD94" s="17"/>
      <c r="AT94" s="19"/>
      <c r="AU94" s="19"/>
    </row>
    <row r="95" spans="2:65" s="16" customFormat="1" ht="27" x14ac:dyDescent="0.25">
      <c r="B95" s="27"/>
      <c r="C95" s="171"/>
      <c r="D95" s="26" t="s">
        <v>1</v>
      </c>
      <c r="E95" s="23"/>
      <c r="F95" s="25" t="s">
        <v>2</v>
      </c>
      <c r="G95" s="23"/>
      <c r="H95" s="24"/>
      <c r="I95" s="23"/>
      <c r="J95" s="23"/>
      <c r="K95" s="23"/>
      <c r="L95" s="18"/>
      <c r="M95" s="22"/>
      <c r="N95" s="21"/>
      <c r="O95" s="21"/>
      <c r="P95" s="21"/>
      <c r="Q95" s="21"/>
      <c r="R95" s="21"/>
      <c r="S95" s="21"/>
      <c r="T95" s="20"/>
      <c r="W95" s="17"/>
      <c r="X95" s="17"/>
      <c r="Y95" s="17"/>
      <c r="Z95" s="17"/>
      <c r="AA95" s="17"/>
      <c r="AB95" s="17"/>
      <c r="AC95" s="17"/>
      <c r="AD95" s="17"/>
      <c r="AT95" s="19"/>
      <c r="AU95" s="19"/>
    </row>
    <row r="96" spans="2:65" s="16" customFormat="1" ht="16.5" customHeight="1" x14ac:dyDescent="0.25">
      <c r="B96" s="27"/>
      <c r="C96" s="39">
        <v>6</v>
      </c>
      <c r="D96" s="39" t="s">
        <v>7</v>
      </c>
      <c r="E96" s="38" t="s">
        <v>56</v>
      </c>
      <c r="F96" s="34" t="s">
        <v>54</v>
      </c>
      <c r="G96" s="37" t="s">
        <v>11</v>
      </c>
      <c r="H96" s="36">
        <v>5</v>
      </c>
      <c r="I96" s="174">
        <v>0</v>
      </c>
      <c r="J96" s="35">
        <f>ROUND(I96*H96,2)</f>
        <v>0</v>
      </c>
      <c r="K96" s="34" t="s">
        <v>10</v>
      </c>
      <c r="L96" s="18"/>
      <c r="M96" s="33" t="s">
        <v>9</v>
      </c>
      <c r="N96" s="32" t="s">
        <v>8</v>
      </c>
      <c r="O96" s="31">
        <v>0</v>
      </c>
      <c r="P96" s="31">
        <f>O96*H96</f>
        <v>0</v>
      </c>
      <c r="Q96" s="31">
        <v>0</v>
      </c>
      <c r="R96" s="31">
        <f>Q96*H96</f>
        <v>0</v>
      </c>
      <c r="S96" s="31">
        <v>0</v>
      </c>
      <c r="T96" s="30">
        <f>S96*H96</f>
        <v>0</v>
      </c>
      <c r="V96" s="16">
        <f>SUM(W96:AC96)</f>
        <v>5</v>
      </c>
      <c r="W96" s="17">
        <v>2</v>
      </c>
      <c r="X96" s="17">
        <v>3</v>
      </c>
      <c r="Y96" s="17"/>
      <c r="Z96" s="17"/>
      <c r="AA96" s="17"/>
      <c r="AB96" s="17"/>
      <c r="AC96" s="17"/>
      <c r="AD96" s="17"/>
      <c r="AR96" s="19" t="s">
        <v>4</v>
      </c>
      <c r="AT96" s="19" t="s">
        <v>7</v>
      </c>
      <c r="AU96" s="19" t="s">
        <v>0</v>
      </c>
      <c r="AY96" s="19" t="s">
        <v>6</v>
      </c>
      <c r="BE96" s="29">
        <f>IF(N96="základní",J96,0)</f>
        <v>0</v>
      </c>
      <c r="BF96" s="29">
        <f>IF(N96="snížená",J96,0)</f>
        <v>0</v>
      </c>
      <c r="BG96" s="29">
        <f>IF(N96="zákl. přenesená",J96,0)</f>
        <v>0</v>
      </c>
      <c r="BH96" s="29">
        <f>IF(N96="sníž. přenesená",J96,0)</f>
        <v>0</v>
      </c>
      <c r="BI96" s="29">
        <f>IF(N96="nulová",J96,0)</f>
        <v>0</v>
      </c>
      <c r="BJ96" s="19" t="s">
        <v>5</v>
      </c>
      <c r="BK96" s="29">
        <f>ROUND(I96*H96,2)</f>
        <v>0</v>
      </c>
      <c r="BL96" s="19" t="s">
        <v>4</v>
      </c>
      <c r="BM96" s="19" t="s">
        <v>55</v>
      </c>
    </row>
    <row r="97" spans="2:47" s="16" customFormat="1" x14ac:dyDescent="0.25">
      <c r="B97" s="27"/>
      <c r="C97" s="171"/>
      <c r="D97" s="26" t="s">
        <v>3</v>
      </c>
      <c r="E97" s="23"/>
      <c r="F97" s="28" t="s">
        <v>54</v>
      </c>
      <c r="G97" s="23"/>
      <c r="H97" s="24"/>
      <c r="I97" s="23"/>
      <c r="J97" s="23"/>
      <c r="K97" s="23"/>
      <c r="L97" s="18"/>
      <c r="M97" s="22"/>
      <c r="N97" s="21"/>
      <c r="O97" s="21"/>
      <c r="P97" s="21"/>
      <c r="Q97" s="21"/>
      <c r="R97" s="21"/>
      <c r="S97" s="21"/>
      <c r="T97" s="20"/>
      <c r="W97" s="17"/>
      <c r="X97" s="17"/>
      <c r="Y97" s="17"/>
      <c r="Z97" s="17"/>
      <c r="AA97" s="17"/>
      <c r="AB97" s="17"/>
      <c r="AC97" s="17"/>
      <c r="AD97" s="17"/>
      <c r="AT97" s="19" t="s">
        <v>3</v>
      </c>
      <c r="AU97" s="19" t="s">
        <v>0</v>
      </c>
    </row>
    <row r="98" spans="2:47" s="16" customFormat="1" ht="27" x14ac:dyDescent="0.25">
      <c r="B98" s="27"/>
      <c r="C98" s="171"/>
      <c r="D98" s="26" t="s">
        <v>1</v>
      </c>
      <c r="E98" s="23"/>
      <c r="F98" s="25" t="s">
        <v>2</v>
      </c>
      <c r="G98" s="23"/>
      <c r="H98" s="24"/>
      <c r="I98" s="23"/>
      <c r="J98" s="23"/>
      <c r="K98" s="23"/>
      <c r="L98" s="18"/>
      <c r="M98" s="22"/>
      <c r="N98" s="21"/>
      <c r="O98" s="21"/>
      <c r="P98" s="21"/>
      <c r="Q98" s="21"/>
      <c r="R98" s="21"/>
      <c r="S98" s="21"/>
      <c r="T98" s="20"/>
      <c r="W98" s="17"/>
      <c r="X98" s="17"/>
      <c r="Y98" s="17"/>
      <c r="Z98" s="17"/>
      <c r="AA98" s="17"/>
      <c r="AB98" s="17"/>
      <c r="AC98" s="17"/>
      <c r="AD98" s="17"/>
      <c r="AT98" s="19" t="s">
        <v>1</v>
      </c>
      <c r="AU98" s="19" t="s">
        <v>0</v>
      </c>
    </row>
    <row r="99" spans="2:47" s="16" customFormat="1" x14ac:dyDescent="0.25">
      <c r="B99" s="27"/>
      <c r="C99" s="171">
        <v>7</v>
      </c>
      <c r="D99" s="39" t="s">
        <v>7</v>
      </c>
      <c r="E99" s="38" t="s">
        <v>53</v>
      </c>
      <c r="F99" s="34" t="s">
        <v>52</v>
      </c>
      <c r="G99" s="37" t="s">
        <v>11</v>
      </c>
      <c r="H99" s="36">
        <v>1</v>
      </c>
      <c r="I99" s="174">
        <v>0</v>
      </c>
      <c r="J99" s="35">
        <f>ROUND(I99*H99,2)</f>
        <v>0</v>
      </c>
      <c r="K99" s="34" t="s">
        <v>10</v>
      </c>
      <c r="L99" s="18"/>
      <c r="M99" s="22"/>
      <c r="N99" s="21"/>
      <c r="O99" s="21"/>
      <c r="P99" s="21"/>
      <c r="Q99" s="21"/>
      <c r="R99" s="21"/>
      <c r="S99" s="21"/>
      <c r="T99" s="20"/>
      <c r="V99" s="16">
        <f>SUM(W99:AC99)</f>
        <v>1</v>
      </c>
      <c r="W99" s="17">
        <v>1</v>
      </c>
      <c r="X99" s="17"/>
      <c r="Y99" s="17"/>
      <c r="Z99" s="17"/>
      <c r="AA99" s="17"/>
      <c r="AB99" s="17"/>
      <c r="AC99" s="17"/>
      <c r="AD99" s="17"/>
      <c r="AT99" s="19"/>
      <c r="AU99" s="19"/>
    </row>
    <row r="100" spans="2:47" s="16" customFormat="1" x14ac:dyDescent="0.25">
      <c r="B100" s="27"/>
      <c r="C100" s="171"/>
      <c r="D100" s="26" t="s">
        <v>3</v>
      </c>
      <c r="E100" s="23"/>
      <c r="F100" s="28" t="s">
        <v>51</v>
      </c>
      <c r="G100" s="23"/>
      <c r="H100" s="24"/>
      <c r="I100" s="23"/>
      <c r="J100" s="23"/>
      <c r="K100" s="23"/>
      <c r="L100" s="18"/>
      <c r="M100" s="22"/>
      <c r="N100" s="21"/>
      <c r="O100" s="21"/>
      <c r="P100" s="21"/>
      <c r="Q100" s="21"/>
      <c r="R100" s="21"/>
      <c r="S100" s="21"/>
      <c r="T100" s="20"/>
      <c r="W100" s="17"/>
      <c r="X100" s="17"/>
      <c r="Y100" s="17"/>
      <c r="Z100" s="17"/>
      <c r="AA100" s="17"/>
      <c r="AB100" s="17"/>
      <c r="AC100" s="17"/>
      <c r="AD100" s="17"/>
      <c r="AT100" s="19"/>
      <c r="AU100" s="19"/>
    </row>
    <row r="101" spans="2:47" s="16" customFormat="1" ht="27" x14ac:dyDescent="0.25">
      <c r="B101" s="27"/>
      <c r="C101" s="171"/>
      <c r="D101" s="26" t="s">
        <v>1</v>
      </c>
      <c r="E101" s="23"/>
      <c r="F101" s="25" t="s">
        <v>2</v>
      </c>
      <c r="G101" s="23"/>
      <c r="H101" s="24"/>
      <c r="I101" s="23"/>
      <c r="J101" s="23"/>
      <c r="K101" s="23"/>
      <c r="L101" s="18"/>
      <c r="M101" s="22"/>
      <c r="N101" s="21"/>
      <c r="O101" s="21"/>
      <c r="P101" s="21"/>
      <c r="Q101" s="21"/>
      <c r="R101" s="21"/>
      <c r="S101" s="21"/>
      <c r="T101" s="20"/>
      <c r="W101" s="17"/>
      <c r="X101" s="17"/>
      <c r="Y101" s="17"/>
      <c r="Z101" s="17"/>
      <c r="AA101" s="17"/>
      <c r="AB101" s="17"/>
      <c r="AC101" s="17"/>
      <c r="AD101" s="17"/>
      <c r="AT101" s="19"/>
      <c r="AU101" s="19"/>
    </row>
    <row r="102" spans="2:47" s="16" customFormat="1" x14ac:dyDescent="0.25">
      <c r="B102" s="27"/>
      <c r="C102" s="39">
        <v>8</v>
      </c>
      <c r="D102" s="39" t="s">
        <v>7</v>
      </c>
      <c r="E102" s="38" t="s">
        <v>50</v>
      </c>
      <c r="F102" s="34" t="s">
        <v>49</v>
      </c>
      <c r="G102" s="37" t="s">
        <v>11</v>
      </c>
      <c r="H102" s="36">
        <v>2</v>
      </c>
      <c r="I102" s="174">
        <v>0</v>
      </c>
      <c r="J102" s="35">
        <f>H102*I102</f>
        <v>0</v>
      </c>
      <c r="K102" s="34" t="s">
        <v>10</v>
      </c>
      <c r="L102" s="18"/>
      <c r="M102" s="22"/>
      <c r="N102" s="21"/>
      <c r="O102" s="21"/>
      <c r="P102" s="21"/>
      <c r="Q102" s="21"/>
      <c r="R102" s="21"/>
      <c r="S102" s="21"/>
      <c r="T102" s="20"/>
      <c r="V102" s="16">
        <f>SUM(W102:AC102)</f>
        <v>2</v>
      </c>
      <c r="W102" s="17">
        <v>2</v>
      </c>
      <c r="X102" s="17"/>
      <c r="Y102" s="17"/>
      <c r="Z102" s="17"/>
      <c r="AA102" s="17"/>
      <c r="AB102" s="17"/>
      <c r="AC102" s="17"/>
      <c r="AD102" s="17"/>
      <c r="AT102" s="19"/>
      <c r="AU102" s="19"/>
    </row>
    <row r="103" spans="2:47" s="16" customFormat="1" x14ac:dyDescent="0.25">
      <c r="B103" s="27"/>
      <c r="C103" s="171"/>
      <c r="D103" s="26" t="s">
        <v>3</v>
      </c>
      <c r="E103" s="23"/>
      <c r="F103" s="28" t="s">
        <v>49</v>
      </c>
      <c r="G103" s="23"/>
      <c r="H103" s="24"/>
      <c r="I103" s="23"/>
      <c r="J103" s="23"/>
      <c r="K103" s="23"/>
      <c r="L103" s="18"/>
      <c r="M103" s="22"/>
      <c r="N103" s="21"/>
      <c r="O103" s="21"/>
      <c r="P103" s="21"/>
      <c r="Q103" s="21"/>
      <c r="R103" s="21"/>
      <c r="S103" s="21"/>
      <c r="T103" s="20"/>
      <c r="W103" s="17"/>
      <c r="X103" s="17"/>
      <c r="Y103" s="17"/>
      <c r="Z103" s="17"/>
      <c r="AA103" s="17"/>
      <c r="AB103" s="17"/>
      <c r="AC103" s="17"/>
      <c r="AD103" s="17"/>
      <c r="AT103" s="19"/>
      <c r="AU103" s="19"/>
    </row>
    <row r="104" spans="2:47" s="16" customFormat="1" ht="27" x14ac:dyDescent="0.25">
      <c r="B104" s="27"/>
      <c r="C104" s="171"/>
      <c r="D104" s="26" t="s">
        <v>1</v>
      </c>
      <c r="E104" s="23"/>
      <c r="F104" s="25" t="s">
        <v>2</v>
      </c>
      <c r="G104" s="23"/>
      <c r="H104" s="24"/>
      <c r="I104" s="23"/>
      <c r="J104" s="23"/>
      <c r="K104" s="23"/>
      <c r="L104" s="18"/>
      <c r="M104" s="22"/>
      <c r="N104" s="21"/>
      <c r="O104" s="21"/>
      <c r="P104" s="21"/>
      <c r="Q104" s="21"/>
      <c r="R104" s="21"/>
      <c r="S104" s="21"/>
      <c r="T104" s="20"/>
      <c r="W104" s="17"/>
      <c r="X104" s="17"/>
      <c r="Y104" s="17"/>
      <c r="Z104" s="17"/>
      <c r="AA104" s="17"/>
      <c r="AB104" s="17"/>
      <c r="AC104" s="17"/>
      <c r="AD104" s="17"/>
      <c r="AT104" s="19"/>
      <c r="AU104" s="19"/>
    </row>
    <row r="105" spans="2:47" s="16" customFormat="1" x14ac:dyDescent="0.25">
      <c r="B105" s="27"/>
      <c r="C105" s="171">
        <v>9</v>
      </c>
      <c r="D105" s="39" t="s">
        <v>7</v>
      </c>
      <c r="E105" s="38" t="s">
        <v>48</v>
      </c>
      <c r="F105" s="34" t="s">
        <v>47</v>
      </c>
      <c r="G105" s="37" t="s">
        <v>11</v>
      </c>
      <c r="H105" s="36">
        <v>2</v>
      </c>
      <c r="I105" s="174">
        <v>0</v>
      </c>
      <c r="J105" s="35">
        <f>H105*I105</f>
        <v>0</v>
      </c>
      <c r="K105" s="34" t="s">
        <v>10</v>
      </c>
      <c r="L105" s="18"/>
      <c r="M105" s="22"/>
      <c r="N105" s="21"/>
      <c r="O105" s="21"/>
      <c r="P105" s="21"/>
      <c r="Q105" s="21"/>
      <c r="R105" s="21"/>
      <c r="S105" s="21"/>
      <c r="T105" s="20"/>
      <c r="V105" s="16">
        <f>SUM(W105:AC105)</f>
        <v>2</v>
      </c>
      <c r="W105" s="17">
        <v>2</v>
      </c>
      <c r="X105" s="17"/>
      <c r="Y105" s="17"/>
      <c r="Z105" s="17"/>
      <c r="AA105" s="17"/>
      <c r="AB105" s="17"/>
      <c r="AC105" s="17"/>
      <c r="AD105" s="17"/>
      <c r="AT105" s="19"/>
      <c r="AU105" s="19"/>
    </row>
    <row r="106" spans="2:47" s="16" customFormat="1" x14ac:dyDescent="0.25">
      <c r="B106" s="27"/>
      <c r="C106" s="171"/>
      <c r="D106" s="26" t="s">
        <v>3</v>
      </c>
      <c r="E106" s="23"/>
      <c r="F106" s="28" t="s">
        <v>47</v>
      </c>
      <c r="G106" s="23"/>
      <c r="H106" s="24"/>
      <c r="I106" s="23"/>
      <c r="J106" s="23"/>
      <c r="K106" s="23"/>
      <c r="L106" s="18"/>
      <c r="M106" s="22"/>
      <c r="N106" s="21"/>
      <c r="O106" s="21"/>
      <c r="P106" s="21"/>
      <c r="Q106" s="21"/>
      <c r="R106" s="21"/>
      <c r="S106" s="21"/>
      <c r="T106" s="20"/>
      <c r="W106" s="17"/>
      <c r="X106" s="17"/>
      <c r="Y106" s="17"/>
      <c r="Z106" s="17"/>
      <c r="AA106" s="17"/>
      <c r="AB106" s="17"/>
      <c r="AC106" s="17"/>
      <c r="AD106" s="17"/>
      <c r="AT106" s="19"/>
      <c r="AU106" s="19"/>
    </row>
    <row r="107" spans="2:47" s="16" customFormat="1" ht="27" x14ac:dyDescent="0.25">
      <c r="B107" s="27"/>
      <c r="C107" s="171"/>
      <c r="D107" s="26" t="s">
        <v>1</v>
      </c>
      <c r="E107" s="23"/>
      <c r="F107" s="25" t="s">
        <v>2</v>
      </c>
      <c r="G107" s="23"/>
      <c r="H107" s="24"/>
      <c r="I107" s="23"/>
      <c r="J107" s="23"/>
      <c r="K107" s="23"/>
      <c r="L107" s="18"/>
      <c r="M107" s="22"/>
      <c r="N107" s="21"/>
      <c r="O107" s="21"/>
      <c r="P107" s="21"/>
      <c r="Q107" s="21"/>
      <c r="R107" s="21"/>
      <c r="S107" s="21"/>
      <c r="T107" s="20"/>
      <c r="W107" s="17"/>
      <c r="X107" s="17"/>
      <c r="Y107" s="17"/>
      <c r="Z107" s="17"/>
      <c r="AA107" s="17"/>
      <c r="AB107" s="17"/>
      <c r="AC107" s="17"/>
      <c r="AD107" s="17"/>
      <c r="AT107" s="19"/>
      <c r="AU107" s="19"/>
    </row>
    <row r="108" spans="2:47" s="16" customFormat="1" x14ac:dyDescent="0.25">
      <c r="B108" s="164"/>
      <c r="C108" s="39">
        <v>10</v>
      </c>
      <c r="D108" s="39" t="s">
        <v>7</v>
      </c>
      <c r="E108" s="38" t="s">
        <v>146</v>
      </c>
      <c r="F108" s="34" t="s">
        <v>145</v>
      </c>
      <c r="G108" s="37" t="s">
        <v>11</v>
      </c>
      <c r="H108" s="36">
        <v>2</v>
      </c>
      <c r="I108" s="174">
        <v>0</v>
      </c>
      <c r="J108" s="35">
        <f>H108*I108</f>
        <v>0</v>
      </c>
      <c r="K108" s="34" t="s">
        <v>10</v>
      </c>
      <c r="L108" s="18"/>
      <c r="M108" s="22"/>
      <c r="N108" s="21"/>
      <c r="O108" s="21"/>
      <c r="P108" s="21"/>
      <c r="Q108" s="21"/>
      <c r="R108" s="21"/>
      <c r="S108" s="21"/>
      <c r="T108" s="20"/>
      <c r="V108" s="16">
        <f>SUM(W108:AE108)</f>
        <v>2</v>
      </c>
      <c r="W108" s="17"/>
      <c r="X108" s="17"/>
      <c r="Y108" s="17"/>
      <c r="Z108" s="17"/>
      <c r="AA108" s="17"/>
      <c r="AB108" s="17"/>
      <c r="AC108" s="17"/>
      <c r="AD108" s="17"/>
      <c r="AE108" s="16">
        <v>2</v>
      </c>
      <c r="AT108" s="19"/>
      <c r="AU108" s="19"/>
    </row>
    <row r="109" spans="2:47" s="16" customFormat="1" x14ac:dyDescent="0.25">
      <c r="B109" s="27"/>
      <c r="C109" s="171"/>
      <c r="D109" s="26" t="s">
        <v>3</v>
      </c>
      <c r="E109" s="23"/>
      <c r="F109" s="28" t="s">
        <v>145</v>
      </c>
      <c r="G109" s="23"/>
      <c r="H109" s="24"/>
      <c r="I109" s="23"/>
      <c r="J109" s="23"/>
      <c r="K109" s="23"/>
      <c r="L109" s="18"/>
      <c r="M109" s="22"/>
      <c r="N109" s="21"/>
      <c r="O109" s="21"/>
      <c r="P109" s="21"/>
      <c r="Q109" s="21"/>
      <c r="R109" s="21"/>
      <c r="S109" s="21"/>
      <c r="T109" s="20"/>
      <c r="W109" s="17"/>
      <c r="X109" s="17"/>
      <c r="Y109" s="17"/>
      <c r="Z109" s="17"/>
      <c r="AA109" s="17"/>
      <c r="AB109" s="17"/>
      <c r="AC109" s="17"/>
      <c r="AD109" s="17"/>
      <c r="AT109" s="19"/>
      <c r="AU109" s="19"/>
    </row>
    <row r="110" spans="2:47" s="16" customFormat="1" ht="27" x14ac:dyDescent="0.25">
      <c r="B110" s="27"/>
      <c r="C110" s="171"/>
      <c r="D110" s="26" t="s">
        <v>1</v>
      </c>
      <c r="E110" s="23"/>
      <c r="F110" s="25" t="s">
        <v>2</v>
      </c>
      <c r="G110" s="23"/>
      <c r="H110" s="24"/>
      <c r="I110" s="23"/>
      <c r="J110" s="23"/>
      <c r="K110" s="23"/>
      <c r="L110" s="18"/>
      <c r="M110" s="22"/>
      <c r="N110" s="21"/>
      <c r="O110" s="21"/>
      <c r="P110" s="21"/>
      <c r="Q110" s="21"/>
      <c r="R110" s="21"/>
      <c r="S110" s="21"/>
      <c r="T110" s="20"/>
      <c r="W110" s="17"/>
      <c r="X110" s="17"/>
      <c r="Y110" s="17"/>
      <c r="Z110" s="17"/>
      <c r="AA110" s="17"/>
      <c r="AB110" s="17"/>
      <c r="AC110" s="17"/>
      <c r="AD110" s="17"/>
      <c r="AT110" s="19"/>
      <c r="AU110" s="19"/>
    </row>
    <row r="111" spans="2:47" s="16" customFormat="1" x14ac:dyDescent="0.25">
      <c r="B111" s="27"/>
      <c r="C111" s="171">
        <v>11</v>
      </c>
      <c r="D111" s="39" t="s">
        <v>7</v>
      </c>
      <c r="E111" s="38" t="s">
        <v>46</v>
      </c>
      <c r="F111" s="34" t="s">
        <v>45</v>
      </c>
      <c r="G111" s="37" t="s">
        <v>11</v>
      </c>
      <c r="H111" s="36">
        <v>1</v>
      </c>
      <c r="I111" s="174">
        <v>0</v>
      </c>
      <c r="J111" s="35">
        <f>H111*I111</f>
        <v>0</v>
      </c>
      <c r="K111" s="34" t="s">
        <v>10</v>
      </c>
      <c r="L111" s="18"/>
      <c r="M111" s="22"/>
      <c r="N111" s="21"/>
      <c r="O111" s="21"/>
      <c r="P111" s="21"/>
      <c r="Q111" s="21"/>
      <c r="R111" s="21"/>
      <c r="S111" s="21"/>
      <c r="T111" s="20"/>
      <c r="V111" s="16">
        <f>SUM(W111:AC111)</f>
        <v>1</v>
      </c>
      <c r="W111" s="17">
        <v>1</v>
      </c>
      <c r="X111" s="17"/>
      <c r="Y111" s="17"/>
      <c r="Z111" s="17"/>
      <c r="AA111" s="17"/>
      <c r="AB111" s="17"/>
      <c r="AC111" s="17"/>
      <c r="AD111" s="17"/>
      <c r="AT111" s="19"/>
      <c r="AU111" s="19"/>
    </row>
    <row r="112" spans="2:47" s="16" customFormat="1" x14ac:dyDescent="0.25">
      <c r="B112" s="27"/>
      <c r="C112" s="171"/>
      <c r="D112" s="26" t="s">
        <v>3</v>
      </c>
      <c r="E112" s="23"/>
      <c r="F112" s="28" t="s">
        <v>45</v>
      </c>
      <c r="G112" s="23"/>
      <c r="H112" s="24"/>
      <c r="I112" s="23"/>
      <c r="J112" s="23"/>
      <c r="K112" s="23"/>
      <c r="L112" s="18"/>
      <c r="M112" s="22"/>
      <c r="N112" s="21"/>
      <c r="O112" s="21"/>
      <c r="P112" s="21"/>
      <c r="Q112" s="21"/>
      <c r="R112" s="21"/>
      <c r="S112" s="21"/>
      <c r="T112" s="20"/>
      <c r="W112" s="17"/>
      <c r="X112" s="17"/>
      <c r="Y112" s="17"/>
      <c r="Z112" s="17"/>
      <c r="AA112" s="17"/>
      <c r="AB112" s="17"/>
      <c r="AC112" s="17"/>
      <c r="AD112" s="17"/>
      <c r="AT112" s="19"/>
      <c r="AU112" s="19"/>
    </row>
    <row r="113" spans="2:65" s="16" customFormat="1" ht="27" x14ac:dyDescent="0.25">
      <c r="B113" s="27"/>
      <c r="C113" s="171"/>
      <c r="D113" s="26" t="s">
        <v>1</v>
      </c>
      <c r="E113" s="23"/>
      <c r="F113" s="25" t="s">
        <v>2</v>
      </c>
      <c r="G113" s="23"/>
      <c r="H113" s="24"/>
      <c r="I113" s="23"/>
      <c r="J113" s="23"/>
      <c r="K113" s="23"/>
      <c r="L113" s="18"/>
      <c r="M113" s="22"/>
      <c r="N113" s="21"/>
      <c r="O113" s="21"/>
      <c r="P113" s="21"/>
      <c r="Q113" s="21"/>
      <c r="R113" s="21"/>
      <c r="S113" s="21"/>
      <c r="T113" s="20"/>
      <c r="W113" s="17"/>
      <c r="X113" s="17"/>
      <c r="Y113" s="17"/>
      <c r="Z113" s="17"/>
      <c r="AA113" s="17"/>
      <c r="AB113" s="17"/>
      <c r="AC113" s="17"/>
      <c r="AD113" s="17"/>
      <c r="AT113" s="19"/>
      <c r="AU113" s="19"/>
    </row>
    <row r="114" spans="2:65" s="16" customFormat="1" x14ac:dyDescent="0.25">
      <c r="B114" s="27"/>
      <c r="C114" s="39">
        <v>12</v>
      </c>
      <c r="D114" s="39" t="s">
        <v>7</v>
      </c>
      <c r="E114" s="38" t="s">
        <v>44</v>
      </c>
      <c r="F114" s="34" t="s">
        <v>43</v>
      </c>
      <c r="G114" s="37" t="s">
        <v>11</v>
      </c>
      <c r="H114" s="36">
        <v>2</v>
      </c>
      <c r="I114" s="174">
        <v>0</v>
      </c>
      <c r="J114" s="35">
        <f>H114*I114</f>
        <v>0</v>
      </c>
      <c r="K114" s="34" t="s">
        <v>10</v>
      </c>
      <c r="L114" s="18"/>
      <c r="M114" s="22"/>
      <c r="N114" s="21"/>
      <c r="O114" s="21"/>
      <c r="P114" s="21"/>
      <c r="Q114" s="21"/>
      <c r="R114" s="21"/>
      <c r="S114" s="21"/>
      <c r="T114" s="20"/>
      <c r="V114" s="16">
        <f>SUM(W114:AC114)</f>
        <v>1</v>
      </c>
      <c r="W114" s="17"/>
      <c r="X114" s="17">
        <v>1</v>
      </c>
      <c r="Y114" s="17"/>
      <c r="Z114" s="17"/>
      <c r="AA114" s="17"/>
      <c r="AB114" s="17"/>
      <c r="AC114" s="17"/>
      <c r="AD114" s="17"/>
      <c r="AT114" s="19"/>
      <c r="AU114" s="19"/>
    </row>
    <row r="115" spans="2:65" s="16" customFormat="1" x14ac:dyDescent="0.25">
      <c r="B115" s="27"/>
      <c r="C115" s="171"/>
      <c r="D115" s="26" t="s">
        <v>3</v>
      </c>
      <c r="E115" s="23"/>
      <c r="F115" s="28" t="s">
        <v>43</v>
      </c>
      <c r="G115" s="23"/>
      <c r="H115" s="24"/>
      <c r="I115" s="23"/>
      <c r="J115" s="23"/>
      <c r="K115" s="23"/>
      <c r="L115" s="18"/>
      <c r="M115" s="22"/>
      <c r="N115" s="21"/>
      <c r="O115" s="21"/>
      <c r="P115" s="21"/>
      <c r="Q115" s="21"/>
      <c r="R115" s="21"/>
      <c r="S115" s="21"/>
      <c r="T115" s="20"/>
      <c r="W115" s="17"/>
      <c r="X115" s="17"/>
      <c r="Y115" s="17"/>
      <c r="Z115" s="17"/>
      <c r="AA115" s="17"/>
      <c r="AB115" s="17"/>
      <c r="AC115" s="17"/>
      <c r="AD115" s="17"/>
      <c r="AT115" s="19"/>
      <c r="AU115" s="19"/>
    </row>
    <row r="116" spans="2:65" s="16" customFormat="1" ht="27" x14ac:dyDescent="0.25">
      <c r="B116" s="27"/>
      <c r="C116" s="171"/>
      <c r="D116" s="26" t="s">
        <v>1</v>
      </c>
      <c r="E116" s="23"/>
      <c r="F116" s="25" t="s">
        <v>2</v>
      </c>
      <c r="G116" s="23"/>
      <c r="H116" s="24"/>
      <c r="I116" s="23"/>
      <c r="J116" s="23"/>
      <c r="K116" s="23"/>
      <c r="L116" s="18"/>
      <c r="M116" s="22"/>
      <c r="N116" s="21"/>
      <c r="O116" s="21"/>
      <c r="P116" s="21"/>
      <c r="Q116" s="21"/>
      <c r="R116" s="21"/>
      <c r="S116" s="21"/>
      <c r="T116" s="20"/>
      <c r="W116" s="17"/>
      <c r="X116" s="17"/>
      <c r="Y116" s="17"/>
      <c r="Z116" s="17"/>
      <c r="AA116" s="17"/>
      <c r="AB116" s="17"/>
      <c r="AC116" s="17"/>
      <c r="AD116" s="17"/>
      <c r="AT116" s="19"/>
      <c r="AU116" s="19"/>
    </row>
    <row r="117" spans="2:65" s="16" customFormat="1" ht="27" x14ac:dyDescent="0.25">
      <c r="B117" s="27"/>
      <c r="C117" s="171">
        <v>13</v>
      </c>
      <c r="D117" s="39" t="s">
        <v>7</v>
      </c>
      <c r="E117" s="38" t="s">
        <v>42</v>
      </c>
      <c r="F117" s="34" t="s">
        <v>41</v>
      </c>
      <c r="G117" s="37" t="s">
        <v>11</v>
      </c>
      <c r="H117" s="36">
        <v>2</v>
      </c>
      <c r="I117" s="174">
        <v>0</v>
      </c>
      <c r="J117" s="35">
        <f>H117*I117</f>
        <v>0</v>
      </c>
      <c r="K117" s="34" t="s">
        <v>10</v>
      </c>
      <c r="L117" s="18"/>
      <c r="M117" s="22"/>
      <c r="N117" s="21"/>
      <c r="O117" s="21"/>
      <c r="P117" s="21"/>
      <c r="Q117" s="21"/>
      <c r="R117" s="21"/>
      <c r="S117" s="21"/>
      <c r="T117" s="20"/>
      <c r="V117" s="16">
        <f>SUM(W117:AC117)</f>
        <v>2</v>
      </c>
      <c r="W117" s="17"/>
      <c r="X117" s="17">
        <v>1</v>
      </c>
      <c r="Y117" s="17"/>
      <c r="Z117" s="17"/>
      <c r="AA117" s="17"/>
      <c r="AB117" s="17"/>
      <c r="AC117" s="17">
        <v>1</v>
      </c>
      <c r="AD117" s="17"/>
      <c r="AT117" s="19"/>
      <c r="AU117" s="19"/>
    </row>
    <row r="118" spans="2:65" s="16" customFormat="1" ht="27" x14ac:dyDescent="0.25">
      <c r="B118" s="27"/>
      <c r="C118" s="171"/>
      <c r="D118" s="26" t="s">
        <v>3</v>
      </c>
      <c r="E118" s="23"/>
      <c r="F118" s="28" t="s">
        <v>41</v>
      </c>
      <c r="G118" s="23"/>
      <c r="H118" s="24"/>
      <c r="I118" s="23"/>
      <c r="J118" s="23"/>
      <c r="K118" s="23"/>
      <c r="L118" s="18"/>
      <c r="M118" s="22"/>
      <c r="N118" s="21"/>
      <c r="O118" s="21"/>
      <c r="P118" s="21"/>
      <c r="Q118" s="21"/>
      <c r="R118" s="21"/>
      <c r="S118" s="21"/>
      <c r="T118" s="20"/>
      <c r="W118" s="17"/>
      <c r="X118" s="17"/>
      <c r="Y118" s="17"/>
      <c r="Z118" s="17"/>
      <c r="AA118" s="17"/>
      <c r="AB118" s="17"/>
      <c r="AC118" s="17"/>
      <c r="AD118" s="17"/>
      <c r="AT118" s="19"/>
      <c r="AU118" s="19"/>
    </row>
    <row r="119" spans="2:65" s="16" customFormat="1" ht="27" x14ac:dyDescent="0.25">
      <c r="B119" s="27"/>
      <c r="C119" s="171"/>
      <c r="D119" s="26" t="s">
        <v>1</v>
      </c>
      <c r="E119" s="23"/>
      <c r="F119" s="25" t="s">
        <v>2</v>
      </c>
      <c r="G119" s="23"/>
      <c r="H119" s="24"/>
      <c r="I119" s="23"/>
      <c r="J119" s="23"/>
      <c r="K119" s="23"/>
      <c r="L119" s="18"/>
      <c r="M119" s="22"/>
      <c r="N119" s="21"/>
      <c r="O119" s="21"/>
      <c r="P119" s="21"/>
      <c r="Q119" s="21"/>
      <c r="R119" s="21"/>
      <c r="S119" s="21"/>
      <c r="T119" s="20"/>
      <c r="W119" s="17"/>
      <c r="X119" s="17"/>
      <c r="Y119" s="17"/>
      <c r="Z119" s="17"/>
      <c r="AA119" s="17"/>
      <c r="AB119" s="17"/>
      <c r="AC119" s="17"/>
      <c r="AD119" s="17"/>
      <c r="AT119" s="19"/>
      <c r="AU119" s="19"/>
    </row>
    <row r="120" spans="2:65" s="16" customFormat="1" x14ac:dyDescent="0.25">
      <c r="B120" s="27"/>
      <c r="C120" s="39">
        <v>14</v>
      </c>
      <c r="D120" s="39" t="s">
        <v>7</v>
      </c>
      <c r="E120" s="38" t="s">
        <v>147</v>
      </c>
      <c r="F120" s="34" t="s">
        <v>148</v>
      </c>
      <c r="G120" s="37" t="s">
        <v>11</v>
      </c>
      <c r="H120" s="36">
        <v>1</v>
      </c>
      <c r="I120" s="174">
        <v>0</v>
      </c>
      <c r="J120" s="35">
        <f>H120*I120</f>
        <v>0</v>
      </c>
      <c r="K120" s="34" t="s">
        <v>10</v>
      </c>
      <c r="L120" s="18"/>
      <c r="M120" s="22"/>
      <c r="N120" s="21"/>
      <c r="O120" s="21"/>
      <c r="P120" s="21"/>
      <c r="Q120" s="21"/>
      <c r="R120" s="21"/>
      <c r="S120" s="21"/>
      <c r="T120" s="20"/>
      <c r="V120" s="16">
        <f>SUM(W120:AC120)</f>
        <v>1</v>
      </c>
      <c r="W120" s="17"/>
      <c r="X120" s="17"/>
      <c r="Y120" s="17"/>
      <c r="Z120" s="17"/>
      <c r="AA120" s="17"/>
      <c r="AB120" s="17"/>
      <c r="AC120" s="17">
        <v>1</v>
      </c>
      <c r="AD120" s="17"/>
      <c r="AT120" s="19"/>
      <c r="AU120" s="19"/>
    </row>
    <row r="121" spans="2:65" s="16" customFormat="1" x14ac:dyDescent="0.25">
      <c r="B121" s="27"/>
      <c r="C121" s="171"/>
      <c r="D121" s="26" t="s">
        <v>3</v>
      </c>
      <c r="E121" s="23"/>
      <c r="F121" s="28" t="s">
        <v>148</v>
      </c>
      <c r="G121" s="23"/>
      <c r="H121" s="24"/>
      <c r="I121" s="23"/>
      <c r="J121" s="23"/>
      <c r="K121" s="23"/>
      <c r="L121" s="18"/>
      <c r="M121" s="22"/>
      <c r="N121" s="21"/>
      <c r="O121" s="21"/>
      <c r="P121" s="21"/>
      <c r="Q121" s="21"/>
      <c r="R121" s="21"/>
      <c r="S121" s="21"/>
      <c r="T121" s="20"/>
      <c r="W121" s="17"/>
      <c r="X121" s="17"/>
      <c r="Y121" s="17"/>
      <c r="Z121" s="17"/>
      <c r="AA121" s="17"/>
      <c r="AB121" s="17"/>
      <c r="AC121" s="17"/>
      <c r="AD121" s="17"/>
      <c r="AT121" s="19"/>
      <c r="AU121" s="19"/>
    </row>
    <row r="122" spans="2:65" s="16" customFormat="1" ht="27" x14ac:dyDescent="0.25">
      <c r="B122" s="27"/>
      <c r="C122" s="171"/>
      <c r="D122" s="26" t="s">
        <v>1</v>
      </c>
      <c r="E122" s="23"/>
      <c r="F122" s="25" t="s">
        <v>2</v>
      </c>
      <c r="G122" s="23"/>
      <c r="H122" s="24"/>
      <c r="I122" s="23"/>
      <c r="J122" s="23"/>
      <c r="K122" s="23"/>
      <c r="L122" s="18"/>
      <c r="M122" s="22"/>
      <c r="N122" s="21"/>
      <c r="O122" s="21"/>
      <c r="P122" s="21"/>
      <c r="Q122" s="21"/>
      <c r="R122" s="21"/>
      <c r="S122" s="21"/>
      <c r="T122" s="20"/>
      <c r="W122" s="17"/>
      <c r="X122" s="17"/>
      <c r="Y122" s="17"/>
      <c r="Z122" s="17"/>
      <c r="AA122" s="17"/>
      <c r="AB122" s="17"/>
      <c r="AC122" s="17"/>
      <c r="AD122" s="17"/>
      <c r="AT122" s="19"/>
      <c r="AU122" s="19"/>
    </row>
    <row r="123" spans="2:65" s="16" customFormat="1" x14ac:dyDescent="0.25">
      <c r="B123" s="27"/>
      <c r="C123" s="171">
        <v>15</v>
      </c>
      <c r="D123" s="39" t="s">
        <v>7</v>
      </c>
      <c r="E123" s="38" t="s">
        <v>152</v>
      </c>
      <c r="F123" s="34" t="s">
        <v>149</v>
      </c>
      <c r="G123" s="37" t="s">
        <v>11</v>
      </c>
      <c r="H123" s="36">
        <v>4</v>
      </c>
      <c r="I123" s="174">
        <v>0</v>
      </c>
      <c r="J123" s="35">
        <f>H123*I123</f>
        <v>0</v>
      </c>
      <c r="K123" s="34" t="s">
        <v>10</v>
      </c>
      <c r="L123" s="18"/>
      <c r="M123" s="22"/>
      <c r="N123" s="21"/>
      <c r="O123" s="21"/>
      <c r="P123" s="21"/>
      <c r="Q123" s="21"/>
      <c r="R123" s="21"/>
      <c r="S123" s="21"/>
      <c r="T123" s="20"/>
      <c r="V123" s="16">
        <f>SUM(W123:AC123)</f>
        <v>4</v>
      </c>
      <c r="W123" s="17"/>
      <c r="X123" s="17">
        <v>4</v>
      </c>
      <c r="Y123" s="17"/>
      <c r="Z123" s="17"/>
      <c r="AA123" s="17"/>
      <c r="AB123" s="17"/>
      <c r="AC123" s="17"/>
      <c r="AD123" s="17"/>
      <c r="AT123" s="19"/>
      <c r="AU123" s="19"/>
    </row>
    <row r="124" spans="2:65" s="16" customFormat="1" x14ac:dyDescent="0.25">
      <c r="B124" s="27"/>
      <c r="C124" s="171"/>
      <c r="D124" s="26" t="s">
        <v>3</v>
      </c>
      <c r="E124" s="23"/>
      <c r="F124" s="28" t="s">
        <v>149</v>
      </c>
      <c r="G124" s="23"/>
      <c r="H124" s="24"/>
      <c r="I124" s="23"/>
      <c r="J124" s="23"/>
      <c r="K124" s="23"/>
      <c r="L124" s="18"/>
      <c r="M124" s="22"/>
      <c r="N124" s="21"/>
      <c r="O124" s="21"/>
      <c r="P124" s="21"/>
      <c r="Q124" s="21"/>
      <c r="R124" s="21"/>
      <c r="S124" s="21"/>
      <c r="T124" s="20"/>
      <c r="W124" s="17"/>
      <c r="X124" s="17"/>
      <c r="Y124" s="17"/>
      <c r="Z124" s="17"/>
      <c r="AA124" s="17"/>
      <c r="AB124" s="17"/>
      <c r="AC124" s="17"/>
      <c r="AD124" s="17"/>
      <c r="AT124" s="19"/>
      <c r="AU124" s="19"/>
    </row>
    <row r="125" spans="2:65" s="16" customFormat="1" ht="27" x14ac:dyDescent="0.25">
      <c r="B125" s="27"/>
      <c r="C125" s="171"/>
      <c r="D125" s="26" t="s">
        <v>1</v>
      </c>
      <c r="E125" s="23"/>
      <c r="F125" s="25" t="s">
        <v>2</v>
      </c>
      <c r="G125" s="23"/>
      <c r="H125" s="24"/>
      <c r="I125" s="23"/>
      <c r="J125" s="23"/>
      <c r="K125" s="23"/>
      <c r="L125" s="18"/>
      <c r="M125" s="22"/>
      <c r="N125" s="21"/>
      <c r="O125" s="21"/>
      <c r="P125" s="21"/>
      <c r="Q125" s="21"/>
      <c r="R125" s="21"/>
      <c r="S125" s="21"/>
      <c r="T125" s="20"/>
      <c r="W125" s="17"/>
      <c r="X125" s="17"/>
      <c r="Y125" s="17"/>
      <c r="Z125" s="17"/>
      <c r="AA125" s="17"/>
      <c r="AB125" s="17"/>
      <c r="AC125" s="17"/>
      <c r="AD125" s="17"/>
      <c r="AT125" s="19"/>
      <c r="AU125" s="19"/>
    </row>
    <row r="126" spans="2:65" s="16" customFormat="1" ht="16.5" customHeight="1" x14ac:dyDescent="0.25">
      <c r="B126" s="27"/>
      <c r="C126" s="39">
        <v>16</v>
      </c>
      <c r="D126" s="39" t="s">
        <v>7</v>
      </c>
      <c r="E126" s="38" t="s">
        <v>40</v>
      </c>
      <c r="F126" s="34" t="s">
        <v>38</v>
      </c>
      <c r="G126" s="37" t="s">
        <v>11</v>
      </c>
      <c r="H126" s="36">
        <v>1</v>
      </c>
      <c r="I126" s="174">
        <v>0</v>
      </c>
      <c r="J126" s="35">
        <f>ROUND(I126*H126,2)</f>
        <v>0</v>
      </c>
      <c r="K126" s="34" t="s">
        <v>10</v>
      </c>
      <c r="L126" s="18"/>
      <c r="M126" s="33" t="s">
        <v>9</v>
      </c>
      <c r="N126" s="32" t="s">
        <v>8</v>
      </c>
      <c r="O126" s="31">
        <v>0</v>
      </c>
      <c r="P126" s="31">
        <f>O126*H126</f>
        <v>0</v>
      </c>
      <c r="Q126" s="31">
        <v>0</v>
      </c>
      <c r="R126" s="31">
        <f>Q126*H126</f>
        <v>0</v>
      </c>
      <c r="S126" s="31">
        <v>0</v>
      </c>
      <c r="T126" s="30">
        <f>S126*H126</f>
        <v>0</v>
      </c>
      <c r="V126" s="16">
        <f>SUM(W126:AC126)</f>
        <v>1</v>
      </c>
      <c r="W126" s="17"/>
      <c r="X126" s="17"/>
      <c r="Y126" s="17"/>
      <c r="Z126" s="17"/>
      <c r="AA126" s="17">
        <v>1</v>
      </c>
      <c r="AB126" s="17"/>
      <c r="AC126" s="17"/>
      <c r="AD126" s="17"/>
      <c r="AR126" s="19" t="s">
        <v>4</v>
      </c>
      <c r="AT126" s="19" t="s">
        <v>7</v>
      </c>
      <c r="AU126" s="19" t="s">
        <v>0</v>
      </c>
      <c r="AY126" s="19" t="s">
        <v>6</v>
      </c>
      <c r="BE126" s="29">
        <f>IF(N126="základní",J126,0)</f>
        <v>0</v>
      </c>
      <c r="BF126" s="29">
        <f>IF(N126="snížená",J126,0)</f>
        <v>0</v>
      </c>
      <c r="BG126" s="29">
        <f>IF(N126="zákl. přenesená",J126,0)</f>
        <v>0</v>
      </c>
      <c r="BH126" s="29">
        <f>IF(N126="sníž. přenesená",J126,0)</f>
        <v>0</v>
      </c>
      <c r="BI126" s="29">
        <f>IF(N126="nulová",J126,0)</f>
        <v>0</v>
      </c>
      <c r="BJ126" s="19" t="s">
        <v>5</v>
      </c>
      <c r="BK126" s="29">
        <f>ROUND(I126*H126,2)</f>
        <v>0</v>
      </c>
      <c r="BL126" s="19" t="s">
        <v>4</v>
      </c>
      <c r="BM126" s="19" t="s">
        <v>39</v>
      </c>
    </row>
    <row r="127" spans="2:65" s="16" customFormat="1" x14ac:dyDescent="0.25">
      <c r="B127" s="27"/>
      <c r="C127" s="171"/>
      <c r="D127" s="26" t="s">
        <v>3</v>
      </c>
      <c r="E127" s="23"/>
      <c r="F127" s="28" t="s">
        <v>38</v>
      </c>
      <c r="G127" s="23"/>
      <c r="H127" s="24"/>
      <c r="I127" s="23"/>
      <c r="J127" s="23"/>
      <c r="K127" s="23"/>
      <c r="L127" s="18"/>
      <c r="M127" s="22"/>
      <c r="N127" s="21"/>
      <c r="O127" s="21"/>
      <c r="P127" s="21"/>
      <c r="Q127" s="21"/>
      <c r="R127" s="21"/>
      <c r="S127" s="21"/>
      <c r="T127" s="20"/>
      <c r="W127" s="17"/>
      <c r="X127" s="17"/>
      <c r="Y127" s="17"/>
      <c r="Z127" s="17"/>
      <c r="AA127" s="17"/>
      <c r="AB127" s="17"/>
      <c r="AC127" s="17"/>
      <c r="AD127" s="17"/>
      <c r="AT127" s="19" t="s">
        <v>3</v>
      </c>
      <c r="AU127" s="19" t="s">
        <v>0</v>
      </c>
    </row>
    <row r="128" spans="2:65" s="16" customFormat="1" ht="27" x14ac:dyDescent="0.25">
      <c r="B128" s="27"/>
      <c r="C128" s="171"/>
      <c r="D128" s="26" t="s">
        <v>1</v>
      </c>
      <c r="E128" s="23"/>
      <c r="F128" s="25" t="s">
        <v>2</v>
      </c>
      <c r="G128" s="23"/>
      <c r="H128" s="24"/>
      <c r="I128" s="23"/>
      <c r="J128" s="23"/>
      <c r="K128" s="23"/>
      <c r="L128" s="18"/>
      <c r="M128" s="22"/>
      <c r="N128" s="21"/>
      <c r="O128" s="21"/>
      <c r="P128" s="21"/>
      <c r="Q128" s="21"/>
      <c r="R128" s="21"/>
      <c r="S128" s="21"/>
      <c r="T128" s="20"/>
      <c r="W128" s="17"/>
      <c r="X128" s="17"/>
      <c r="Y128" s="17"/>
      <c r="Z128" s="17"/>
      <c r="AA128" s="17"/>
      <c r="AB128" s="17"/>
      <c r="AC128" s="17"/>
      <c r="AD128" s="17"/>
      <c r="AT128" s="19" t="s">
        <v>1</v>
      </c>
      <c r="AU128" s="19" t="s">
        <v>0</v>
      </c>
    </row>
    <row r="129" spans="2:65" s="16" customFormat="1" ht="16.5" customHeight="1" x14ac:dyDescent="0.25">
      <c r="B129" s="27"/>
      <c r="C129" s="171">
        <v>17</v>
      </c>
      <c r="D129" s="39" t="s">
        <v>7</v>
      </c>
      <c r="E129" s="38" t="s">
        <v>37</v>
      </c>
      <c r="F129" s="34" t="s">
        <v>35</v>
      </c>
      <c r="G129" s="37" t="s">
        <v>11</v>
      </c>
      <c r="H129" s="36">
        <v>8</v>
      </c>
      <c r="I129" s="174">
        <v>0</v>
      </c>
      <c r="J129" s="35">
        <f>ROUND(I129*H129,2)</f>
        <v>0</v>
      </c>
      <c r="K129" s="34" t="s">
        <v>10</v>
      </c>
      <c r="L129" s="18"/>
      <c r="M129" s="33" t="s">
        <v>9</v>
      </c>
      <c r="N129" s="32" t="s">
        <v>8</v>
      </c>
      <c r="O129" s="31">
        <v>0</v>
      </c>
      <c r="P129" s="31">
        <f>O129*H129</f>
        <v>0</v>
      </c>
      <c r="Q129" s="31">
        <v>0</v>
      </c>
      <c r="R129" s="31">
        <f>Q129*H129</f>
        <v>0</v>
      </c>
      <c r="S129" s="31">
        <v>0</v>
      </c>
      <c r="T129" s="30">
        <f>S129*H129</f>
        <v>0</v>
      </c>
      <c r="V129" s="16">
        <f>SUM(W129:AC129)</f>
        <v>8</v>
      </c>
      <c r="W129" s="17"/>
      <c r="X129" s="17"/>
      <c r="Y129" s="17"/>
      <c r="Z129" s="17"/>
      <c r="AA129" s="17">
        <v>8</v>
      </c>
      <c r="AB129" s="17"/>
      <c r="AC129" s="17"/>
      <c r="AD129" s="17"/>
      <c r="AR129" s="19" t="s">
        <v>4</v>
      </c>
      <c r="AT129" s="19" t="s">
        <v>7</v>
      </c>
      <c r="AU129" s="19" t="s">
        <v>0</v>
      </c>
      <c r="AY129" s="19" t="s">
        <v>6</v>
      </c>
      <c r="BE129" s="29">
        <f>IF(N129="základní",J129,0)</f>
        <v>0</v>
      </c>
      <c r="BF129" s="29">
        <f>IF(N129="snížená",J129,0)</f>
        <v>0</v>
      </c>
      <c r="BG129" s="29">
        <f>IF(N129="zákl. přenesená",J129,0)</f>
        <v>0</v>
      </c>
      <c r="BH129" s="29">
        <f>IF(N129="sníž. přenesená",J129,0)</f>
        <v>0</v>
      </c>
      <c r="BI129" s="29">
        <f>IF(N129="nulová",J129,0)</f>
        <v>0</v>
      </c>
      <c r="BJ129" s="19" t="s">
        <v>5</v>
      </c>
      <c r="BK129" s="29">
        <f>ROUND(I129*H129,2)</f>
        <v>0</v>
      </c>
      <c r="BL129" s="19" t="s">
        <v>4</v>
      </c>
      <c r="BM129" s="19" t="s">
        <v>36</v>
      </c>
    </row>
    <row r="130" spans="2:65" s="16" customFormat="1" x14ac:dyDescent="0.25">
      <c r="B130" s="27"/>
      <c r="C130" s="171"/>
      <c r="D130" s="26" t="s">
        <v>3</v>
      </c>
      <c r="E130" s="23"/>
      <c r="F130" s="28" t="s">
        <v>35</v>
      </c>
      <c r="G130" s="23"/>
      <c r="H130" s="24"/>
      <c r="I130" s="23"/>
      <c r="J130" s="23"/>
      <c r="K130" s="23"/>
      <c r="L130" s="18"/>
      <c r="M130" s="22"/>
      <c r="N130" s="21"/>
      <c r="O130" s="21"/>
      <c r="P130" s="21"/>
      <c r="Q130" s="21"/>
      <c r="R130" s="21"/>
      <c r="S130" s="21"/>
      <c r="T130" s="20"/>
      <c r="W130" s="17"/>
      <c r="X130" s="17"/>
      <c r="Y130" s="17"/>
      <c r="Z130" s="17"/>
      <c r="AA130" s="17"/>
      <c r="AB130" s="17"/>
      <c r="AC130" s="17"/>
      <c r="AD130" s="17"/>
      <c r="AT130" s="19" t="s">
        <v>3</v>
      </c>
      <c r="AU130" s="19" t="s">
        <v>0</v>
      </c>
    </row>
    <row r="131" spans="2:65" s="16" customFormat="1" ht="27" x14ac:dyDescent="0.25">
      <c r="B131" s="27"/>
      <c r="C131" s="171"/>
      <c r="D131" s="26" t="s">
        <v>1</v>
      </c>
      <c r="E131" s="23"/>
      <c r="F131" s="25" t="s">
        <v>2</v>
      </c>
      <c r="G131" s="23"/>
      <c r="H131" s="24"/>
      <c r="I131" s="23"/>
      <c r="J131" s="23"/>
      <c r="K131" s="23"/>
      <c r="L131" s="18"/>
      <c r="M131" s="22"/>
      <c r="N131" s="21"/>
      <c r="O131" s="21"/>
      <c r="P131" s="21"/>
      <c r="Q131" s="21"/>
      <c r="R131" s="21"/>
      <c r="S131" s="21"/>
      <c r="T131" s="20"/>
      <c r="W131" s="17"/>
      <c r="X131" s="17"/>
      <c r="Y131" s="17"/>
      <c r="Z131" s="17"/>
      <c r="AA131" s="17"/>
      <c r="AB131" s="17"/>
      <c r="AC131" s="17"/>
      <c r="AD131" s="17"/>
      <c r="AT131" s="19" t="s">
        <v>1</v>
      </c>
      <c r="AU131" s="19" t="s">
        <v>0</v>
      </c>
    </row>
    <row r="132" spans="2:65" s="16" customFormat="1" x14ac:dyDescent="0.25">
      <c r="B132" s="27"/>
      <c r="C132" s="39">
        <v>18</v>
      </c>
      <c r="D132" s="26"/>
      <c r="E132" s="23" t="s">
        <v>34</v>
      </c>
      <c r="F132" s="34" t="s">
        <v>33</v>
      </c>
      <c r="G132" s="37" t="s">
        <v>11</v>
      </c>
      <c r="H132" s="36">
        <v>11</v>
      </c>
      <c r="I132" s="174">
        <v>0</v>
      </c>
      <c r="J132" s="35">
        <f>ROUND(I132*H132,2)</f>
        <v>0</v>
      </c>
      <c r="K132" s="34" t="s">
        <v>10</v>
      </c>
      <c r="L132" s="18"/>
      <c r="M132" s="22"/>
      <c r="N132" s="21"/>
      <c r="O132" s="21"/>
      <c r="P132" s="21"/>
      <c r="Q132" s="21"/>
      <c r="R132" s="21"/>
      <c r="S132" s="21"/>
      <c r="T132" s="20"/>
      <c r="V132" s="16">
        <f>SUM(W132:AC132)</f>
        <v>11</v>
      </c>
      <c r="W132" s="17">
        <v>1</v>
      </c>
      <c r="X132" s="17">
        <v>10</v>
      </c>
      <c r="Y132" s="17"/>
      <c r="Z132" s="17"/>
      <c r="AA132" s="17"/>
      <c r="AB132" s="17"/>
      <c r="AC132" s="17"/>
      <c r="AD132" s="17"/>
      <c r="AT132" s="19"/>
      <c r="AU132" s="19"/>
    </row>
    <row r="133" spans="2:65" s="16" customFormat="1" x14ac:dyDescent="0.25">
      <c r="B133" s="27"/>
      <c r="C133" s="171"/>
      <c r="D133" s="26"/>
      <c r="E133" s="23"/>
      <c r="F133" s="28" t="s">
        <v>33</v>
      </c>
      <c r="G133" s="23"/>
      <c r="H133" s="24"/>
      <c r="I133" s="23"/>
      <c r="J133" s="23"/>
      <c r="K133" s="23"/>
      <c r="L133" s="18"/>
      <c r="M133" s="22"/>
      <c r="N133" s="21"/>
      <c r="O133" s="21"/>
      <c r="P133" s="21"/>
      <c r="Q133" s="21"/>
      <c r="R133" s="21"/>
      <c r="S133" s="21"/>
      <c r="T133" s="20"/>
      <c r="W133" s="17"/>
      <c r="X133" s="17"/>
      <c r="Y133" s="17"/>
      <c r="Z133" s="17"/>
      <c r="AA133" s="17"/>
      <c r="AB133" s="17"/>
      <c r="AC133" s="17"/>
      <c r="AD133" s="17"/>
      <c r="AT133" s="19"/>
      <c r="AU133" s="19"/>
    </row>
    <row r="134" spans="2:65" s="16" customFormat="1" ht="27" x14ac:dyDescent="0.25">
      <c r="B134" s="27"/>
      <c r="C134" s="171"/>
      <c r="D134" s="26"/>
      <c r="E134" s="23"/>
      <c r="F134" s="25" t="s">
        <v>2</v>
      </c>
      <c r="G134" s="23"/>
      <c r="H134" s="24"/>
      <c r="I134" s="23"/>
      <c r="J134" s="23"/>
      <c r="K134" s="23"/>
      <c r="L134" s="18"/>
      <c r="M134" s="22"/>
      <c r="N134" s="21"/>
      <c r="O134" s="21"/>
      <c r="P134" s="21"/>
      <c r="Q134" s="21"/>
      <c r="R134" s="21"/>
      <c r="S134" s="21"/>
      <c r="T134" s="20"/>
      <c r="W134" s="17"/>
      <c r="X134" s="17"/>
      <c r="Y134" s="17"/>
      <c r="Z134" s="17"/>
      <c r="AA134" s="17"/>
      <c r="AB134" s="17"/>
      <c r="AC134" s="17"/>
      <c r="AD134" s="17"/>
      <c r="AT134" s="19"/>
      <c r="AU134" s="19"/>
    </row>
    <row r="135" spans="2:65" s="16" customFormat="1" ht="16.5" customHeight="1" x14ac:dyDescent="0.25">
      <c r="B135" s="27"/>
      <c r="C135" s="171">
        <v>19</v>
      </c>
      <c r="D135" s="39" t="s">
        <v>7</v>
      </c>
      <c r="E135" s="38" t="s">
        <v>32</v>
      </c>
      <c r="F135" s="34" t="s">
        <v>30</v>
      </c>
      <c r="G135" s="37" t="s">
        <v>11</v>
      </c>
      <c r="H135" s="36">
        <v>4</v>
      </c>
      <c r="I135" s="174">
        <v>0</v>
      </c>
      <c r="J135" s="35">
        <f>ROUND(I135*H135,2)</f>
        <v>0</v>
      </c>
      <c r="K135" s="34" t="s">
        <v>10</v>
      </c>
      <c r="L135" s="18"/>
      <c r="M135" s="33" t="s">
        <v>9</v>
      </c>
      <c r="N135" s="32" t="s">
        <v>8</v>
      </c>
      <c r="O135" s="31">
        <v>0</v>
      </c>
      <c r="P135" s="31">
        <f>O135*H135</f>
        <v>0</v>
      </c>
      <c r="Q135" s="31">
        <v>0</v>
      </c>
      <c r="R135" s="31">
        <f>Q135*H135</f>
        <v>0</v>
      </c>
      <c r="S135" s="31">
        <v>0</v>
      </c>
      <c r="T135" s="30">
        <f>S135*H135</f>
        <v>0</v>
      </c>
      <c r="V135" s="16">
        <f>SUM(W135:AC135)</f>
        <v>4</v>
      </c>
      <c r="W135" s="17"/>
      <c r="X135" s="17">
        <v>4</v>
      </c>
      <c r="Y135" s="17"/>
      <c r="Z135" s="17"/>
      <c r="AA135" s="17"/>
      <c r="AB135" s="17"/>
      <c r="AC135" s="17"/>
      <c r="AD135" s="17"/>
      <c r="AR135" s="19" t="s">
        <v>4</v>
      </c>
      <c r="AT135" s="19" t="s">
        <v>7</v>
      </c>
      <c r="AU135" s="19" t="s">
        <v>0</v>
      </c>
      <c r="AY135" s="19" t="s">
        <v>6</v>
      </c>
      <c r="BE135" s="29">
        <f>IF(N135="základní",J135,0)</f>
        <v>0</v>
      </c>
      <c r="BF135" s="29">
        <f>IF(N135="snížená",J135,0)</f>
        <v>0</v>
      </c>
      <c r="BG135" s="29">
        <f>IF(N135="zákl. přenesená",J135,0)</f>
        <v>0</v>
      </c>
      <c r="BH135" s="29">
        <f>IF(N135="sníž. přenesená",J135,0)</f>
        <v>0</v>
      </c>
      <c r="BI135" s="29">
        <f>IF(N135="nulová",J135,0)</f>
        <v>0</v>
      </c>
      <c r="BJ135" s="19" t="s">
        <v>5</v>
      </c>
      <c r="BK135" s="29">
        <f>ROUND(I135*H135,2)</f>
        <v>0</v>
      </c>
      <c r="BL135" s="19" t="s">
        <v>4</v>
      </c>
      <c r="BM135" s="19" t="s">
        <v>31</v>
      </c>
    </row>
    <row r="136" spans="2:65" s="16" customFormat="1" x14ac:dyDescent="0.25">
      <c r="B136" s="27"/>
      <c r="C136" s="171"/>
      <c r="D136" s="26" t="s">
        <v>3</v>
      </c>
      <c r="E136" s="23"/>
      <c r="F136" s="28" t="s">
        <v>30</v>
      </c>
      <c r="G136" s="23"/>
      <c r="H136" s="24"/>
      <c r="I136" s="23"/>
      <c r="J136" s="23"/>
      <c r="K136" s="23"/>
      <c r="L136" s="18"/>
      <c r="M136" s="22"/>
      <c r="N136" s="21"/>
      <c r="O136" s="21"/>
      <c r="P136" s="21"/>
      <c r="Q136" s="21"/>
      <c r="R136" s="21"/>
      <c r="S136" s="21"/>
      <c r="T136" s="20"/>
      <c r="W136" s="17"/>
      <c r="X136" s="17"/>
      <c r="Y136" s="17"/>
      <c r="Z136" s="17"/>
      <c r="AA136" s="17"/>
      <c r="AB136" s="17"/>
      <c r="AC136" s="17"/>
      <c r="AD136" s="17"/>
      <c r="AT136" s="19" t="s">
        <v>3</v>
      </c>
      <c r="AU136" s="19" t="s">
        <v>0</v>
      </c>
    </row>
    <row r="137" spans="2:65" s="16" customFormat="1" ht="27" x14ac:dyDescent="0.25">
      <c r="B137" s="27"/>
      <c r="C137" s="171"/>
      <c r="D137" s="26" t="s">
        <v>1</v>
      </c>
      <c r="E137" s="23"/>
      <c r="F137" s="25" t="s">
        <v>2</v>
      </c>
      <c r="G137" s="23"/>
      <c r="H137" s="24"/>
      <c r="I137" s="23"/>
      <c r="J137" s="23"/>
      <c r="K137" s="23"/>
      <c r="L137" s="18"/>
      <c r="M137" s="22"/>
      <c r="N137" s="21"/>
      <c r="O137" s="21"/>
      <c r="P137" s="21"/>
      <c r="Q137" s="21"/>
      <c r="R137" s="21"/>
      <c r="S137" s="21"/>
      <c r="T137" s="20"/>
      <c r="W137" s="17"/>
      <c r="X137" s="17"/>
      <c r="Y137" s="17"/>
      <c r="Z137" s="17"/>
      <c r="AA137" s="17"/>
      <c r="AB137" s="17"/>
      <c r="AC137" s="17"/>
      <c r="AD137" s="17"/>
      <c r="AT137" s="19" t="s">
        <v>1</v>
      </c>
      <c r="AU137" s="19" t="s">
        <v>0</v>
      </c>
    </row>
    <row r="138" spans="2:65" s="16" customFormat="1" ht="16.5" customHeight="1" x14ac:dyDescent="0.25">
      <c r="B138" s="27"/>
      <c r="C138" s="39">
        <v>20</v>
      </c>
      <c r="D138" s="39" t="s">
        <v>7</v>
      </c>
      <c r="E138" s="38" t="s">
        <v>29</v>
      </c>
      <c r="F138" s="34" t="s">
        <v>151</v>
      </c>
      <c r="G138" s="37" t="s">
        <v>11</v>
      </c>
      <c r="H138" s="36">
        <v>4</v>
      </c>
      <c r="I138" s="174">
        <v>0</v>
      </c>
      <c r="J138" s="35">
        <f>ROUND(I138*H138,2)</f>
        <v>0</v>
      </c>
      <c r="K138" s="34" t="s">
        <v>10</v>
      </c>
      <c r="L138" s="18"/>
      <c r="M138" s="33" t="s">
        <v>9</v>
      </c>
      <c r="N138" s="32" t="s">
        <v>8</v>
      </c>
      <c r="O138" s="31">
        <v>0</v>
      </c>
      <c r="P138" s="31">
        <f>O138*H138</f>
        <v>0</v>
      </c>
      <c r="Q138" s="31">
        <v>0</v>
      </c>
      <c r="R138" s="31">
        <f>Q138*H138</f>
        <v>0</v>
      </c>
      <c r="S138" s="31">
        <v>0</v>
      </c>
      <c r="T138" s="30">
        <f>S138*H138</f>
        <v>0</v>
      </c>
      <c r="V138" s="16">
        <f>SUM(W138:AC138)</f>
        <v>4</v>
      </c>
      <c r="W138" s="17"/>
      <c r="X138" s="17">
        <v>4</v>
      </c>
      <c r="Y138" s="17"/>
      <c r="Z138" s="17"/>
      <c r="AA138" s="17"/>
      <c r="AB138" s="17"/>
      <c r="AC138" s="17"/>
      <c r="AD138" s="17"/>
      <c r="AR138" s="19" t="s">
        <v>4</v>
      </c>
      <c r="AT138" s="19" t="s">
        <v>7</v>
      </c>
      <c r="AU138" s="19" t="s">
        <v>0</v>
      </c>
      <c r="AY138" s="19" t="s">
        <v>6</v>
      </c>
      <c r="BE138" s="29">
        <f>IF(N138="základní",J138,0)</f>
        <v>0</v>
      </c>
      <c r="BF138" s="29">
        <f>IF(N138="snížená",J138,0)</f>
        <v>0</v>
      </c>
      <c r="BG138" s="29">
        <f>IF(N138="zákl. přenesená",J138,0)</f>
        <v>0</v>
      </c>
      <c r="BH138" s="29">
        <f>IF(N138="sníž. přenesená",J138,0)</f>
        <v>0</v>
      </c>
      <c r="BI138" s="29">
        <f>IF(N138="nulová",J138,0)</f>
        <v>0</v>
      </c>
      <c r="BJ138" s="19" t="s">
        <v>5</v>
      </c>
      <c r="BK138" s="29">
        <f>ROUND(I138*H138,2)</f>
        <v>0</v>
      </c>
      <c r="BL138" s="19" t="s">
        <v>4</v>
      </c>
      <c r="BM138" s="19" t="s">
        <v>28</v>
      </c>
    </row>
    <row r="139" spans="2:65" s="16" customFormat="1" x14ac:dyDescent="0.25">
      <c r="B139" s="27"/>
      <c r="C139" s="171"/>
      <c r="D139" s="26" t="s">
        <v>3</v>
      </c>
      <c r="E139" s="23"/>
      <c r="F139" s="28" t="s">
        <v>27</v>
      </c>
      <c r="G139" s="23"/>
      <c r="H139" s="24"/>
      <c r="I139" s="23"/>
      <c r="J139" s="23"/>
      <c r="K139" s="23"/>
      <c r="L139" s="18"/>
      <c r="M139" s="22"/>
      <c r="N139" s="21"/>
      <c r="O139" s="21"/>
      <c r="P139" s="21"/>
      <c r="Q139" s="21"/>
      <c r="R139" s="21"/>
      <c r="S139" s="21"/>
      <c r="T139" s="20"/>
      <c r="W139" s="17"/>
      <c r="X139" s="17"/>
      <c r="Y139" s="17"/>
      <c r="Z139" s="17"/>
      <c r="AA139" s="17"/>
      <c r="AB139" s="17"/>
      <c r="AC139" s="17"/>
      <c r="AD139" s="17"/>
      <c r="AT139" s="19" t="s">
        <v>3</v>
      </c>
      <c r="AU139" s="19" t="s">
        <v>0</v>
      </c>
    </row>
    <row r="140" spans="2:65" s="16" customFormat="1" ht="27" x14ac:dyDescent="0.25">
      <c r="B140" s="27"/>
      <c r="C140" s="171"/>
      <c r="D140" s="26" t="s">
        <v>1</v>
      </c>
      <c r="E140" s="23"/>
      <c r="F140" s="25" t="s">
        <v>2</v>
      </c>
      <c r="G140" s="23"/>
      <c r="H140" s="24"/>
      <c r="I140" s="23"/>
      <c r="J140" s="23"/>
      <c r="K140" s="23"/>
      <c r="L140" s="18"/>
      <c r="M140" s="22"/>
      <c r="N140" s="21"/>
      <c r="O140" s="21"/>
      <c r="P140" s="21"/>
      <c r="Q140" s="21"/>
      <c r="R140" s="21"/>
      <c r="S140" s="21"/>
      <c r="T140" s="20"/>
      <c r="W140" s="17"/>
      <c r="X140" s="17"/>
      <c r="Y140" s="17"/>
      <c r="Z140" s="17"/>
      <c r="AA140" s="17"/>
      <c r="AB140" s="17"/>
      <c r="AC140" s="17"/>
      <c r="AD140" s="17"/>
      <c r="AT140" s="19" t="s">
        <v>1</v>
      </c>
      <c r="AU140" s="19" t="s">
        <v>0</v>
      </c>
    </row>
    <row r="141" spans="2:65" s="16" customFormat="1" ht="16.5" customHeight="1" x14ac:dyDescent="0.25">
      <c r="B141" s="27"/>
      <c r="C141" s="171">
        <v>21</v>
      </c>
      <c r="D141" s="39" t="s">
        <v>7</v>
      </c>
      <c r="E141" s="38" t="s">
        <v>26</v>
      </c>
      <c r="F141" s="34" t="s">
        <v>24</v>
      </c>
      <c r="G141" s="37" t="s">
        <v>11</v>
      </c>
      <c r="H141" s="36">
        <v>4</v>
      </c>
      <c r="I141" s="174">
        <v>0</v>
      </c>
      <c r="J141" s="35">
        <f>ROUND(I141*H141,2)</f>
        <v>0</v>
      </c>
      <c r="K141" s="34" t="s">
        <v>10</v>
      </c>
      <c r="L141" s="18"/>
      <c r="M141" s="33" t="s">
        <v>9</v>
      </c>
      <c r="N141" s="32" t="s">
        <v>8</v>
      </c>
      <c r="O141" s="31">
        <v>0</v>
      </c>
      <c r="P141" s="31">
        <f>O141*H141</f>
        <v>0</v>
      </c>
      <c r="Q141" s="31">
        <v>0</v>
      </c>
      <c r="R141" s="31">
        <f>Q141*H141</f>
        <v>0</v>
      </c>
      <c r="S141" s="31">
        <v>0</v>
      </c>
      <c r="T141" s="30">
        <f>S141*H141</f>
        <v>0</v>
      </c>
      <c r="V141" s="16">
        <f>SUM(W141:AC141)</f>
        <v>4</v>
      </c>
      <c r="W141" s="17">
        <v>2</v>
      </c>
      <c r="X141" s="17">
        <v>1</v>
      </c>
      <c r="Y141" s="17"/>
      <c r="Z141" s="17"/>
      <c r="AA141" s="17"/>
      <c r="AB141" s="17">
        <v>1</v>
      </c>
      <c r="AC141" s="17"/>
      <c r="AD141" s="17"/>
      <c r="AR141" s="19" t="s">
        <v>4</v>
      </c>
      <c r="AT141" s="19" t="s">
        <v>7</v>
      </c>
      <c r="AU141" s="19" t="s">
        <v>0</v>
      </c>
      <c r="AY141" s="19" t="s">
        <v>6</v>
      </c>
      <c r="BE141" s="29">
        <f>IF(N141="základní",J141,0)</f>
        <v>0</v>
      </c>
      <c r="BF141" s="29">
        <f>IF(N141="snížená",J141,0)</f>
        <v>0</v>
      </c>
      <c r="BG141" s="29">
        <f>IF(N141="zákl. přenesená",J141,0)</f>
        <v>0</v>
      </c>
      <c r="BH141" s="29">
        <f>IF(N141="sníž. přenesená",J141,0)</f>
        <v>0</v>
      </c>
      <c r="BI141" s="29">
        <f>IF(N141="nulová",J141,0)</f>
        <v>0</v>
      </c>
      <c r="BJ141" s="19" t="s">
        <v>5</v>
      </c>
      <c r="BK141" s="29">
        <f>ROUND(I141*H141,2)</f>
        <v>0</v>
      </c>
      <c r="BL141" s="19" t="s">
        <v>4</v>
      </c>
      <c r="BM141" s="19" t="s">
        <v>25</v>
      </c>
    </row>
    <row r="142" spans="2:65" s="16" customFormat="1" x14ac:dyDescent="0.25">
      <c r="B142" s="27"/>
      <c r="C142" s="171"/>
      <c r="D142" s="26" t="s">
        <v>3</v>
      </c>
      <c r="E142" s="23"/>
      <c r="F142" s="28" t="s">
        <v>24</v>
      </c>
      <c r="G142" s="23"/>
      <c r="H142" s="24"/>
      <c r="I142" s="23"/>
      <c r="J142" s="23"/>
      <c r="K142" s="23"/>
      <c r="L142" s="18"/>
      <c r="M142" s="22"/>
      <c r="N142" s="21"/>
      <c r="O142" s="21"/>
      <c r="P142" s="21"/>
      <c r="Q142" s="21"/>
      <c r="R142" s="21"/>
      <c r="S142" s="21"/>
      <c r="T142" s="20"/>
      <c r="W142" s="17"/>
      <c r="X142" s="17"/>
      <c r="Y142" s="17"/>
      <c r="Z142" s="17"/>
      <c r="AA142" s="17"/>
      <c r="AB142" s="17"/>
      <c r="AC142" s="17"/>
      <c r="AD142" s="17"/>
      <c r="AT142" s="19" t="s">
        <v>3</v>
      </c>
      <c r="AU142" s="19" t="s">
        <v>0</v>
      </c>
    </row>
    <row r="143" spans="2:65" s="16" customFormat="1" ht="27" x14ac:dyDescent="0.25">
      <c r="B143" s="27"/>
      <c r="C143" s="171"/>
      <c r="D143" s="26" t="s">
        <v>1</v>
      </c>
      <c r="E143" s="23"/>
      <c r="F143" s="25" t="s">
        <v>2</v>
      </c>
      <c r="G143" s="23"/>
      <c r="H143" s="24"/>
      <c r="I143" s="23"/>
      <c r="J143" s="23"/>
      <c r="K143" s="23"/>
      <c r="L143" s="18"/>
      <c r="M143" s="22"/>
      <c r="N143" s="21"/>
      <c r="O143" s="21"/>
      <c r="P143" s="21"/>
      <c r="Q143" s="21"/>
      <c r="R143" s="21"/>
      <c r="S143" s="21"/>
      <c r="T143" s="20"/>
      <c r="W143" s="17"/>
      <c r="X143" s="17"/>
      <c r="Y143" s="17"/>
      <c r="Z143" s="17"/>
      <c r="AA143" s="17"/>
      <c r="AB143" s="17"/>
      <c r="AC143" s="17"/>
      <c r="AD143" s="17"/>
      <c r="AT143" s="19" t="s">
        <v>1</v>
      </c>
      <c r="AU143" s="19" t="s">
        <v>0</v>
      </c>
    </row>
    <row r="144" spans="2:65" s="16" customFormat="1" ht="16.5" customHeight="1" x14ac:dyDescent="0.25">
      <c r="B144" s="27"/>
      <c r="C144" s="39">
        <v>22</v>
      </c>
      <c r="D144" s="39" t="s">
        <v>7</v>
      </c>
      <c r="E144" s="38" t="s">
        <v>23</v>
      </c>
      <c r="F144" s="34" t="s">
        <v>21</v>
      </c>
      <c r="G144" s="37" t="s">
        <v>11</v>
      </c>
      <c r="H144" s="36">
        <v>1</v>
      </c>
      <c r="I144" s="174">
        <v>0</v>
      </c>
      <c r="J144" s="35">
        <f>ROUND(I144*H144,2)</f>
        <v>0</v>
      </c>
      <c r="K144" s="34" t="s">
        <v>10</v>
      </c>
      <c r="L144" s="18"/>
      <c r="M144" s="33" t="s">
        <v>9</v>
      </c>
      <c r="N144" s="32" t="s">
        <v>8</v>
      </c>
      <c r="O144" s="31">
        <v>0</v>
      </c>
      <c r="P144" s="31">
        <f>O144*H144</f>
        <v>0</v>
      </c>
      <c r="Q144" s="31">
        <v>0</v>
      </c>
      <c r="R144" s="31">
        <f>Q144*H144</f>
        <v>0</v>
      </c>
      <c r="S144" s="31">
        <v>0</v>
      </c>
      <c r="T144" s="30">
        <f>S144*H144</f>
        <v>0</v>
      </c>
      <c r="V144" s="16">
        <f>SUM(W144:AC144)</f>
        <v>1</v>
      </c>
      <c r="W144" s="17">
        <v>1</v>
      </c>
      <c r="X144" s="17"/>
      <c r="Y144" s="17"/>
      <c r="Z144" s="17"/>
      <c r="AA144" s="17"/>
      <c r="AB144" s="17"/>
      <c r="AC144" s="17"/>
      <c r="AD144" s="17"/>
      <c r="AR144" s="19" t="s">
        <v>4</v>
      </c>
      <c r="AT144" s="19" t="s">
        <v>7</v>
      </c>
      <c r="AU144" s="19" t="s">
        <v>0</v>
      </c>
      <c r="AY144" s="19" t="s">
        <v>6</v>
      </c>
      <c r="BE144" s="29">
        <f>IF(N144="základní",J144,0)</f>
        <v>0</v>
      </c>
      <c r="BF144" s="29">
        <f>IF(N144="snížená",J144,0)</f>
        <v>0</v>
      </c>
      <c r="BG144" s="29">
        <f>IF(N144="zákl. přenesená",J144,0)</f>
        <v>0</v>
      </c>
      <c r="BH144" s="29">
        <f>IF(N144="sníž. přenesená",J144,0)</f>
        <v>0</v>
      </c>
      <c r="BI144" s="29">
        <f>IF(N144="nulová",J144,0)</f>
        <v>0</v>
      </c>
      <c r="BJ144" s="19" t="s">
        <v>5</v>
      </c>
      <c r="BK144" s="29">
        <f>ROUND(I144*H144,2)</f>
        <v>0</v>
      </c>
      <c r="BL144" s="19" t="s">
        <v>4</v>
      </c>
      <c r="BM144" s="19" t="s">
        <v>22</v>
      </c>
    </row>
    <row r="145" spans="2:65" s="16" customFormat="1" x14ac:dyDescent="0.25">
      <c r="B145" s="27"/>
      <c r="C145" s="171"/>
      <c r="D145" s="26" t="s">
        <v>3</v>
      </c>
      <c r="E145" s="23"/>
      <c r="F145" s="28" t="s">
        <v>21</v>
      </c>
      <c r="G145" s="23"/>
      <c r="H145" s="24"/>
      <c r="I145" s="23"/>
      <c r="J145" s="23"/>
      <c r="K145" s="23"/>
      <c r="L145" s="18"/>
      <c r="M145" s="22"/>
      <c r="N145" s="21"/>
      <c r="O145" s="21"/>
      <c r="P145" s="21"/>
      <c r="Q145" s="21"/>
      <c r="R145" s="21"/>
      <c r="S145" s="21"/>
      <c r="T145" s="20"/>
      <c r="W145" s="17"/>
      <c r="X145" s="17"/>
      <c r="Y145" s="17"/>
      <c r="Z145" s="17"/>
      <c r="AA145" s="17"/>
      <c r="AB145" s="17"/>
      <c r="AC145" s="17"/>
      <c r="AD145" s="17"/>
      <c r="AT145" s="19" t="s">
        <v>3</v>
      </c>
      <c r="AU145" s="19" t="s">
        <v>0</v>
      </c>
    </row>
    <row r="146" spans="2:65" s="16" customFormat="1" ht="27" x14ac:dyDescent="0.25">
      <c r="B146" s="27"/>
      <c r="C146" s="171"/>
      <c r="D146" s="26" t="s">
        <v>1</v>
      </c>
      <c r="E146" s="23"/>
      <c r="F146" s="25" t="s">
        <v>2</v>
      </c>
      <c r="G146" s="23"/>
      <c r="H146" s="24"/>
      <c r="I146" s="23"/>
      <c r="J146" s="23"/>
      <c r="K146" s="23"/>
      <c r="L146" s="18"/>
      <c r="M146" s="22"/>
      <c r="N146" s="21"/>
      <c r="O146" s="21"/>
      <c r="P146" s="21"/>
      <c r="Q146" s="21"/>
      <c r="R146" s="21"/>
      <c r="S146" s="21"/>
      <c r="T146" s="20"/>
      <c r="W146" s="17"/>
      <c r="X146" s="17"/>
      <c r="Y146" s="17"/>
      <c r="Z146" s="17"/>
      <c r="AA146" s="17"/>
      <c r="AB146" s="17"/>
      <c r="AC146" s="17"/>
      <c r="AD146" s="17"/>
      <c r="AT146" s="19" t="s">
        <v>1</v>
      </c>
      <c r="AU146" s="19" t="s">
        <v>0</v>
      </c>
    </row>
    <row r="147" spans="2:65" s="16" customFormat="1" ht="46.5" customHeight="1" x14ac:dyDescent="0.25">
      <c r="B147" s="27"/>
      <c r="C147" s="171">
        <v>23</v>
      </c>
      <c r="D147" s="39" t="s">
        <v>7</v>
      </c>
      <c r="E147" s="38" t="s">
        <v>20</v>
      </c>
      <c r="F147" s="34" t="s">
        <v>14</v>
      </c>
      <c r="G147" s="37" t="s">
        <v>11</v>
      </c>
      <c r="H147" s="36">
        <v>1</v>
      </c>
      <c r="I147" s="174">
        <v>0</v>
      </c>
      <c r="J147" s="35">
        <f>ROUND(I147*H147,2)</f>
        <v>0</v>
      </c>
      <c r="K147" s="34" t="s">
        <v>10</v>
      </c>
      <c r="L147" s="18"/>
      <c r="M147" s="33" t="s">
        <v>9</v>
      </c>
      <c r="N147" s="32" t="s">
        <v>8</v>
      </c>
      <c r="O147" s="31">
        <v>0</v>
      </c>
      <c r="P147" s="31">
        <f>O147*H147</f>
        <v>0</v>
      </c>
      <c r="Q147" s="31">
        <v>0</v>
      </c>
      <c r="R147" s="31">
        <f>Q147*H147</f>
        <v>0</v>
      </c>
      <c r="S147" s="31">
        <v>0</v>
      </c>
      <c r="T147" s="30">
        <f>S147*H147</f>
        <v>0</v>
      </c>
      <c r="V147" s="16">
        <f>SUM(W147:AC147)</f>
        <v>1</v>
      </c>
      <c r="W147" s="17"/>
      <c r="X147" s="17">
        <v>1</v>
      </c>
      <c r="Y147" s="17"/>
      <c r="Z147" s="17"/>
      <c r="AA147" s="17"/>
      <c r="AB147" s="17"/>
      <c r="AC147" s="17"/>
      <c r="AD147" s="17"/>
      <c r="AR147" s="19" t="s">
        <v>4</v>
      </c>
      <c r="AT147" s="19" t="s">
        <v>7</v>
      </c>
      <c r="AU147" s="19" t="s">
        <v>0</v>
      </c>
      <c r="AY147" s="19" t="s">
        <v>6</v>
      </c>
      <c r="BE147" s="29">
        <f>IF(N147="základní",J147,0)</f>
        <v>0</v>
      </c>
      <c r="BF147" s="29">
        <f>IF(N147="snížená",J147,0)</f>
        <v>0</v>
      </c>
      <c r="BG147" s="29">
        <f>IF(N147="zákl. přenesená",J147,0)</f>
        <v>0</v>
      </c>
      <c r="BH147" s="29">
        <f>IF(N147="sníž. přenesená",J147,0)</f>
        <v>0</v>
      </c>
      <c r="BI147" s="29">
        <f>IF(N147="nulová",J147,0)</f>
        <v>0</v>
      </c>
      <c r="BJ147" s="19" t="s">
        <v>5</v>
      </c>
      <c r="BK147" s="29">
        <f>ROUND(I147*H147,2)</f>
        <v>0</v>
      </c>
      <c r="BL147" s="19" t="s">
        <v>4</v>
      </c>
      <c r="BM147" s="19" t="s">
        <v>19</v>
      </c>
    </row>
    <row r="148" spans="2:65" s="16" customFormat="1" x14ac:dyDescent="0.25">
      <c r="B148" s="27"/>
      <c r="C148" s="171"/>
      <c r="D148" s="26" t="s">
        <v>3</v>
      </c>
      <c r="E148" s="23"/>
      <c r="F148" s="28" t="s">
        <v>14</v>
      </c>
      <c r="G148" s="23"/>
      <c r="H148" s="24"/>
      <c r="I148" s="23"/>
      <c r="J148" s="23"/>
      <c r="K148" s="23"/>
      <c r="L148" s="18"/>
      <c r="M148" s="22"/>
      <c r="N148" s="21"/>
      <c r="O148" s="21"/>
      <c r="P148" s="21"/>
      <c r="Q148" s="21"/>
      <c r="R148" s="21"/>
      <c r="S148" s="21"/>
      <c r="T148" s="20"/>
      <c r="W148" s="17"/>
      <c r="X148" s="17"/>
      <c r="Y148" s="17"/>
      <c r="Z148" s="17"/>
      <c r="AA148" s="17"/>
      <c r="AB148" s="17"/>
      <c r="AC148" s="17"/>
      <c r="AD148" s="17"/>
      <c r="AT148" s="19" t="s">
        <v>3</v>
      </c>
      <c r="AU148" s="19" t="s">
        <v>0</v>
      </c>
    </row>
    <row r="149" spans="2:65" s="16" customFormat="1" ht="27" x14ac:dyDescent="0.25">
      <c r="B149" s="27"/>
      <c r="C149" s="171"/>
      <c r="D149" s="26" t="s">
        <v>1</v>
      </c>
      <c r="E149" s="23"/>
      <c r="F149" s="25" t="s">
        <v>2</v>
      </c>
      <c r="G149" s="23"/>
      <c r="H149" s="24"/>
      <c r="I149" s="23"/>
      <c r="J149" s="23"/>
      <c r="K149" s="23"/>
      <c r="L149" s="18"/>
      <c r="M149" s="22"/>
      <c r="N149" s="21"/>
      <c r="O149" s="21"/>
      <c r="P149" s="21"/>
      <c r="Q149" s="21"/>
      <c r="R149" s="21"/>
      <c r="S149" s="21"/>
      <c r="T149" s="20"/>
      <c r="W149" s="17"/>
      <c r="X149" s="17"/>
      <c r="Y149" s="17"/>
      <c r="Z149" s="17"/>
      <c r="AA149" s="17"/>
      <c r="AB149" s="17"/>
      <c r="AC149" s="17"/>
      <c r="AD149" s="17"/>
      <c r="AT149" s="19" t="s">
        <v>1</v>
      </c>
      <c r="AU149" s="19" t="s">
        <v>0</v>
      </c>
    </row>
    <row r="150" spans="2:65" s="16" customFormat="1" ht="16.5" customHeight="1" x14ac:dyDescent="0.25">
      <c r="B150" s="27"/>
      <c r="C150" s="39">
        <v>24</v>
      </c>
      <c r="D150" s="39" t="s">
        <v>7</v>
      </c>
      <c r="E150" s="38" t="s">
        <v>18</v>
      </c>
      <c r="F150" s="34" t="s">
        <v>14</v>
      </c>
      <c r="G150" s="37" t="s">
        <v>11</v>
      </c>
      <c r="H150" s="36">
        <v>1</v>
      </c>
      <c r="I150" s="174">
        <v>0</v>
      </c>
      <c r="J150" s="35">
        <f>ROUND(I150*H150,2)</f>
        <v>0</v>
      </c>
      <c r="K150" s="34" t="s">
        <v>10</v>
      </c>
      <c r="L150" s="18"/>
      <c r="M150" s="33" t="s">
        <v>9</v>
      </c>
      <c r="N150" s="32" t="s">
        <v>8</v>
      </c>
      <c r="O150" s="31">
        <v>0</v>
      </c>
      <c r="P150" s="31">
        <f>O150*H150</f>
        <v>0</v>
      </c>
      <c r="Q150" s="31">
        <v>0</v>
      </c>
      <c r="R150" s="31">
        <f>Q150*H150</f>
        <v>0</v>
      </c>
      <c r="S150" s="31">
        <v>0</v>
      </c>
      <c r="T150" s="30">
        <f>S150*H150</f>
        <v>0</v>
      </c>
      <c r="V150" s="16">
        <f>SUM(W150:AC150)</f>
        <v>1</v>
      </c>
      <c r="W150" s="17"/>
      <c r="X150" s="17"/>
      <c r="Y150" s="17"/>
      <c r="Z150" s="17"/>
      <c r="AA150" s="17"/>
      <c r="AB150" s="17"/>
      <c r="AC150" s="17">
        <v>1</v>
      </c>
      <c r="AD150" s="17"/>
      <c r="AR150" s="19" t="s">
        <v>4</v>
      </c>
      <c r="AT150" s="19" t="s">
        <v>7</v>
      </c>
      <c r="AU150" s="19" t="s">
        <v>0</v>
      </c>
      <c r="AY150" s="19" t="s">
        <v>6</v>
      </c>
      <c r="BE150" s="29">
        <f>IF(N150="základní",J150,0)</f>
        <v>0</v>
      </c>
      <c r="BF150" s="29">
        <f>IF(N150="snížená",J150,0)</f>
        <v>0</v>
      </c>
      <c r="BG150" s="29">
        <f>IF(N150="zákl. přenesená",J150,0)</f>
        <v>0</v>
      </c>
      <c r="BH150" s="29">
        <f>IF(N150="sníž. přenesená",J150,0)</f>
        <v>0</v>
      </c>
      <c r="BI150" s="29">
        <f>IF(N150="nulová",J150,0)</f>
        <v>0</v>
      </c>
      <c r="BJ150" s="19" t="s">
        <v>5</v>
      </c>
      <c r="BK150" s="29">
        <f>ROUND(I150*H150,2)</f>
        <v>0</v>
      </c>
      <c r="BL150" s="19" t="s">
        <v>4</v>
      </c>
      <c r="BM150" s="19" t="s">
        <v>17</v>
      </c>
    </row>
    <row r="151" spans="2:65" s="16" customFormat="1" x14ac:dyDescent="0.25">
      <c r="B151" s="27"/>
      <c r="C151" s="171"/>
      <c r="D151" s="26" t="s">
        <v>3</v>
      </c>
      <c r="E151" s="23"/>
      <c r="F151" s="28" t="s">
        <v>14</v>
      </c>
      <c r="G151" s="23"/>
      <c r="H151" s="24"/>
      <c r="I151" s="23"/>
      <c r="J151" s="23"/>
      <c r="K151" s="23"/>
      <c r="L151" s="18"/>
      <c r="M151" s="22"/>
      <c r="N151" s="21"/>
      <c r="O151" s="21"/>
      <c r="P151" s="21"/>
      <c r="Q151" s="21"/>
      <c r="R151" s="21"/>
      <c r="S151" s="21"/>
      <c r="T151" s="20"/>
      <c r="W151" s="17"/>
      <c r="X151" s="17"/>
      <c r="Y151" s="17"/>
      <c r="Z151" s="17"/>
      <c r="AA151" s="17"/>
      <c r="AB151" s="17"/>
      <c r="AC151" s="17"/>
      <c r="AD151" s="17"/>
      <c r="AT151" s="19" t="s">
        <v>3</v>
      </c>
      <c r="AU151" s="19" t="s">
        <v>0</v>
      </c>
    </row>
    <row r="152" spans="2:65" s="16" customFormat="1" ht="27" x14ac:dyDescent="0.25">
      <c r="B152" s="27"/>
      <c r="C152" s="171"/>
      <c r="D152" s="26" t="s">
        <v>1</v>
      </c>
      <c r="E152" s="23"/>
      <c r="F152" s="25" t="s">
        <v>2</v>
      </c>
      <c r="G152" s="23"/>
      <c r="H152" s="24"/>
      <c r="I152" s="23"/>
      <c r="J152" s="23"/>
      <c r="K152" s="23"/>
      <c r="L152" s="18"/>
      <c r="M152" s="22"/>
      <c r="N152" s="21"/>
      <c r="O152" s="21"/>
      <c r="P152" s="21"/>
      <c r="Q152" s="21"/>
      <c r="R152" s="21"/>
      <c r="S152" s="21"/>
      <c r="T152" s="20"/>
      <c r="W152" s="17"/>
      <c r="X152" s="17"/>
      <c r="Y152" s="17"/>
      <c r="Z152" s="17"/>
      <c r="AA152" s="17"/>
      <c r="AB152" s="17"/>
      <c r="AC152" s="17"/>
      <c r="AD152" s="17"/>
      <c r="AT152" s="19" t="s">
        <v>1</v>
      </c>
      <c r="AU152" s="19" t="s">
        <v>0</v>
      </c>
    </row>
    <row r="153" spans="2:65" s="16" customFormat="1" ht="16.5" customHeight="1" x14ac:dyDescent="0.25">
      <c r="B153" s="27"/>
      <c r="C153" s="171">
        <v>25</v>
      </c>
      <c r="D153" s="39" t="s">
        <v>7</v>
      </c>
      <c r="E153" s="38" t="s">
        <v>16</v>
      </c>
      <c r="F153" s="34" t="s">
        <v>14</v>
      </c>
      <c r="G153" s="37" t="s">
        <v>11</v>
      </c>
      <c r="H153" s="36">
        <v>1</v>
      </c>
      <c r="I153" s="174">
        <v>0</v>
      </c>
      <c r="J153" s="35">
        <f>ROUND(I153*H153,2)</f>
        <v>0</v>
      </c>
      <c r="K153" s="34" t="s">
        <v>10</v>
      </c>
      <c r="L153" s="18"/>
      <c r="M153" s="33" t="s">
        <v>9</v>
      </c>
      <c r="N153" s="32" t="s">
        <v>8</v>
      </c>
      <c r="O153" s="31">
        <v>0</v>
      </c>
      <c r="P153" s="31">
        <f>O153*H153</f>
        <v>0</v>
      </c>
      <c r="Q153" s="31">
        <v>0</v>
      </c>
      <c r="R153" s="31">
        <f>Q153*H153</f>
        <v>0</v>
      </c>
      <c r="S153" s="31">
        <v>0</v>
      </c>
      <c r="T153" s="30">
        <f>S153*H153</f>
        <v>0</v>
      </c>
      <c r="V153" s="16">
        <f>SUM(W153:AC153)</f>
        <v>1</v>
      </c>
      <c r="W153" s="17">
        <v>1</v>
      </c>
      <c r="X153" s="17"/>
      <c r="Y153" s="17"/>
      <c r="Z153" s="17"/>
      <c r="AA153" s="17"/>
      <c r="AB153" s="17"/>
      <c r="AC153" s="17"/>
      <c r="AD153" s="17"/>
      <c r="AR153" s="19" t="s">
        <v>4</v>
      </c>
      <c r="AT153" s="19" t="s">
        <v>7</v>
      </c>
      <c r="AU153" s="19" t="s">
        <v>0</v>
      </c>
      <c r="AY153" s="19" t="s">
        <v>6</v>
      </c>
      <c r="BE153" s="29">
        <f>IF(N153="základní",J153,0)</f>
        <v>0</v>
      </c>
      <c r="BF153" s="29">
        <f>IF(N153="snížená",J153,0)</f>
        <v>0</v>
      </c>
      <c r="BG153" s="29">
        <f>IF(N153="zákl. přenesená",J153,0)</f>
        <v>0</v>
      </c>
      <c r="BH153" s="29">
        <f>IF(N153="sníž. přenesená",J153,0)</f>
        <v>0</v>
      </c>
      <c r="BI153" s="29">
        <f>IF(N153="nulová",J153,0)</f>
        <v>0</v>
      </c>
      <c r="BJ153" s="19" t="s">
        <v>5</v>
      </c>
      <c r="BK153" s="29">
        <f>ROUND(I153*H153,2)</f>
        <v>0</v>
      </c>
      <c r="BL153" s="19" t="s">
        <v>4</v>
      </c>
      <c r="BM153" s="19" t="s">
        <v>15</v>
      </c>
    </row>
    <row r="154" spans="2:65" s="16" customFormat="1" x14ac:dyDescent="0.25">
      <c r="B154" s="27"/>
      <c r="C154" s="171"/>
      <c r="D154" s="26" t="s">
        <v>3</v>
      </c>
      <c r="E154" s="23"/>
      <c r="F154" s="28" t="s">
        <v>14</v>
      </c>
      <c r="G154" s="23"/>
      <c r="H154" s="24"/>
      <c r="I154" s="23"/>
      <c r="J154" s="23"/>
      <c r="K154" s="23"/>
      <c r="L154" s="18"/>
      <c r="M154" s="22"/>
      <c r="N154" s="21"/>
      <c r="O154" s="21"/>
      <c r="P154" s="21"/>
      <c r="Q154" s="21"/>
      <c r="R154" s="21"/>
      <c r="S154" s="21"/>
      <c r="T154" s="20"/>
      <c r="W154" s="17"/>
      <c r="X154" s="17"/>
      <c r="Y154" s="17"/>
      <c r="Z154" s="17"/>
      <c r="AA154" s="17"/>
      <c r="AB154" s="17"/>
      <c r="AC154" s="17"/>
      <c r="AD154" s="17"/>
      <c r="AT154" s="19" t="s">
        <v>3</v>
      </c>
      <c r="AU154" s="19" t="s">
        <v>0</v>
      </c>
    </row>
    <row r="155" spans="2:65" s="16" customFormat="1" ht="27" x14ac:dyDescent="0.25">
      <c r="B155" s="27"/>
      <c r="C155" s="171"/>
      <c r="D155" s="26" t="s">
        <v>1</v>
      </c>
      <c r="E155" s="23"/>
      <c r="F155" s="25" t="s">
        <v>2</v>
      </c>
      <c r="G155" s="23"/>
      <c r="H155" s="24"/>
      <c r="I155" s="23"/>
      <c r="J155" s="23"/>
      <c r="K155" s="23"/>
      <c r="L155" s="18"/>
      <c r="M155" s="22"/>
      <c r="N155" s="21"/>
      <c r="O155" s="21"/>
      <c r="P155" s="21"/>
      <c r="Q155" s="21"/>
      <c r="R155" s="21"/>
      <c r="S155" s="21"/>
      <c r="T155" s="20"/>
      <c r="W155" s="17"/>
      <c r="X155" s="17"/>
      <c r="Y155" s="17"/>
      <c r="Z155" s="17"/>
      <c r="AA155" s="17"/>
      <c r="AB155" s="17"/>
      <c r="AC155" s="17"/>
      <c r="AD155" s="17"/>
      <c r="AT155" s="19" t="s">
        <v>1</v>
      </c>
      <c r="AU155" s="19" t="s">
        <v>0</v>
      </c>
    </row>
    <row r="156" spans="2:65" s="16" customFormat="1" x14ac:dyDescent="0.25">
      <c r="B156" s="27"/>
      <c r="C156" s="39">
        <v>26</v>
      </c>
      <c r="D156" s="39" t="s">
        <v>7</v>
      </c>
      <c r="E156" s="38" t="s">
        <v>13</v>
      </c>
      <c r="F156" s="34" t="s">
        <v>12</v>
      </c>
      <c r="G156" s="37" t="s">
        <v>11</v>
      </c>
      <c r="H156" s="36">
        <v>1</v>
      </c>
      <c r="I156" s="174">
        <v>0</v>
      </c>
      <c r="J156" s="35">
        <f>ROUND(I156*H156,2)</f>
        <v>0</v>
      </c>
      <c r="K156" s="34" t="s">
        <v>10</v>
      </c>
      <c r="L156" s="18"/>
      <c r="M156" s="22"/>
      <c r="N156" s="21"/>
      <c r="O156" s="21"/>
      <c r="P156" s="21"/>
      <c r="Q156" s="21"/>
      <c r="R156" s="21"/>
      <c r="S156" s="21"/>
      <c r="T156" s="20"/>
      <c r="V156" s="16">
        <f>SUM(W156:AC156)</f>
        <v>1</v>
      </c>
      <c r="W156" s="17"/>
      <c r="X156" s="17"/>
      <c r="Y156" s="17"/>
      <c r="Z156" s="17"/>
      <c r="AA156" s="17"/>
      <c r="AB156" s="17">
        <v>1</v>
      </c>
      <c r="AC156" s="17"/>
      <c r="AD156" s="17"/>
      <c r="AT156" s="19"/>
      <c r="AU156" s="19"/>
    </row>
    <row r="157" spans="2:65" s="16" customFormat="1" x14ac:dyDescent="0.25">
      <c r="B157" s="27"/>
      <c r="C157" s="171"/>
      <c r="D157" s="26" t="s">
        <v>3</v>
      </c>
      <c r="E157" s="23"/>
      <c r="F157" s="28" t="s">
        <v>12</v>
      </c>
      <c r="G157" s="23"/>
      <c r="H157" s="24"/>
      <c r="I157" s="23"/>
      <c r="J157" s="23"/>
      <c r="K157" s="23"/>
      <c r="L157" s="18"/>
      <c r="M157" s="22"/>
      <c r="N157" s="21"/>
      <c r="O157" s="21"/>
      <c r="P157" s="21"/>
      <c r="Q157" s="21"/>
      <c r="R157" s="21"/>
      <c r="S157" s="21"/>
      <c r="T157" s="20"/>
      <c r="W157" s="17"/>
      <c r="X157" s="17"/>
      <c r="Y157" s="17"/>
      <c r="Z157" s="17"/>
      <c r="AA157" s="17"/>
      <c r="AB157" s="17"/>
      <c r="AC157" s="17"/>
      <c r="AD157" s="17"/>
      <c r="AT157" s="19"/>
      <c r="AU157" s="19"/>
    </row>
    <row r="158" spans="2:65" s="16" customFormat="1" ht="27" x14ac:dyDescent="0.25">
      <c r="B158" s="27"/>
      <c r="C158" s="171"/>
      <c r="D158" s="26" t="s">
        <v>1</v>
      </c>
      <c r="E158" s="23"/>
      <c r="F158" s="25" t="s">
        <v>2</v>
      </c>
      <c r="G158" s="23"/>
      <c r="H158" s="24"/>
      <c r="I158" s="23"/>
      <c r="J158" s="23"/>
      <c r="K158" s="23"/>
      <c r="L158" s="18"/>
      <c r="M158" s="22"/>
      <c r="N158" s="21"/>
      <c r="O158" s="21"/>
      <c r="P158" s="21"/>
      <c r="Q158" s="21"/>
      <c r="R158" s="21"/>
      <c r="S158" s="21"/>
      <c r="T158" s="20"/>
      <c r="W158" s="17"/>
      <c r="X158" s="17"/>
      <c r="Y158" s="17"/>
      <c r="Z158" s="17"/>
      <c r="AA158" s="17"/>
      <c r="AB158" s="17"/>
      <c r="AC158" s="17"/>
      <c r="AD158" s="17"/>
      <c r="AT158" s="19"/>
      <c r="AU158" s="19"/>
    </row>
    <row r="159" spans="2:65" s="16" customFormat="1" x14ac:dyDescent="0.25">
      <c r="B159" s="27"/>
      <c r="C159" s="171">
        <v>27</v>
      </c>
      <c r="D159" s="39" t="s">
        <v>7</v>
      </c>
      <c r="E159" s="38" t="s">
        <v>141</v>
      </c>
      <c r="F159" s="34" t="s">
        <v>142</v>
      </c>
      <c r="G159" s="37" t="s">
        <v>11</v>
      </c>
      <c r="H159" s="36">
        <v>4</v>
      </c>
      <c r="I159" s="174">
        <v>0</v>
      </c>
      <c r="J159" s="35">
        <f>ROUND(I159*H159,2)</f>
        <v>0</v>
      </c>
      <c r="K159" s="34" t="s">
        <v>10</v>
      </c>
      <c r="L159" s="18"/>
      <c r="M159" s="22"/>
      <c r="N159" s="21"/>
      <c r="O159" s="21"/>
      <c r="P159" s="21"/>
      <c r="Q159" s="21"/>
      <c r="R159" s="21"/>
      <c r="S159" s="21"/>
      <c r="T159" s="20"/>
      <c r="V159" s="16">
        <f>SUM(W159:AC159)</f>
        <v>4</v>
      </c>
      <c r="W159" s="17"/>
      <c r="X159" s="17">
        <v>4</v>
      </c>
      <c r="Y159" s="17"/>
      <c r="Z159" s="17"/>
      <c r="AA159" s="17"/>
      <c r="AB159" s="17"/>
      <c r="AC159" s="17"/>
      <c r="AD159" s="17"/>
      <c r="AT159" s="19"/>
      <c r="AU159" s="19"/>
    </row>
    <row r="160" spans="2:65" s="16" customFormat="1" x14ac:dyDescent="0.25">
      <c r="B160" s="27"/>
      <c r="C160" s="171"/>
      <c r="D160" s="26" t="s">
        <v>3</v>
      </c>
      <c r="E160" s="23"/>
      <c r="F160" s="28" t="s">
        <v>142</v>
      </c>
      <c r="G160" s="23"/>
      <c r="H160" s="24"/>
      <c r="I160" s="23"/>
      <c r="J160" s="23"/>
      <c r="K160" s="23"/>
      <c r="L160" s="18"/>
      <c r="M160" s="22"/>
      <c r="N160" s="21"/>
      <c r="O160" s="21"/>
      <c r="P160" s="21"/>
      <c r="Q160" s="21"/>
      <c r="R160" s="21"/>
      <c r="S160" s="21"/>
      <c r="T160" s="20"/>
      <c r="W160" s="17"/>
      <c r="X160" s="17"/>
      <c r="Y160" s="17"/>
      <c r="Z160" s="17"/>
      <c r="AA160" s="17"/>
      <c r="AB160" s="17"/>
      <c r="AC160" s="17"/>
      <c r="AD160" s="17"/>
      <c r="AT160" s="19"/>
      <c r="AU160" s="19"/>
    </row>
    <row r="161" spans="1:47" s="16" customFormat="1" ht="27" x14ac:dyDescent="0.25">
      <c r="B161" s="27"/>
      <c r="C161" s="171"/>
      <c r="D161" s="26" t="s">
        <v>1</v>
      </c>
      <c r="E161" s="23"/>
      <c r="F161" s="25" t="s">
        <v>2</v>
      </c>
      <c r="G161" s="23"/>
      <c r="H161" s="24"/>
      <c r="I161" s="23"/>
      <c r="J161" s="23"/>
      <c r="K161" s="23"/>
      <c r="L161" s="18"/>
      <c r="M161" s="22"/>
      <c r="N161" s="21"/>
      <c r="O161" s="21"/>
      <c r="P161" s="21"/>
      <c r="Q161" s="21"/>
      <c r="R161" s="21"/>
      <c r="S161" s="21"/>
      <c r="T161" s="20"/>
      <c r="W161" s="17"/>
      <c r="X161" s="17"/>
      <c r="Y161" s="17"/>
      <c r="Z161" s="17"/>
      <c r="AA161" s="17"/>
      <c r="AB161" s="17"/>
      <c r="AC161" s="17"/>
      <c r="AD161" s="17"/>
      <c r="AT161" s="19"/>
      <c r="AU161" s="19"/>
    </row>
    <row r="162" spans="1:47" s="16" customFormat="1" x14ac:dyDescent="0.25">
      <c r="B162" s="21"/>
      <c r="C162" s="39">
        <v>28</v>
      </c>
      <c r="D162" s="39" t="s">
        <v>7</v>
      </c>
      <c r="E162" s="38" t="s">
        <v>153</v>
      </c>
      <c r="F162" s="34" t="s">
        <v>143</v>
      </c>
      <c r="G162" s="23" t="s">
        <v>11</v>
      </c>
      <c r="H162" s="36">
        <v>2</v>
      </c>
      <c r="I162" s="174">
        <v>0</v>
      </c>
      <c r="J162" s="35">
        <f>ROUND(I162*H162,2)</f>
        <v>0</v>
      </c>
      <c r="K162" s="34" t="s">
        <v>10</v>
      </c>
      <c r="L162" s="18"/>
      <c r="M162" s="22"/>
      <c r="N162" s="21"/>
      <c r="O162" s="21"/>
      <c r="P162" s="21"/>
      <c r="Q162" s="21"/>
      <c r="R162" s="21"/>
      <c r="S162" s="21"/>
      <c r="T162" s="20"/>
      <c r="V162" s="16">
        <f>SUM(W162:AC162)</f>
        <v>2</v>
      </c>
      <c r="W162" s="17"/>
      <c r="X162" s="17"/>
      <c r="Y162" s="17"/>
      <c r="Z162" s="17"/>
      <c r="AA162" s="17"/>
      <c r="AB162" s="17"/>
      <c r="AC162" s="17">
        <v>2</v>
      </c>
      <c r="AD162" s="17"/>
      <c r="AT162" s="19"/>
      <c r="AU162" s="19"/>
    </row>
    <row r="163" spans="1:47" s="16" customFormat="1" x14ac:dyDescent="0.25">
      <c r="B163" s="21"/>
      <c r="C163" s="171"/>
      <c r="D163" s="26"/>
      <c r="E163" s="23"/>
      <c r="F163" s="28" t="s">
        <v>143</v>
      </c>
      <c r="G163" s="23"/>
      <c r="H163" s="24"/>
      <c r="I163" s="23"/>
      <c r="J163" s="23"/>
      <c r="K163" s="23"/>
      <c r="L163" s="18"/>
      <c r="M163" s="22"/>
      <c r="N163" s="21"/>
      <c r="O163" s="21"/>
      <c r="P163" s="21"/>
      <c r="Q163" s="21"/>
      <c r="R163" s="21"/>
      <c r="S163" s="21"/>
      <c r="T163" s="20"/>
      <c r="W163" s="17"/>
      <c r="X163" s="17"/>
      <c r="Y163" s="17"/>
      <c r="Z163" s="17"/>
      <c r="AA163" s="17"/>
      <c r="AB163" s="17"/>
      <c r="AC163" s="17"/>
      <c r="AD163" s="17"/>
      <c r="AT163" s="19"/>
      <c r="AU163" s="19"/>
    </row>
    <row r="164" spans="1:47" s="16" customFormat="1" x14ac:dyDescent="0.25">
      <c r="B164" s="21"/>
      <c r="C164" s="171">
        <v>29</v>
      </c>
      <c r="D164" s="39"/>
      <c r="E164" s="38" t="s">
        <v>154</v>
      </c>
      <c r="F164" s="34" t="s">
        <v>155</v>
      </c>
      <c r="G164" s="37" t="s">
        <v>11</v>
      </c>
      <c r="H164" s="36">
        <v>1</v>
      </c>
      <c r="I164" s="174">
        <v>0</v>
      </c>
      <c r="J164" s="35">
        <f>ROUND(I164*H164,2)</f>
        <v>0</v>
      </c>
      <c r="K164" s="34" t="s">
        <v>10</v>
      </c>
      <c r="L164" s="18"/>
      <c r="M164" s="22"/>
      <c r="N164" s="21"/>
      <c r="O164" s="21"/>
      <c r="P164" s="21"/>
      <c r="Q164" s="21"/>
      <c r="R164" s="21"/>
      <c r="S164" s="21"/>
      <c r="T164" s="20"/>
      <c r="V164" s="16">
        <f>SUM(W164:AC164)</f>
        <v>1</v>
      </c>
      <c r="W164" s="17"/>
      <c r="X164" s="17"/>
      <c r="Y164" s="17"/>
      <c r="Z164" s="17"/>
      <c r="AA164" s="17"/>
      <c r="AB164" s="17">
        <v>1</v>
      </c>
      <c r="AC164" s="17"/>
      <c r="AD164" s="17"/>
      <c r="AT164" s="19"/>
      <c r="AU164" s="19"/>
    </row>
    <row r="165" spans="1:47" s="8" customFormat="1" x14ac:dyDescent="0.3">
      <c r="A165" s="12"/>
      <c r="B165" s="12"/>
      <c r="C165" s="171"/>
      <c r="D165" s="26"/>
      <c r="E165" s="23"/>
      <c r="F165" s="34" t="s">
        <v>155</v>
      </c>
      <c r="G165" s="23"/>
      <c r="H165" s="24"/>
      <c r="I165" s="23"/>
      <c r="J165" s="23"/>
      <c r="K165" s="23"/>
      <c r="L165" s="18"/>
      <c r="M165" s="22"/>
      <c r="N165" s="21"/>
      <c r="O165" s="21"/>
      <c r="P165" s="21"/>
      <c r="Q165" s="21"/>
      <c r="R165" s="21"/>
      <c r="S165" s="21"/>
      <c r="T165" s="20"/>
      <c r="U165" s="16"/>
      <c r="V165" s="16"/>
      <c r="W165" s="17"/>
      <c r="X165" s="17"/>
      <c r="Y165" s="17"/>
      <c r="Z165" s="17"/>
      <c r="AA165" s="17"/>
      <c r="AB165" s="17"/>
      <c r="AC165" s="17"/>
      <c r="AD165" s="17"/>
      <c r="AE165" s="16"/>
    </row>
    <row r="166" spans="1:47" s="8" customFormat="1" ht="27" x14ac:dyDescent="0.3">
      <c r="A166" s="12"/>
      <c r="B166" s="12"/>
      <c r="C166" s="171"/>
      <c r="D166" s="26"/>
      <c r="E166" s="23"/>
      <c r="F166" s="25" t="s">
        <v>2</v>
      </c>
      <c r="G166" s="23"/>
      <c r="H166" s="24"/>
      <c r="I166" s="23"/>
      <c r="J166" s="23"/>
      <c r="K166" s="23"/>
      <c r="L166" s="18"/>
      <c r="M166" s="22"/>
      <c r="N166" s="21"/>
      <c r="O166" s="21"/>
      <c r="P166" s="21"/>
      <c r="Q166" s="21"/>
      <c r="R166" s="21"/>
      <c r="S166" s="21"/>
      <c r="T166" s="20"/>
      <c r="U166" s="16"/>
      <c r="V166" s="16"/>
      <c r="W166" s="17"/>
      <c r="X166" s="17"/>
      <c r="Y166" s="17"/>
      <c r="Z166" s="17"/>
      <c r="AA166" s="17"/>
      <c r="AB166" s="17"/>
      <c r="AC166" s="17"/>
      <c r="AD166" s="17"/>
      <c r="AE166" s="16"/>
    </row>
    <row r="167" spans="1:47" s="8" customFormat="1" x14ac:dyDescent="0.3">
      <c r="A167" s="12"/>
      <c r="B167" s="12"/>
      <c r="C167" s="39">
        <v>30</v>
      </c>
      <c r="D167" s="12"/>
      <c r="E167" s="38" t="s">
        <v>156</v>
      </c>
      <c r="F167" s="34" t="s">
        <v>157</v>
      </c>
      <c r="G167" s="37" t="s">
        <v>11</v>
      </c>
      <c r="H167" s="36">
        <v>1</v>
      </c>
      <c r="I167" s="174">
        <v>0</v>
      </c>
      <c r="J167" s="35">
        <f>ROUND(I167*H167,2)</f>
        <v>0</v>
      </c>
      <c r="K167" s="34" t="s">
        <v>10</v>
      </c>
      <c r="V167" s="8">
        <f>AB167</f>
        <v>1</v>
      </c>
      <c r="W167" s="2"/>
      <c r="X167" s="2"/>
      <c r="Y167" s="2"/>
      <c r="Z167" s="2"/>
      <c r="AA167" s="2"/>
      <c r="AB167" s="2">
        <v>1</v>
      </c>
      <c r="AC167" s="2"/>
      <c r="AD167" s="2"/>
    </row>
    <row r="168" spans="1:47" s="8" customFormat="1" x14ac:dyDescent="0.3">
      <c r="A168" s="12"/>
      <c r="B168" s="12"/>
      <c r="C168" s="39"/>
      <c r="D168" s="12"/>
      <c r="E168" s="23"/>
      <c r="F168" s="34" t="s">
        <v>157</v>
      </c>
      <c r="G168" s="23"/>
      <c r="H168" s="24"/>
      <c r="I168" s="23"/>
      <c r="J168" s="23"/>
      <c r="K168" s="23"/>
      <c r="W168" s="2"/>
      <c r="X168" s="2"/>
      <c r="Y168" s="2"/>
      <c r="Z168" s="2"/>
      <c r="AA168" s="2"/>
      <c r="AB168" s="2"/>
      <c r="AC168" s="2"/>
      <c r="AD168" s="2"/>
    </row>
    <row r="169" spans="1:47" s="8" customFormat="1" ht="27" x14ac:dyDescent="0.3">
      <c r="A169" s="12"/>
      <c r="B169" s="12"/>
      <c r="C169" s="171"/>
      <c r="D169" s="12"/>
      <c r="E169" s="23"/>
      <c r="F169" s="25" t="s">
        <v>2</v>
      </c>
      <c r="G169" s="23"/>
      <c r="H169" s="24"/>
      <c r="I169" s="23"/>
      <c r="J169" s="23"/>
      <c r="K169" s="23"/>
      <c r="W169" s="2"/>
      <c r="X169" s="2"/>
      <c r="Y169" s="2"/>
      <c r="Z169" s="2"/>
      <c r="AA169" s="2"/>
      <c r="AB169" s="2"/>
      <c r="AC169" s="2"/>
      <c r="AD169" s="2"/>
    </row>
    <row r="170" spans="1:47" s="8" customFormat="1" x14ac:dyDescent="0.3">
      <c r="A170" s="12"/>
      <c r="B170" s="12"/>
      <c r="C170" s="12"/>
      <c r="D170" s="12"/>
      <c r="E170" s="12"/>
      <c r="F170" s="12"/>
      <c r="G170" s="12"/>
      <c r="H170" s="15"/>
      <c r="I170" s="12"/>
      <c r="J170" s="12"/>
      <c r="K170" s="12"/>
      <c r="W170" s="2"/>
      <c r="X170" s="2"/>
      <c r="Y170" s="2"/>
      <c r="Z170" s="2"/>
      <c r="AA170" s="2"/>
      <c r="AB170" s="2"/>
      <c r="AC170" s="2"/>
      <c r="AD170" s="2"/>
    </row>
    <row r="171" spans="1:47" s="8" customFormat="1" x14ac:dyDescent="0.3">
      <c r="F171" s="12"/>
      <c r="G171" s="11"/>
      <c r="H171" s="10"/>
      <c r="I171" s="9"/>
      <c r="J171" s="9"/>
      <c r="W171" s="2"/>
      <c r="X171" s="2"/>
      <c r="Y171" s="2"/>
      <c r="Z171" s="2"/>
      <c r="AA171" s="2"/>
      <c r="AB171" s="2"/>
      <c r="AC171" s="2"/>
      <c r="AD171" s="2"/>
    </row>
    <row r="172" spans="1:47" s="8" customFormat="1" x14ac:dyDescent="0.3">
      <c r="H172" s="14"/>
      <c r="W172" s="2"/>
      <c r="X172" s="2"/>
      <c r="Y172" s="2"/>
      <c r="Z172" s="2"/>
      <c r="AA172" s="2"/>
      <c r="AB172" s="2"/>
      <c r="AC172" s="2"/>
      <c r="AD172" s="2"/>
    </row>
    <row r="173" spans="1:47" s="8" customFormat="1" x14ac:dyDescent="0.3">
      <c r="E173" s="12"/>
      <c r="F173" s="12"/>
      <c r="G173" s="11"/>
      <c r="H173" s="10"/>
      <c r="I173" s="9"/>
      <c r="J173" s="9"/>
      <c r="W173" s="2"/>
      <c r="X173" s="2"/>
      <c r="Y173" s="2"/>
      <c r="Z173" s="2"/>
      <c r="AA173" s="2"/>
      <c r="AB173" s="2"/>
      <c r="AC173" s="2"/>
      <c r="AD173" s="2"/>
    </row>
    <row r="174" spans="1:47" s="8" customFormat="1" x14ac:dyDescent="0.3">
      <c r="F174" s="12"/>
      <c r="G174" s="11"/>
      <c r="H174" s="10"/>
      <c r="I174" s="9"/>
      <c r="J174" s="9"/>
      <c r="W174" s="2"/>
      <c r="X174" s="2"/>
      <c r="Y174" s="2"/>
      <c r="Z174" s="2"/>
      <c r="AA174" s="2"/>
      <c r="AB174" s="2"/>
      <c r="AC174" s="2"/>
      <c r="AD174" s="2"/>
    </row>
    <row r="175" spans="1:47" s="8" customFormat="1" ht="15.75" x14ac:dyDescent="0.3">
      <c r="F175" s="12"/>
      <c r="G175" s="11"/>
      <c r="H175" s="10"/>
      <c r="I175" s="9"/>
      <c r="J175" s="9"/>
      <c r="L175" s="13"/>
      <c r="W175" s="2"/>
      <c r="X175" s="2"/>
      <c r="Y175" s="2"/>
      <c r="Z175" s="2"/>
      <c r="AA175" s="2"/>
      <c r="AB175" s="2"/>
      <c r="AC175" s="2"/>
      <c r="AD175" s="2"/>
    </row>
    <row r="176" spans="1:47" s="8" customFormat="1" x14ac:dyDescent="0.3">
      <c r="F176" s="12"/>
      <c r="G176" s="11"/>
      <c r="H176" s="10"/>
      <c r="I176" s="9"/>
      <c r="J176" s="9"/>
      <c r="W176" s="2"/>
      <c r="X176" s="2"/>
      <c r="Y176" s="2"/>
      <c r="Z176" s="2"/>
      <c r="AA176" s="2"/>
      <c r="AB176" s="2"/>
      <c r="AC176" s="2"/>
      <c r="AD176" s="2"/>
    </row>
    <row r="177" spans="6:30" s="8" customFormat="1" x14ac:dyDescent="0.3">
      <c r="F177" s="12"/>
      <c r="G177" s="11"/>
      <c r="H177" s="10"/>
      <c r="I177" s="9"/>
      <c r="J177" s="9"/>
      <c r="W177" s="2"/>
      <c r="X177" s="2"/>
      <c r="Y177" s="2"/>
      <c r="Z177" s="2"/>
      <c r="AA177" s="2"/>
      <c r="AB177" s="2"/>
      <c r="AC177" s="2"/>
      <c r="AD177" s="2"/>
    </row>
    <row r="178" spans="6:30" s="8" customFormat="1" x14ac:dyDescent="0.3">
      <c r="F178" s="12"/>
      <c r="G178" s="11"/>
      <c r="H178" s="10"/>
      <c r="I178" s="9"/>
      <c r="J178" s="9"/>
      <c r="W178" s="2"/>
      <c r="X178" s="2"/>
      <c r="Y178" s="2"/>
      <c r="Z178" s="2"/>
      <c r="AA178" s="2"/>
      <c r="AB178" s="2"/>
      <c r="AC178" s="2"/>
      <c r="AD178" s="2"/>
    </row>
    <row r="179" spans="6:30" s="8" customFormat="1" x14ac:dyDescent="0.3">
      <c r="F179" s="12"/>
      <c r="G179" s="11"/>
      <c r="H179" s="10"/>
      <c r="I179" s="9"/>
      <c r="J179" s="9"/>
      <c r="W179" s="2"/>
      <c r="X179" s="2"/>
      <c r="Y179" s="2"/>
      <c r="Z179" s="2"/>
      <c r="AA179" s="2"/>
      <c r="AB179" s="2"/>
      <c r="AC179" s="2"/>
      <c r="AD179" s="2"/>
    </row>
    <row r="180" spans="6:30" x14ac:dyDescent="0.3">
      <c r="F180" s="7"/>
      <c r="G180" s="6"/>
      <c r="H180" s="5"/>
      <c r="I180" s="4"/>
      <c r="J180" s="4"/>
    </row>
    <row r="181" spans="6:30" x14ac:dyDescent="0.3">
      <c r="F181" s="7"/>
      <c r="G181" s="6"/>
      <c r="H181" s="5"/>
      <c r="I181" s="4"/>
      <c r="J181" s="4"/>
    </row>
    <row r="182" spans="6:30" x14ac:dyDescent="0.3">
      <c r="F182" s="7"/>
      <c r="G182" s="6"/>
      <c r="H182" s="5"/>
      <c r="I182" s="4"/>
      <c r="J182" s="4"/>
    </row>
    <row r="183" spans="6:30" x14ac:dyDescent="0.3">
      <c r="F183" s="7"/>
      <c r="G183" s="6"/>
      <c r="H183" s="5"/>
      <c r="I183" s="4"/>
      <c r="J183" s="4"/>
    </row>
    <row r="184" spans="6:30" x14ac:dyDescent="0.3">
      <c r="F184" s="7"/>
      <c r="G184" s="6"/>
      <c r="H184" s="5"/>
      <c r="I184" s="4"/>
      <c r="J184" s="4"/>
    </row>
    <row r="185" spans="6:30" x14ac:dyDescent="0.3">
      <c r="F185" s="7"/>
      <c r="G185" s="6"/>
      <c r="H185" s="5"/>
      <c r="I185" s="4"/>
      <c r="J185" s="4"/>
    </row>
    <row r="186" spans="6:30" x14ac:dyDescent="0.3">
      <c r="F186" s="7"/>
      <c r="G186" s="6"/>
      <c r="H186" s="5"/>
      <c r="I186" s="4"/>
      <c r="J186" s="4"/>
    </row>
    <row r="187" spans="6:30" x14ac:dyDescent="0.3">
      <c r="F187" s="7"/>
      <c r="G187" s="6"/>
      <c r="H187" s="5"/>
      <c r="I187" s="4"/>
      <c r="J187" s="4"/>
    </row>
    <row r="188" spans="6:30" x14ac:dyDescent="0.3">
      <c r="F188" s="7"/>
      <c r="G188" s="6"/>
      <c r="H188" s="5"/>
      <c r="I188" s="4"/>
      <c r="J188" s="4"/>
    </row>
    <row r="189" spans="6:30" x14ac:dyDescent="0.3">
      <c r="F189" s="7"/>
      <c r="G189" s="6"/>
      <c r="H189" s="5"/>
      <c r="I189" s="4"/>
      <c r="J189" s="4"/>
    </row>
  </sheetData>
  <sheetProtection algorithmName="SHA-512" hashValue="NoYxGas9ne/Hzu1i6Fxg1iyKpsUnB8DJbAVexLI5ueT1t8+nooA1tGwN0VnV02EZ7A8lzbDLZFxaXvvukBGWtA==" saltValue="mKgI8ZsRFH1NtI9TqcnMqg==" spinCount="100000" sheet="1" objects="1" scenarios="1"/>
  <autoFilter ref="C77:AE161"/>
  <mergeCells count="10">
    <mergeCell ref="E47:H47"/>
    <mergeCell ref="J51:J52"/>
    <mergeCell ref="E68:H68"/>
    <mergeCell ref="E70:H70"/>
    <mergeCell ref="G1:H1"/>
    <mergeCell ref="L2:V2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7" right="0.7" top="0.78740157499999996" bottom="0.78740157499999996" header="0.3" footer="0.3"/>
  <pageSetup paperSize="8" scale="84" fitToHeight="0" orientation="portrait" r:id="rId1"/>
  <rowBreaks count="1" manualBreakCount="1"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PS03.2 - Technologie pite...</vt:lpstr>
      <vt:lpstr>'PS03.2 - Technologie pite...'!Oblast_tisku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Kvasničková Hana</cp:lastModifiedBy>
  <dcterms:created xsi:type="dcterms:W3CDTF">2021-04-07T16:11:28Z</dcterms:created>
  <dcterms:modified xsi:type="dcterms:W3CDTF">2021-11-19T12:39:19Z</dcterms:modified>
</cp:coreProperties>
</file>