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13-2021\A) Výzva\"/>
    </mc:Choice>
  </mc:AlternateContent>
  <bookViews>
    <workbookView xWindow="0" yWindow="0" windowWidth="28800" windowHeight="12435" tabRatio="568"/>
  </bookViews>
  <sheets>
    <sheet name="Příloha č. 1" sheetId="1" r:id="rId1"/>
  </sheets>
  <externalReferences>
    <externalReference r:id="rId2"/>
  </externalReferences>
  <definedNames>
    <definedName name="_xlnm._FilterDatabase" localSheetId="0" hidden="1">'Příloha č. 1'!$C$6:$AB$58</definedName>
    <definedName name="Z_061213C0_1A57_4088_9F7A_28D5FD8C29D1_.wvu.FilterData" localSheetId="0" hidden="1">'Příloha č. 1'!$C$6:$AB$39</definedName>
    <definedName name="Z_180FB575_DAFE_4AA2_85D8_651D2BE60CD7_.wvu.FilterData" localSheetId="0" hidden="1">'Příloha č. 1'!$C$6:$AB$58</definedName>
    <definedName name="Z_2A0E05BE_A403_487B_8C6A_12025AE7FBD0_.wvu.FilterData" localSheetId="0" hidden="1">'Příloha č. 1'!$C$6:$AB$39</definedName>
    <definedName name="Z_2B82EEBE_4EA4_4E43_AFA6_3C2EFC2D5EFB_.wvu.FilterData" localSheetId="0" hidden="1">'Příloha č. 1'!$C$6:$AB$39</definedName>
    <definedName name="Z_2C8B7ABC_041E_4678_8511_BB1FE4CC5621_.wvu.FilterData" localSheetId="0" hidden="1">'Příloha č. 1'!$C$6:$AB$39</definedName>
    <definedName name="Z_2ED22BB8_B6A4_4A75_8C91_397A9336033C_.wvu.FilterData" localSheetId="0" hidden="1">'Příloha č. 1'!$C$6:$AB$39</definedName>
    <definedName name="Z_647125F8_AA1D_4E94_84FD_4A41EFE8C4C5_.wvu.FilterData" localSheetId="0" hidden="1">'Příloha č. 1'!$C$6:$AB$39</definedName>
    <definedName name="Z_B79B28BA_418A_4A4A_9220_033D513A58D0_.wvu.FilterData" localSheetId="0" hidden="1">'Příloha č. 1'!$C$6:$AB$58</definedName>
    <definedName name="Z_C4373443_3A7F_4B3A_8624_0A77084C2731_.wvu.FilterData" localSheetId="0" hidden="1">'Příloha č. 1'!$C$6:$AB$39</definedName>
    <definedName name="Z_DBBBD833_2E82_4056_BEEA_4100DA8EAEBD_.wvu.FilterData" localSheetId="0" hidden="1">'Příloha č. 1'!$C$6:$AB$39</definedName>
    <definedName name="Z_E614A92B_481E_411E_B3B5_B932A25F2193_.wvu.FilterData" localSheetId="0" hidden="1">'Příloha č. 1'!$C$6:$AB$39</definedName>
    <definedName name="Z_F540AD59_FEF1_4E52_951A_27252364FF8B_.wvu.FilterData" localSheetId="0" hidden="1">'Příloha č. 1'!$C$6:$AB$39</definedName>
    <definedName name="Z_F65C2F09_A67B_42F0_A0F7_1348087EF149_.wvu.FilterData" localSheetId="0" hidden="1">'Příloha č. 1'!$C$6:$AB$36</definedName>
    <definedName name="Z_FB3693EB_E913_42D8_A06B_3AB4E5DEF6D8_.wvu.FilterData" localSheetId="0" hidden="1">'Příloha č. 1'!$C$6:$AB$39</definedName>
    <definedName name="Z_FD2B6FBC_6CD4_4EF6_A7D2_B3247C457236_.wvu.FilterData" localSheetId="0" hidden="1">'Příloha č. 1'!$C$6:$AB$39</definedName>
  </definedNames>
  <calcPr calcId="162913"/>
  <customWorkbookViews>
    <customWorkbookView name="FIND Hrabák" guid="{F540AD59-FEF1-4E52-951A-27252364FF8B}" maximized="1" windowWidth="0" windowHeight="0" activeSheetId="0"/>
    <customWorkbookView name="FIND Kuncová" guid="{2B82EEBE-4EA4-4E43-AFA6-3C2EFC2D5EFB}" maximized="1" windowWidth="0" windowHeight="0" activeSheetId="0"/>
    <customWorkbookView name="FIND Cendelín" guid="{E614A92B-481E-411E-B3B5-B932A25F2193}" maximized="1" windowWidth="0" windowHeight="0" activeSheetId="0"/>
    <customWorkbookView name="AMTMI Liška" guid="{B79B28BA-418A-4A4A-9220-033D513A58D0}" maximized="1" windowWidth="0" windowHeight="0" activeSheetId="0"/>
    <customWorkbookView name="Škudrnová Eva – osobní zobrazení" guid="{F65C2F09-A67B-42F0-A0F7-1348087EF149}" maximized="1" windowWidth="0" windowHeight="0" activeSheetId="0"/>
    <customWorkbookView name="FIND Reischig" guid="{2ED22BB8-B6A4-4A75-8C91-397A9336033C}" maximized="1" windowWidth="0" windowHeight="0" activeSheetId="0"/>
    <customWorkbookView name="FIND Klein" guid="{061213C0-1A57-4088-9F7A-28D5FD8C29D1}" maximized="1" windowWidth="0" windowHeight="0" activeSheetId="0"/>
    <customWorkbookView name="FIND Matějovič" guid="{647125F8-AA1D-4E94-84FD-4A41EFE8C4C5}" maximized="1" windowWidth="0" windowHeight="0" activeSheetId="0"/>
    <customWorkbookView name="FIND Štengl" guid="{2C8B7ABC-041E-4678-8511-BB1FE4CC5621}" maximized="1" windowWidth="0" windowHeight="0" activeSheetId="0"/>
    <customWorkbookView name="Chaperon Hemminki" guid="{DBBBD833-2E82-4056-BEEA-4100DA8EAEBD}" maximized="1" windowWidth="0" windowHeight="0" activeSheetId="0"/>
    <customWorkbookView name="FIND Mareš" guid="{FD2B6FBC-6CD4-4EF6-A7D2-B3247C457236}" maximized="1" windowWidth="0" windowHeight="0" activeSheetId="0"/>
    <customWorkbookView name="Kamil" guid="{180FB575-DAFE-4AA2-85D8-651D2BE60CD7}" maximized="1" windowWidth="0" windowHeight="0" activeSheetId="0"/>
    <customWorkbookView name="FIND Tonar" guid="{C4373443-3A7F-4B3A-8624-0A77084C2731}" maximized="1" windowWidth="0" windowHeight="0" activeSheetId="0"/>
    <customWorkbookView name="FIND Racek" guid="{FB3693EB-E913-42D8-A06B-3AB4E5DEF6D8}" maximized="1" windowWidth="0" windowHeight="0" activeSheetId="0"/>
    <customWorkbookView name="FIND Vištejnová" guid="{2A0E05BE-A403-487B-8C6A-12025AE7FBD0}" maximized="1" windowWidth="0" windowHeight="0" activeSheetId="0"/>
  </customWorkbookViews>
</workbook>
</file>

<file path=xl/calcChain.xml><?xml version="1.0" encoding="utf-8"?>
<calcChain xmlns="http://schemas.openxmlformats.org/spreadsheetml/2006/main">
  <c r="K75" i="1" l="1"/>
  <c r="M75" i="1"/>
  <c r="N75" i="1"/>
  <c r="O75" i="1"/>
  <c r="P75" i="1"/>
  <c r="Q75" i="1"/>
  <c r="R75" i="1"/>
  <c r="S75" i="1"/>
  <c r="T75" i="1"/>
  <c r="U75" i="1"/>
  <c r="J75" i="1"/>
  <c r="K71" i="1"/>
  <c r="L71" i="1"/>
  <c r="M71" i="1"/>
  <c r="N71" i="1"/>
  <c r="O71" i="1"/>
  <c r="P71" i="1"/>
  <c r="Q71" i="1"/>
  <c r="R71" i="1"/>
  <c r="S71" i="1"/>
  <c r="T71" i="1"/>
  <c r="U71" i="1"/>
  <c r="J71" i="1"/>
  <c r="V74" i="1"/>
  <c r="X74" i="1" s="1"/>
  <c r="V73" i="1"/>
  <c r="X73" i="1" s="1"/>
  <c r="V70" i="1"/>
  <c r="X70" i="1" s="1"/>
  <c r="X71" i="1" s="1"/>
  <c r="K23" i="1"/>
  <c r="L23" i="1"/>
  <c r="M23" i="1"/>
  <c r="N23" i="1"/>
  <c r="O23" i="1"/>
  <c r="P23" i="1"/>
  <c r="Q23" i="1"/>
  <c r="R23" i="1"/>
  <c r="S23" i="1"/>
  <c r="T23" i="1"/>
  <c r="U23" i="1"/>
  <c r="J23" i="1"/>
  <c r="K17" i="1"/>
  <c r="L17" i="1"/>
  <c r="M17" i="1"/>
  <c r="N17" i="1"/>
  <c r="O17" i="1"/>
  <c r="P17" i="1"/>
  <c r="Q17" i="1"/>
  <c r="R17" i="1"/>
  <c r="S17" i="1"/>
  <c r="T17" i="1"/>
  <c r="U17" i="1"/>
  <c r="J17" i="1"/>
  <c r="X75" i="1" l="1"/>
  <c r="T68" i="1"/>
  <c r="T65" i="1"/>
  <c r="U68" i="1"/>
  <c r="S68" i="1"/>
  <c r="R68" i="1"/>
  <c r="Q68" i="1"/>
  <c r="P68" i="1"/>
  <c r="O68" i="1"/>
  <c r="N68" i="1"/>
  <c r="M68" i="1"/>
  <c r="L68" i="1"/>
  <c r="K68" i="1"/>
  <c r="J68" i="1"/>
  <c r="V67" i="1"/>
  <c r="X67" i="1" s="1"/>
  <c r="X68" i="1" s="1"/>
  <c r="U65" i="1"/>
  <c r="S65" i="1"/>
  <c r="R65" i="1"/>
  <c r="Q65" i="1"/>
  <c r="P65" i="1"/>
  <c r="O65" i="1"/>
  <c r="N65" i="1"/>
  <c r="M65" i="1"/>
  <c r="L65" i="1"/>
  <c r="K65" i="1"/>
  <c r="J65" i="1"/>
  <c r="V64" i="1"/>
  <c r="X64" i="1" s="1"/>
  <c r="V63" i="1"/>
  <c r="X63" i="1" s="1"/>
  <c r="X65" i="1" s="1"/>
  <c r="V16" i="1"/>
  <c r="X16" i="1" s="1"/>
  <c r="V22" i="1"/>
  <c r="X22" i="1" s="1"/>
  <c r="V21" i="1"/>
  <c r="X21" i="1" s="1"/>
  <c r="O48" i="1"/>
  <c r="K48" i="1"/>
  <c r="L48" i="1"/>
  <c r="M48" i="1"/>
  <c r="N48" i="1"/>
  <c r="P48" i="1"/>
  <c r="Q48" i="1"/>
  <c r="R48" i="1"/>
  <c r="S48" i="1"/>
  <c r="T48" i="1"/>
  <c r="U48" i="1"/>
  <c r="J48" i="1"/>
  <c r="V47" i="1"/>
  <c r="X47" i="1" s="1"/>
  <c r="O12" i="1"/>
  <c r="U12" i="1"/>
  <c r="T12" i="1"/>
  <c r="S12" i="1"/>
  <c r="R12" i="1"/>
  <c r="Q12" i="1"/>
  <c r="P12" i="1"/>
  <c r="N12" i="1"/>
  <c r="M12" i="1"/>
  <c r="L12" i="1"/>
  <c r="K12" i="1"/>
  <c r="J12" i="1"/>
  <c r="V11" i="1"/>
  <c r="X11" i="1" s="1"/>
  <c r="X12" i="1" s="1"/>
  <c r="J31" i="1"/>
  <c r="K31" i="1"/>
  <c r="L31" i="1"/>
  <c r="M31" i="1"/>
  <c r="N31" i="1"/>
  <c r="O31" i="1"/>
  <c r="P31" i="1"/>
  <c r="Q31" i="1"/>
  <c r="R31" i="1"/>
  <c r="S31" i="1"/>
  <c r="T31" i="1"/>
  <c r="U31" i="1"/>
  <c r="J26" i="1" l="1"/>
  <c r="V20" i="1"/>
  <c r="X20" i="1" s="1"/>
  <c r="V19" i="1"/>
  <c r="X19" i="1" s="1"/>
  <c r="X23" i="1" s="1"/>
  <c r="V15" i="1"/>
  <c r="X15" i="1" s="1"/>
  <c r="V14" i="1" l="1"/>
  <c r="X14" i="1" s="1"/>
  <c r="X17" i="1" s="1"/>
  <c r="V51" i="1" l="1"/>
  <c r="X51" i="1" s="1"/>
  <c r="V30" i="1"/>
  <c r="X30" i="1" s="1"/>
  <c r="V29" i="1"/>
  <c r="X29" i="1" s="1"/>
  <c r="K61" i="1" l="1"/>
  <c r="L61" i="1"/>
  <c r="M61" i="1"/>
  <c r="N61" i="1"/>
  <c r="O61" i="1"/>
  <c r="P61" i="1"/>
  <c r="Q61" i="1"/>
  <c r="R61" i="1"/>
  <c r="S61" i="1"/>
  <c r="T61" i="1"/>
  <c r="U61" i="1"/>
  <c r="J61" i="1"/>
  <c r="J58" i="1"/>
  <c r="J52" i="1"/>
  <c r="K39" i="1"/>
  <c r="L39" i="1"/>
  <c r="M39" i="1"/>
  <c r="N39" i="1"/>
  <c r="O39" i="1"/>
  <c r="P39" i="1"/>
  <c r="Q39" i="1"/>
  <c r="R39" i="1"/>
  <c r="S39" i="1"/>
  <c r="T39" i="1"/>
  <c r="U39" i="1"/>
  <c r="J39" i="1"/>
  <c r="K34" i="1"/>
  <c r="L34" i="1"/>
  <c r="M34" i="1"/>
  <c r="N34" i="1"/>
  <c r="O34" i="1"/>
  <c r="P34" i="1"/>
  <c r="Q34" i="1"/>
  <c r="R34" i="1"/>
  <c r="S34" i="1"/>
  <c r="T34" i="1"/>
  <c r="U34" i="1"/>
  <c r="J34" i="1"/>
  <c r="K9" i="1"/>
  <c r="L9" i="1"/>
  <c r="M9" i="1"/>
  <c r="N9" i="1"/>
  <c r="O9" i="1"/>
  <c r="P9" i="1"/>
  <c r="Q9" i="1"/>
  <c r="R9" i="1"/>
  <c r="S9" i="1"/>
  <c r="T9" i="1"/>
  <c r="U9" i="1"/>
  <c r="J9" i="1"/>
  <c r="K58" i="1" l="1"/>
  <c r="L58" i="1"/>
  <c r="M58" i="1"/>
  <c r="N58" i="1"/>
  <c r="O58" i="1"/>
  <c r="P58" i="1"/>
  <c r="Q58" i="1"/>
  <c r="R58" i="1"/>
  <c r="S58" i="1"/>
  <c r="T58" i="1"/>
  <c r="U58" i="1"/>
  <c r="K52" i="1"/>
  <c r="L52" i="1"/>
  <c r="M52" i="1"/>
  <c r="N52" i="1"/>
  <c r="O52" i="1"/>
  <c r="P52" i="1"/>
  <c r="Q52" i="1"/>
  <c r="R52" i="1"/>
  <c r="S52" i="1"/>
  <c r="T52" i="1"/>
  <c r="U52" i="1"/>
  <c r="M26" i="1"/>
  <c r="K26" i="1"/>
  <c r="L26" i="1"/>
  <c r="N26" i="1"/>
  <c r="O26" i="1"/>
  <c r="P26" i="1"/>
  <c r="Q26" i="1"/>
  <c r="R26" i="1"/>
  <c r="S26" i="1"/>
  <c r="T26" i="1"/>
  <c r="U26" i="1"/>
  <c r="V56" i="1" l="1"/>
  <c r="X56" i="1" s="1"/>
  <c r="V55" i="1"/>
  <c r="X55" i="1" s="1"/>
  <c r="V54" i="1"/>
  <c r="X54" i="1" s="1"/>
  <c r="V38" i="1"/>
  <c r="X38" i="1" s="1"/>
  <c r="V37" i="1"/>
  <c r="X37" i="1" s="1"/>
  <c r="V36" i="1"/>
  <c r="X36" i="1" s="1"/>
  <c r="X39" i="1" s="1"/>
  <c r="X58" i="1" l="1"/>
  <c r="V60" i="1"/>
  <c r="X60" i="1" s="1"/>
  <c r="X61" i="1" s="1"/>
  <c r="V57" i="1"/>
  <c r="X57" i="1" s="1"/>
  <c r="V33" i="1"/>
  <c r="X33" i="1" s="1"/>
  <c r="X34" i="1" s="1"/>
  <c r="V46" i="1"/>
  <c r="X46" i="1" s="1"/>
  <c r="V41" i="1"/>
  <c r="X41" i="1" s="1"/>
  <c r="V44" i="1"/>
  <c r="X44" i="1" s="1"/>
  <c r="V45" i="1"/>
  <c r="X45" i="1" s="1"/>
  <c r="V42" i="1"/>
  <c r="X42" i="1" s="1"/>
  <c r="V8" i="1"/>
  <c r="V43" i="1"/>
  <c r="X43" i="1" s="1"/>
  <c r="V28" i="1"/>
  <c r="X28" i="1" s="1"/>
  <c r="X31" i="1" s="1"/>
  <c r="V25" i="1"/>
  <c r="X25" i="1" s="1"/>
  <c r="X26" i="1" s="1"/>
  <c r="V50" i="1"/>
  <c r="X50" i="1" s="1"/>
  <c r="X52" i="1" s="1"/>
  <c r="X48" i="1" l="1"/>
  <c r="X8" i="1"/>
  <c r="X9" i="1" s="1"/>
</calcChain>
</file>

<file path=xl/sharedStrings.xml><?xml version="1.0" encoding="utf-8"?>
<sst xmlns="http://schemas.openxmlformats.org/spreadsheetml/2006/main" count="254" uniqueCount="201">
  <si>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</si>
  <si>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</si>
  <si>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</si>
  <si>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</si>
  <si>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</si>
  <si>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</si>
  <si>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</si>
  <si>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</si>
  <si>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</si>
  <si>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</si>
  <si>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</si>
  <si>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</si>
  <si>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ks</t>
  </si>
  <si>
    <t>MEDICA FILTER spol. s r.o.</t>
  </si>
  <si>
    <t>bal 100 ks</t>
  </si>
  <si>
    <t>bal 50 ks</t>
  </si>
  <si>
    <t>bal 1000 ks</t>
  </si>
  <si>
    <t>P - LAB a.s.</t>
  </si>
  <si>
    <t>Vištejnová</t>
  </si>
  <si>
    <t>P-LAB</t>
  </si>
  <si>
    <t>K00334</t>
  </si>
  <si>
    <t>https://www.p-lab.cz/pasteurova-pipeta-pe?v=----V_27640&amp;search=K000334</t>
  </si>
  <si>
    <t>500 ks</t>
  </si>
  <si>
    <t>Šalomová</t>
  </si>
  <si>
    <t>Bezděková</t>
  </si>
  <si>
    <t>bal 5 ks</t>
  </si>
  <si>
    <t>90-1281</t>
  </si>
  <si>
    <t>https://pharma.cz/produkt/papirove-krabicky-2-a-3/</t>
  </si>
  <si>
    <t>1000 ks</t>
  </si>
  <si>
    <t>Ústenky chirurgické jednorázové, s pružnými úchyty za uši, třívrstvý materiál, EN 14683:2019+AC:2019</t>
  </si>
  <si>
    <t>5 kg</t>
  </si>
  <si>
    <t>Vata buničitá v přířezech 20 × 30 cm, 1 kg v balení</t>
  </si>
  <si>
    <t>V53-036</t>
  </si>
  <si>
    <t>https://www.medicafilter.cz/cs/eshop/product/vata-bunicita-prirezy-651926/</t>
  </si>
  <si>
    <t>1 kg</t>
  </si>
  <si>
    <t>V53-032</t>
  </si>
  <si>
    <t>Pešanová</t>
  </si>
  <si>
    <t>Vata buničitá - tampony, 40x50 mm</t>
  </si>
  <si>
    <t>L123457</t>
  </si>
  <si>
    <t>https://www.p-lab.cz/vata-bunicita?search=buni%C4%8Din</t>
  </si>
  <si>
    <t>bal 2 × 500 ks</t>
  </si>
  <si>
    <t>Chlorid sodný p.a., CAS: 7647-14-5</t>
  </si>
  <si>
    <t>PENTA s.r.o.</t>
  </si>
  <si>
    <t>16610-31000</t>
  </si>
  <si>
    <t>https://www.pentachemicals.eu/chemikalie/chlorid-sodny-376</t>
  </si>
  <si>
    <t>Papír filtrační pro kvalitativní analýzu, MN 618, průměr 90 mm</t>
  </si>
  <si>
    <t>M433009</t>
  </si>
  <si>
    <t>https://www.p-lab.cz/papir-filtracni-pro-kvalitativni-analyzu9474macherey-nagel</t>
  </si>
  <si>
    <t>Intubace, narkotizace, umělá plicní ventilace</t>
  </si>
  <si>
    <t>CZ/PRODUKT/PAPIROVE-KRABICKY-2-A-3/</t>
  </si>
  <si>
    <t>BT-SC5-1454ND7</t>
  </si>
  <si>
    <t xml:space="preserve">https://www.cheiron.eu/blog/product/uzavrene-odsavaci-systemy/ </t>
  </si>
  <si>
    <t>Cheirón</t>
  </si>
  <si>
    <t>Špičky 0.1 - 20 μl kompatibilní s pipetami Eppendorf</t>
  </si>
  <si>
    <t>https://www.sigmaaldrich.com/CZ/en/product/sigma/z640077?context=product</t>
  </si>
  <si>
    <t>Špičky 2 - 200 μl kompatibilní s pipetami Eppendorf</t>
  </si>
  <si>
    <t>https://www.sigmaaldrich.com/CZ/en/product/sigma/ep0030000870?context=product</t>
  </si>
  <si>
    <t>Špičky 50- 1000 μl kompatibilní s pipetami Eppendorf</t>
  </si>
  <si>
    <t>https://www.sigmaaldrich.com/CZ/en/product/sigma/ep0030000919?context=product</t>
  </si>
  <si>
    <t>https://www.sigmaaldrich.com/CZ/en/product/sigma/ep0030108094?context=product</t>
  </si>
  <si>
    <t>100 ks</t>
  </si>
  <si>
    <t>https://www.sigmaaldrich.com/CZ/en/product/sigma/ep0030108132?context=product</t>
  </si>
  <si>
    <t>https://www.sigmaaldrich.com/CZ/en/product/sigma/ep0030108302?context=product</t>
  </si>
  <si>
    <t>Specifikace zboží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</si>
  <si>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</si>
  <si>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</si>
  <si>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</si>
  <si>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Chemikálie I.</t>
  </si>
  <si>
    <t>Položka</t>
  </si>
  <si>
    <t>část 01</t>
  </si>
  <si>
    <t>část 02</t>
  </si>
  <si>
    <t>část 03</t>
  </si>
  <si>
    <t>část 04</t>
  </si>
  <si>
    <t>část 07</t>
  </si>
  <si>
    <t>Celkem jednotek</t>
  </si>
  <si>
    <t>Injekční a infuzní technika, infuzní terapie</t>
  </si>
  <si>
    <t>Spotřební materiál laboratorní ostatní II.</t>
  </si>
  <si>
    <t>ověřil</t>
  </si>
  <si>
    <t>výrobce</t>
  </si>
  <si>
    <t>kód výrobce</t>
  </si>
  <si>
    <t>hypertextový odkaz</t>
  </si>
  <si>
    <t>Vata buničitá v přířezech 40 × 60 cm, 5 kg v balení</t>
  </si>
  <si>
    <t>Papírové krabičky 2″ s mřížkou na 9 x 9 ks kryozkumavek o objemu až 2 ml, materiál papíru musí vydržet dlouhodobé skladování v -80 °C a musí být popisovatelný lihovou fixou, rozměr krabičky nesmí přesáhnout 133 × 133 × 50 mm</t>
  </si>
  <si>
    <t>část 05</t>
  </si>
  <si>
    <t>část 06</t>
  </si>
  <si>
    <t>část 08</t>
  </si>
  <si>
    <t>část 09</t>
  </si>
  <si>
    <t>část 10</t>
  </si>
  <si>
    <t>000–035–020</t>
  </si>
  <si>
    <t>https://www.cheiron.eu/blog/product/monokit-lahev-vak-2l/</t>
  </si>
  <si>
    <t>bal 20 ks</t>
  </si>
  <si>
    <t>70108-150</t>
  </si>
  <si>
    <t>https://www.cheiron.eu/blog/product/okruh-dychaci-120-cm-150-cm/</t>
  </si>
  <si>
    <t>bal 10ks</t>
  </si>
  <si>
    <t>26501</t>
  </si>
  <si>
    <t>PANEP</t>
  </si>
  <si>
    <t>balení  v boxu po 50 balíčcích po 2 ks</t>
  </si>
  <si>
    <t>Sterilní čtverce z netkané textilie, rozměr 5x5 cm, 4 vrstvé, hydrofilní</t>
  </si>
  <si>
    <t xml:space="preserve">Recombinant Anti-Tau (phospho S396) antibody [EPR2731], Abcam, ab109390 </t>
  </si>
  <si>
    <t>dodržet výrobce a kód</t>
  </si>
  <si>
    <t>https://www.abcam.com/tau-phospho-s396-antibody-epr2731-ab109390.html</t>
  </si>
  <si>
    <t xml:space="preserve">Goat Anti-Rabbit IgG H&amp;L (Alexa Fluor® 488), Abcam, ab150077 </t>
  </si>
  <si>
    <t xml:space="preserve">ks = 100 µl </t>
  </si>
  <si>
    <t>https://www.thermofisher.com/antibody/product/Goat-anti-Rabbit-IgG-H-L-Cross-Adsorbed-Secondary-Antibody-Polyclonal/A-21244</t>
  </si>
  <si>
    <t>ks = 1 mg</t>
  </si>
  <si>
    <t>https://www.thermofisher.com/antibody/product/beta-Amyloid-1-42-Antibody-Polyclonal/44-344</t>
  </si>
  <si>
    <t>ks = 25 µg</t>
  </si>
  <si>
    <t>Argomed</t>
  </si>
  <si>
    <t>V606304-ND</t>
  </si>
  <si>
    <t>bal = 20 ks</t>
  </si>
  <si>
    <t>Termo Fischer</t>
  </si>
  <si>
    <t>Chemikálie II.</t>
  </si>
  <si>
    <t>Lipopolysacharid z Escherichia coli 0111:B4; purifikace fenolovou extrakcí</t>
  </si>
  <si>
    <t>Merck</t>
  </si>
  <si>
    <t>L2630-100MG</t>
  </si>
  <si>
    <t>https://www.sigmaaldrich.com/CZ/en/product/sigma/l2630</t>
  </si>
  <si>
    <t>100 mg</t>
  </si>
  <si>
    <t>Žiletky do mikrotomu, jednorázová čepel pro mikrotom, kompatibilita s mikrotomem Microm HM 450, výrobcem deklarovaná vhodnost použití pro všechny následující aplikace: měkké tkáně, tvrdé tkáně, zmrazené řezy (včetně možnosti použití v kryostatu), tenké řezy; zařazení do typové skupiny "low profile blades"</t>
  </si>
  <si>
    <t>https://www.intesbohemia.cz/patologie.php?kategorie=21&amp;podkategorie=71&amp;detail=217</t>
  </si>
  <si>
    <t>část 11</t>
  </si>
  <si>
    <t>část 12</t>
  </si>
  <si>
    <t xml:space="preserve">https://www.thermofisher.com/elisa/product/IL-1-beta-Mouse-ELISA-Kit/BMS6002
</t>
  </si>
  <si>
    <t xml:space="preserve">https://www.abcam.com/mouse-il-6-elisa-kit-ab222503.html
</t>
  </si>
  <si>
    <t>https://www.thermofisher.com/elisa/product/TNF-alpha-Mouse-ELISA-Kit/BMS607-3</t>
  </si>
  <si>
    <t>BMS6002</t>
  </si>
  <si>
    <t>ab222503</t>
  </si>
  <si>
    <t>BMS607-3</t>
  </si>
  <si>
    <t>Termofischer</t>
  </si>
  <si>
    <t>Abcam</t>
  </si>
  <si>
    <t>kit = 96 testů</t>
  </si>
  <si>
    <t>Pipeta a špičky I.</t>
  </si>
  <si>
    <t>Pipeta a špičky II.</t>
  </si>
  <si>
    <t>Spotřební materiál laboratorní ostatní I.</t>
  </si>
  <si>
    <t>Spotřební materiál plast I.</t>
  </si>
  <si>
    <t>Spotřební materiál plast II.</t>
  </si>
  <si>
    <t xml:space="preserve">Analytická kolona pro nanoprůtoky (100-500 nL/min) o délce 10 cm a vnitřním průměru 75 µm plněná RPC18, pro separaci peptidových směsí. Lze provést až 50 analýz za den. Kompatibilní s chromatografem nanoElute  a iontovým zdrojem Captive Spray </t>
  </si>
  <si>
    <t xml:space="preserve">Kolmo zabroušená nebulizační špička, vytvářející drobné kapičky mobilní fáze s analytem, vnitřní průměr 20 µm,s připojením, které vytváří nulový mrtvý objem, kompatibilní s iotovým zdrojem Captive Spray </t>
  </si>
  <si>
    <t>https://bruker-labscape.store/products/bruker-ten?_pos=13&amp;_sid=11686065a&amp;_ss=r</t>
  </si>
  <si>
    <t>Bruker</t>
  </si>
  <si>
    <t>1865691</t>
  </si>
  <si>
    <t>https://bruker-labscape.store/products/captive-spray-emitter-zdv?variant=39268954275998</t>
  </si>
  <si>
    <t>Křemenná kapilára o délce 65 cm a vnitřním průměru 20-30 µm. Zakončení kapiláry musí být se závitem 1/16´´, instalovatelná pouze dotažením rukou bez nutnosti použití nástrojů, s minimálním mrtvým objemem připojení. Kapilára musí vydržet teplotu až 80°C a tlak 1200 barů</t>
  </si>
  <si>
    <t xml:space="preserve">6041.5275 </t>
  </si>
  <si>
    <t>https://www.thermofisher.com/order/catalog/product/6041.5275</t>
  </si>
  <si>
    <t>Spotřební materiál laboratorní (proteomika) I.</t>
  </si>
  <si>
    <t>Spotřební materiál laboratorní (proteomika) II.</t>
  </si>
  <si>
    <t>část 14</t>
  </si>
  <si>
    <t>část 15</t>
  </si>
  <si>
    <t>Mouse IL-6 ELISA Kit, 96 testů, 90 minutový protokol, senzitivita: 11.3 pg/ml, range: 15.6 pg/ml - 1000 pg/ml, reaktivita s myší, Abcam, ab222503</t>
  </si>
  <si>
    <t>Kity a protilátky I.</t>
  </si>
  <si>
    <t>Kity a protilátky II.</t>
  </si>
  <si>
    <t>TNF alpha ELISA kit, 96 testů, Invitrogen, BMS607-3</t>
  </si>
  <si>
    <t>část 16</t>
  </si>
  <si>
    <t>https://www.sigmaaldrich.com/CZ/en/product/sial/22192u?context=product</t>
  </si>
  <si>
    <t>22192-U</t>
  </si>
  <si>
    <t>Plynotěsná stříkačka objem 1 ml, vnitřní průměr 4,61 mm, vyjímatelná jehla, délka jehly 51 mm, vnější průměr jehly 0,72 mm, jehla musí být použitelná pro kalibraci hmotnostního spektrometru Sciex 5600+.</t>
  </si>
  <si>
    <t>Tůma</t>
  </si>
  <si>
    <t>Moravec</t>
  </si>
  <si>
    <t>šalomová</t>
  </si>
  <si>
    <t>Ježek</t>
  </si>
  <si>
    <t>kit</t>
  </si>
  <si>
    <t>část 13</t>
  </si>
  <si>
    <r>
      <t>Goat anti-Rabbit IgG (H+L) Cross-Adsorbed Secondary Antibody, Alexa Fluor 647,</t>
    </r>
    <r>
      <rPr>
        <sz val="11"/>
        <rFont val="Calibri"/>
        <family val="2"/>
        <charset val="238"/>
        <scheme val="minor"/>
      </rPr>
      <t xml:space="preserve"> Invitrogen, A-21244</t>
    </r>
  </si>
  <si>
    <t>Spojovací hadička transparentní z PVC, parametry 1,8 x 1800 mm, Luer-Lock zabezpečení, neobsahuje žádný dioktylftalát ani di-2ethylhexyl ftalát (NO DOP)</t>
  </si>
  <si>
    <r>
      <t>beta Amyloid (1-42) Polyclonal Antibody, In</t>
    </r>
    <r>
      <rPr>
        <sz val="11"/>
        <rFont val="Calibri"/>
        <family val="2"/>
        <charset val="238"/>
        <scheme val="minor"/>
      </rPr>
      <t>vitrogen, 44-344</t>
    </r>
  </si>
  <si>
    <r>
      <t xml:space="preserve">Operační dvouvrstvé roušky </t>
    </r>
    <r>
      <rPr>
        <sz val="11"/>
        <rFont val="Calibri"/>
        <family val="2"/>
        <charset val="238"/>
        <scheme val="minor"/>
      </rPr>
      <t>minimální rozměry 50x50 cm až maximální rozměr 200 x 200,</t>
    </r>
    <r>
      <rPr>
        <sz val="11"/>
        <color rgb="FF000000"/>
        <rFont val="Calibri"/>
        <family val="2"/>
        <charset val="238"/>
        <scheme val="minor"/>
      </rPr>
      <t xml:space="preserve"> jedna vrstva z netkané savé textilie, druhá z nepropustné PE folie</t>
    </r>
  </si>
  <si>
    <r>
      <t xml:space="preserve">Install Kit for TTOF, 4456736, </t>
    </r>
    <r>
      <rPr>
        <sz val="11"/>
        <rFont val="Calibri"/>
        <family val="2"/>
        <charset val="238"/>
        <scheme val="minor"/>
      </rPr>
      <t>Sciex</t>
    </r>
  </si>
  <si>
    <t>Část</t>
  </si>
  <si>
    <r>
      <t xml:space="preserve">Popis
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apod.)</t>
    </r>
  </si>
  <si>
    <t>Poznámka</t>
  </si>
  <si>
    <t>Jednotka</t>
  </si>
  <si>
    <t>Jednotková cena v Kč bez DPH</t>
  </si>
  <si>
    <t>Celková cena v Kč bez DPH</t>
  </si>
  <si>
    <t>Část 01</t>
  </si>
  <si>
    <t>Část 02</t>
  </si>
  <si>
    <t>Část 03</t>
  </si>
  <si>
    <t>Část 04</t>
  </si>
  <si>
    <t>Část 05</t>
  </si>
  <si>
    <t>Část 06</t>
  </si>
  <si>
    <t>Část 07</t>
  </si>
  <si>
    <t>Část 08</t>
  </si>
  <si>
    <t>Část 09</t>
  </si>
  <si>
    <t>Část 10</t>
  </si>
  <si>
    <t>Část 11</t>
  </si>
  <si>
    <t>Část 12</t>
  </si>
  <si>
    <t>Část 13</t>
  </si>
  <si>
    <t>Část 14</t>
  </si>
  <si>
    <t>Část 15</t>
  </si>
  <si>
    <t>Část 16</t>
  </si>
  <si>
    <t>0,2 ml mikrozkumavky pro PCR bez RNáz, DNáz a endotoxinů, rovné víčko, dokonale hladký povrch, 4000x g, 0,2 ml, tenkostěné</t>
  </si>
  <si>
    <t>Zkumavky 0.5 mL, s povrchem pro malou přilnavost vzorku, s těsnění víčka se zámkem zabraňujícím náhodnému otevření během manipulace, PCR čisté</t>
  </si>
  <si>
    <t>Zkumavky 2 mL, s povrchem pro malou přilnavost vzorku, s těsnění víčka se zámkem zabraňujícím náhodnému otevření během manipulace, PCR čisté</t>
  </si>
  <si>
    <t>Mikrocentrifugační zkumavky, 5 mL</t>
  </si>
  <si>
    <t>1,5 ml centrifugační mikrozkumavky plast, upravený vnitřní povrch pro nižší adhezi vzorku</t>
  </si>
  <si>
    <t>Pasteurova pipeta sterilní, jednotlivě balená, minimální délka 150 mm, s orientační stupnicí, objem 3 ml</t>
  </si>
  <si>
    <t>ks = 500 µg</t>
  </si>
  <si>
    <t>Odsávání z dýchacích cest. Uzavřený odsávací endotracheální systém, průměr 14F, délka 54cm, doba použití až 72 hod, sterilní balení</t>
  </si>
  <si>
    <t>Jednorázové odsávací sáčky a víka pro systém MONOKIT, objem 2 l</t>
  </si>
  <si>
    <t>Dýchací okruh pro dospělé 150 cm, sterilně baleno, pro jednorázové použití</t>
  </si>
  <si>
    <t>Mikrotitrační destičky 96 jamek, materiál polypropylen, dno ve tvaru V, objem jamky 350 – 400 μL.</t>
  </si>
  <si>
    <t>IL-1 beta Mouse ELISA Kit, 96 testů, Invitrogen, BMS6002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</si>
</sst>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#,##0.00\ _K_č"/>
  </numFmts>
  <fonts count="2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theme="9" tint="-0.2499465926084170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18" borderId="1" applyNumberFormat="0" applyAlignment="0" applyProtection="0"/>
    <xf numFmtId="0" fontId="8" fillId="18" borderId="1">
      <alignment shrinkToFit="1"/>
    </xf>
  </cellStyleXfs>
  <cellXfs count="135">
    <xf numFmtId="0" fontId="0" fillId="0" borderId="0" xfId="0" applyFont="1" applyAlignment="1"/>
    <xf numFmtId="4" fontId="9" fillId="0" borderId="2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22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 shrinkToFit="1"/>
    </xf>
    <xf numFmtId="0" fontId="4" fillId="18" borderId="2" xfId="3" applyFont="1" applyBorder="1" applyAlignment="1" applyProtection="1">
      <alignment horizontal="right" vertical="top" wrapText="1"/>
    </xf>
    <xf numFmtId="0" fontId="4" fillId="18" borderId="2" xfId="3" applyFont="1" applyBorder="1" applyAlignment="1" applyProtection="1">
      <alignment horizontal="center" vertical="top" wrapText="1"/>
    </xf>
    <xf numFmtId="0" fontId="4" fillId="18" borderId="2" xfId="3" applyFont="1" applyBorder="1" applyAlignment="1" applyProtection="1">
      <alignment horizontal="right" wrapText="1"/>
    </xf>
    <xf numFmtId="0" fontId="4" fillId="18" borderId="2" xfId="3" applyFont="1" applyBorder="1" applyAlignment="1" applyProtection="1">
      <alignment horizontal="right" vertical="center" wrapText="1"/>
    </xf>
    <xf numFmtId="0" fontId="1" fillId="22" borderId="2" xfId="0" applyFont="1" applyFill="1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6" fillId="20" borderId="2" xfId="4" applyFont="1" applyFill="1" applyBorder="1" applyAlignment="1" applyProtection="1">
      <alignment horizontal="center" vertical="top" wrapText="1" shrinkToFit="1"/>
    </xf>
    <xf numFmtId="0" fontId="6" fillId="20" borderId="2" xfId="4" applyFont="1" applyFill="1" applyBorder="1" applyAlignment="1" applyProtection="1">
      <alignment vertical="center" wrapText="1"/>
    </xf>
    <xf numFmtId="0" fontId="16" fillId="20" borderId="2" xfId="4" applyFont="1" applyFill="1" applyBorder="1" applyAlignment="1" applyProtection="1">
      <alignment wrapText="1" shrinkToFit="1"/>
    </xf>
    <xf numFmtId="0" fontId="16" fillId="22" borderId="2" xfId="4" applyFont="1" applyFill="1" applyBorder="1" applyAlignment="1" applyProtection="1">
      <alignment wrapText="1" shrinkToFit="1"/>
    </xf>
    <xf numFmtId="0" fontId="6" fillId="20" borderId="2" xfId="4" applyFont="1" applyFill="1" applyBorder="1" applyAlignment="1" applyProtection="1">
      <alignment horizontal="center" vertical="center" wrapText="1" shrinkToFit="1"/>
    </xf>
    <xf numFmtId="0" fontId="6" fillId="19" borderId="0" xfId="0" applyFont="1" applyFill="1" applyAlignment="1" applyProtection="1">
      <alignment horizontal="left" vertical="center" wrapText="1" shrinkToFit="1"/>
    </xf>
    <xf numFmtId="0" fontId="6" fillId="17" borderId="0" xfId="0" applyFont="1" applyFill="1" applyAlignment="1" applyProtection="1">
      <alignment horizontal="left" vertical="center" wrapText="1"/>
    </xf>
    <xf numFmtId="0" fontId="6" fillId="14" borderId="0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/>
    <xf numFmtId="43" fontId="1" fillId="0" borderId="0" xfId="2" applyFont="1" applyAlignment="1" applyProtection="1"/>
    <xf numFmtId="0" fontId="1" fillId="0" borderId="0" xfId="0" applyFont="1" applyFill="1" applyAlignment="1" applyProtection="1"/>
    <xf numFmtId="0" fontId="5" fillId="21" borderId="2" xfId="0" applyFont="1" applyFill="1" applyBorder="1" applyAlignment="1" applyProtection="1">
      <alignment horizontal="center" vertical="center"/>
    </xf>
    <xf numFmtId="0" fontId="11" fillId="21" borderId="2" xfId="0" applyFont="1" applyFill="1" applyBorder="1" applyAlignment="1" applyProtection="1">
      <alignment vertical="center" textRotation="255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22" borderId="2" xfId="0" applyFont="1" applyFill="1" applyBorder="1" applyAlignment="1" applyProtection="1"/>
    <xf numFmtId="164" fontId="5" fillId="3" borderId="2" xfId="0" applyNumberFormat="1" applyFont="1" applyFill="1" applyBorder="1" applyAlignment="1" applyProtection="1">
      <alignment horizontal="center" vertical="center" wrapText="1"/>
    </xf>
    <xf numFmtId="165" fontId="5" fillId="4" borderId="2" xfId="0" applyNumberFormat="1" applyFont="1" applyFill="1" applyBorder="1" applyAlignment="1" applyProtection="1">
      <alignment horizontal="center" vertical="center" wrapText="1"/>
    </xf>
    <xf numFmtId="166" fontId="5" fillId="5" borderId="2" xfId="0" applyNumberFormat="1" applyFont="1" applyFill="1" applyBorder="1" applyAlignment="1" applyProtection="1">
      <alignment horizontal="center" vertical="center" wrapText="1"/>
    </xf>
    <xf numFmtId="167" fontId="5" fillId="6" borderId="2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9" fontId="5" fillId="7" borderId="2" xfId="0" applyNumberFormat="1" applyFont="1" applyFill="1" applyBorder="1" applyAlignment="1" applyProtection="1">
      <alignment horizontal="center" vertical="center" wrapText="1"/>
    </xf>
    <xf numFmtId="170" fontId="5" fillId="4" borderId="2" xfId="0" applyNumberFormat="1" applyFont="1" applyFill="1" applyBorder="1" applyAlignment="1" applyProtection="1">
      <alignment horizontal="center" vertical="center" wrapText="1"/>
    </xf>
    <xf numFmtId="171" fontId="5" fillId="8" borderId="2" xfId="0" applyNumberFormat="1" applyFont="1" applyFill="1" applyBorder="1" applyAlignment="1" applyProtection="1">
      <alignment horizontal="center" vertical="center" wrapText="1"/>
    </xf>
    <xf numFmtId="172" fontId="5" fillId="9" borderId="2" xfId="0" applyNumberFormat="1" applyFont="1" applyFill="1" applyBorder="1" applyAlignment="1" applyProtection="1">
      <alignment horizontal="center" vertical="center" wrapText="1"/>
    </xf>
    <xf numFmtId="173" fontId="5" fillId="10" borderId="2" xfId="0" applyNumberFormat="1" applyFont="1" applyFill="1" applyBorder="1" applyAlignment="1" applyProtection="1">
      <alignment horizontal="center" vertical="center" wrapText="1"/>
    </xf>
    <xf numFmtId="174" fontId="5" fillId="11" borderId="2" xfId="0" applyNumberFormat="1" applyFont="1" applyFill="1" applyBorder="1" applyAlignment="1" applyProtection="1">
      <alignment horizontal="center" vertical="center" wrapText="1"/>
    </xf>
    <xf numFmtId="175" fontId="5" fillId="12" borderId="2" xfId="0" applyNumberFormat="1" applyFont="1" applyFill="1" applyBorder="1" applyAlignment="1" applyProtection="1">
      <alignment horizontal="center" vertical="center" wrapText="1"/>
    </xf>
    <xf numFmtId="43" fontId="5" fillId="20" borderId="2" xfId="2" applyFont="1" applyFill="1" applyBorder="1" applyAlignment="1" applyProtection="1">
      <alignment horizontal="center" vertical="center" wrapText="1"/>
    </xf>
    <xf numFmtId="43" fontId="5" fillId="2" borderId="2" xfId="2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vertical="center" wrapText="1" shrinkToFit="1"/>
    </xf>
    <xf numFmtId="0" fontId="1" fillId="0" borderId="2" xfId="0" applyFont="1" applyBorder="1" applyAlignment="1" applyProtection="1">
      <alignment vertical="top"/>
    </xf>
    <xf numFmtId="0" fontId="1" fillId="22" borderId="2" xfId="0" applyFont="1" applyFill="1" applyBorder="1" applyAlignment="1" applyProtection="1">
      <alignment vertical="top"/>
    </xf>
    <xf numFmtId="0" fontId="1" fillId="22" borderId="2" xfId="0" applyFont="1" applyFill="1" applyBorder="1" applyAlignment="1" applyProtection="1">
      <alignment horizontal="left" vertical="top"/>
    </xf>
    <xf numFmtId="49" fontId="1" fillId="22" borderId="2" xfId="0" applyNumberFormat="1" applyFont="1" applyFill="1" applyBorder="1" applyAlignment="1" applyProtection="1">
      <alignment horizontal="center" vertical="top"/>
    </xf>
    <xf numFmtId="0" fontId="17" fillId="22" borderId="2" xfId="0" applyFont="1" applyFill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center" vertical="top" wrapText="1"/>
    </xf>
    <xf numFmtId="0" fontId="1" fillId="6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7" borderId="2" xfId="0" applyFont="1" applyFill="1" applyBorder="1" applyAlignment="1" applyProtection="1">
      <alignment horizontal="center" vertical="top" wrapText="1"/>
    </xf>
    <xf numFmtId="0" fontId="1" fillId="8" borderId="2" xfId="0" applyFont="1" applyFill="1" applyBorder="1" applyAlignment="1" applyProtection="1">
      <alignment horizontal="center" vertical="top" wrapText="1"/>
    </xf>
    <xf numFmtId="0" fontId="1" fillId="9" borderId="2" xfId="0" applyFont="1" applyFill="1" applyBorder="1" applyAlignment="1" applyProtection="1">
      <alignment horizontal="center" vertical="top" wrapText="1"/>
    </xf>
    <xf numFmtId="0" fontId="1" fillId="10" borderId="2" xfId="0" applyFont="1" applyFill="1" applyBorder="1" applyAlignment="1" applyProtection="1">
      <alignment horizontal="center" vertical="top" wrapText="1"/>
    </xf>
    <xf numFmtId="0" fontId="1" fillId="11" borderId="2" xfId="0" applyFont="1" applyFill="1" applyBorder="1" applyAlignment="1" applyProtection="1">
      <alignment horizontal="center" vertical="top" wrapText="1"/>
    </xf>
    <xf numFmtId="0" fontId="1" fillId="12" borderId="2" xfId="0" applyFont="1" applyFill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1" fillId="0" borderId="2" xfId="0" applyFont="1" applyFill="1" applyBorder="1" applyAlignment="1" applyProtection="1">
      <alignment wrapText="1"/>
    </xf>
    <xf numFmtId="0" fontId="12" fillId="22" borderId="2" xfId="1" applyFont="1" applyFill="1" applyBorder="1" applyAlignment="1" applyProtection="1">
      <alignment horizontal="left" vertical="top"/>
    </xf>
    <xf numFmtId="0" fontId="13" fillId="0" borderId="2" xfId="0" applyFont="1" applyFill="1" applyBorder="1" applyAlignment="1" applyProtection="1">
      <alignment vertical="center" wrapText="1" shrinkToFit="1"/>
    </xf>
    <xf numFmtId="0" fontId="13" fillId="0" borderId="2" xfId="0" applyFont="1" applyBorder="1" applyAlignment="1" applyProtection="1">
      <alignment vertical="center"/>
    </xf>
    <xf numFmtId="0" fontId="13" fillId="22" borderId="2" xfId="0" applyFont="1" applyFill="1" applyBorder="1" applyAlignment="1" applyProtection="1"/>
    <xf numFmtId="0" fontId="13" fillId="22" borderId="2" xfId="0" applyNumberFormat="1" applyFont="1" applyFill="1" applyBorder="1" applyAlignment="1" applyProtection="1">
      <alignment horizontal="center"/>
    </xf>
    <xf numFmtId="0" fontId="12" fillId="22" borderId="2" xfId="1" applyFont="1" applyFill="1" applyBorder="1" applyAlignment="1" applyProtection="1"/>
    <xf numFmtId="0" fontId="18" fillId="25" borderId="4" xfId="0" applyFont="1" applyFill="1" applyBorder="1" applyAlignment="1" applyProtection="1">
      <alignment horizontal="center" vertical="center" wrapText="1"/>
    </xf>
    <xf numFmtId="0" fontId="12" fillId="22" borderId="2" xfId="1" applyFont="1" applyFill="1" applyBorder="1" applyAlignment="1" applyProtection="1">
      <alignment horizontal="left" vertical="top" wrapText="1"/>
    </xf>
    <xf numFmtId="0" fontId="12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2" fillId="0" borderId="3" xfId="1" applyFont="1" applyBorder="1" applyAlignment="1" applyProtection="1">
      <alignment vertical="center" wrapText="1"/>
    </xf>
    <xf numFmtId="0" fontId="1" fillId="0" borderId="2" xfId="0" applyFont="1" applyFill="1" applyBorder="1" applyAlignment="1" applyProtection="1"/>
    <xf numFmtId="49" fontId="18" fillId="23" borderId="2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 shrinkToFit="1"/>
    </xf>
    <xf numFmtId="0" fontId="19" fillId="0" borderId="2" xfId="0" applyFont="1" applyFill="1" applyBorder="1" applyAlignment="1" applyProtection="1">
      <alignment horizontal="left" vertical="top"/>
    </xf>
    <xf numFmtId="0" fontId="10" fillId="22" borderId="2" xfId="0" applyFont="1" applyFill="1" applyBorder="1" applyAlignment="1" applyProtection="1">
      <alignment vertical="top"/>
    </xf>
    <xf numFmtId="0" fontId="10" fillId="22" borderId="2" xfId="0" applyFont="1" applyFill="1" applyBorder="1" applyAlignment="1" applyProtection="1">
      <alignment horizontal="left" vertical="top"/>
    </xf>
    <xf numFmtId="49" fontId="10" fillId="22" borderId="2" xfId="0" applyNumberFormat="1" applyFont="1" applyFill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top" wrapText="1"/>
    </xf>
    <xf numFmtId="0" fontId="1" fillId="4" borderId="2" xfId="0" applyFont="1" applyFill="1" applyBorder="1" applyAlignment="1" applyProtection="1">
      <alignment vertical="top" wrapText="1"/>
    </xf>
    <xf numFmtId="0" fontId="1" fillId="5" borderId="2" xfId="0" applyFont="1" applyFill="1" applyBorder="1" applyAlignment="1" applyProtection="1">
      <alignment vertical="top" wrapText="1"/>
    </xf>
    <xf numFmtId="0" fontId="1" fillId="6" borderId="2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7" borderId="2" xfId="0" applyFont="1" applyFill="1" applyBorder="1" applyAlignment="1" applyProtection="1">
      <alignment vertical="top" wrapText="1"/>
    </xf>
    <xf numFmtId="0" fontId="1" fillId="8" borderId="2" xfId="0" applyFont="1" applyFill="1" applyBorder="1" applyAlignment="1" applyProtection="1">
      <alignment vertical="top" wrapText="1"/>
    </xf>
    <xf numFmtId="0" fontId="1" fillId="9" borderId="2" xfId="0" applyFont="1" applyFill="1" applyBorder="1" applyAlignment="1" applyProtection="1">
      <alignment vertical="top" wrapText="1"/>
    </xf>
    <xf numFmtId="0" fontId="1" fillId="10" borderId="2" xfId="0" applyFont="1" applyFill="1" applyBorder="1" applyAlignment="1" applyProtection="1">
      <alignment vertical="top" wrapText="1"/>
    </xf>
    <xf numFmtId="0" fontId="1" fillId="11" borderId="2" xfId="0" applyFont="1" applyFill="1" applyBorder="1" applyAlignment="1" applyProtection="1">
      <alignment vertical="top" wrapText="1"/>
    </xf>
    <xf numFmtId="0" fontId="20" fillId="0" borderId="2" xfId="0" applyFont="1" applyBorder="1" applyAlignment="1" applyProtection="1">
      <alignment vertical="center" wrapText="1" shrinkToFit="1"/>
    </xf>
    <xf numFmtId="0" fontId="20" fillId="0" borderId="2" xfId="0" applyFont="1" applyBorder="1" applyAlignment="1" applyProtection="1">
      <alignment vertical="top"/>
    </xf>
    <xf numFmtId="49" fontId="1" fillId="24" borderId="2" xfId="0" applyNumberFormat="1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vertical="center" wrapText="1" shrinkToFit="1"/>
    </xf>
    <xf numFmtId="0" fontId="1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top"/>
    </xf>
    <xf numFmtId="0" fontId="13" fillId="22" borderId="2" xfId="0" applyFont="1" applyFill="1" applyBorder="1" applyAlignment="1" applyProtection="1">
      <alignment vertical="top"/>
    </xf>
    <xf numFmtId="49" fontId="13" fillId="22" borderId="2" xfId="0" applyNumberFormat="1" applyFont="1" applyFill="1" applyBorder="1" applyAlignment="1" applyProtection="1">
      <alignment horizontal="center" vertical="top"/>
    </xf>
    <xf numFmtId="0" fontId="13" fillId="0" borderId="2" xfId="0" applyFont="1" applyBorder="1" applyAlignment="1" applyProtection="1">
      <alignment horizontal="center" vertical="center"/>
    </xf>
    <xf numFmtId="0" fontId="12" fillId="0" borderId="0" xfId="1" applyFont="1" applyAlignment="1" applyProtection="1"/>
    <xf numFmtId="0" fontId="13" fillId="0" borderId="2" xfId="0" applyFont="1" applyFill="1" applyBorder="1" applyAlignment="1" applyProtection="1">
      <alignment horizontal="left" vertical="center" wrapText="1" shrinkToFit="1"/>
    </xf>
    <xf numFmtId="0" fontId="5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vertical="center" wrapText="1" shrinkToFit="1"/>
    </xf>
    <xf numFmtId="0" fontId="1" fillId="7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22" borderId="2" xfId="0" applyFont="1" applyFill="1" applyBorder="1" applyAlignment="1" applyProtection="1">
      <alignment vertical="center"/>
    </xf>
    <xf numFmtId="0" fontId="1" fillId="22" borderId="2" xfId="0" applyFont="1" applyFill="1" applyBorder="1" applyAlignment="1" applyProtection="1">
      <alignment horizontal="left" vertical="center"/>
    </xf>
    <xf numFmtId="49" fontId="1" fillId="22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wrapText="1" shrinkToFit="1"/>
    </xf>
    <xf numFmtId="0" fontId="1" fillId="22" borderId="0" xfId="0" applyFont="1" applyFill="1" applyAlignment="1" applyProtection="1"/>
    <xf numFmtId="0" fontId="1" fillId="16" borderId="0" xfId="0" applyFont="1" applyFill="1" applyAlignment="1" applyProtection="1"/>
    <xf numFmtId="4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176" fontId="1" fillId="14" borderId="2" xfId="0" applyNumberFormat="1" applyFont="1" applyFill="1" applyBorder="1" applyAlignment="1" applyProtection="1">
      <alignment vertical="center" wrapText="1"/>
      <protection locked="0"/>
    </xf>
  </cellXfs>
  <cellStyles count="5">
    <cellStyle name="Čárka" xfId="2" builtinId="3"/>
    <cellStyle name="Hypertextový odkaz" xfId="1" builtinId="8"/>
    <cellStyle name="nadpis kategorie" xfId="4"/>
    <cellStyle name="Normální" xfId="0" builtinId="0"/>
    <cellStyle name="Výpočet" xfId="3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udrnova\AppData\Local\Microsoft\Windows\INetCache\Content.Outlook\LOL42TLI\FIND_Chaperon%2012-202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produktů"/>
      <sheetName val="kategorie výrobků"/>
      <sheetName val="týmy FIND"/>
      <sheetName val="seznam firem v D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maaldrich.com/CZ/en/product/sigma/ep0030108094?context=product" TargetMode="External"/><Relationship Id="rId13" Type="http://schemas.openxmlformats.org/officeDocument/2006/relationships/hyperlink" Target="https://www.thermofisher.com/antibody/product/Goat-anti-Rabbit-IgG-H-L-Cross-Adsorbed-Secondary-Antibody-Polyclonal/A-21244" TargetMode="External"/><Relationship Id="rId18" Type="http://schemas.openxmlformats.org/officeDocument/2006/relationships/hyperlink" Target="https://www.abcam.com/mouse-il-6-elisa-kit-ab222503.html" TargetMode="External"/><Relationship Id="rId3" Type="http://schemas.openxmlformats.org/officeDocument/2006/relationships/hyperlink" Target="https://www.medicafilter.cz/cs/eshop/product/vata-bunicita-prirezy-651926/" TargetMode="External"/><Relationship Id="rId21" Type="http://schemas.openxmlformats.org/officeDocument/2006/relationships/hyperlink" Target="https://bruker-labscape.store/products/captive-spray-emitter-zdv?variant=39268954275998" TargetMode="External"/><Relationship Id="rId7" Type="http://schemas.openxmlformats.org/officeDocument/2006/relationships/hyperlink" Target="https://www.cheiron.eu/blog/product/uzavrene-odsavaci-systemy/" TargetMode="External"/><Relationship Id="rId12" Type="http://schemas.openxmlformats.org/officeDocument/2006/relationships/hyperlink" Target="https://www.abcam.com/tau-phospho-s396-antibody-epr2731-ab109390.html" TargetMode="External"/><Relationship Id="rId17" Type="http://schemas.openxmlformats.org/officeDocument/2006/relationships/hyperlink" Target="https://www.thermofisher.com/elisa/product/IL-1-beta-Mouse-ELISA-Kit/BMS6002" TargetMode="External"/><Relationship Id="rId2" Type="http://schemas.openxmlformats.org/officeDocument/2006/relationships/hyperlink" Target="https://pharma.cz/produkt/papirove-krabicky-2-a-3/" TargetMode="External"/><Relationship Id="rId16" Type="http://schemas.openxmlformats.org/officeDocument/2006/relationships/hyperlink" Target="https://www.intesbohemia.cz/patologie.php?kategorie=21&amp;podkategorie=71&amp;detail=217" TargetMode="External"/><Relationship Id="rId20" Type="http://schemas.openxmlformats.org/officeDocument/2006/relationships/hyperlink" Target="https://bruker-labscape.store/products/bruker-ten?_pos=13&amp;_sid=11686065a&amp;_ss=r" TargetMode="External"/><Relationship Id="rId1" Type="http://schemas.openxmlformats.org/officeDocument/2006/relationships/hyperlink" Target="https://www.p-lab.cz/pasteurova-pipeta-pe?v=----V_27640&amp;search=K000334" TargetMode="External"/><Relationship Id="rId6" Type="http://schemas.openxmlformats.org/officeDocument/2006/relationships/hyperlink" Target="https://www.p-lab.cz/papir-filtracni-pro-kvalitativni-analyzu9474macherey-nagel" TargetMode="External"/><Relationship Id="rId11" Type="http://schemas.openxmlformats.org/officeDocument/2006/relationships/hyperlink" Target="https://www.cheiron.eu/blog/product/okruh-dychaci-120-cm-150-cm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pentachemicals.eu/chemikalie/chlorid-sodny-376" TargetMode="External"/><Relationship Id="rId15" Type="http://schemas.openxmlformats.org/officeDocument/2006/relationships/hyperlink" Target="https://www.sigmaaldrich.com/CZ/en/product/sigma/l2630" TargetMode="External"/><Relationship Id="rId23" Type="http://schemas.openxmlformats.org/officeDocument/2006/relationships/hyperlink" Target="https://www.sigmaaldrich.com/CZ/en/product/sial/22192u?context=product" TargetMode="External"/><Relationship Id="rId10" Type="http://schemas.openxmlformats.org/officeDocument/2006/relationships/hyperlink" Target="https://www.cheiron.eu/blog/product/monokit-lahev-vak-2l/" TargetMode="External"/><Relationship Id="rId19" Type="http://schemas.openxmlformats.org/officeDocument/2006/relationships/hyperlink" Target="https://www.thermofisher.com/elisa/product/TNF-alpha-Mouse-ELISA-Kit/BMS607-3" TargetMode="External"/><Relationship Id="rId4" Type="http://schemas.openxmlformats.org/officeDocument/2006/relationships/hyperlink" Target="https://www.p-lab.cz/vata-bunicita?search=buni%C4%8Din" TargetMode="External"/><Relationship Id="rId9" Type="http://schemas.openxmlformats.org/officeDocument/2006/relationships/hyperlink" Target="https://www.sigmaaldrich.com/CZ/en/product/sigma/ep0030108302?context=product" TargetMode="External"/><Relationship Id="rId14" Type="http://schemas.openxmlformats.org/officeDocument/2006/relationships/hyperlink" Target="https://www.thermofisher.com/antibody/product/beta-Amyloid-1-42-Antibody-Polyclonal/44-344" TargetMode="External"/><Relationship Id="rId22" Type="http://schemas.openxmlformats.org/officeDocument/2006/relationships/hyperlink" Target="https://www.thermofisher.com/order/catalog/product/6041.5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zoomScaleNormal="100" workbookViewId="0">
      <pane ySplit="6" topLeftCell="A7" activePane="bottomLeft" state="frozen"/>
      <selection pane="bottomLeft" activeCell="W8" sqref="W8"/>
    </sheetView>
  </sheetViews>
  <sheetFormatPr defaultColWidth="12.625" defaultRowHeight="15" customHeight="1" x14ac:dyDescent="0.25"/>
  <cols>
    <col min="1" max="1" width="12.625" style="21"/>
    <col min="2" max="2" width="6.375" style="21" customWidth="1"/>
    <col min="3" max="3" width="76.25" style="5" customWidth="1"/>
    <col min="4" max="4" width="37.375" style="21" customWidth="1"/>
    <col min="5" max="5" width="10.125" style="130" hidden="1" customWidth="1"/>
    <col min="6" max="6" width="34.75" style="130" hidden="1" customWidth="1"/>
    <col min="7" max="7" width="16.75" style="130" hidden="1" customWidth="1"/>
    <col min="8" max="8" width="33.5" style="130" hidden="1" customWidth="1"/>
    <col min="9" max="9" width="15.625" style="21" customWidth="1"/>
    <col min="10" max="10" width="16.25" style="21" hidden="1" customWidth="1"/>
    <col min="11" max="11" width="22.375" style="21" hidden="1" customWidth="1"/>
    <col min="12" max="12" width="10.625" style="21" hidden="1" customWidth="1"/>
    <col min="13" max="13" width="13.75" style="21" hidden="1" customWidth="1"/>
    <col min="14" max="14" width="12.5" style="21" hidden="1" customWidth="1"/>
    <col min="15" max="15" width="10.625" style="21" hidden="1" customWidth="1"/>
    <col min="16" max="16" width="13.25" style="21" hidden="1" customWidth="1"/>
    <col min="17" max="20" width="10.625" style="21" hidden="1" customWidth="1"/>
    <col min="21" max="21" width="11.75" style="21" hidden="1" customWidth="1"/>
    <col min="22" max="22" width="10.625" style="131" customWidth="1"/>
    <col min="23" max="23" width="11.625" style="23" customWidth="1"/>
    <col min="24" max="24" width="11.625" style="133" customWidth="1"/>
    <col min="25" max="25" width="27.875" style="21" customWidth="1"/>
    <col min="26" max="28" width="25.75" style="21" customWidth="1"/>
    <col min="29" max="16384" width="12.625" style="21"/>
  </cols>
  <sheetData>
    <row r="1" spans="1:28" ht="30" customHeight="1" x14ac:dyDescent="0.25">
      <c r="A1" s="20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8" ht="15" customHeight="1" x14ac:dyDescent="0.25">
      <c r="A2" s="2"/>
      <c r="B2" s="2"/>
      <c r="C2" s="3"/>
      <c r="D2" s="3"/>
      <c r="E2" s="4"/>
      <c r="F2" s="4"/>
      <c r="G2" s="4"/>
      <c r="H2" s="4"/>
      <c r="I2" s="3"/>
      <c r="J2" s="3"/>
      <c r="Q2" s="22"/>
      <c r="R2" s="22"/>
      <c r="V2" s="21"/>
      <c r="X2" s="21"/>
    </row>
    <row r="3" spans="1:28" ht="50.1" customHeight="1" x14ac:dyDescent="0.25">
      <c r="A3" s="17" t="s">
        <v>64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V3" s="21"/>
      <c r="X3" s="21"/>
    </row>
    <row r="4" spans="1:28" ht="24.95" customHeight="1" x14ac:dyDescent="0.25">
      <c r="A4" s="18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V4" s="21"/>
      <c r="X4" s="21"/>
    </row>
    <row r="5" spans="1:28" ht="24.95" customHeight="1" x14ac:dyDescent="0.25">
      <c r="A5" s="19" t="s">
        <v>66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V5" s="21"/>
      <c r="X5" s="21"/>
    </row>
    <row r="6" spans="1:28" ht="110.1" customHeight="1" x14ac:dyDescent="0.25">
      <c r="A6" s="24" t="s">
        <v>167</v>
      </c>
      <c r="B6" s="25" t="s">
        <v>68</v>
      </c>
      <c r="C6" s="26" t="s">
        <v>168</v>
      </c>
      <c r="D6" s="26" t="s">
        <v>169</v>
      </c>
      <c r="E6" s="27" t="s">
        <v>77</v>
      </c>
      <c r="F6" s="27" t="s">
        <v>78</v>
      </c>
      <c r="G6" s="27" t="s">
        <v>79</v>
      </c>
      <c r="H6" s="27" t="s">
        <v>80</v>
      </c>
      <c r="I6" s="26" t="s">
        <v>170</v>
      </c>
      <c r="J6" s="28" t="s">
        <v>0</v>
      </c>
      <c r="K6" s="29" t="s">
        <v>1</v>
      </c>
      <c r="L6" s="30" t="s">
        <v>2</v>
      </c>
      <c r="M6" s="31" t="s">
        <v>3</v>
      </c>
      <c r="N6" s="32" t="s">
        <v>4</v>
      </c>
      <c r="O6" s="33" t="s">
        <v>5</v>
      </c>
      <c r="P6" s="34" t="s">
        <v>6</v>
      </c>
      <c r="Q6" s="35" t="s">
        <v>7</v>
      </c>
      <c r="R6" s="36" t="s">
        <v>8</v>
      </c>
      <c r="S6" s="37" t="s">
        <v>9</v>
      </c>
      <c r="T6" s="38" t="s">
        <v>10</v>
      </c>
      <c r="U6" s="39" t="s">
        <v>11</v>
      </c>
      <c r="V6" s="26" t="s">
        <v>74</v>
      </c>
      <c r="W6" s="40" t="s">
        <v>171</v>
      </c>
      <c r="X6" s="41" t="s">
        <v>172</v>
      </c>
    </row>
    <row r="7" spans="1:28" s="5" customFormat="1" ht="20.100000000000001" customHeight="1" x14ac:dyDescent="0.25">
      <c r="A7" s="16" t="s">
        <v>173</v>
      </c>
      <c r="B7" s="12"/>
      <c r="C7" s="13" t="s">
        <v>67</v>
      </c>
      <c r="D7" s="14"/>
      <c r="E7" s="15"/>
      <c r="F7" s="15"/>
      <c r="G7" s="15"/>
      <c r="H7" s="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8" x14ac:dyDescent="0.25">
      <c r="A8" s="11"/>
      <c r="B8" s="42">
        <v>1</v>
      </c>
      <c r="C8" s="43" t="s">
        <v>41</v>
      </c>
      <c r="D8" s="44"/>
      <c r="E8" s="45"/>
      <c r="F8" s="46" t="s">
        <v>42</v>
      </c>
      <c r="G8" s="47" t="s">
        <v>43</v>
      </c>
      <c r="H8" s="48" t="s">
        <v>44</v>
      </c>
      <c r="I8" s="49" t="s">
        <v>34</v>
      </c>
      <c r="J8" s="50">
        <v>0</v>
      </c>
      <c r="K8" s="51">
        <v>0</v>
      </c>
      <c r="L8" s="52">
        <v>0</v>
      </c>
      <c r="M8" s="53">
        <v>0</v>
      </c>
      <c r="N8" s="54">
        <v>0</v>
      </c>
      <c r="O8" s="55">
        <v>5</v>
      </c>
      <c r="P8" s="51">
        <v>0</v>
      </c>
      <c r="Q8" s="56">
        <v>0</v>
      </c>
      <c r="R8" s="57">
        <v>0</v>
      </c>
      <c r="S8" s="58">
        <v>0</v>
      </c>
      <c r="T8" s="59">
        <v>0</v>
      </c>
      <c r="U8" s="60">
        <v>0</v>
      </c>
      <c r="V8" s="61">
        <f>SUM(J8:U8)</f>
        <v>5</v>
      </c>
      <c r="W8" s="134"/>
      <c r="X8" s="62">
        <f>V8*W8</f>
        <v>0</v>
      </c>
      <c r="Y8" s="63"/>
      <c r="Z8" s="64"/>
      <c r="AA8" s="64"/>
      <c r="AB8" s="64"/>
    </row>
    <row r="9" spans="1:28" s="3" customFormat="1" x14ac:dyDescent="0.25">
      <c r="A9" s="6"/>
      <c r="B9" s="7"/>
      <c r="C9" s="9"/>
      <c r="D9" s="9"/>
      <c r="E9" s="10"/>
      <c r="F9" s="10"/>
      <c r="G9" s="10"/>
      <c r="H9" s="10"/>
      <c r="I9" s="11"/>
      <c r="J9" s="8" t="e">
        <f>SUMPRODUCT(J8,$W$8)</f>
        <v>#VALUE!</v>
      </c>
      <c r="K9" s="8" t="e">
        <f t="shared" ref="K9:U9" si="0">SUMPRODUCT(K8,$W$8)</f>
        <v>#VALUE!</v>
      </c>
      <c r="L9" s="8" t="e">
        <f t="shared" si="0"/>
        <v>#VALUE!</v>
      </c>
      <c r="M9" s="8" t="e">
        <f t="shared" si="0"/>
        <v>#VALUE!</v>
      </c>
      <c r="N9" s="8" t="e">
        <f t="shared" si="0"/>
        <v>#VALUE!</v>
      </c>
      <c r="O9" s="8" t="e">
        <f t="shared" si="0"/>
        <v>#VALUE!</v>
      </c>
      <c r="P9" s="8" t="e">
        <f t="shared" si="0"/>
        <v>#VALUE!</v>
      </c>
      <c r="Q9" s="8" t="e">
        <f t="shared" si="0"/>
        <v>#VALUE!</v>
      </c>
      <c r="R9" s="8" t="e">
        <f t="shared" si="0"/>
        <v>#VALUE!</v>
      </c>
      <c r="S9" s="8" t="e">
        <f t="shared" si="0"/>
        <v>#VALUE!</v>
      </c>
      <c r="T9" s="8" t="e">
        <f t="shared" si="0"/>
        <v>#VALUE!</v>
      </c>
      <c r="U9" s="8" t="e">
        <f t="shared" si="0"/>
        <v>#VALUE!</v>
      </c>
      <c r="V9" s="11"/>
      <c r="W9" s="1" t="s">
        <v>69</v>
      </c>
      <c r="X9" s="1">
        <f>SUM(X8)</f>
        <v>0</v>
      </c>
    </row>
    <row r="10" spans="1:28" s="5" customFormat="1" ht="20.100000000000001" customHeight="1" x14ac:dyDescent="0.25">
      <c r="A10" s="16" t="s">
        <v>174</v>
      </c>
      <c r="B10" s="12"/>
      <c r="C10" s="13" t="s">
        <v>111</v>
      </c>
      <c r="D10" s="14"/>
      <c r="E10" s="15"/>
      <c r="F10" s="15"/>
      <c r="G10" s="15"/>
      <c r="H10" s="1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8" x14ac:dyDescent="0.25">
      <c r="A11" s="65"/>
      <c r="B11" s="42">
        <v>1</v>
      </c>
      <c r="C11" s="43" t="s">
        <v>112</v>
      </c>
      <c r="D11" s="44"/>
      <c r="E11" s="45" t="s">
        <v>23</v>
      </c>
      <c r="F11" s="46" t="s">
        <v>113</v>
      </c>
      <c r="G11" s="47" t="s">
        <v>114</v>
      </c>
      <c r="H11" s="66" t="s">
        <v>115</v>
      </c>
      <c r="I11" s="49" t="s">
        <v>116</v>
      </c>
      <c r="J11" s="50">
        <v>0</v>
      </c>
      <c r="K11" s="51">
        <v>0</v>
      </c>
      <c r="L11" s="52">
        <v>0</v>
      </c>
      <c r="M11" s="53">
        <v>0</v>
      </c>
      <c r="N11" s="54">
        <v>0</v>
      </c>
      <c r="O11" s="55">
        <v>1</v>
      </c>
      <c r="P11" s="51">
        <v>0</v>
      </c>
      <c r="Q11" s="56">
        <v>0</v>
      </c>
      <c r="R11" s="57">
        <v>0</v>
      </c>
      <c r="S11" s="58">
        <v>0</v>
      </c>
      <c r="T11" s="59">
        <v>0</v>
      </c>
      <c r="U11" s="60">
        <v>0</v>
      </c>
      <c r="V11" s="61">
        <f>SUM(J11:U11)</f>
        <v>1</v>
      </c>
      <c r="W11" s="134"/>
      <c r="X11" s="62">
        <f>V11*W11</f>
        <v>0</v>
      </c>
      <c r="Y11" s="63"/>
      <c r="Z11" s="64"/>
      <c r="AA11" s="64"/>
      <c r="AB11" s="64"/>
    </row>
    <row r="12" spans="1:28" s="3" customFormat="1" x14ac:dyDescent="0.25">
      <c r="A12" s="6"/>
      <c r="B12" s="7"/>
      <c r="C12" s="8"/>
      <c r="D12" s="9"/>
      <c r="E12" s="10"/>
      <c r="F12" s="10"/>
      <c r="G12" s="10"/>
      <c r="H12" s="10"/>
      <c r="I12" s="11"/>
      <c r="J12" s="8" t="e">
        <f>SUMPRODUCT(J11,$W$8)</f>
        <v>#VALUE!</v>
      </c>
      <c r="K12" s="8" t="e">
        <f t="shared" ref="K12:U12" si="1">SUMPRODUCT(K11,$W$8)</f>
        <v>#VALUE!</v>
      </c>
      <c r="L12" s="8" t="e">
        <f t="shared" si="1"/>
        <v>#VALUE!</v>
      </c>
      <c r="M12" s="8" t="e">
        <f t="shared" si="1"/>
        <v>#VALUE!</v>
      </c>
      <c r="N12" s="8" t="e">
        <f t="shared" si="1"/>
        <v>#VALUE!</v>
      </c>
      <c r="O12" s="8" t="e">
        <f>SUMPRODUCT(O11,$W$11)</f>
        <v>#VALUE!</v>
      </c>
      <c r="P12" s="8" t="e">
        <f t="shared" si="1"/>
        <v>#VALUE!</v>
      </c>
      <c r="Q12" s="8" t="e">
        <f t="shared" si="1"/>
        <v>#VALUE!</v>
      </c>
      <c r="R12" s="8" t="e">
        <f t="shared" si="1"/>
        <v>#VALUE!</v>
      </c>
      <c r="S12" s="8" t="e">
        <f t="shared" si="1"/>
        <v>#VALUE!</v>
      </c>
      <c r="T12" s="8" t="e">
        <f t="shared" si="1"/>
        <v>#VALUE!</v>
      </c>
      <c r="U12" s="8" t="e">
        <f t="shared" si="1"/>
        <v>#VALUE!</v>
      </c>
      <c r="V12" s="11"/>
      <c r="W12" s="1" t="s">
        <v>70</v>
      </c>
      <c r="X12" s="1">
        <f>SUM(X11)</f>
        <v>0</v>
      </c>
    </row>
    <row r="13" spans="1:28" s="5" customFormat="1" ht="20.100000000000001" customHeight="1" x14ac:dyDescent="0.25">
      <c r="A13" s="16" t="s">
        <v>175</v>
      </c>
      <c r="B13" s="12"/>
      <c r="C13" s="13" t="s">
        <v>149</v>
      </c>
      <c r="D13" s="14"/>
      <c r="E13" s="15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8" ht="20.100000000000001" customHeight="1" x14ac:dyDescent="0.25">
      <c r="A14" s="65"/>
      <c r="B14" s="42">
        <v>1</v>
      </c>
      <c r="C14" s="67" t="s">
        <v>98</v>
      </c>
      <c r="D14" s="68" t="s">
        <v>99</v>
      </c>
      <c r="E14" s="45" t="s">
        <v>159</v>
      </c>
      <c r="F14" s="69"/>
      <c r="G14" s="70"/>
      <c r="H14" s="71" t="s">
        <v>100</v>
      </c>
      <c r="I14" s="49" t="s">
        <v>102</v>
      </c>
      <c r="J14" s="50">
        <v>0</v>
      </c>
      <c r="K14" s="51">
        <v>0</v>
      </c>
      <c r="L14" s="52">
        <v>0</v>
      </c>
      <c r="M14" s="53">
        <v>0</v>
      </c>
      <c r="N14" s="54">
        <v>1</v>
      </c>
      <c r="O14" s="55">
        <v>0</v>
      </c>
      <c r="P14" s="51">
        <v>0</v>
      </c>
      <c r="Q14" s="56">
        <v>0</v>
      </c>
      <c r="R14" s="57">
        <v>0</v>
      </c>
      <c r="S14" s="58">
        <v>0</v>
      </c>
      <c r="T14" s="59">
        <v>0</v>
      </c>
      <c r="U14" s="60">
        <v>0</v>
      </c>
      <c r="V14" s="61">
        <f>SUM(J14:U14)</f>
        <v>1</v>
      </c>
      <c r="W14" s="134"/>
      <c r="X14" s="62">
        <f>V14*W14</f>
        <v>0</v>
      </c>
      <c r="Y14" s="63"/>
      <c r="Z14" s="64"/>
      <c r="AA14" s="64"/>
      <c r="AB14" s="64"/>
    </row>
    <row r="15" spans="1:28" ht="20.100000000000001" customHeight="1" x14ac:dyDescent="0.25">
      <c r="A15" s="65"/>
      <c r="B15" s="42">
        <v>2</v>
      </c>
      <c r="C15" s="67" t="s">
        <v>101</v>
      </c>
      <c r="D15" s="68" t="s">
        <v>99</v>
      </c>
      <c r="E15" s="45" t="s">
        <v>159</v>
      </c>
      <c r="F15" s="69"/>
      <c r="G15" s="70"/>
      <c r="H15" s="71"/>
      <c r="I15" s="49" t="s">
        <v>195</v>
      </c>
      <c r="J15" s="50">
        <v>0</v>
      </c>
      <c r="K15" s="51">
        <v>0</v>
      </c>
      <c r="L15" s="52">
        <v>0</v>
      </c>
      <c r="M15" s="53">
        <v>0</v>
      </c>
      <c r="N15" s="54">
        <v>2</v>
      </c>
      <c r="O15" s="55">
        <v>0</v>
      </c>
      <c r="P15" s="51">
        <v>0</v>
      </c>
      <c r="Q15" s="56">
        <v>0</v>
      </c>
      <c r="R15" s="57">
        <v>0</v>
      </c>
      <c r="S15" s="58">
        <v>0</v>
      </c>
      <c r="T15" s="59">
        <v>0</v>
      </c>
      <c r="U15" s="60">
        <v>0</v>
      </c>
      <c r="V15" s="61">
        <f>SUM(J15:U15)</f>
        <v>2</v>
      </c>
      <c r="W15" s="134"/>
      <c r="X15" s="62">
        <f>V15*W15</f>
        <v>0</v>
      </c>
      <c r="Y15" s="63"/>
      <c r="Z15" s="64"/>
      <c r="AA15" s="64"/>
      <c r="AB15" s="64"/>
    </row>
    <row r="16" spans="1:28" ht="39.950000000000003" customHeight="1" thickBot="1" x14ac:dyDescent="0.3">
      <c r="A16" s="65"/>
      <c r="B16" s="42">
        <v>3</v>
      </c>
      <c r="C16" s="43" t="s">
        <v>148</v>
      </c>
      <c r="D16" s="68" t="s">
        <v>99</v>
      </c>
      <c r="E16" s="45" t="s">
        <v>23</v>
      </c>
      <c r="F16" s="46" t="s">
        <v>128</v>
      </c>
      <c r="G16" s="72" t="s">
        <v>125</v>
      </c>
      <c r="H16" s="73" t="s">
        <v>122</v>
      </c>
      <c r="I16" s="49" t="s">
        <v>129</v>
      </c>
      <c r="J16" s="50"/>
      <c r="K16" s="51"/>
      <c r="L16" s="52"/>
      <c r="M16" s="53"/>
      <c r="N16" s="54"/>
      <c r="O16" s="55">
        <v>2</v>
      </c>
      <c r="P16" s="51"/>
      <c r="Q16" s="56"/>
      <c r="R16" s="57"/>
      <c r="S16" s="58"/>
      <c r="T16" s="59"/>
      <c r="U16" s="60"/>
      <c r="V16" s="61">
        <f>SUM(J16:U16)</f>
        <v>2</v>
      </c>
      <c r="W16" s="134"/>
      <c r="X16" s="62">
        <f>V16*W16</f>
        <v>0</v>
      </c>
      <c r="Y16" s="63"/>
      <c r="Z16" s="64"/>
      <c r="AA16" s="64"/>
      <c r="AB16" s="64"/>
    </row>
    <row r="17" spans="1:28" s="3" customFormat="1" x14ac:dyDescent="0.25">
      <c r="A17" s="6"/>
      <c r="B17" s="7"/>
      <c r="C17" s="8"/>
      <c r="D17" s="9"/>
      <c r="E17" s="10"/>
      <c r="F17" s="10"/>
      <c r="G17" s="10"/>
      <c r="H17" s="10"/>
      <c r="I17" s="11"/>
      <c r="J17" s="8">
        <f>SUMPRODUCT(J14:J16,$W$14:$W$16)</f>
        <v>0</v>
      </c>
      <c r="K17" s="8">
        <f t="shared" ref="K17:U17" si="2">SUMPRODUCT(K14:K16,$W$14:$W$16)</f>
        <v>0</v>
      </c>
      <c r="L17" s="8">
        <f t="shared" si="2"/>
        <v>0</v>
      </c>
      <c r="M17" s="8">
        <f t="shared" si="2"/>
        <v>0</v>
      </c>
      <c r="N17" s="8">
        <f t="shared" si="2"/>
        <v>0</v>
      </c>
      <c r="O17" s="8">
        <f t="shared" si="2"/>
        <v>0</v>
      </c>
      <c r="P17" s="8">
        <f t="shared" si="2"/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11"/>
      <c r="W17" s="1" t="s">
        <v>71</v>
      </c>
      <c r="X17" s="1">
        <f>SUM(X14:X16)</f>
        <v>0</v>
      </c>
    </row>
    <row r="18" spans="1:28" s="5" customFormat="1" ht="20.100000000000001" customHeight="1" x14ac:dyDescent="0.25">
      <c r="A18" s="16" t="s">
        <v>176</v>
      </c>
      <c r="B18" s="12"/>
      <c r="C18" s="13" t="s">
        <v>150</v>
      </c>
      <c r="D18" s="14"/>
      <c r="E18" s="15"/>
      <c r="F18" s="15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8" ht="30" customHeight="1" x14ac:dyDescent="0.25">
      <c r="A19" s="65"/>
      <c r="B19" s="42">
        <v>1</v>
      </c>
      <c r="C19" s="67" t="s">
        <v>162</v>
      </c>
      <c r="D19" s="68" t="s">
        <v>99</v>
      </c>
      <c r="E19" s="45" t="s">
        <v>159</v>
      </c>
      <c r="F19" s="69"/>
      <c r="G19" s="70"/>
      <c r="H19" s="74" t="s">
        <v>103</v>
      </c>
      <c r="I19" s="49" t="s">
        <v>104</v>
      </c>
      <c r="J19" s="50">
        <v>0</v>
      </c>
      <c r="K19" s="51">
        <v>0</v>
      </c>
      <c r="L19" s="52">
        <v>0</v>
      </c>
      <c r="M19" s="53">
        <v>0</v>
      </c>
      <c r="N19" s="54">
        <v>3</v>
      </c>
      <c r="O19" s="55">
        <v>0</v>
      </c>
      <c r="P19" s="51">
        <v>0</v>
      </c>
      <c r="Q19" s="56">
        <v>0</v>
      </c>
      <c r="R19" s="57">
        <v>0</v>
      </c>
      <c r="S19" s="58">
        <v>0</v>
      </c>
      <c r="T19" s="59">
        <v>0</v>
      </c>
      <c r="U19" s="60">
        <v>0</v>
      </c>
      <c r="V19" s="61">
        <f>SUM(J19:U19)</f>
        <v>3</v>
      </c>
      <c r="W19" s="134"/>
      <c r="X19" s="62">
        <f>V19*W19</f>
        <v>0</v>
      </c>
      <c r="Y19" s="63"/>
      <c r="Z19" s="64"/>
      <c r="AA19" s="64"/>
      <c r="AB19" s="64"/>
    </row>
    <row r="20" spans="1:28" ht="20.100000000000001" customHeight="1" thickBot="1" x14ac:dyDescent="0.3">
      <c r="A20" s="65"/>
      <c r="B20" s="42">
        <v>2</v>
      </c>
      <c r="C20" s="75" t="s">
        <v>164</v>
      </c>
      <c r="D20" s="68" t="s">
        <v>99</v>
      </c>
      <c r="E20" s="45" t="s">
        <v>159</v>
      </c>
      <c r="F20" s="69"/>
      <c r="G20" s="70"/>
      <c r="H20" s="71" t="s">
        <v>105</v>
      </c>
      <c r="I20" s="49" t="s">
        <v>106</v>
      </c>
      <c r="J20" s="50">
        <v>0</v>
      </c>
      <c r="K20" s="51">
        <v>0</v>
      </c>
      <c r="L20" s="52">
        <v>0</v>
      </c>
      <c r="M20" s="53">
        <v>0</v>
      </c>
      <c r="N20" s="54">
        <v>2</v>
      </c>
      <c r="O20" s="55">
        <v>0</v>
      </c>
      <c r="P20" s="51">
        <v>0</v>
      </c>
      <c r="Q20" s="56">
        <v>0</v>
      </c>
      <c r="R20" s="57">
        <v>0</v>
      </c>
      <c r="S20" s="58">
        <v>0</v>
      </c>
      <c r="T20" s="59">
        <v>0</v>
      </c>
      <c r="U20" s="60">
        <v>0</v>
      </c>
      <c r="V20" s="61">
        <f>SUM(J20:U20)</f>
        <v>2</v>
      </c>
      <c r="W20" s="134"/>
      <c r="X20" s="62">
        <f>V20*W20</f>
        <v>0</v>
      </c>
      <c r="Y20" s="63"/>
      <c r="Z20" s="64"/>
      <c r="AA20" s="64"/>
      <c r="AB20" s="64"/>
    </row>
    <row r="21" spans="1:28" ht="20.100000000000001" customHeight="1" thickBot="1" x14ac:dyDescent="0.3">
      <c r="A21" s="65"/>
      <c r="B21" s="42">
        <v>3</v>
      </c>
      <c r="C21" s="43" t="s">
        <v>200</v>
      </c>
      <c r="D21" s="68" t="s">
        <v>99</v>
      </c>
      <c r="E21" s="45" t="s">
        <v>23</v>
      </c>
      <c r="F21" s="46" t="s">
        <v>127</v>
      </c>
      <c r="G21" s="76" t="s">
        <v>124</v>
      </c>
      <c r="H21" s="73" t="s">
        <v>121</v>
      </c>
      <c r="I21" s="49" t="s">
        <v>129</v>
      </c>
      <c r="J21" s="50">
        <v>0</v>
      </c>
      <c r="K21" s="51">
        <v>0</v>
      </c>
      <c r="L21" s="52">
        <v>0</v>
      </c>
      <c r="M21" s="53">
        <v>0</v>
      </c>
      <c r="N21" s="54">
        <v>0</v>
      </c>
      <c r="O21" s="55">
        <v>2</v>
      </c>
      <c r="P21" s="51">
        <v>0</v>
      </c>
      <c r="Q21" s="56">
        <v>0</v>
      </c>
      <c r="R21" s="57">
        <v>0</v>
      </c>
      <c r="S21" s="58">
        <v>0</v>
      </c>
      <c r="T21" s="59">
        <v>0</v>
      </c>
      <c r="U21" s="60">
        <v>0</v>
      </c>
      <c r="V21" s="61">
        <f>SUM(J21:U21)</f>
        <v>2</v>
      </c>
      <c r="W21" s="134"/>
      <c r="X21" s="62">
        <f>V21*W21</f>
        <v>0</v>
      </c>
      <c r="Y21" s="63"/>
      <c r="Z21" s="64"/>
      <c r="AA21" s="64"/>
      <c r="AB21" s="64"/>
    </row>
    <row r="22" spans="1:28" ht="20.100000000000001" customHeight="1" thickBot="1" x14ac:dyDescent="0.3">
      <c r="A22" s="65"/>
      <c r="B22" s="42">
        <v>4</v>
      </c>
      <c r="C22" s="43" t="s">
        <v>151</v>
      </c>
      <c r="D22" s="68" t="s">
        <v>99</v>
      </c>
      <c r="E22" s="45" t="s">
        <v>23</v>
      </c>
      <c r="F22" s="46" t="s">
        <v>127</v>
      </c>
      <c r="G22" s="77" t="s">
        <v>126</v>
      </c>
      <c r="H22" s="78" t="s">
        <v>123</v>
      </c>
      <c r="I22" s="49" t="s">
        <v>129</v>
      </c>
      <c r="J22" s="50">
        <v>0</v>
      </c>
      <c r="K22" s="51">
        <v>0</v>
      </c>
      <c r="L22" s="52">
        <v>0</v>
      </c>
      <c r="M22" s="53">
        <v>0</v>
      </c>
      <c r="N22" s="54">
        <v>0</v>
      </c>
      <c r="O22" s="55">
        <v>2</v>
      </c>
      <c r="P22" s="51">
        <v>0</v>
      </c>
      <c r="Q22" s="56">
        <v>0</v>
      </c>
      <c r="R22" s="57">
        <v>0</v>
      </c>
      <c r="S22" s="58">
        <v>0</v>
      </c>
      <c r="T22" s="59">
        <v>0</v>
      </c>
      <c r="U22" s="60">
        <v>0</v>
      </c>
      <c r="V22" s="61">
        <f>SUM(J22:U22)</f>
        <v>2</v>
      </c>
      <c r="W22" s="134"/>
      <c r="X22" s="62">
        <f>V22*W22</f>
        <v>0</v>
      </c>
      <c r="Y22" s="63"/>
      <c r="Z22" s="64"/>
      <c r="AA22" s="64"/>
      <c r="AB22" s="64"/>
    </row>
    <row r="23" spans="1:28" s="3" customFormat="1" x14ac:dyDescent="0.25">
      <c r="A23" s="6"/>
      <c r="B23" s="7"/>
      <c r="C23" s="8"/>
      <c r="D23" s="9"/>
      <c r="E23" s="10"/>
      <c r="F23" s="10"/>
      <c r="G23" s="10"/>
      <c r="H23" s="10"/>
      <c r="I23" s="11"/>
      <c r="J23" s="8">
        <f>SUMPRODUCT(J19:J22,$W$19:$W$22)</f>
        <v>0</v>
      </c>
      <c r="K23" s="8">
        <f t="shared" ref="K23:U23" si="3">SUMPRODUCT(K19:K22,$W$19:$W$22)</f>
        <v>0</v>
      </c>
      <c r="L23" s="8">
        <f t="shared" si="3"/>
        <v>0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8">
        <f t="shared" si="3"/>
        <v>0</v>
      </c>
      <c r="Q23" s="8">
        <f t="shared" si="3"/>
        <v>0</v>
      </c>
      <c r="R23" s="8">
        <f t="shared" si="3"/>
        <v>0</v>
      </c>
      <c r="S23" s="8">
        <f t="shared" si="3"/>
        <v>0</v>
      </c>
      <c r="T23" s="8">
        <f t="shared" si="3"/>
        <v>0</v>
      </c>
      <c r="U23" s="8">
        <f t="shared" si="3"/>
        <v>0</v>
      </c>
      <c r="V23" s="11"/>
      <c r="W23" s="1" t="s">
        <v>72</v>
      </c>
      <c r="X23" s="1">
        <f>SUM(X19:X22)</f>
        <v>0</v>
      </c>
    </row>
    <row r="24" spans="1:28" s="5" customFormat="1" ht="20.100000000000001" customHeight="1" x14ac:dyDescent="0.25">
      <c r="A24" s="16" t="s">
        <v>177</v>
      </c>
      <c r="B24" s="12"/>
      <c r="C24" s="13" t="s">
        <v>75</v>
      </c>
      <c r="D24" s="14"/>
      <c r="E24" s="15"/>
      <c r="F24" s="15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8" ht="39.950000000000003" customHeight="1" x14ac:dyDescent="0.25">
      <c r="A25" s="79"/>
      <c r="B25" s="49">
        <v>1</v>
      </c>
      <c r="C25" s="67" t="s">
        <v>163</v>
      </c>
      <c r="D25" s="44"/>
      <c r="E25" s="45" t="s">
        <v>36</v>
      </c>
      <c r="F25" s="46" t="s">
        <v>107</v>
      </c>
      <c r="G25" s="80" t="s">
        <v>108</v>
      </c>
      <c r="H25" s="46"/>
      <c r="I25" s="49" t="s">
        <v>109</v>
      </c>
      <c r="J25" s="50">
        <v>25</v>
      </c>
      <c r="K25" s="51">
        <v>0</v>
      </c>
      <c r="L25" s="52">
        <v>0</v>
      </c>
      <c r="M25" s="53">
        <v>0</v>
      </c>
      <c r="N25" s="54">
        <v>0</v>
      </c>
      <c r="O25" s="55">
        <v>0</v>
      </c>
      <c r="P25" s="51">
        <v>0</v>
      </c>
      <c r="Q25" s="56">
        <v>0</v>
      </c>
      <c r="R25" s="57">
        <v>0</v>
      </c>
      <c r="S25" s="58">
        <v>0</v>
      </c>
      <c r="T25" s="59">
        <v>0</v>
      </c>
      <c r="U25" s="60">
        <v>0</v>
      </c>
      <c r="V25" s="61">
        <f>SUM(J25:U25)</f>
        <v>25</v>
      </c>
      <c r="W25" s="134"/>
      <c r="X25" s="62">
        <f t="shared" ref="X25:X57" si="4">V25*W25</f>
        <v>0</v>
      </c>
      <c r="Y25" s="63"/>
      <c r="Z25" s="64"/>
      <c r="AA25" s="64"/>
      <c r="AB25" s="64"/>
    </row>
    <row r="26" spans="1:28" s="3" customFormat="1" x14ac:dyDescent="0.25">
      <c r="A26" s="6"/>
      <c r="B26" s="7"/>
      <c r="C26" s="8"/>
      <c r="D26" s="9"/>
      <c r="E26" s="10"/>
      <c r="F26" s="10"/>
      <c r="G26" s="10"/>
      <c r="H26" s="10"/>
      <c r="I26" s="11"/>
      <c r="J26" s="8" t="e">
        <f t="shared" ref="J26:U26" si="5">SUMPRODUCT(J25:J25,$W$25:$W$25)</f>
        <v>#VALUE!</v>
      </c>
      <c r="K26" s="8" t="e">
        <f t="shared" si="5"/>
        <v>#VALUE!</v>
      </c>
      <c r="L26" s="8" t="e">
        <f t="shared" si="5"/>
        <v>#VALUE!</v>
      </c>
      <c r="M26" s="8" t="e">
        <f t="shared" si="5"/>
        <v>#VALUE!</v>
      </c>
      <c r="N26" s="8" t="e">
        <f t="shared" si="5"/>
        <v>#VALUE!</v>
      </c>
      <c r="O26" s="8" t="e">
        <f t="shared" si="5"/>
        <v>#VALUE!</v>
      </c>
      <c r="P26" s="8" t="e">
        <f t="shared" si="5"/>
        <v>#VALUE!</v>
      </c>
      <c r="Q26" s="8" t="e">
        <f t="shared" si="5"/>
        <v>#VALUE!</v>
      </c>
      <c r="R26" s="8" t="e">
        <f t="shared" si="5"/>
        <v>#VALUE!</v>
      </c>
      <c r="S26" s="8" t="e">
        <f t="shared" si="5"/>
        <v>#VALUE!</v>
      </c>
      <c r="T26" s="8" t="e">
        <f t="shared" si="5"/>
        <v>#VALUE!</v>
      </c>
      <c r="U26" s="8" t="e">
        <f t="shared" si="5"/>
        <v>#VALUE!</v>
      </c>
      <c r="V26" s="11"/>
      <c r="W26" s="1" t="s">
        <v>83</v>
      </c>
      <c r="X26" s="1">
        <f>SUM(X25:X25)</f>
        <v>0</v>
      </c>
    </row>
    <row r="27" spans="1:28" s="5" customFormat="1" ht="20.100000000000001" customHeight="1" x14ac:dyDescent="0.25">
      <c r="A27" s="16" t="s">
        <v>178</v>
      </c>
      <c r="B27" s="12"/>
      <c r="C27" s="13" t="s">
        <v>48</v>
      </c>
      <c r="D27" s="14"/>
      <c r="E27" s="15"/>
      <c r="F27" s="15"/>
      <c r="G27" s="15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8" ht="35.1" customHeight="1" x14ac:dyDescent="0.25">
      <c r="A28" s="79"/>
      <c r="B28" s="49">
        <v>1</v>
      </c>
      <c r="C28" s="67" t="s">
        <v>196</v>
      </c>
      <c r="D28" s="44"/>
      <c r="E28" s="45" t="s">
        <v>36</v>
      </c>
      <c r="F28" s="46" t="s">
        <v>52</v>
      </c>
      <c r="G28" s="80" t="s">
        <v>50</v>
      </c>
      <c r="H28" s="66" t="s">
        <v>51</v>
      </c>
      <c r="I28" s="49" t="s">
        <v>93</v>
      </c>
      <c r="J28" s="50">
        <v>2</v>
      </c>
      <c r="K28" s="51">
        <v>0</v>
      </c>
      <c r="L28" s="52">
        <v>0</v>
      </c>
      <c r="M28" s="53">
        <v>0</v>
      </c>
      <c r="N28" s="54">
        <v>0</v>
      </c>
      <c r="O28" s="55">
        <v>0</v>
      </c>
      <c r="P28" s="51">
        <v>0</v>
      </c>
      <c r="Q28" s="56">
        <v>0</v>
      </c>
      <c r="R28" s="57">
        <v>0</v>
      </c>
      <c r="S28" s="58">
        <v>0</v>
      </c>
      <c r="T28" s="59">
        <v>0</v>
      </c>
      <c r="U28" s="60">
        <v>0</v>
      </c>
      <c r="V28" s="61">
        <f>SUM(J28:U28)</f>
        <v>2</v>
      </c>
      <c r="W28" s="134"/>
      <c r="X28" s="62">
        <f t="shared" si="4"/>
        <v>0</v>
      </c>
      <c r="Y28" s="63"/>
      <c r="Z28" s="64"/>
      <c r="AA28" s="64"/>
      <c r="AB28" s="64"/>
    </row>
    <row r="29" spans="1:28" ht="20.100000000000001" customHeight="1" x14ac:dyDescent="0.25">
      <c r="A29" s="79"/>
      <c r="B29" s="49">
        <v>2</v>
      </c>
      <c r="C29" s="67" t="s">
        <v>197</v>
      </c>
      <c r="D29" s="44"/>
      <c r="E29" s="45" t="s">
        <v>36</v>
      </c>
      <c r="F29" s="46" t="s">
        <v>52</v>
      </c>
      <c r="G29" s="80" t="s">
        <v>88</v>
      </c>
      <c r="H29" s="66" t="s">
        <v>89</v>
      </c>
      <c r="I29" s="49" t="s">
        <v>90</v>
      </c>
      <c r="J29" s="50">
        <v>3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1">
        <v>0</v>
      </c>
      <c r="Q29" s="56">
        <v>0</v>
      </c>
      <c r="R29" s="57">
        <v>0</v>
      </c>
      <c r="S29" s="58">
        <v>0</v>
      </c>
      <c r="T29" s="59">
        <v>0</v>
      </c>
      <c r="U29" s="60">
        <v>0</v>
      </c>
      <c r="V29" s="61">
        <f>SUM(J29:U29)</f>
        <v>3</v>
      </c>
      <c r="W29" s="134"/>
      <c r="X29" s="62">
        <f t="shared" ref="X29" si="6">V29*W29</f>
        <v>0</v>
      </c>
      <c r="Y29" s="63"/>
      <c r="Z29" s="64"/>
      <c r="AA29" s="64"/>
      <c r="AB29" s="64"/>
    </row>
    <row r="30" spans="1:28" ht="20.100000000000001" customHeight="1" x14ac:dyDescent="0.25">
      <c r="A30" s="79"/>
      <c r="B30" s="49">
        <v>3</v>
      </c>
      <c r="C30" s="67" t="s">
        <v>198</v>
      </c>
      <c r="D30" s="44"/>
      <c r="E30" s="45" t="s">
        <v>36</v>
      </c>
      <c r="F30" s="46" t="s">
        <v>52</v>
      </c>
      <c r="G30" s="80" t="s">
        <v>91</v>
      </c>
      <c r="H30" s="66" t="s">
        <v>92</v>
      </c>
      <c r="I30" s="49" t="s">
        <v>90</v>
      </c>
      <c r="J30" s="50">
        <v>3</v>
      </c>
      <c r="K30" s="51"/>
      <c r="L30" s="52"/>
      <c r="M30" s="53"/>
      <c r="N30" s="54"/>
      <c r="O30" s="55"/>
      <c r="P30" s="51">
        <v>0</v>
      </c>
      <c r="Q30" s="56"/>
      <c r="R30" s="57"/>
      <c r="S30" s="58"/>
      <c r="T30" s="59"/>
      <c r="U30" s="60">
        <v>0</v>
      </c>
      <c r="V30" s="61">
        <f>SUM(J30:U30)</f>
        <v>3</v>
      </c>
      <c r="W30" s="134"/>
      <c r="X30" s="62">
        <f t="shared" si="4"/>
        <v>0</v>
      </c>
      <c r="Y30" s="63"/>
      <c r="Z30" s="64"/>
      <c r="AA30" s="64"/>
      <c r="AB30" s="64"/>
    </row>
    <row r="31" spans="1:28" s="3" customFormat="1" x14ac:dyDescent="0.25">
      <c r="A31" s="6"/>
      <c r="B31" s="7"/>
      <c r="C31" s="8"/>
      <c r="D31" s="9"/>
      <c r="E31" s="10"/>
      <c r="F31" s="10"/>
      <c r="G31" s="10"/>
      <c r="H31" s="10"/>
      <c r="I31" s="11"/>
      <c r="J31" s="8">
        <f t="shared" ref="J31:T31" si="7">SUMPRODUCT(J28:J30,$W$28:$W$30)</f>
        <v>0</v>
      </c>
      <c r="K31" s="8">
        <f t="shared" si="7"/>
        <v>0</v>
      </c>
      <c r="L31" s="8">
        <f t="shared" si="7"/>
        <v>0</v>
      </c>
      <c r="M31" s="8">
        <f t="shared" si="7"/>
        <v>0</v>
      </c>
      <c r="N31" s="8">
        <f t="shared" si="7"/>
        <v>0</v>
      </c>
      <c r="O31" s="8">
        <f t="shared" si="7"/>
        <v>0</v>
      </c>
      <c r="P31" s="8">
        <f t="shared" si="7"/>
        <v>0</v>
      </c>
      <c r="Q31" s="8">
        <f t="shared" si="7"/>
        <v>0</v>
      </c>
      <c r="R31" s="8">
        <f t="shared" si="7"/>
        <v>0</v>
      </c>
      <c r="S31" s="8">
        <f t="shared" si="7"/>
        <v>0</v>
      </c>
      <c r="T31" s="8">
        <f t="shared" si="7"/>
        <v>0</v>
      </c>
      <c r="U31" s="8">
        <f>SUMPRODUCT(U28:U30,$W$28:$W$30)</f>
        <v>0</v>
      </c>
      <c r="V31" s="11"/>
      <c r="W31" s="1" t="s">
        <v>84</v>
      </c>
      <c r="X31" s="1">
        <f>SUM(X28:X30)</f>
        <v>0</v>
      </c>
    </row>
    <row r="32" spans="1:28" s="5" customFormat="1" ht="20.100000000000001" customHeight="1" x14ac:dyDescent="0.25">
      <c r="A32" s="16" t="s">
        <v>179</v>
      </c>
      <c r="B32" s="12"/>
      <c r="C32" s="13" t="s">
        <v>130</v>
      </c>
      <c r="D32" s="14"/>
      <c r="E32" s="15"/>
      <c r="F32" s="15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8" ht="30" x14ac:dyDescent="0.25">
      <c r="A33" s="11"/>
      <c r="B33" s="42">
        <v>1</v>
      </c>
      <c r="C33" s="81" t="s">
        <v>194</v>
      </c>
      <c r="D33" s="82"/>
      <c r="E33" s="83" t="s">
        <v>18</v>
      </c>
      <c r="F33" s="84" t="s">
        <v>19</v>
      </c>
      <c r="G33" s="85" t="s">
        <v>20</v>
      </c>
      <c r="H33" s="48" t="s">
        <v>21</v>
      </c>
      <c r="I33" s="86" t="s">
        <v>22</v>
      </c>
      <c r="J33" s="87">
        <v>0</v>
      </c>
      <c r="K33" s="88">
        <v>0</v>
      </c>
      <c r="L33" s="89">
        <v>0</v>
      </c>
      <c r="M33" s="90">
        <v>0</v>
      </c>
      <c r="N33" s="91">
        <v>0</v>
      </c>
      <c r="O33" s="92">
        <v>0</v>
      </c>
      <c r="P33" s="88">
        <v>0</v>
      </c>
      <c r="Q33" s="93">
        <v>0</v>
      </c>
      <c r="R33" s="94">
        <v>0</v>
      </c>
      <c r="S33" s="95">
        <v>0</v>
      </c>
      <c r="T33" s="96">
        <v>0</v>
      </c>
      <c r="U33" s="60">
        <v>2</v>
      </c>
      <c r="V33" s="61">
        <f>SUM(J33:U33)</f>
        <v>2</v>
      </c>
      <c r="W33" s="134"/>
      <c r="X33" s="62">
        <f t="shared" si="4"/>
        <v>0</v>
      </c>
      <c r="Y33" s="63"/>
      <c r="Z33" s="64"/>
      <c r="AA33" s="64"/>
      <c r="AB33" s="64"/>
    </row>
    <row r="34" spans="1:28" s="3" customFormat="1" x14ac:dyDescent="0.25">
      <c r="A34" s="6"/>
      <c r="B34" s="7"/>
      <c r="C34" s="9"/>
      <c r="D34" s="9"/>
      <c r="E34" s="10"/>
      <c r="F34" s="10"/>
      <c r="G34" s="10"/>
      <c r="H34" s="10"/>
      <c r="I34" s="11"/>
      <c r="J34" s="8" t="e">
        <f>SUMPRODUCT(J33,$W$33)</f>
        <v>#VALUE!</v>
      </c>
      <c r="K34" s="8" t="e">
        <f t="shared" ref="K34:U34" si="8">SUMPRODUCT(K33,$W$33)</f>
        <v>#VALUE!</v>
      </c>
      <c r="L34" s="8" t="e">
        <f t="shared" si="8"/>
        <v>#VALUE!</v>
      </c>
      <c r="M34" s="8" t="e">
        <f t="shared" si="8"/>
        <v>#VALUE!</v>
      </c>
      <c r="N34" s="8" t="e">
        <f t="shared" si="8"/>
        <v>#VALUE!</v>
      </c>
      <c r="O34" s="8" t="e">
        <f t="shared" si="8"/>
        <v>#VALUE!</v>
      </c>
      <c r="P34" s="8" t="e">
        <f t="shared" si="8"/>
        <v>#VALUE!</v>
      </c>
      <c r="Q34" s="8" t="e">
        <f t="shared" si="8"/>
        <v>#VALUE!</v>
      </c>
      <c r="R34" s="8" t="e">
        <f t="shared" si="8"/>
        <v>#VALUE!</v>
      </c>
      <c r="S34" s="8" t="e">
        <f t="shared" si="8"/>
        <v>#VALUE!</v>
      </c>
      <c r="T34" s="8" t="e">
        <f t="shared" si="8"/>
        <v>#VALUE!</v>
      </c>
      <c r="U34" s="8" t="e">
        <f t="shared" si="8"/>
        <v>#VALUE!</v>
      </c>
      <c r="V34" s="11"/>
      <c r="W34" s="1" t="s">
        <v>73</v>
      </c>
      <c r="X34" s="1">
        <f>SUM(X33:X33)</f>
        <v>0</v>
      </c>
    </row>
    <row r="35" spans="1:28" s="5" customFormat="1" ht="20.100000000000001" customHeight="1" x14ac:dyDescent="0.25">
      <c r="A35" s="16" t="s">
        <v>180</v>
      </c>
      <c r="B35" s="12"/>
      <c r="C35" s="13" t="s">
        <v>131</v>
      </c>
      <c r="D35" s="14"/>
      <c r="E35" s="15"/>
      <c r="F35" s="15"/>
      <c r="G35" s="15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8" x14ac:dyDescent="0.25">
      <c r="A36" s="11"/>
      <c r="B36" s="42">
        <v>1</v>
      </c>
      <c r="C36" s="67" t="s">
        <v>53</v>
      </c>
      <c r="D36" s="82"/>
      <c r="E36" s="45" t="s">
        <v>23</v>
      </c>
      <c r="F36" s="46"/>
      <c r="G36" s="80"/>
      <c r="H36" s="46" t="s">
        <v>54</v>
      </c>
      <c r="I36" s="49" t="s">
        <v>28</v>
      </c>
      <c r="J36" s="50"/>
      <c r="K36" s="51"/>
      <c r="L36" s="52"/>
      <c r="M36" s="53"/>
      <c r="N36" s="54"/>
      <c r="O36" s="55">
        <v>6</v>
      </c>
      <c r="P36" s="51"/>
      <c r="Q36" s="56"/>
      <c r="R36" s="57"/>
      <c r="S36" s="58"/>
      <c r="T36" s="59"/>
      <c r="U36" s="60"/>
      <c r="V36" s="61">
        <f>SUM(J36:U36)</f>
        <v>6</v>
      </c>
      <c r="W36" s="134"/>
      <c r="X36" s="62">
        <f t="shared" si="4"/>
        <v>0</v>
      </c>
      <c r="Y36" s="63"/>
      <c r="Z36" s="64"/>
      <c r="AA36" s="64"/>
      <c r="AB36" s="64"/>
    </row>
    <row r="37" spans="1:28" x14ac:dyDescent="0.25">
      <c r="A37" s="11"/>
      <c r="B37" s="42">
        <v>2</v>
      </c>
      <c r="C37" s="67" t="s">
        <v>55</v>
      </c>
      <c r="D37" s="82"/>
      <c r="E37" s="45" t="s">
        <v>23</v>
      </c>
      <c r="F37" s="46"/>
      <c r="G37" s="80"/>
      <c r="H37" s="46" t="s">
        <v>56</v>
      </c>
      <c r="I37" s="49" t="s">
        <v>28</v>
      </c>
      <c r="J37" s="50"/>
      <c r="K37" s="51"/>
      <c r="L37" s="52"/>
      <c r="M37" s="53"/>
      <c r="N37" s="54"/>
      <c r="O37" s="55">
        <v>10</v>
      </c>
      <c r="P37" s="51"/>
      <c r="Q37" s="56"/>
      <c r="R37" s="57"/>
      <c r="S37" s="58"/>
      <c r="T37" s="59"/>
      <c r="U37" s="60"/>
      <c r="V37" s="61">
        <f>SUM(J37:U37)</f>
        <v>10</v>
      </c>
      <c r="W37" s="134"/>
      <c r="X37" s="62">
        <f t="shared" si="4"/>
        <v>0</v>
      </c>
      <c r="Y37" s="63"/>
      <c r="Z37" s="64"/>
      <c r="AA37" s="64"/>
      <c r="AB37" s="64"/>
    </row>
    <row r="38" spans="1:28" x14ac:dyDescent="0.25">
      <c r="A38" s="11"/>
      <c r="B38" s="42">
        <v>3</v>
      </c>
      <c r="C38" s="67" t="s">
        <v>57</v>
      </c>
      <c r="D38" s="82"/>
      <c r="E38" s="45" t="s">
        <v>23</v>
      </c>
      <c r="F38" s="46"/>
      <c r="G38" s="80"/>
      <c r="H38" s="46" t="s">
        <v>58</v>
      </c>
      <c r="I38" s="49" t="s">
        <v>28</v>
      </c>
      <c r="J38" s="50"/>
      <c r="K38" s="51"/>
      <c r="L38" s="52"/>
      <c r="M38" s="53"/>
      <c r="N38" s="54"/>
      <c r="O38" s="55">
        <v>6</v>
      </c>
      <c r="P38" s="51"/>
      <c r="Q38" s="56"/>
      <c r="R38" s="57"/>
      <c r="S38" s="58"/>
      <c r="T38" s="59"/>
      <c r="U38" s="60"/>
      <c r="V38" s="61">
        <f>SUM(J38:U38)</f>
        <v>6</v>
      </c>
      <c r="W38" s="134"/>
      <c r="X38" s="62">
        <f t="shared" si="4"/>
        <v>0</v>
      </c>
      <c r="Y38" s="63"/>
      <c r="Z38" s="64"/>
      <c r="AA38" s="64"/>
      <c r="AB38" s="64"/>
    </row>
    <row r="39" spans="1:28" s="3" customFormat="1" x14ac:dyDescent="0.25">
      <c r="A39" s="6"/>
      <c r="B39" s="7"/>
      <c r="C39" s="8"/>
      <c r="D39" s="9"/>
      <c r="E39" s="10"/>
      <c r="F39" s="10"/>
      <c r="G39" s="10"/>
      <c r="H39" s="10"/>
      <c r="I39" s="11"/>
      <c r="J39" s="8">
        <f>SUMPRODUCT(J36:J38,$W$36:$W$38)</f>
        <v>0</v>
      </c>
      <c r="K39" s="8">
        <f t="shared" ref="K39:U39" si="9">SUMPRODUCT(K36:K38,$W$36:$W$38)</f>
        <v>0</v>
      </c>
      <c r="L39" s="8">
        <f t="shared" si="9"/>
        <v>0</v>
      </c>
      <c r="M39" s="8">
        <f t="shared" si="9"/>
        <v>0</v>
      </c>
      <c r="N39" s="8">
        <f t="shared" si="9"/>
        <v>0</v>
      </c>
      <c r="O39" s="8">
        <f t="shared" si="9"/>
        <v>0</v>
      </c>
      <c r="P39" s="8">
        <f t="shared" si="9"/>
        <v>0</v>
      </c>
      <c r="Q39" s="8">
        <f t="shared" si="9"/>
        <v>0</v>
      </c>
      <c r="R39" s="8">
        <f t="shared" si="9"/>
        <v>0</v>
      </c>
      <c r="S39" s="8">
        <f t="shared" si="9"/>
        <v>0</v>
      </c>
      <c r="T39" s="8">
        <f t="shared" si="9"/>
        <v>0</v>
      </c>
      <c r="U39" s="8">
        <f t="shared" si="9"/>
        <v>0</v>
      </c>
      <c r="V39" s="11"/>
      <c r="W39" s="1" t="s">
        <v>85</v>
      </c>
      <c r="X39" s="1">
        <f>SUM(X36:X38)</f>
        <v>0</v>
      </c>
    </row>
    <row r="40" spans="1:28" s="5" customFormat="1" ht="20.100000000000001" customHeight="1" x14ac:dyDescent="0.25">
      <c r="A40" s="16" t="s">
        <v>181</v>
      </c>
      <c r="B40" s="12"/>
      <c r="C40" s="13" t="s">
        <v>132</v>
      </c>
      <c r="D40" s="14"/>
      <c r="E40" s="15"/>
      <c r="F40" s="15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8" ht="30" customHeight="1" x14ac:dyDescent="0.25">
      <c r="A41" s="11"/>
      <c r="B41" s="42">
        <v>1</v>
      </c>
      <c r="C41" s="97" t="s">
        <v>29</v>
      </c>
      <c r="D41" s="44"/>
      <c r="E41" s="45" t="s">
        <v>24</v>
      </c>
      <c r="F41" s="46"/>
      <c r="G41" s="47"/>
      <c r="H41" s="46"/>
      <c r="I41" s="49" t="s">
        <v>15</v>
      </c>
      <c r="J41" s="50"/>
      <c r="K41" s="51"/>
      <c r="L41" s="52"/>
      <c r="M41" s="53"/>
      <c r="N41" s="54"/>
      <c r="O41" s="55">
        <v>10</v>
      </c>
      <c r="P41" s="51"/>
      <c r="Q41" s="56"/>
      <c r="R41" s="57"/>
      <c r="S41" s="58"/>
      <c r="T41" s="59"/>
      <c r="U41" s="60"/>
      <c r="V41" s="61">
        <f t="shared" ref="V41:V47" si="10">SUM(J41:U41)</f>
        <v>10</v>
      </c>
      <c r="W41" s="134"/>
      <c r="X41" s="62">
        <f>V41*W41</f>
        <v>0</v>
      </c>
      <c r="Y41" s="63"/>
      <c r="Z41" s="64"/>
      <c r="AA41" s="64"/>
      <c r="AB41" s="64"/>
    </row>
    <row r="42" spans="1:28" ht="14.25" customHeight="1" x14ac:dyDescent="0.25">
      <c r="A42" s="11"/>
      <c r="B42" s="42">
        <v>2</v>
      </c>
      <c r="C42" s="43" t="s">
        <v>37</v>
      </c>
      <c r="D42" s="44"/>
      <c r="E42" s="45"/>
      <c r="F42" s="46" t="s">
        <v>17</v>
      </c>
      <c r="G42" s="47" t="s">
        <v>38</v>
      </c>
      <c r="H42" s="48" t="s">
        <v>39</v>
      </c>
      <c r="I42" s="49" t="s">
        <v>40</v>
      </c>
      <c r="J42" s="50"/>
      <c r="K42" s="51"/>
      <c r="L42" s="52"/>
      <c r="M42" s="53">
        <v>2</v>
      </c>
      <c r="N42" s="54"/>
      <c r="O42" s="55"/>
      <c r="P42" s="51"/>
      <c r="Q42" s="56"/>
      <c r="R42" s="57"/>
      <c r="S42" s="58"/>
      <c r="T42" s="59"/>
      <c r="U42" s="60"/>
      <c r="V42" s="61">
        <f t="shared" si="10"/>
        <v>2</v>
      </c>
      <c r="W42" s="134"/>
      <c r="X42" s="62">
        <f t="shared" si="4"/>
        <v>0</v>
      </c>
      <c r="Y42" s="63"/>
      <c r="Z42" s="64"/>
      <c r="AA42" s="64"/>
      <c r="AB42" s="64"/>
    </row>
    <row r="43" spans="1:28" x14ac:dyDescent="0.25">
      <c r="A43" s="11"/>
      <c r="B43" s="42">
        <v>3</v>
      </c>
      <c r="C43" s="43" t="s">
        <v>45</v>
      </c>
      <c r="D43" s="44"/>
      <c r="E43" s="45"/>
      <c r="F43" s="46" t="s">
        <v>17</v>
      </c>
      <c r="G43" s="47" t="s">
        <v>46</v>
      </c>
      <c r="H43" s="48" t="s">
        <v>47</v>
      </c>
      <c r="I43" s="49" t="s">
        <v>14</v>
      </c>
      <c r="J43" s="50"/>
      <c r="K43" s="51"/>
      <c r="L43" s="52"/>
      <c r="M43" s="53">
        <v>5</v>
      </c>
      <c r="N43" s="54"/>
      <c r="O43" s="55"/>
      <c r="P43" s="51"/>
      <c r="Q43" s="56"/>
      <c r="R43" s="57"/>
      <c r="S43" s="58"/>
      <c r="T43" s="59"/>
      <c r="U43" s="60"/>
      <c r="V43" s="61">
        <f t="shared" si="10"/>
        <v>5</v>
      </c>
      <c r="W43" s="134"/>
      <c r="X43" s="62">
        <f t="shared" si="4"/>
        <v>0</v>
      </c>
      <c r="Y43" s="63"/>
      <c r="Z43" s="64"/>
      <c r="AA43" s="64"/>
      <c r="AB43" s="64"/>
    </row>
    <row r="44" spans="1:28" x14ac:dyDescent="0.25">
      <c r="A44" s="11"/>
      <c r="B44" s="42">
        <v>4</v>
      </c>
      <c r="C44" s="97" t="s">
        <v>31</v>
      </c>
      <c r="D44" s="98"/>
      <c r="E44" s="45" t="s">
        <v>23</v>
      </c>
      <c r="F44" s="46" t="s">
        <v>13</v>
      </c>
      <c r="G44" s="99" t="s">
        <v>32</v>
      </c>
      <c r="H44" s="48" t="s">
        <v>33</v>
      </c>
      <c r="I44" s="49" t="s">
        <v>34</v>
      </c>
      <c r="J44" s="50"/>
      <c r="K44" s="51"/>
      <c r="L44" s="52"/>
      <c r="M44" s="53"/>
      <c r="N44" s="54"/>
      <c r="O44" s="55">
        <v>6</v>
      </c>
      <c r="P44" s="51">
        <v>4</v>
      </c>
      <c r="Q44" s="56"/>
      <c r="R44" s="57"/>
      <c r="S44" s="58"/>
      <c r="T44" s="59"/>
      <c r="U44" s="60"/>
      <c r="V44" s="61">
        <f t="shared" si="10"/>
        <v>10</v>
      </c>
      <c r="W44" s="134"/>
      <c r="X44" s="62">
        <f t="shared" si="4"/>
        <v>0</v>
      </c>
      <c r="Y44" s="63"/>
      <c r="Z44" s="64"/>
      <c r="AA44" s="64"/>
      <c r="AB44" s="64"/>
    </row>
    <row r="45" spans="1:28" x14ac:dyDescent="0.25">
      <c r="A45" s="11"/>
      <c r="B45" s="42">
        <v>5</v>
      </c>
      <c r="C45" s="100" t="s">
        <v>81</v>
      </c>
      <c r="D45" s="44"/>
      <c r="E45" s="45" t="s">
        <v>23</v>
      </c>
      <c r="F45" s="46" t="s">
        <v>13</v>
      </c>
      <c r="G45" s="99" t="s">
        <v>35</v>
      </c>
      <c r="H45" s="46"/>
      <c r="I45" s="101" t="s">
        <v>30</v>
      </c>
      <c r="J45" s="50"/>
      <c r="K45" s="51"/>
      <c r="L45" s="52"/>
      <c r="M45" s="53"/>
      <c r="N45" s="54"/>
      <c r="O45" s="55">
        <v>4</v>
      </c>
      <c r="P45" s="51"/>
      <c r="Q45" s="56"/>
      <c r="R45" s="57"/>
      <c r="S45" s="58"/>
      <c r="T45" s="59"/>
      <c r="U45" s="60"/>
      <c r="V45" s="61">
        <f t="shared" si="10"/>
        <v>4</v>
      </c>
      <c r="W45" s="134"/>
      <c r="X45" s="62">
        <f t="shared" si="4"/>
        <v>0</v>
      </c>
      <c r="Y45" s="63"/>
      <c r="Z45" s="64"/>
      <c r="AA45" s="64"/>
      <c r="AB45" s="64"/>
    </row>
    <row r="46" spans="1:28" ht="50.1" customHeight="1" x14ac:dyDescent="0.25">
      <c r="A46" s="11"/>
      <c r="B46" s="42">
        <v>6</v>
      </c>
      <c r="C46" s="100" t="s">
        <v>82</v>
      </c>
      <c r="D46" s="102"/>
      <c r="E46" s="103"/>
      <c r="F46" s="46" t="s">
        <v>49</v>
      </c>
      <c r="G46" s="104" t="s">
        <v>26</v>
      </c>
      <c r="H46" s="48" t="s">
        <v>27</v>
      </c>
      <c r="I46" s="105" t="s">
        <v>25</v>
      </c>
      <c r="J46" s="50"/>
      <c r="K46" s="51"/>
      <c r="L46" s="52"/>
      <c r="M46" s="53"/>
      <c r="N46" s="54"/>
      <c r="O46" s="55"/>
      <c r="P46" s="51">
        <v>20</v>
      </c>
      <c r="Q46" s="56"/>
      <c r="R46" s="57"/>
      <c r="S46" s="58"/>
      <c r="T46" s="59"/>
      <c r="U46" s="60"/>
      <c r="V46" s="61">
        <f t="shared" si="10"/>
        <v>20</v>
      </c>
      <c r="W46" s="134"/>
      <c r="X46" s="62">
        <f t="shared" si="4"/>
        <v>0</v>
      </c>
      <c r="Y46" s="63"/>
      <c r="Z46" s="64"/>
      <c r="AA46" s="64"/>
      <c r="AB46" s="64"/>
    </row>
    <row r="47" spans="1:28" ht="65.099999999999994" customHeight="1" x14ac:dyDescent="0.25">
      <c r="A47" s="65"/>
      <c r="B47" s="42">
        <v>7</v>
      </c>
      <c r="C47" s="100" t="s">
        <v>117</v>
      </c>
      <c r="D47" s="102"/>
      <c r="E47" s="103" t="s">
        <v>158</v>
      </c>
      <c r="F47" s="46"/>
      <c r="G47" s="104"/>
      <c r="H47" s="106" t="s">
        <v>118</v>
      </c>
      <c r="I47" s="105" t="s">
        <v>15</v>
      </c>
      <c r="J47" s="50"/>
      <c r="K47" s="51"/>
      <c r="L47" s="52"/>
      <c r="M47" s="53"/>
      <c r="N47" s="54"/>
      <c r="O47" s="55">
        <v>2</v>
      </c>
      <c r="P47" s="51"/>
      <c r="Q47" s="56"/>
      <c r="R47" s="57"/>
      <c r="S47" s="58"/>
      <c r="T47" s="59"/>
      <c r="U47" s="60"/>
      <c r="V47" s="61">
        <f t="shared" si="10"/>
        <v>2</v>
      </c>
      <c r="W47" s="134"/>
      <c r="X47" s="62">
        <f t="shared" si="4"/>
        <v>0</v>
      </c>
      <c r="Y47" s="63"/>
      <c r="Z47" s="64"/>
      <c r="AA47" s="64"/>
      <c r="AB47" s="64"/>
    </row>
    <row r="48" spans="1:28" s="3" customFormat="1" x14ac:dyDescent="0.25">
      <c r="A48" s="6"/>
      <c r="B48" s="7"/>
      <c r="C48" s="8"/>
      <c r="D48" s="9"/>
      <c r="E48" s="10"/>
      <c r="F48" s="10"/>
      <c r="G48" s="10"/>
      <c r="H48" s="10"/>
      <c r="I48" s="11"/>
      <c r="J48" s="8">
        <f>SUMPRODUCT(J41:J47,$W$41:$W$47)</f>
        <v>0</v>
      </c>
      <c r="K48" s="8">
        <f t="shared" ref="K48:U48" si="11">SUMPRODUCT(K41:K47,$W$41:$W$47)</f>
        <v>0</v>
      </c>
      <c r="L48" s="8">
        <f t="shared" si="11"/>
        <v>0</v>
      </c>
      <c r="M48" s="8">
        <f t="shared" si="11"/>
        <v>0</v>
      </c>
      <c r="N48" s="8">
        <f t="shared" si="11"/>
        <v>0</v>
      </c>
      <c r="O48" s="8">
        <f>SUMPRODUCT(O41:O47,$W$41:$W$47)</f>
        <v>0</v>
      </c>
      <c r="P48" s="8">
        <f t="shared" si="11"/>
        <v>0</v>
      </c>
      <c r="Q48" s="8">
        <f t="shared" si="11"/>
        <v>0</v>
      </c>
      <c r="R48" s="8">
        <f t="shared" si="11"/>
        <v>0</v>
      </c>
      <c r="S48" s="8">
        <f t="shared" si="11"/>
        <v>0</v>
      </c>
      <c r="T48" s="8">
        <f t="shared" si="11"/>
        <v>0</v>
      </c>
      <c r="U48" s="8">
        <f t="shared" si="11"/>
        <v>0</v>
      </c>
      <c r="V48" s="11"/>
      <c r="W48" s="1" t="s">
        <v>86</v>
      </c>
      <c r="X48" s="1">
        <f>SUM(X41:X47)</f>
        <v>0</v>
      </c>
    </row>
    <row r="49" spans="1:28" s="5" customFormat="1" ht="20.100000000000001" customHeight="1" x14ac:dyDescent="0.25">
      <c r="A49" s="16" t="s">
        <v>182</v>
      </c>
      <c r="B49" s="12"/>
      <c r="C49" s="13" t="s">
        <v>76</v>
      </c>
      <c r="D49" s="14"/>
      <c r="E49" s="15"/>
      <c r="F49" s="15"/>
      <c r="G49" s="15"/>
      <c r="H49" s="15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8" ht="39.950000000000003" customHeight="1" x14ac:dyDescent="0.25">
      <c r="A50" s="11"/>
      <c r="B50" s="42">
        <v>1</v>
      </c>
      <c r="C50" s="67" t="s">
        <v>165</v>
      </c>
      <c r="D50" s="44"/>
      <c r="E50" s="45"/>
      <c r="F50" s="46"/>
      <c r="G50" s="80"/>
      <c r="H50" s="46"/>
      <c r="I50" s="49" t="s">
        <v>12</v>
      </c>
      <c r="J50" s="50">
        <v>0</v>
      </c>
      <c r="K50" s="51">
        <v>0</v>
      </c>
      <c r="L50" s="52">
        <v>0</v>
      </c>
      <c r="M50" s="53">
        <v>100</v>
      </c>
      <c r="N50" s="54">
        <v>0</v>
      </c>
      <c r="O50" s="55">
        <v>0</v>
      </c>
      <c r="P50" s="51">
        <v>0</v>
      </c>
      <c r="Q50" s="56">
        <v>0</v>
      </c>
      <c r="R50" s="57">
        <v>0</v>
      </c>
      <c r="S50" s="58">
        <v>0</v>
      </c>
      <c r="T50" s="59">
        <v>0</v>
      </c>
      <c r="U50" s="60">
        <v>0</v>
      </c>
      <c r="V50" s="61">
        <f>SUM(J50:U50)</f>
        <v>100</v>
      </c>
      <c r="W50" s="134"/>
      <c r="X50" s="62">
        <f t="shared" si="4"/>
        <v>0</v>
      </c>
      <c r="Y50" s="64"/>
      <c r="Z50" s="64"/>
      <c r="AA50" s="64"/>
      <c r="AB50" s="64"/>
    </row>
    <row r="51" spans="1:28" ht="45.6" customHeight="1" x14ac:dyDescent="0.25">
      <c r="A51" s="11"/>
      <c r="B51" s="42">
        <v>2</v>
      </c>
      <c r="C51" s="67" t="s">
        <v>97</v>
      </c>
      <c r="D51" s="44"/>
      <c r="E51" s="45" t="s">
        <v>36</v>
      </c>
      <c r="F51" s="46" t="s">
        <v>95</v>
      </c>
      <c r="G51" s="80" t="s">
        <v>94</v>
      </c>
      <c r="H51" s="46"/>
      <c r="I51" s="42" t="s">
        <v>96</v>
      </c>
      <c r="J51" s="50">
        <v>10</v>
      </c>
      <c r="K51" s="51">
        <v>0</v>
      </c>
      <c r="L51" s="52">
        <v>0</v>
      </c>
      <c r="M51" s="53">
        <v>0</v>
      </c>
      <c r="N51" s="54">
        <v>0</v>
      </c>
      <c r="O51" s="55">
        <v>0</v>
      </c>
      <c r="P51" s="51">
        <v>0</v>
      </c>
      <c r="Q51" s="56">
        <v>0</v>
      </c>
      <c r="R51" s="57">
        <v>0</v>
      </c>
      <c r="S51" s="58">
        <v>0</v>
      </c>
      <c r="T51" s="59">
        <v>0</v>
      </c>
      <c r="U51" s="60">
        <v>0</v>
      </c>
      <c r="V51" s="61">
        <f>SUM(J51:U51)</f>
        <v>10</v>
      </c>
      <c r="W51" s="134"/>
      <c r="X51" s="62">
        <f t="shared" ref="X51" si="12">V51*W51</f>
        <v>0</v>
      </c>
      <c r="Y51" s="64"/>
      <c r="Z51" s="64"/>
      <c r="AA51" s="64"/>
      <c r="AB51" s="64"/>
    </row>
    <row r="52" spans="1:28" s="3" customFormat="1" x14ac:dyDescent="0.25">
      <c r="A52" s="6"/>
      <c r="B52" s="7"/>
      <c r="C52" s="8"/>
      <c r="D52" s="9"/>
      <c r="E52" s="10"/>
      <c r="F52" s="10"/>
      <c r="G52" s="10"/>
      <c r="H52" s="10"/>
      <c r="I52" s="11"/>
      <c r="J52" s="8" t="e">
        <f t="shared" ref="J52:U52" si="13">SUMPRODUCT(J50,$W$50)</f>
        <v>#VALUE!</v>
      </c>
      <c r="K52" s="8" t="e">
        <f t="shared" si="13"/>
        <v>#VALUE!</v>
      </c>
      <c r="L52" s="8" t="e">
        <f t="shared" si="13"/>
        <v>#VALUE!</v>
      </c>
      <c r="M52" s="8" t="e">
        <f t="shared" si="13"/>
        <v>#VALUE!</v>
      </c>
      <c r="N52" s="8" t="e">
        <f t="shared" si="13"/>
        <v>#VALUE!</v>
      </c>
      <c r="O52" s="8" t="e">
        <f t="shared" si="13"/>
        <v>#VALUE!</v>
      </c>
      <c r="P52" s="8" t="e">
        <f t="shared" si="13"/>
        <v>#VALUE!</v>
      </c>
      <c r="Q52" s="8" t="e">
        <f t="shared" si="13"/>
        <v>#VALUE!</v>
      </c>
      <c r="R52" s="8" t="e">
        <f t="shared" si="13"/>
        <v>#VALUE!</v>
      </c>
      <c r="S52" s="8" t="e">
        <f t="shared" si="13"/>
        <v>#VALUE!</v>
      </c>
      <c r="T52" s="8" t="e">
        <f t="shared" si="13"/>
        <v>#VALUE!</v>
      </c>
      <c r="U52" s="8" t="e">
        <f t="shared" si="13"/>
        <v>#VALUE!</v>
      </c>
      <c r="V52" s="11"/>
      <c r="W52" s="1" t="s">
        <v>87</v>
      </c>
      <c r="X52" s="1">
        <f>SUM(X50:X51)</f>
        <v>0</v>
      </c>
    </row>
    <row r="53" spans="1:28" s="5" customFormat="1" ht="20.100000000000001" customHeight="1" x14ac:dyDescent="0.25">
      <c r="A53" s="16" t="s">
        <v>183</v>
      </c>
      <c r="B53" s="12"/>
      <c r="C53" s="13" t="s">
        <v>133</v>
      </c>
      <c r="D53" s="14"/>
      <c r="E53" s="15"/>
      <c r="F53" s="15"/>
      <c r="G53" s="15"/>
      <c r="H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8" ht="35.1" customHeight="1" x14ac:dyDescent="0.25">
      <c r="A54" s="11"/>
      <c r="B54" s="42">
        <v>1</v>
      </c>
      <c r="C54" s="107" t="s">
        <v>190</v>
      </c>
      <c r="D54" s="108"/>
      <c r="E54" s="45" t="s">
        <v>23</v>
      </c>
      <c r="F54" s="46"/>
      <c r="G54" s="80"/>
      <c r="H54" s="66" t="s">
        <v>59</v>
      </c>
      <c r="I54" s="49" t="s">
        <v>60</v>
      </c>
      <c r="J54" s="50"/>
      <c r="K54" s="51"/>
      <c r="L54" s="52"/>
      <c r="M54" s="53"/>
      <c r="N54" s="54"/>
      <c r="O54" s="55">
        <v>10</v>
      </c>
      <c r="P54" s="51"/>
      <c r="Q54" s="56"/>
      <c r="R54" s="57"/>
      <c r="S54" s="58"/>
      <c r="T54" s="59"/>
      <c r="U54" s="60"/>
      <c r="V54" s="61">
        <f>SUM(J54:U54)</f>
        <v>10</v>
      </c>
      <c r="W54" s="134"/>
      <c r="X54" s="62">
        <f t="shared" si="4"/>
        <v>0</v>
      </c>
      <c r="Y54" s="63"/>
      <c r="Z54" s="64"/>
      <c r="AA54" s="64"/>
      <c r="AB54" s="64"/>
    </row>
    <row r="55" spans="1:28" ht="35.1" customHeight="1" x14ac:dyDescent="0.25">
      <c r="A55" s="11"/>
      <c r="B55" s="42">
        <v>2</v>
      </c>
      <c r="C55" s="67" t="s">
        <v>191</v>
      </c>
      <c r="D55" s="108"/>
      <c r="E55" s="45" t="s">
        <v>23</v>
      </c>
      <c r="F55" s="46"/>
      <c r="G55" s="80"/>
      <c r="H55" s="46" t="s">
        <v>61</v>
      </c>
      <c r="I55" s="49" t="s">
        <v>60</v>
      </c>
      <c r="J55" s="50"/>
      <c r="K55" s="51"/>
      <c r="L55" s="52"/>
      <c r="M55" s="53"/>
      <c r="N55" s="54"/>
      <c r="O55" s="55">
        <v>10</v>
      </c>
      <c r="P55" s="51"/>
      <c r="Q55" s="56"/>
      <c r="R55" s="57"/>
      <c r="S55" s="58"/>
      <c r="T55" s="59"/>
      <c r="U55" s="60"/>
      <c r="V55" s="61">
        <f>SUM(J55:U55)</f>
        <v>10</v>
      </c>
      <c r="W55" s="134"/>
      <c r="X55" s="62">
        <f t="shared" si="4"/>
        <v>0</v>
      </c>
      <c r="Y55" s="63"/>
      <c r="Z55" s="64"/>
      <c r="AA55" s="64"/>
      <c r="AB55" s="64"/>
    </row>
    <row r="56" spans="1:28" ht="20.100000000000001" customHeight="1" x14ac:dyDescent="0.25">
      <c r="A56" s="11"/>
      <c r="B56" s="42">
        <v>3</v>
      </c>
      <c r="C56" s="67" t="s">
        <v>192</v>
      </c>
      <c r="D56" s="108"/>
      <c r="E56" s="45" t="s">
        <v>23</v>
      </c>
      <c r="F56" s="46"/>
      <c r="G56" s="80"/>
      <c r="H56" s="66" t="s">
        <v>62</v>
      </c>
      <c r="I56" s="49" t="s">
        <v>60</v>
      </c>
      <c r="J56" s="50"/>
      <c r="K56" s="51"/>
      <c r="L56" s="52"/>
      <c r="M56" s="53"/>
      <c r="N56" s="54"/>
      <c r="O56" s="55">
        <v>5</v>
      </c>
      <c r="P56" s="51"/>
      <c r="Q56" s="56"/>
      <c r="R56" s="57"/>
      <c r="S56" s="58"/>
      <c r="T56" s="59"/>
      <c r="U56" s="60"/>
      <c r="V56" s="61">
        <f>SUM(J56:U56)</f>
        <v>5</v>
      </c>
      <c r="W56" s="134"/>
      <c r="X56" s="62">
        <f t="shared" si="4"/>
        <v>0</v>
      </c>
      <c r="Y56" s="63"/>
      <c r="Z56" s="64"/>
      <c r="AA56" s="64"/>
      <c r="AB56" s="64"/>
    </row>
    <row r="57" spans="1:28" ht="20.100000000000001" customHeight="1" x14ac:dyDescent="0.25">
      <c r="A57" s="11"/>
      <c r="B57" s="42">
        <v>4</v>
      </c>
      <c r="C57" s="109" t="s">
        <v>193</v>
      </c>
      <c r="D57" s="108"/>
      <c r="E57" s="45"/>
      <c r="F57" s="46"/>
      <c r="G57" s="47"/>
      <c r="H57" s="46"/>
      <c r="I57" s="49" t="s">
        <v>16</v>
      </c>
      <c r="J57" s="87"/>
      <c r="K57" s="88"/>
      <c r="L57" s="89"/>
      <c r="M57" s="90"/>
      <c r="N57" s="91"/>
      <c r="O57" s="110">
        <v>6</v>
      </c>
      <c r="P57" s="88"/>
      <c r="Q57" s="93"/>
      <c r="R57" s="94"/>
      <c r="S57" s="95"/>
      <c r="T57" s="96"/>
      <c r="U57" s="60"/>
      <c r="V57" s="61">
        <f>SUM(J57:U57)</f>
        <v>6</v>
      </c>
      <c r="W57" s="134"/>
      <c r="X57" s="62">
        <f t="shared" si="4"/>
        <v>0</v>
      </c>
      <c r="Y57" s="63"/>
      <c r="Z57" s="64"/>
      <c r="AA57" s="64"/>
      <c r="AB57" s="64"/>
    </row>
    <row r="58" spans="1:28" s="3" customFormat="1" ht="15" customHeight="1" x14ac:dyDescent="0.25">
      <c r="A58" s="6"/>
      <c r="B58" s="7"/>
      <c r="C58" s="8"/>
      <c r="D58" s="9"/>
      <c r="E58" s="10"/>
      <c r="F58" s="10"/>
      <c r="G58" s="10"/>
      <c r="H58" s="10"/>
      <c r="I58" s="11"/>
      <c r="J58" s="8">
        <f t="shared" ref="J58:U58" si="14">SUMPRODUCT(J54:J57,$W$54:$W$57)</f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  <c r="P58" s="8">
        <f t="shared" si="14"/>
        <v>0</v>
      </c>
      <c r="Q58" s="8">
        <f t="shared" si="14"/>
        <v>0</v>
      </c>
      <c r="R58" s="8">
        <f t="shared" si="14"/>
        <v>0</v>
      </c>
      <c r="S58" s="8">
        <f t="shared" si="14"/>
        <v>0</v>
      </c>
      <c r="T58" s="8">
        <f t="shared" si="14"/>
        <v>0</v>
      </c>
      <c r="U58" s="8">
        <f t="shared" si="14"/>
        <v>0</v>
      </c>
      <c r="V58" s="11"/>
      <c r="W58" s="1" t="s">
        <v>119</v>
      </c>
      <c r="X58" s="1">
        <f>SUM(X54:X57)</f>
        <v>0</v>
      </c>
    </row>
    <row r="59" spans="1:28" s="5" customFormat="1" ht="20.100000000000001" customHeight="1" x14ac:dyDescent="0.25">
      <c r="A59" s="16" t="s">
        <v>184</v>
      </c>
      <c r="B59" s="12"/>
      <c r="C59" s="13" t="s">
        <v>134</v>
      </c>
      <c r="D59" s="14"/>
      <c r="E59" s="15"/>
      <c r="F59" s="15"/>
      <c r="G59" s="15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8" ht="34.15" customHeight="1" x14ac:dyDescent="0.25">
      <c r="A60" s="11"/>
      <c r="B60" s="42">
        <v>1</v>
      </c>
      <c r="C60" s="109" t="s">
        <v>189</v>
      </c>
      <c r="D60" s="108"/>
      <c r="E60" s="45"/>
      <c r="F60" s="46"/>
      <c r="G60" s="47"/>
      <c r="H60" s="46"/>
      <c r="I60" s="49" t="s">
        <v>16</v>
      </c>
      <c r="J60" s="87">
        <v>0</v>
      </c>
      <c r="K60" s="88">
        <v>0</v>
      </c>
      <c r="L60" s="89">
        <v>0</v>
      </c>
      <c r="M60" s="90">
        <v>0</v>
      </c>
      <c r="N60" s="91">
        <v>0</v>
      </c>
      <c r="O60" s="110">
        <v>6</v>
      </c>
      <c r="P60" s="88">
        <v>0</v>
      </c>
      <c r="Q60" s="93">
        <v>0</v>
      </c>
      <c r="R60" s="94">
        <v>0</v>
      </c>
      <c r="S60" s="95">
        <v>0</v>
      </c>
      <c r="T60" s="96">
        <v>0</v>
      </c>
      <c r="U60" s="60">
        <v>0</v>
      </c>
      <c r="V60" s="61">
        <f>SUM(J60:U60)</f>
        <v>6</v>
      </c>
      <c r="W60" s="134"/>
      <c r="X60" s="62">
        <f>V60*W60</f>
        <v>0</v>
      </c>
      <c r="Y60" s="63"/>
      <c r="Z60" s="64"/>
      <c r="AA60" s="64"/>
      <c r="AB60" s="64"/>
    </row>
    <row r="61" spans="1:28" s="3" customFormat="1" ht="15" customHeight="1" x14ac:dyDescent="0.25">
      <c r="A61" s="6"/>
      <c r="B61" s="7"/>
      <c r="C61" s="8"/>
      <c r="D61" s="9"/>
      <c r="E61" s="10"/>
      <c r="F61" s="10"/>
      <c r="G61" s="10"/>
      <c r="H61" s="10"/>
      <c r="I61" s="11"/>
      <c r="J61" s="8" t="e">
        <f>SUMPRODUCT(J60,$W$60)</f>
        <v>#VALUE!</v>
      </c>
      <c r="K61" s="8" t="e">
        <f t="shared" ref="K61:U61" si="15">SUMPRODUCT(K60,$W$60)</f>
        <v>#VALUE!</v>
      </c>
      <c r="L61" s="8" t="e">
        <f t="shared" si="15"/>
        <v>#VALUE!</v>
      </c>
      <c r="M61" s="8" t="e">
        <f t="shared" si="15"/>
        <v>#VALUE!</v>
      </c>
      <c r="N61" s="8" t="e">
        <f t="shared" si="15"/>
        <v>#VALUE!</v>
      </c>
      <c r="O61" s="8" t="e">
        <f t="shared" si="15"/>
        <v>#VALUE!</v>
      </c>
      <c r="P61" s="8" t="e">
        <f t="shared" si="15"/>
        <v>#VALUE!</v>
      </c>
      <c r="Q61" s="8" t="e">
        <f t="shared" si="15"/>
        <v>#VALUE!</v>
      </c>
      <c r="R61" s="8" t="e">
        <f t="shared" si="15"/>
        <v>#VALUE!</v>
      </c>
      <c r="S61" s="8" t="e">
        <f t="shared" si="15"/>
        <v>#VALUE!</v>
      </c>
      <c r="T61" s="8" t="e">
        <f t="shared" si="15"/>
        <v>#VALUE!</v>
      </c>
      <c r="U61" s="8" t="e">
        <f t="shared" si="15"/>
        <v>#VALUE!</v>
      </c>
      <c r="V61" s="11"/>
      <c r="W61" s="1" t="s">
        <v>120</v>
      </c>
      <c r="X61" s="1">
        <f>SUM(X60)</f>
        <v>0</v>
      </c>
    </row>
    <row r="62" spans="1:28" s="5" customFormat="1" ht="20.100000000000001" customHeight="1" x14ac:dyDescent="0.25">
      <c r="A62" s="16" t="s">
        <v>185</v>
      </c>
      <c r="B62" s="12"/>
      <c r="C62" s="13" t="s">
        <v>144</v>
      </c>
      <c r="D62" s="14"/>
      <c r="E62" s="15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8" ht="61.9" customHeight="1" x14ac:dyDescent="0.25">
      <c r="A63" s="65"/>
      <c r="B63" s="42">
        <v>1</v>
      </c>
      <c r="C63" s="67" t="s">
        <v>135</v>
      </c>
      <c r="D63" s="44"/>
      <c r="E63" s="45" t="s">
        <v>157</v>
      </c>
      <c r="F63" s="46" t="s">
        <v>138</v>
      </c>
      <c r="G63" s="111">
        <v>1866154</v>
      </c>
      <c r="H63" s="106" t="s">
        <v>137</v>
      </c>
      <c r="I63" s="49" t="s">
        <v>12</v>
      </c>
      <c r="J63" s="50">
        <v>0</v>
      </c>
      <c r="K63" s="51">
        <v>0</v>
      </c>
      <c r="L63" s="52">
        <v>0</v>
      </c>
      <c r="M63" s="53">
        <v>0</v>
      </c>
      <c r="N63" s="54">
        <v>0</v>
      </c>
      <c r="O63" s="55">
        <v>0</v>
      </c>
      <c r="P63" s="51">
        <v>0</v>
      </c>
      <c r="Q63" s="56">
        <v>0</v>
      </c>
      <c r="R63" s="57">
        <v>0</v>
      </c>
      <c r="S63" s="58">
        <v>0</v>
      </c>
      <c r="T63" s="59">
        <v>1</v>
      </c>
      <c r="U63" s="60">
        <v>0</v>
      </c>
      <c r="V63" s="61">
        <f>SUM(J63:U63)</f>
        <v>1</v>
      </c>
      <c r="W63" s="134"/>
      <c r="X63" s="62">
        <f t="shared" ref="X63:X64" si="16">V63*W63</f>
        <v>0</v>
      </c>
      <c r="Y63" s="64"/>
      <c r="Z63" s="64"/>
      <c r="AA63" s="64"/>
      <c r="AB63" s="64"/>
    </row>
    <row r="64" spans="1:28" ht="50.1" customHeight="1" x14ac:dyDescent="0.25">
      <c r="A64" s="65"/>
      <c r="B64" s="42">
        <v>2</v>
      </c>
      <c r="C64" s="67" t="s">
        <v>136</v>
      </c>
      <c r="D64" s="44"/>
      <c r="E64" s="45" t="s">
        <v>157</v>
      </c>
      <c r="F64" s="46" t="s">
        <v>138</v>
      </c>
      <c r="G64" s="80" t="s">
        <v>139</v>
      </c>
      <c r="H64" s="106" t="s">
        <v>140</v>
      </c>
      <c r="I64" s="42" t="s">
        <v>12</v>
      </c>
      <c r="J64" s="50">
        <v>0</v>
      </c>
      <c r="K64" s="51">
        <v>0</v>
      </c>
      <c r="L64" s="52">
        <v>0</v>
      </c>
      <c r="M64" s="53">
        <v>0</v>
      </c>
      <c r="N64" s="54">
        <v>0</v>
      </c>
      <c r="O64" s="55">
        <v>0</v>
      </c>
      <c r="P64" s="51">
        <v>0</v>
      </c>
      <c r="Q64" s="56">
        <v>0</v>
      </c>
      <c r="R64" s="57">
        <v>0</v>
      </c>
      <c r="S64" s="58">
        <v>0</v>
      </c>
      <c r="T64" s="59">
        <v>1</v>
      </c>
      <c r="U64" s="60">
        <v>0</v>
      </c>
      <c r="V64" s="61">
        <f>SUM(J64:U64)</f>
        <v>1</v>
      </c>
      <c r="W64" s="134"/>
      <c r="X64" s="62">
        <f t="shared" si="16"/>
        <v>0</v>
      </c>
      <c r="Y64" s="64"/>
      <c r="Z64" s="64"/>
      <c r="AA64" s="64"/>
      <c r="AB64" s="64"/>
    </row>
    <row r="65" spans="1:28" s="3" customFormat="1" x14ac:dyDescent="0.25">
      <c r="A65" s="6"/>
      <c r="B65" s="7"/>
      <c r="C65" s="8"/>
      <c r="D65" s="9"/>
      <c r="E65" s="10"/>
      <c r="F65" s="10"/>
      <c r="G65" s="10"/>
      <c r="H65" s="10"/>
      <c r="I65" s="11"/>
      <c r="J65" s="8" t="e">
        <f t="shared" ref="J65:U65" si="17">SUMPRODUCT(J63,$W$50)</f>
        <v>#VALUE!</v>
      </c>
      <c r="K65" s="8" t="e">
        <f t="shared" si="17"/>
        <v>#VALUE!</v>
      </c>
      <c r="L65" s="8" t="e">
        <f t="shared" si="17"/>
        <v>#VALUE!</v>
      </c>
      <c r="M65" s="8" t="e">
        <f t="shared" si="17"/>
        <v>#VALUE!</v>
      </c>
      <c r="N65" s="8" t="e">
        <f t="shared" si="17"/>
        <v>#VALUE!</v>
      </c>
      <c r="O65" s="8" t="e">
        <f t="shared" si="17"/>
        <v>#VALUE!</v>
      </c>
      <c r="P65" s="8" t="e">
        <f t="shared" si="17"/>
        <v>#VALUE!</v>
      </c>
      <c r="Q65" s="8" t="e">
        <f t="shared" si="17"/>
        <v>#VALUE!</v>
      </c>
      <c r="R65" s="8" t="e">
        <f t="shared" si="17"/>
        <v>#VALUE!</v>
      </c>
      <c r="S65" s="8" t="e">
        <f t="shared" si="17"/>
        <v>#VALUE!</v>
      </c>
      <c r="T65" s="8">
        <f>SUMPRODUCT(T63:T64,$W$63:$W$64)</f>
        <v>0</v>
      </c>
      <c r="U65" s="8" t="e">
        <f t="shared" si="17"/>
        <v>#VALUE!</v>
      </c>
      <c r="V65" s="11"/>
      <c r="W65" s="1" t="s">
        <v>161</v>
      </c>
      <c r="X65" s="1">
        <f>SUM(X63:X64)</f>
        <v>0</v>
      </c>
    </row>
    <row r="66" spans="1:28" s="5" customFormat="1" ht="20.100000000000001" customHeight="1" x14ac:dyDescent="0.25">
      <c r="A66" s="16" t="s">
        <v>186</v>
      </c>
      <c r="B66" s="12"/>
      <c r="C66" s="13" t="s">
        <v>145</v>
      </c>
      <c r="D66" s="14"/>
      <c r="E66" s="15"/>
      <c r="F66" s="15"/>
      <c r="G66" s="15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8" s="128" customFormat="1" ht="50.1" customHeight="1" x14ac:dyDescent="0.2">
      <c r="A67" s="112"/>
      <c r="B67" s="42">
        <v>1</v>
      </c>
      <c r="C67" s="43" t="s">
        <v>141</v>
      </c>
      <c r="D67" s="113"/>
      <c r="E67" s="114" t="s">
        <v>157</v>
      </c>
      <c r="F67" s="115" t="s">
        <v>110</v>
      </c>
      <c r="G67" s="116" t="s">
        <v>142</v>
      </c>
      <c r="H67" s="74" t="s">
        <v>143</v>
      </c>
      <c r="I67" s="49" t="s">
        <v>12</v>
      </c>
      <c r="J67" s="117">
        <v>0</v>
      </c>
      <c r="K67" s="118">
        <v>0</v>
      </c>
      <c r="L67" s="119">
        <v>0</v>
      </c>
      <c r="M67" s="120">
        <v>0</v>
      </c>
      <c r="N67" s="121">
        <v>0</v>
      </c>
      <c r="O67" s="110">
        <v>0</v>
      </c>
      <c r="P67" s="118">
        <v>0</v>
      </c>
      <c r="Q67" s="122">
        <v>0</v>
      </c>
      <c r="R67" s="123">
        <v>0</v>
      </c>
      <c r="S67" s="124">
        <v>0</v>
      </c>
      <c r="T67" s="125">
        <v>2</v>
      </c>
      <c r="U67" s="126">
        <v>0</v>
      </c>
      <c r="V67" s="61">
        <f>SUM(J67:U67)</f>
        <v>2</v>
      </c>
      <c r="W67" s="134"/>
      <c r="X67" s="62">
        <f>V67*W67</f>
        <v>0</v>
      </c>
      <c r="Y67" s="127"/>
    </row>
    <row r="68" spans="1:28" s="3" customFormat="1" x14ac:dyDescent="0.25">
      <c r="A68" s="6"/>
      <c r="B68" s="7"/>
      <c r="C68" s="8"/>
      <c r="D68" s="9"/>
      <c r="E68" s="10"/>
      <c r="F68" s="10"/>
      <c r="G68" s="10"/>
      <c r="H68" s="10"/>
      <c r="I68" s="11"/>
      <c r="J68" s="8" t="e">
        <f>SUMPRODUCT(J67,$W$8)</f>
        <v>#VALUE!</v>
      </c>
      <c r="K68" s="8" t="e">
        <f t="shared" ref="K68:N68" si="18">SUMPRODUCT(K67,$W$8)</f>
        <v>#VALUE!</v>
      </c>
      <c r="L68" s="8" t="e">
        <f t="shared" si="18"/>
        <v>#VALUE!</v>
      </c>
      <c r="M68" s="8" t="e">
        <f t="shared" si="18"/>
        <v>#VALUE!</v>
      </c>
      <c r="N68" s="8" t="e">
        <f t="shared" si="18"/>
        <v>#VALUE!</v>
      </c>
      <c r="O68" s="8" t="e">
        <f>SUMPRODUCT(O67,$W$11)</f>
        <v>#VALUE!</v>
      </c>
      <c r="P68" s="8" t="e">
        <f t="shared" ref="P68:U68" si="19">SUMPRODUCT(P67,$W$8)</f>
        <v>#VALUE!</v>
      </c>
      <c r="Q68" s="8" t="e">
        <f t="shared" si="19"/>
        <v>#VALUE!</v>
      </c>
      <c r="R68" s="8" t="e">
        <f t="shared" si="19"/>
        <v>#VALUE!</v>
      </c>
      <c r="S68" s="8" t="e">
        <f t="shared" si="19"/>
        <v>#VALUE!</v>
      </c>
      <c r="T68" s="8" t="e">
        <f>SUMPRODUCT(T67,$W$67)</f>
        <v>#VALUE!</v>
      </c>
      <c r="U68" s="8" t="e">
        <f t="shared" si="19"/>
        <v>#VALUE!</v>
      </c>
      <c r="V68" s="11"/>
      <c r="W68" s="1" t="s">
        <v>146</v>
      </c>
      <c r="X68" s="1">
        <f>SUM(X67)</f>
        <v>0</v>
      </c>
    </row>
    <row r="69" spans="1:28" s="5" customFormat="1" ht="20.100000000000001" customHeight="1" x14ac:dyDescent="0.25">
      <c r="A69" s="16" t="s">
        <v>187</v>
      </c>
      <c r="B69" s="12"/>
      <c r="C69" s="13" t="s">
        <v>145</v>
      </c>
      <c r="D69" s="14"/>
      <c r="E69" s="15"/>
      <c r="F69" s="15"/>
      <c r="G69" s="15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8" x14ac:dyDescent="0.25">
      <c r="A70" s="65"/>
      <c r="B70" s="42">
        <v>1</v>
      </c>
      <c r="C70" s="43" t="s">
        <v>166</v>
      </c>
      <c r="D70" s="113" t="s">
        <v>99</v>
      </c>
      <c r="E70" s="45" t="s">
        <v>156</v>
      </c>
      <c r="F70" s="46"/>
      <c r="G70" s="47"/>
      <c r="H70" s="106"/>
      <c r="I70" s="49" t="s">
        <v>160</v>
      </c>
      <c r="J70" s="50">
        <v>0</v>
      </c>
      <c r="K70" s="51">
        <v>0</v>
      </c>
      <c r="L70" s="52">
        <v>0</v>
      </c>
      <c r="M70" s="53">
        <v>0</v>
      </c>
      <c r="N70" s="54">
        <v>0</v>
      </c>
      <c r="O70" s="55">
        <v>0</v>
      </c>
      <c r="P70" s="51">
        <v>0</v>
      </c>
      <c r="Q70" s="56">
        <v>0</v>
      </c>
      <c r="R70" s="57">
        <v>0</v>
      </c>
      <c r="S70" s="58">
        <v>0</v>
      </c>
      <c r="T70" s="59">
        <v>1</v>
      </c>
      <c r="U70" s="60">
        <v>0</v>
      </c>
      <c r="V70" s="61">
        <f>SUM(J70:U70)</f>
        <v>1</v>
      </c>
      <c r="W70" s="134"/>
      <c r="X70" s="62">
        <f>V70*W70</f>
        <v>0</v>
      </c>
      <c r="Y70" s="63"/>
      <c r="Z70" s="64"/>
      <c r="AA70" s="64"/>
      <c r="AB70" s="64"/>
    </row>
    <row r="71" spans="1:28" s="3" customFormat="1" x14ac:dyDescent="0.25">
      <c r="A71" s="6"/>
      <c r="B71" s="7"/>
      <c r="C71" s="8"/>
      <c r="D71" s="9"/>
      <c r="E71" s="10"/>
      <c r="F71" s="10"/>
      <c r="G71" s="10"/>
      <c r="H71" s="10"/>
      <c r="I71" s="11"/>
      <c r="J71" s="8" t="e">
        <f>SUMPRODUCT(J70,$W$70)</f>
        <v>#VALUE!</v>
      </c>
      <c r="K71" s="8" t="e">
        <f t="shared" ref="K71:U71" si="20">SUMPRODUCT(K70,$W$70)</f>
        <v>#VALUE!</v>
      </c>
      <c r="L71" s="8" t="e">
        <f t="shared" si="20"/>
        <v>#VALUE!</v>
      </c>
      <c r="M71" s="8" t="e">
        <f t="shared" si="20"/>
        <v>#VALUE!</v>
      </c>
      <c r="N71" s="8" t="e">
        <f t="shared" si="20"/>
        <v>#VALUE!</v>
      </c>
      <c r="O71" s="8" t="e">
        <f t="shared" si="20"/>
        <v>#VALUE!</v>
      </c>
      <c r="P71" s="8" t="e">
        <f t="shared" si="20"/>
        <v>#VALUE!</v>
      </c>
      <c r="Q71" s="8" t="e">
        <f t="shared" si="20"/>
        <v>#VALUE!</v>
      </c>
      <c r="R71" s="8" t="e">
        <f t="shared" si="20"/>
        <v>#VALUE!</v>
      </c>
      <c r="S71" s="8" t="e">
        <f t="shared" si="20"/>
        <v>#VALUE!</v>
      </c>
      <c r="T71" s="8" t="e">
        <f t="shared" si="20"/>
        <v>#VALUE!</v>
      </c>
      <c r="U71" s="8" t="e">
        <f t="shared" si="20"/>
        <v>#VALUE!</v>
      </c>
      <c r="V71" s="11"/>
      <c r="W71" s="1" t="s">
        <v>147</v>
      </c>
      <c r="X71" s="1">
        <f>SUM(X70)</f>
        <v>0</v>
      </c>
    </row>
    <row r="72" spans="1:28" s="5" customFormat="1" ht="20.100000000000001" customHeight="1" x14ac:dyDescent="0.25">
      <c r="A72" s="16" t="s">
        <v>188</v>
      </c>
      <c r="B72" s="12"/>
      <c r="C72" s="13" t="s">
        <v>145</v>
      </c>
      <c r="D72" s="14"/>
      <c r="E72" s="15"/>
      <c r="F72" s="15"/>
      <c r="G72" s="15"/>
      <c r="H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8" ht="45" x14ac:dyDescent="0.25">
      <c r="A73" s="65"/>
      <c r="B73" s="42">
        <v>1</v>
      </c>
      <c r="C73" s="129" t="s">
        <v>155</v>
      </c>
      <c r="D73" s="44"/>
      <c r="E73" s="45" t="s">
        <v>156</v>
      </c>
      <c r="F73" s="46" t="s">
        <v>113</v>
      </c>
      <c r="G73" s="47" t="s">
        <v>154</v>
      </c>
      <c r="H73" s="106" t="s">
        <v>153</v>
      </c>
      <c r="I73" s="49" t="s">
        <v>12</v>
      </c>
      <c r="J73" s="50">
        <v>0</v>
      </c>
      <c r="K73" s="51">
        <v>0</v>
      </c>
      <c r="L73" s="52">
        <v>0</v>
      </c>
      <c r="M73" s="53">
        <v>0</v>
      </c>
      <c r="N73" s="54">
        <v>0</v>
      </c>
      <c r="O73" s="55">
        <v>0</v>
      </c>
      <c r="P73" s="51">
        <v>0</v>
      </c>
      <c r="Q73" s="56">
        <v>0</v>
      </c>
      <c r="R73" s="57">
        <v>0</v>
      </c>
      <c r="S73" s="58">
        <v>0</v>
      </c>
      <c r="T73" s="59">
        <v>1</v>
      </c>
      <c r="U73" s="60">
        <v>0</v>
      </c>
      <c r="V73" s="61">
        <f>SUM(J73:U73)</f>
        <v>1</v>
      </c>
      <c r="W73" s="134"/>
      <c r="X73" s="62">
        <f>V73*W73</f>
        <v>0</v>
      </c>
      <c r="Y73" s="63"/>
      <c r="Z73" s="64"/>
      <c r="AA73" s="64"/>
      <c r="AB73" s="64"/>
    </row>
    <row r="74" spans="1:28" ht="20.100000000000001" customHeight="1" x14ac:dyDescent="0.25">
      <c r="A74" s="65"/>
      <c r="B74" s="42">
        <v>2</v>
      </c>
      <c r="C74" s="43" t="s">
        <v>199</v>
      </c>
      <c r="D74" s="44"/>
      <c r="E74" s="45" t="s">
        <v>156</v>
      </c>
      <c r="F74" s="46"/>
      <c r="G74" s="47"/>
      <c r="H74" s="106"/>
      <c r="I74" s="49" t="s">
        <v>14</v>
      </c>
      <c r="J74" s="50">
        <v>0</v>
      </c>
      <c r="K74" s="51">
        <v>0</v>
      </c>
      <c r="L74" s="52">
        <v>0</v>
      </c>
      <c r="M74" s="53">
        <v>0</v>
      </c>
      <c r="N74" s="54">
        <v>0</v>
      </c>
      <c r="O74" s="55">
        <v>0</v>
      </c>
      <c r="P74" s="51">
        <v>0</v>
      </c>
      <c r="Q74" s="56">
        <v>0</v>
      </c>
      <c r="R74" s="57">
        <v>0</v>
      </c>
      <c r="S74" s="58">
        <v>0</v>
      </c>
      <c r="T74" s="59">
        <v>1</v>
      </c>
      <c r="U74" s="60">
        <v>0</v>
      </c>
      <c r="V74" s="61">
        <f>SUM(J74:U74)</f>
        <v>1</v>
      </c>
      <c r="W74" s="134"/>
      <c r="X74" s="62">
        <f>V74*W74</f>
        <v>0</v>
      </c>
      <c r="Y74" s="63"/>
      <c r="Z74" s="64"/>
      <c r="AA74" s="64"/>
      <c r="AB74" s="64"/>
    </row>
    <row r="75" spans="1:28" s="3" customFormat="1" ht="15" customHeight="1" x14ac:dyDescent="0.25">
      <c r="A75" s="6"/>
      <c r="B75" s="7"/>
      <c r="C75" s="8"/>
      <c r="D75" s="9"/>
      <c r="E75" s="10"/>
      <c r="F75" s="10"/>
      <c r="G75" s="10"/>
      <c r="H75" s="10"/>
      <c r="I75" s="11"/>
      <c r="J75" s="8">
        <f>SUMPRODUCT(J73:J74,$W$73:$W$74)</f>
        <v>0</v>
      </c>
      <c r="K75" s="8">
        <f t="shared" ref="K75:U75" si="21">SUMPRODUCT(K73:K74,$W$73:$W$74)</f>
        <v>0</v>
      </c>
      <c r="L75" s="8"/>
      <c r="M75" s="8">
        <f t="shared" si="21"/>
        <v>0</v>
      </c>
      <c r="N75" s="8">
        <f t="shared" si="21"/>
        <v>0</v>
      </c>
      <c r="O75" s="8">
        <f t="shared" si="21"/>
        <v>0</v>
      </c>
      <c r="P75" s="8">
        <f t="shared" si="21"/>
        <v>0</v>
      </c>
      <c r="Q75" s="8">
        <f t="shared" si="21"/>
        <v>0</v>
      </c>
      <c r="R75" s="8">
        <f t="shared" si="21"/>
        <v>0</v>
      </c>
      <c r="S75" s="8">
        <f t="shared" si="21"/>
        <v>0</v>
      </c>
      <c r="T75" s="8">
        <f t="shared" si="21"/>
        <v>0</v>
      </c>
      <c r="U75" s="8">
        <f t="shared" si="21"/>
        <v>0</v>
      </c>
      <c r="V75" s="11"/>
      <c r="W75" s="1" t="s">
        <v>152</v>
      </c>
      <c r="X75" s="1">
        <f>SUM(X73:X74)</f>
        <v>0</v>
      </c>
    </row>
    <row r="76" spans="1:28" ht="15" customHeight="1" x14ac:dyDescent="0.25">
      <c r="X76" s="132"/>
    </row>
  </sheetData>
  <sheetProtection algorithmName="SHA-512" hashValue="CXCjItjSCgG4vDw/c32EpTvJGYjCXd3sFWbLctB9cDBhouHyGGfJDPH+6ApdpNdKVUNusqzb/W3ShfxzGWa+Ew==" saltValue="zRsVyTg1qDcDbXBzapaiPA==" spinCount="100000" sheet="1" objects="1" scenarios="1"/>
  <protectedRanges>
    <protectedRange algorithmName="SHA-512" hashValue="ccv2hrHO+xEy1wHL0QNW0++C4zCw6xcV6qi7+AFBAviAZPq+ULVkbOxv+RMZAIDePODWaJu64Mw9arrgRly7WQ==" saltValue="dM9EmkG0inn5TKRkY0SmzA==" spinCount="100000" sqref="E53:S53 E49:S49 E40:S40 E27:S27 E24:S24 E13:S13 E59:S59 E18:S18 E62:S62" name="Vištejnová"/>
    <protectedRange algorithmName="SHA-512" hashValue="lVoTc5nZyzEYcSaTeGjMa8GIfjHxczVnKiYJwARaEhdFL0NmfEC5oG1AwWFuMriQD/8i4AximtIZJnHVzg1khw==" saltValue="0u1redgYF7o60krPn2ByoA==" spinCount="100000" sqref="C53:XFD53 C49:XFD49 C40:XFD40 C27:XFD27 C13:XFD13 C24:XFD24 C59:XFD59 C18:XFD18 C62:XFD62" name="Administrátor"/>
    <protectedRange algorithmName="SHA-512" hashValue="lVoTc5nZyzEYcSaTeGjMa8GIfjHxczVnKiYJwARaEhdFL0NmfEC5oG1AwWFuMriQD/8i4AximtIZJnHVzg1khw==" saltValue="0u1redgYF7o60krPn2ByoA==" spinCount="100000" sqref="A28:B30 B32" name="Administrátor_2"/>
    <protectedRange algorithmName="SHA-512" hashValue="lVoTc5nZyzEYcSaTeGjMa8GIfjHxczVnKiYJwARaEhdFL0NmfEC5oG1AwWFuMriQD/8i4AximtIZJnHVzg1khw==" saltValue="0u1redgYF7o60krPn2ByoA==" spinCount="100000" sqref="A2:J3" name="Administrátor_2_1_4"/>
    <protectedRange algorithmName="SHA-512" hashValue="lVoTc5nZyzEYcSaTeGjMa8GIfjHxczVnKiYJwARaEhdFL0NmfEC5oG1AwWFuMriQD/8i4AximtIZJnHVzg1khw==" saltValue="0u1redgYF7o60krPn2ByoA==" spinCount="100000" sqref="A4:Q4" name="Administrátor_2_1_1_2"/>
    <protectedRange algorithmName="SHA-512" hashValue="lVoTc5nZyzEYcSaTeGjMa8GIfjHxczVnKiYJwARaEhdFL0NmfEC5oG1AwWFuMriQD/8i4AximtIZJnHVzg1khw==" saltValue="0u1redgYF7o60krPn2ByoA==" spinCount="100000" sqref="A5:Q5" name="Administrátor_2_1_2_2"/>
    <protectedRange algorithmName="SHA-512" hashValue="lVoTc5nZyzEYcSaTeGjMa8GIfjHxczVnKiYJwARaEhdFL0NmfEC5oG1AwWFuMriQD/8i4AximtIZJnHVzg1khw==" saltValue="0u1redgYF7o60krPn2ByoA==" spinCount="100000" sqref="A1:S1" name="Administrátor_1_2"/>
    <protectedRange algorithmName="SHA-512" hashValue="ccv2hrHO+xEy1wHL0QNW0++C4zCw6xcV6qi7+AFBAviAZPq+ULVkbOxv+RMZAIDePODWaJu64Mw9arrgRly7WQ==" saltValue="dM9EmkG0inn5TKRkY0SmzA==" spinCount="100000" sqref="D7:R7 D35:R35 D32:R32 D10:R10 D66:R66 D69:R69 D72:R72" name="Vištejnová_1"/>
    <protectedRange algorithmName="SHA-512" hashValue="lVoTc5nZyzEYcSaTeGjMa8GIfjHxczVnKiYJwARaEhdFL0NmfEC5oG1AwWFuMriQD/8i4AximtIZJnHVzg1khw==" saltValue="0u1redgYF7o60krPn2ByoA==" spinCount="100000" sqref="C32:XFD32 A7:XFD7 A10:XFD10 A13 A18 A24 A27 A32 A35:XFD35 A40 A49 A53 A59 A62 A66:XFD66 A69:XFD69 A72:XFD72" name="Administrátor_3"/>
    <protectedRange algorithmName="SHA-512" hashValue="Br+YIbFGht9lSB98WcH2TAl+KMMjZNgB+6eqJKZ8BwoSKCCcaGVJZmA9CO8xdrQWjCtU0VR7wlpNbRiPdQEchQ==" saltValue="2sy7ehG1r+0JwNv8ExDfSg==" spinCount="100000" sqref="X9:XFD9 X17:XFD17 A26:D26 A9:D9 J26:U26 J34:U34 X26:XFD26 J39:U39 J61:U61 X58:XFD58 X48:XFD48 A17:D17 J52:U52 A39:D39 J58:U58 A34:D34 X39:XFD39 A48:D48 X34:XFD34 X52:XFD52 A52:D52 A58:D58 X61:XFD61 A61:D61 J9:U9 A31:D31 X31:XFD31 X23:XFD23 A23:D23 J31:U31 X12:XFD12 A12:D12 J12:U12 J48:U48 J68:U68 J17:U17 J23:U23 J65:U65 X65:XFD65 A65:D65 X68:XFD68 A68:D68 X71:XFD71 A71:D71 X75:XFD75 A75:D75 J71:U71 J75:U75" name="administrátor_4_1"/>
    <protectedRange algorithmName="SHA-512" hashValue="D/n7/qoMoa+WvRU5+TdxxfwPpY0QZkPfko0Zhfau/73A++S1cLHt/eIEkh/TjrUzwypGjxah2L9w8juH7J0kyA==" saltValue="8r5xDasFhCrRn/cA2UUpwg==" spinCount="100000" sqref="J26:U26 J61:U61 J58:U58 J52:U52 J9:U9 J34:U34 J39:U39 J31:U31 J12:U12 J48:U48 J23:U23 J65:U65 J68:U68 J17:U17 J71:U71 J75:U75" name="Matějovič_4"/>
  </protectedRanges>
  <sortState ref="C2:AH460">
    <sortCondition ref="Y2:Y460"/>
    <sortCondition ref="Z2:Z460"/>
  </sortState>
  <customSheetViews>
    <customSheetView guid="{F540AD59-FEF1-4E52-951A-27252364FF8B}" filter="1" showAutoFilter="1">
      <pageMargins left="0.7" right="0.7" top="0.78740157499999996" bottom="0.78740157499999996" header="0.3" footer="0.3"/>
      <autoFilter ref="A1:AH475">
        <filterColumn colId="5">
          <filters>
            <filter val="FIND Hrabák"/>
            <filter val="."/>
          </filters>
        </filterColumn>
      </autoFilter>
    </customSheetView>
    <customSheetView guid="{2B82EEBE-4EA4-4E43-AFA6-3C2EFC2D5EFB}" filter="1" showAutoFilter="1">
      <pageMargins left="0.7" right="0.7" top="0.78740157499999996" bottom="0.78740157499999996" header="0.3" footer="0.3"/>
      <autoFilter ref="A1:AH475">
        <filterColumn colId="5">
          <filters>
            <filter val="FIND Kuncová"/>
            <filter val="."/>
          </filters>
        </filterColumn>
      </autoFilter>
    </customSheetView>
    <customSheetView guid="{DBBBD833-2E82-4056-BEEA-4100DA8EAEBD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Chaperon Hemminki"/>
          </filters>
        </filterColumn>
      </autoFilter>
    </customSheetView>
    <customSheetView guid="{E614A92B-481E-411E-B3B5-B932A25F2193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</filters>
        </filterColumn>
      </autoFilter>
    </customSheetView>
    <customSheetView guid="{2ED22BB8-B6A4-4A75-8C91-397A9336033C}" filter="1" showAutoFilter="1">
      <pageMargins left="0.7" right="0.7" top="0.78740157499999996" bottom="0.78740157499999996" header="0.3" footer="0.3"/>
      <autoFilter ref="A1:AH475">
        <filterColumn colId="5">
          <filters>
            <filter val="FIND Reischig"/>
            <filter val="."/>
          </filters>
        </filterColumn>
      </autoFilter>
    </customSheetView>
    <customSheetView guid="{2C8B7ABC-041E-4678-8511-BB1FE4CC562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Štengl"/>
          </filters>
        </filterColumn>
      </autoFilter>
    </customSheetView>
    <customSheetView guid="{FD2B6FBC-6CD4-4EF6-A7D2-B3247C457236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Mareš"/>
          </filters>
        </filterColumn>
      </autoFilter>
    </customSheetView>
    <customSheetView guid="{C4373443-3A7F-4B3A-8624-0A77084C273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Tonar"/>
          </filters>
        </filterColumn>
      </autoFilter>
    </customSheetView>
    <customSheetView guid="{647125F8-AA1D-4E94-84FD-4A41EFE8C4C5}" filter="1" showAutoFilter="1">
      <pageMargins left="0.7" right="0.7" top="0.78740157499999996" bottom="0.78740157499999996" header="0.3" footer="0.3"/>
      <autoFilter ref="A1:AH475">
        <filterColumn colId="5">
          <filters>
            <filter val="FIND Matějovič"/>
            <filter val="."/>
          </filters>
        </filterColumn>
      </autoFilter>
    </customSheetView>
    <customSheetView guid="{2A0E05BE-A403-487B-8C6A-12025AE7FBD0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Vištejnová"/>
          </filters>
        </filterColumn>
      </autoFilter>
    </customSheetView>
    <customSheetView guid="{061213C0-1A57-4088-9F7A-28D5FD8C29D1}" filter="1" showAutoFilter="1">
      <pageMargins left="0.7" right="0.7" top="0.78740157499999996" bottom="0.78740157499999996" header="0.3" footer="0.3"/>
      <autoFilter ref="A1:AH475">
        <filterColumn colId="5">
          <filters>
            <filter val="FIND Klein"/>
            <filter val="."/>
          </filters>
        </filterColumn>
      </autoFilter>
    </customSheetView>
    <customSheetView guid="{FB3693EB-E913-42D8-A06B-3AB4E5DEF6D8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Racek"/>
          </filters>
        </filterColumn>
      </autoFilter>
    </customSheetView>
    <customSheetView guid="{B79B28BA-418A-4A4A-9220-033D513A58D0}" filter="1" showAutoFilter="1">
      <pageMargins left="0.7" right="0.7" top="0.78740157499999996" bottom="0.78740157499999996" header="0.3" footer="0.3"/>
      <autoFilter ref="A1:AH622">
        <filterColumn colId="5">
          <filters>
            <filter val="AMTMI Liška"/>
            <filter val="."/>
          </filters>
        </filterColumn>
      </autoFilter>
    </customSheetView>
    <customSheetView guid="{180FB575-DAFE-4AA2-85D8-651D2BE60CD7}" filter="1" showAutoFilter="1">
      <pageMargins left="0.7" right="0.7" top="0.78740157499999996" bottom="0.78740157499999996" header="0.3" footer="0.3"/>
      <autoFilter ref="A1:AH622">
        <filterColumn colId="27">
          <filters>
            <filter val="."/>
            <filter val="1"/>
            <filter val="10"/>
            <filter val="100"/>
            <filter val="1000"/>
            <filter val="12"/>
            <filter val="13"/>
            <filter val="14"/>
            <filter val="15"/>
            <filter val="2"/>
            <filter val="20"/>
            <filter val="200"/>
            <filter val="24"/>
            <filter val="3"/>
            <filter val="4"/>
            <filter val="40"/>
            <filter val="43"/>
            <filter val="5"/>
            <filter val="50"/>
            <filter val="500"/>
            <filter val="6"/>
            <filter val="60"/>
            <filter val="66"/>
            <filter val="8"/>
            <filter val="9"/>
          </filters>
        </filterColumn>
      </autoFilter>
    </customSheetView>
    <customSheetView guid="{F65C2F09-A67B-42F0-A0F7-1348087EF149}" filter="1" showAutoFilter="1">
      <pageMargins left="0.7" right="0.7" top="0.78740157499999996" bottom="0.78740157499999996" header="0.3" footer="0.3"/>
      <autoFilter ref="A1:AH410"/>
    </customSheetView>
  </customSheetViews>
  <mergeCells count="4">
    <mergeCell ref="A3:R3"/>
    <mergeCell ref="A4:R4"/>
    <mergeCell ref="A5:R5"/>
    <mergeCell ref="A1:X1"/>
  </mergeCells>
  <dataValidations count="3">
    <dataValidation type="list" allowBlank="1" showErrorMessage="1" sqref="Y52:Y53 Y36:Y49 Y12:Y13 Y33:Y34 Y58:Y59 Y26:Y31 Y23:Y24 Y61:Y62 Y8:Y9 Y65 Y15 Y17:Y18 Y68 Y71 Y75">
      <formula1>#REF!</formula1>
    </dataValidation>
    <dataValidation type="list" allowBlank="1" showErrorMessage="1" sqref="Z52:AB53 Y63 Z36:AB49 Y50:Y51 Z33:AB34 Z58:AB59 Z8:AB9 Z65:AB65 Z61:AB62 Z11:AB31 Z67:AB68 Z70:AB71 Z73:AB75">
      <formula1>#REF!</formula1>
    </dataValidation>
    <dataValidation allowBlank="1" showErrorMessage="1" sqref="Y25 Y64 Y14 Y11 Y67 Y19:Y22 Y16 Y70 Y73:Y74"/>
  </dataValidations>
  <hyperlinks>
    <hyperlink ref="H33" r:id="rId1"/>
    <hyperlink ref="H46" r:id="rId2"/>
    <hyperlink ref="H44" r:id="rId3"/>
    <hyperlink ref="H42" r:id="rId4"/>
    <hyperlink ref="H8" r:id="rId5"/>
    <hyperlink ref="H43" r:id="rId6"/>
    <hyperlink ref="H28" r:id="rId7"/>
    <hyperlink ref="H54" r:id="rId8"/>
    <hyperlink ref="H56" r:id="rId9"/>
    <hyperlink ref="H29" r:id="rId10"/>
    <hyperlink ref="H30" r:id="rId11"/>
    <hyperlink ref="H14" r:id="rId12"/>
    <hyperlink ref="H19" r:id="rId13"/>
    <hyperlink ref="H20" r:id="rId14"/>
    <hyperlink ref="H11" r:id="rId15"/>
    <hyperlink ref="H47" r:id="rId16"/>
    <hyperlink ref="H21" r:id="rId17"/>
    <hyperlink ref="H16" r:id="rId18"/>
    <hyperlink ref="H22" r:id="rId19"/>
    <hyperlink ref="H63" r:id="rId20"/>
    <hyperlink ref="H64" r:id="rId21"/>
    <hyperlink ref="H67" r:id="rId22"/>
    <hyperlink ref="H73" r:id="rId23"/>
  </hyperlinks>
  <pageMargins left="0.7" right="0.7" top="0.78740157499999996" bottom="0.78740157499999996" header="0" footer="0"/>
  <pageSetup paperSize="9" orientation="portrait" r:id="rId2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'C:\Users\skudrnova\AppData\Local\Microsoft\Windows\INetCache\Content.Outlook\LOL42TLI\[FIND_Chaperon 12-2021 (003).xlsx]seznam firem v DNS'!#REF!</xm:f>
          </x14:formula1>
          <xm:sqref>Y54:AB57 Y60:AB60 Z50:AB51 Z63:AB64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2021-03-25T09:42:48Z</dcterms:created>
  <dcterms:modified xsi:type="dcterms:W3CDTF">2021-12-22T09:29:03Z</dcterms:modified>
</cp:coreProperties>
</file>