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17-2022 Unimec Opakování\01 Výzva\"/>
    </mc:Choice>
  </mc:AlternateContent>
  <bookViews>
    <workbookView xWindow="0" yWindow="0" windowWidth="25125" windowHeight="12435"/>
  </bookViews>
  <sheets>
    <sheet name="17-2022" sheetId="13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3" l="1"/>
  <c r="J36" i="13"/>
  <c r="J32" i="13"/>
  <c r="J33" i="13" s="1"/>
  <c r="J28" i="13"/>
  <c r="J29" i="13" s="1"/>
  <c r="J38" i="13" l="1"/>
  <c r="J24" i="13"/>
  <c r="J23" i="13"/>
  <c r="J22" i="13"/>
  <c r="J21" i="13"/>
  <c r="J20" i="13"/>
  <c r="J16" i="13"/>
  <c r="J15" i="13"/>
  <c r="J14" i="13"/>
  <c r="J10" i="13"/>
  <c r="J9" i="13"/>
  <c r="J11" i="13" l="1"/>
  <c r="J25" i="13"/>
  <c r="J17" i="13"/>
  <c r="J5" i="13" l="1"/>
  <c r="J6" i="13" s="1"/>
  <c r="J39" i="13" s="1"/>
</calcChain>
</file>

<file path=xl/sharedStrings.xml><?xml version="1.0" encoding="utf-8"?>
<sst xmlns="http://schemas.openxmlformats.org/spreadsheetml/2006/main" count="133" uniqueCount="65">
  <si>
    <t>položka</t>
  </si>
  <si>
    <t>část 01</t>
  </si>
  <si>
    <t>část 02</t>
  </si>
  <si>
    <t>část 03</t>
  </si>
  <si>
    <t>část 04</t>
  </si>
  <si>
    <t>Popis</t>
  </si>
  <si>
    <t>Jednotková cena v Kč bez DPH</t>
  </si>
  <si>
    <t>Celková cena v Kč bez DPH</t>
  </si>
  <si>
    <t>jednotka</t>
  </si>
  <si>
    <t>celkem jednotek</t>
  </si>
  <si>
    <t>Celková cena část 03</t>
  </si>
  <si>
    <t>Celková cena část 02</t>
  </si>
  <si>
    <t>Celková cena část 01</t>
  </si>
  <si>
    <t>část 05</t>
  </si>
  <si>
    <t>ks</t>
  </si>
  <si>
    <t>část 06</t>
  </si>
  <si>
    <t>Celková cena část 06</t>
  </si>
  <si>
    <t>část 07</t>
  </si>
  <si>
    <t>N012
N105</t>
  </si>
  <si>
    <t>Analytické váhy</t>
  </si>
  <si>
    <t>Celková cena část 07</t>
  </si>
  <si>
    <t>N014
N024</t>
  </si>
  <si>
    <r>
      <t xml:space="preserve">Malý vortex na jednu zkumavku, kompaktní, univerzální malá třepačka vhodná pro protřepávání se všemi malými nádobami a mikrotitračními destičkami
</t>
    </r>
    <r>
      <rPr>
        <sz val="11"/>
        <color theme="1"/>
        <rFont val="Calibri"/>
        <family val="2"/>
        <charset val="238"/>
        <scheme val="minor"/>
      </rPr>
      <t xml:space="preserve">zvýšená chemická odolnost povrchu
identifikace platformy
rychlost třepání 0 – 3000 ot/min
spouštění dotykem nebo kontinuální provoz
důlek pro 1 zkumavku
nástavce pro zkumavky a mikrotitrační destičku
</t>
    </r>
  </si>
  <si>
    <t>PH metr</t>
  </si>
  <si>
    <t>N018
N029
N042</t>
  </si>
  <si>
    <t>N020</t>
  </si>
  <si>
    <r>
      <rPr>
        <b/>
        <sz val="11"/>
        <color theme="1"/>
        <rFont val="Calibri"/>
        <family val="2"/>
        <charset val="238"/>
        <scheme val="minor"/>
      </rPr>
      <t>Pipetovací nástavec + stojánek</t>
    </r>
    <r>
      <rPr>
        <sz val="11"/>
        <color theme="1"/>
        <rFont val="Calibri"/>
        <family val="2"/>
        <charset val="238"/>
        <scheme val="minor"/>
      </rPr>
      <t xml:space="preserve">
možnost použít plastové i skleněné pipety objemu 0,5 – 100 ml
bezpečnostní ventil proti náhodnému nasátí kapaliny
možnost volitelné rychlosti nasávání i vypouštění kapaliny
akumulátor s ochranou proti přebití
součástí dodávky nabíjecí stojánek
možnost dokoupit samostatně nabíjecí stojánek</t>
    </r>
  </si>
  <si>
    <t>N017
N103</t>
  </si>
  <si>
    <t>Míchačky, třepačky a centrifugy</t>
  </si>
  <si>
    <t>N027
N102</t>
  </si>
  <si>
    <t>set</t>
  </si>
  <si>
    <t>N030
N107</t>
  </si>
  <si>
    <r>
      <rPr>
        <b/>
        <sz val="11"/>
        <color theme="1"/>
        <rFont val="Calibri"/>
        <family val="2"/>
        <charset val="238"/>
        <scheme val="minor"/>
      </rPr>
      <t>Předvážky - Přené laboratorní váhy s velkým vážícím rozsahem</t>
    </r>
    <r>
      <rPr>
        <sz val="11"/>
        <color theme="1"/>
        <rFont val="Calibri"/>
        <family val="2"/>
        <charset val="238"/>
        <scheme val="minor"/>
      </rPr>
      <t xml:space="preserve">
• Interní automatická kalibrace zaručující vysoký stupeň přesnosti
• Podsvětlený LCD displej, výška číslic minimálně 15 mm
• Vážící deska z nerez oceli, minimálně Ø 80 mm
• Funkce: vážení, počítání kusů, tárování (odečet hmotnosti obalu), totalizace (postupné navažování) 
• Ochranný kryt proti průvanu
• Přípustná teplota prostředí: minimálně +15°C až +30°C
• váživost min. 300 g
• citlivost min. 0,001 g</t>
    </r>
  </si>
  <si>
    <t>N033
N104
N049</t>
  </si>
  <si>
    <t>N032</t>
  </si>
  <si>
    <t>N034a</t>
  </si>
  <si>
    <t>N034b</t>
  </si>
  <si>
    <t>N038</t>
  </si>
  <si>
    <t>N041</t>
  </si>
  <si>
    <t>Box pro přípravu PCR mixů</t>
  </si>
  <si>
    <t>N045</t>
  </si>
  <si>
    <r>
      <rPr>
        <b/>
        <sz val="11"/>
        <color theme="1"/>
        <rFont val="Calibri"/>
        <family val="2"/>
        <charset val="238"/>
        <scheme val="minor"/>
      </rPr>
      <t>Přenosná UV lampa - germicidní lampa UV (110W),</t>
    </r>
    <r>
      <rPr>
        <sz val="11"/>
        <color theme="1"/>
        <rFont val="Calibri"/>
        <family val="2"/>
        <charset val="238"/>
        <scheme val="minor"/>
      </rPr>
      <t xml:space="preserve"> 
• výkonné baktericidní svítidlo s ventilátorem a nuceným oběhem vzuchu
• Pojízdný germicid vybavený dvěmi UVC trubicemi s výkonem 2x 55W s počítadlem provozních hodin. 
• Životnost germicidů min. 8000 hodin. 
• Rozměry: min 112 x 21x 130 cm.
• Germicidní lampa do místnosti min. 30m2, max. 60m2, 
• povrch lampy z nerezu </t>
    </r>
  </si>
  <si>
    <r>
      <rPr>
        <b/>
        <sz val="11"/>
        <color theme="1"/>
        <rFont val="Calibri"/>
        <family val="2"/>
        <charset val="238"/>
        <scheme val="minor"/>
      </rPr>
      <t xml:space="preserve">Box pro přípravu PCR mixů </t>
    </r>
    <r>
      <rPr>
        <sz val="11"/>
        <color theme="1"/>
        <rFont val="Calibri"/>
        <family val="2"/>
        <charset val="238"/>
        <scheme val="minor"/>
      </rPr>
      <t xml:space="preserve">
Box poskytuje ochranu H35, např. ochrana proti kontaminaci při přípravě PCR směsi
</t>
    </r>
    <r>
      <rPr>
        <b/>
        <sz val="11"/>
        <color theme="1"/>
        <rFont val="Calibri"/>
        <family val="2"/>
        <charset val="238"/>
        <scheme val="minor"/>
      </rPr>
      <t xml:space="preserve">• </t>
    </r>
    <r>
      <rPr>
        <sz val="11"/>
        <color theme="1"/>
        <rFont val="Calibri"/>
        <family val="2"/>
        <charset val="238"/>
        <scheme val="minor"/>
      </rPr>
      <t>vertikální laminární proudění pro účinnou ochranu po celou dobu práce v boxu 
• polyuretanový předfiltr
• hlavní HEPA filtr, účinnost filtrace &gt; 99,99 % pro částice 0,3 μm
• v souladu s normami IEST-RP-CC002.2, ISO 14644.1 tř. 3, EN1822 (H 13)
vestavěná germicidní UV lampa pro dekontaminaci povrchů uvnitř boxu
po skončení práce, s časovačem
• polička pod UV lampou pro účinnější sterilizaci nástrojů
• polykarbonátové čelní sklo, výklopné, s bezpečnostním spínačem UV lampy
• výška otvoru: při práci alespoň 16,5 cm, při plném vyklopení alespoň 35 cm (čištění apod.) vestavené osvětlení 5000 K &gt; 800 Lux (optimální zbarvení a intenzita) 
• antimikrobiální nátěr na hlavním těle boxu snižuje riziko kontaminace uzavíratelný otvor v zadní stěně pro snadný přívod elektřiny do boxu
• rozměry vnitřní alespoň 600x530x550 mm (ŠxHxV)</t>
    </r>
  </si>
  <si>
    <r>
      <rPr>
        <b/>
        <sz val="11"/>
        <color theme="1"/>
        <rFont val="Calibri"/>
        <family val="2"/>
        <charset val="238"/>
        <scheme val="minor"/>
      </rPr>
      <t>Analytické váhy</t>
    </r>
    <r>
      <rPr>
        <sz val="11"/>
        <color theme="1"/>
        <rFont val="Calibri"/>
        <family val="2"/>
        <charset val="238"/>
        <scheme val="minor"/>
      </rPr>
      <t>, 
• Váživost 82 – 320 g, přesnost 0,1 mg
• interní automatická kalibrace nebo externí kalibrace
• procentuální vážení
• totalizace (postupné navažování)
• kontrolní vážení (High-OK-Low)
• automatický export dat po stabilizaci
• dynamické vážení (vážení živých zvířat)
• počítání kusů
• procentuální vážení
• rozměr platformy (Ø): min. 90 mm
• přesnost ≤ 0,1 mg
• úřední ověřitelnost</t>
    </r>
  </si>
  <si>
    <r>
      <rPr>
        <b/>
        <sz val="11"/>
        <color theme="1"/>
        <rFont val="Calibri"/>
        <family val="2"/>
        <charset val="238"/>
        <scheme val="minor"/>
      </rPr>
      <t>Přené laboratorní váhy s velkým vážícím rozsahem</t>
    </r>
    <r>
      <rPr>
        <sz val="11"/>
        <color theme="1"/>
        <rFont val="Calibri"/>
        <family val="2"/>
        <charset val="238"/>
        <scheme val="minor"/>
      </rPr>
      <t xml:space="preserve">
• Interní automatická kalibrace zaručující vysoký stupeň přesnosti
• Podsvětlený LCD displej, výška číslic minimálně 15 mm
• Vážící deska z nerez oceli, minimálně Ø 80 mm
• Funkce: vážení, počítání kusů, tárování (odečet hmotnosti obalu), totalizace (postupné navažování) 
• Ochranný kryt proti průvanu
• Přípustná teplota prostředí: minimálně +15°C až +30°C
• váživost min. 420 g
• citlivost min. 0,001 g</t>
    </r>
  </si>
  <si>
    <r>
      <t xml:space="preserve">Malé centrifuga
</t>
    </r>
    <r>
      <rPr>
        <sz val="11"/>
        <color theme="1"/>
        <rFont val="Calibri"/>
        <family val="2"/>
        <charset val="238"/>
        <scheme val="minor"/>
      </rPr>
      <t>Max RCF: 2 000g, Min 1900g
Max RPM: 6 000, Min 5900
Max kapacita: 8 x 1,5 / 2 ml, Min 7 x 1,5 / 2 ml
kompaktní provedení, 2 rotory</t>
    </r>
    <r>
      <rPr>
        <sz val="11"/>
        <color theme="1"/>
        <rFont val="Calibri"/>
        <family val="2"/>
        <charset val="238"/>
        <scheme val="minor"/>
      </rPr>
      <t xml:space="preserve">
redukce na mikrozkumavky 0,5 ml
4 x PCR 8-strip 0,2 ml</t>
    </r>
  </si>
  <si>
    <t>Celková cena část 05</t>
  </si>
  <si>
    <t>Identifikace nabídnutého zboží</t>
  </si>
  <si>
    <r>
      <t xml:space="preserve">Minicentrifuga pro rychlé stáčení včetně rotorů
</t>
    </r>
    <r>
      <rPr>
        <sz val="11"/>
        <color theme="1"/>
        <rFont val="Calibri"/>
        <family val="2"/>
        <charset val="238"/>
        <scheme val="minor"/>
      </rPr>
      <t>• rychlá výměna rotorů bez použití nástrojů
• 2 rotory: pro zkumavky a stripy
• 4 adaptéry na 0,2 a 0,5 ml zkumavky
• tichý provoz
• start a stop otevřením a zavřením víka
• včetně rotorů min. 8 x 1,5/2,0 ml a 32 x 0,2 ml zkumavky nebo 4 PCR stripy
• odstředivá síla 2000 x g (1000 x g pro strip rotor)
• rychlost otáček 6000 ot/min</t>
    </r>
  </si>
  <si>
    <r>
      <t xml:space="preserve">Magnetická míchačka bez ohřevu
</t>
    </r>
    <r>
      <rPr>
        <sz val="11"/>
        <color theme="1"/>
        <rFont val="Calibri"/>
        <family val="2"/>
        <charset val="238"/>
        <scheme val="minor"/>
      </rPr>
      <t>digitální displej
regulace otáček 0 – 2500 ot/min
maximální objem 1,5 litru
kruhový tvar, rozměry (průměr x výška) 180mm  x  cca 50 mm</t>
    </r>
  </si>
  <si>
    <t>N043</t>
  </si>
  <si>
    <r>
      <t xml:space="preserve">Vodní lázně (objem 25 litrů +/- 1 litr)
</t>
    </r>
    <r>
      <rPr>
        <sz val="11"/>
        <color theme="1"/>
        <rFont val="Calibri"/>
        <family val="2"/>
        <charset val="238"/>
        <scheme val="minor"/>
      </rPr>
      <t>• Použitelná pracovní hloubka: pro objem 25 l min. 15 cm
• Teplotní rozsah od okolní teploty +5 °C do 99°C
• Teplotní stabilita: ±0,15 °C 
• Možnost nastavení rozlišení teploty: 0,1 °C
• Jednoduchý podsvícený displej pro snadné ovládání
• Přesné digitální ovládání teploty s časovačem
• Nerezová vana bez vnitřních komponentů pro snadné čištění
• Integrovaný vypouštěcí šroub pro snadné vyprazdňování a čištění
• Ergonomické zapuštěné boční úchyty pro snadnou přepravu
• Protiskluzové gumové nožičky pro bezpečnou stabilitu
• Jako příslušenství ke každé lázni: 
  - plastové víko
  - stojany na skleněné varné zkumavky (ca. 60 zkumavek 100 x 16/17 mm dia)
  - ochranné médium zastavující růst řas, baktérií a dalších mikroorganismů</t>
    </r>
  </si>
  <si>
    <r>
      <rPr>
        <b/>
        <sz val="11"/>
        <color theme="1"/>
        <rFont val="Calibri"/>
        <family val="2"/>
        <charset val="238"/>
        <scheme val="minor"/>
      </rPr>
      <t>Magnetická míchačka s topnou deskou s odolností proti poškrábání a chemikáliím</t>
    </r>
    <r>
      <rPr>
        <sz val="11"/>
        <color theme="1"/>
        <rFont val="Calibri"/>
        <family val="2"/>
        <charset val="238"/>
        <scheme val="minor"/>
      </rPr>
      <t xml:space="preserve">
• nastavení teploty a otáček
• digitální displej
• maximální míchané množství – 10l
• rozsah otáček od ca. 100 – min. 1 400 ot/min s přesností nastavení ±10
• rozsah teploty pracovní plochy – 20 - +300°C s přesností nastavení ±5°C
• maximální teplota média - +250°C
• krátká doba ohřevu, topný výkon – 800W, napájení – 230V
• plynulý náběh otáček i teploty
• stabilita otáček i přes kolísání viskozity vzorků
• míchací motor s pozvolným rozběhem, bezúdržbový motor
• automatické vypnutí ohřevu při překročení teploty o 25°C nad nastavenou hodnotu
• indikátor zbytkového tepla
• samostatný spínač topení (on/off) a vizuální indikátor zapnutého topení
• uzavřené pouzdro přístroje (slouží jako ochrana před agresivními výpary a kapalinami, zabraňuje vnitřní korozi a chrání motor před poškozením)
• závit pro našroubování stojanové tyče</t>
    </r>
  </si>
  <si>
    <r>
      <t xml:space="preserve">Vodní lázně (objem 10 litrů +/- 1 litr)
• </t>
    </r>
    <r>
      <rPr>
        <sz val="11"/>
        <color theme="1"/>
        <rFont val="Calibri"/>
        <family val="2"/>
        <charset val="238"/>
        <scheme val="minor"/>
      </rPr>
      <t>Použitelná pracovní hloubka: pro objem 10 l min. 10 cm,
• Teplotní rozsah od okolní teploty +5 °C do 99°C
• Teplotní stabilita: ±0,15 °C 
• Možnost nastavení rozlišení teploty: 0,1 °C
• Jednoduchý podsvícený displej pro snadné ovládání
• Přesné digitální ovládání teploty s časovačem
• Nerezová vana bez vnitřních komponentů pro snadné čištění
• Integrovaný vypouštěcí šroub pro snadné vyprazdňování a čištění
• Ergonomické zapuštěné boční úchyty pro snadnou přepravu
• Protiskluzové gumové nožičky pro bezpečnou stabilitu
• Jako příslušenství ke každé lázni: 
  - plastové víko
  - stojany na skleněné varné zkumavky (ca. 60 zkumavek 100 x 16/17 mm dia)
  - ochranné médium zastavující růst řas, baktérií a dalších mikroorganismů</t>
    </r>
  </si>
  <si>
    <t>Elektronické pipetovací nástavce</t>
  </si>
  <si>
    <r>
      <rPr>
        <b/>
        <sz val="11"/>
        <color theme="1"/>
        <rFont val="Calibri"/>
        <family val="2"/>
        <charset val="238"/>
        <scheme val="minor"/>
      </rPr>
      <t>pH metr</t>
    </r>
    <r>
      <rPr>
        <sz val="11"/>
        <color theme="1"/>
        <rFont val="Calibri"/>
        <family val="2"/>
        <charset val="238"/>
        <scheme val="minor"/>
      </rPr>
      <t xml:space="preserve">
Malý stolní přístroj s intuitivním jednoduchým ovládáním
Měří pH, oxidačně-redukční potenciál a teplotu
Přehledný displej zobrazující měřené údaje, stav elektrody, stabilitu, kalibrační hodnoty, současné zobrazování měřených hodnot
Rozsah měření -2,000 až +19,999 pH, rozlišení 0,001/0,01/0,1 pH, přesnost +/- 0,003 pH
Rozsah měření napětí +/- 1999,9 mV, rozlišení 0,1 mV, přesnost +/- 0,2 mV
Rozsah měření teploty 0 až 100 oC, rozlišení 0,1 oC, přesnost +/- 0,2 oC
Kalibrace pH: minimálně tříbodová, s rozlišením 0,003 pH
Automatické rozpoznání pufru standardního nebo s možností pufru vlastního
Paměť: minimálně 500 hodnot
USB konektor
Elektrody připojitelné přes BNC konektor (alespoň 2 BNC vstupy)
Teplotní kompenzace: automatická nebo manuální
Součástí balení: síťový adaptér, držák elektrod, univerzální kombinovaná pH elektroda, teplotní sonda, kalibrační pufry, náhradní elektrolyt, návod
</t>
    </r>
  </si>
  <si>
    <t>zstropovat</t>
  </si>
  <si>
    <t>Vodní lázně</t>
  </si>
  <si>
    <t>UV Lampa</t>
  </si>
  <si>
    <t xml:space="preserve">část 01
</t>
  </si>
  <si>
    <t xml:space="preserve">část 04
</t>
  </si>
  <si>
    <r>
      <rPr>
        <b/>
        <sz val="11"/>
        <color theme="1"/>
        <rFont val="Calibri"/>
        <family val="2"/>
        <charset val="238"/>
        <scheme val="minor"/>
      </rPr>
      <t>Elektronický pipetovací nástavec</t>
    </r>
    <r>
      <rPr>
        <sz val="11"/>
        <color theme="1"/>
        <rFont val="Calibri"/>
        <family val="2"/>
        <charset val="238"/>
        <scheme val="minor"/>
      </rPr>
      <t xml:space="preserve">
• Elektronický pipetovací nástavec pro pipety v objemech 1 – 100 mL
• LCD displej
• Možnost gravitačního vypuštění
• Regulovatelná rychlost pipetování
• Vhodný pro skleněné a plastové pipety
• Napájení 220 V
• Vyměnitelný hydrofóbní 0.45µm filtr
• Baterie: lithiové
• Doba užívání nabitých baterií (min. 8 hodin)
• Dodání včetně nabíječky/nabíjecího stojánku
</t>
    </r>
  </si>
  <si>
    <t>Specifikace zboží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</si>
  <si>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</si>
  <si>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Celková cena část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</si>
</sst>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-&quot;Kč&quot;"/>
    <numFmt numFmtId="165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ashed">
        <color rgb="FF80808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rgb="FF80808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5" fillId="3" borderId="1" xfId="0" applyFont="1" applyFill="1" applyBorder="1" applyAlignment="1">
      <alignment horizontal="center" wrapText="1"/>
    </xf>
    <xf numFmtId="0" fontId="1" fillId="0" borderId="2" xfId="0" applyFont="1" applyBorder="1"/>
    <xf numFmtId="0" fontId="5" fillId="3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0" borderId="13" xfId="0" applyBorder="1"/>
    <xf numFmtId="0" fontId="1" fillId="0" borderId="14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0" xfId="0" applyBorder="1"/>
    <xf numFmtId="0" fontId="0" fillId="0" borderId="0" xfId="0" applyBorder="1" applyAlignment="1">
      <alignment wrapText="1"/>
    </xf>
    <xf numFmtId="0" fontId="1" fillId="0" borderId="16" xfId="0" applyFont="1" applyBorder="1"/>
    <xf numFmtId="0" fontId="0" fillId="0" borderId="0" xfId="0" applyFill="1" applyBorder="1" applyAlignment="1">
      <alignment vertical="center" wrapText="1"/>
    </xf>
    <xf numFmtId="164" fontId="1" fillId="4" borderId="22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/>
    </xf>
    <xf numFmtId="0" fontId="0" fillId="0" borderId="0" xfId="0" applyAlignment="1">
      <alignment wrapText="1" shrinkToFit="1"/>
    </xf>
    <xf numFmtId="0" fontId="0" fillId="0" borderId="8" xfId="0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0" fillId="0" borderId="23" xfId="0" applyFill="1" applyBorder="1"/>
    <xf numFmtId="43" fontId="1" fillId="4" borderId="19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wrapText="1" shrinkToFit="1"/>
    </xf>
    <xf numFmtId="0" fontId="0" fillId="0" borderId="0" xfId="0" applyFill="1" applyBorder="1"/>
    <xf numFmtId="0" fontId="0" fillId="0" borderId="0" xfId="0" applyFill="1"/>
    <xf numFmtId="165" fontId="0" fillId="0" borderId="0" xfId="0" applyNumberFormat="1"/>
    <xf numFmtId="43" fontId="0" fillId="2" borderId="1" xfId="1" applyFont="1" applyFill="1" applyBorder="1"/>
    <xf numFmtId="43" fontId="0" fillId="0" borderId="5" xfId="1" applyFont="1" applyBorder="1"/>
    <xf numFmtId="43" fontId="1" fillId="4" borderId="15" xfId="1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0" borderId="8" xfId="0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43" fontId="0" fillId="0" borderId="24" xfId="1" applyFont="1" applyBorder="1" applyAlignment="1">
      <alignment vertical="center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43" fontId="0" fillId="0" borderId="24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3" fontId="0" fillId="0" borderId="5" xfId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3" fontId="0" fillId="0" borderId="5" xfId="1" applyFont="1" applyBorder="1" applyAlignment="1">
      <alignment horizontal="right" vertical="center"/>
    </xf>
    <xf numFmtId="43" fontId="2" fillId="2" borderId="1" xfId="1" applyFont="1" applyFill="1" applyBorder="1" applyAlignment="1" applyProtection="1">
      <alignment horizontal="right" vertical="center"/>
      <protection locked="0"/>
    </xf>
    <xf numFmtId="43" fontId="0" fillId="2" borderId="8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right" vertical="center"/>
    </xf>
    <xf numFmtId="43" fontId="0" fillId="2" borderId="8" xfId="1" applyFont="1" applyFill="1" applyBorder="1" applyAlignment="1">
      <alignment horizontal="right" vertical="center"/>
    </xf>
    <xf numFmtId="0" fontId="1" fillId="5" borderId="25" xfId="0" applyFont="1" applyFill="1" applyBorder="1" applyAlignment="1" applyProtection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6" borderId="0" xfId="0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0" fillId="8" borderId="0" xfId="0" applyFill="1" applyBorder="1" applyAlignment="1">
      <alignment vertical="center" wrapText="1"/>
    </xf>
    <xf numFmtId="0" fontId="0" fillId="7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/>
    <xf numFmtId="43" fontId="0" fillId="0" borderId="24" xfId="1" applyFont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4" fontId="0" fillId="2" borderId="1" xfId="0" applyNumberFormat="1" applyFill="1" applyBorder="1" applyAlignment="1" applyProtection="1">
      <alignment vertical="center"/>
      <protection locked="0"/>
    </xf>
    <xf numFmtId="43" fontId="0" fillId="0" borderId="0" xfId="1" applyFont="1" applyFill="1" applyAlignment="1">
      <alignment horizontal="right" wrapText="1" shrinkToFit="1"/>
    </xf>
    <xf numFmtId="0" fontId="0" fillId="0" borderId="0" xfId="0" applyFill="1" applyAlignment="1">
      <alignment horizontal="center" wrapText="1" shrinkToFit="1"/>
    </xf>
    <xf numFmtId="0" fontId="0" fillId="4" borderId="1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7" fillId="0" borderId="0" xfId="0" applyFont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43" fontId="2" fillId="2" borderId="1" xfId="1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07-2022,%2008-2022,%2011-2022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UHE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B14">
            <v>1.2097372900000001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topLeftCell="C1" zoomScale="90" zoomScaleNormal="90" workbookViewId="0">
      <selection activeCell="G5" sqref="G5 I5"/>
    </sheetView>
  </sheetViews>
  <sheetFormatPr defaultRowHeight="15" x14ac:dyDescent="0.25"/>
  <cols>
    <col min="3" max="3" width="8.85546875" style="32"/>
    <col min="5" max="5" width="70.42578125" customWidth="1"/>
    <col min="8" max="8" width="48.5703125" customWidth="1"/>
    <col min="9" max="9" width="11.7109375" customWidth="1"/>
    <col min="10" max="10" width="18.28515625" customWidth="1"/>
    <col min="11" max="11" width="20.28515625" bestFit="1" customWidth="1"/>
    <col min="12" max="12" width="13.7109375" bestFit="1" customWidth="1"/>
  </cols>
  <sheetData>
    <row r="1" spans="2:11" ht="40.5" customHeight="1" x14ac:dyDescent="0.25">
      <c r="C1" s="30"/>
      <c r="D1" s="82" t="s">
        <v>62</v>
      </c>
      <c r="E1" s="82"/>
      <c r="F1" s="82"/>
      <c r="G1" s="82"/>
      <c r="H1" s="82"/>
      <c r="I1" s="82"/>
      <c r="J1" s="82"/>
    </row>
    <row r="2" spans="2:11" s="32" customFormat="1" ht="51.6" customHeight="1" thickBot="1" x14ac:dyDescent="0.3">
      <c r="B2" s="75"/>
      <c r="C2" s="75"/>
      <c r="D2" s="83" t="s">
        <v>63</v>
      </c>
      <c r="E2" s="83"/>
      <c r="F2" s="83"/>
      <c r="G2" s="83"/>
      <c r="H2" s="83"/>
      <c r="I2" s="83"/>
      <c r="J2" s="83"/>
    </row>
    <row r="3" spans="2:11" x14ac:dyDescent="0.25">
      <c r="B3" s="2"/>
      <c r="C3" s="31"/>
      <c r="D3" s="7" t="s">
        <v>1</v>
      </c>
      <c r="E3" s="8" t="s">
        <v>23</v>
      </c>
      <c r="F3" s="8"/>
      <c r="G3" s="8"/>
      <c r="H3" s="8"/>
      <c r="I3" s="8"/>
      <c r="J3" s="9"/>
    </row>
    <row r="4" spans="2:11" ht="45" x14ac:dyDescent="0.25">
      <c r="B4" s="2"/>
      <c r="C4" s="31"/>
      <c r="D4" s="10" t="s">
        <v>0</v>
      </c>
      <c r="E4" s="5" t="s">
        <v>5</v>
      </c>
      <c r="F4" s="5" t="s">
        <v>8</v>
      </c>
      <c r="G4" s="5" t="s">
        <v>9</v>
      </c>
      <c r="H4" s="5" t="s">
        <v>47</v>
      </c>
      <c r="I4" s="5" t="s">
        <v>6</v>
      </c>
      <c r="J4" s="11" t="s">
        <v>7</v>
      </c>
    </row>
    <row r="5" spans="2:11" ht="270.75" thickBot="1" x14ac:dyDescent="0.3">
      <c r="B5" s="62" t="s">
        <v>24</v>
      </c>
      <c r="C5" s="68" t="s">
        <v>59</v>
      </c>
      <c r="D5" s="27">
        <v>1</v>
      </c>
      <c r="E5" s="25" t="s">
        <v>55</v>
      </c>
      <c r="F5" s="53" t="s">
        <v>14</v>
      </c>
      <c r="G5" s="72">
        <v>17</v>
      </c>
      <c r="H5" s="85"/>
      <c r="I5" s="56">
        <v>0</v>
      </c>
      <c r="J5" s="71">
        <f>G5*I5</f>
        <v>0</v>
      </c>
    </row>
    <row r="6" spans="2:11" ht="15.75" thickBot="1" x14ac:dyDescent="0.3">
      <c r="D6" s="3"/>
      <c r="E6" s="4"/>
      <c r="F6" s="4"/>
      <c r="G6" s="76" t="s">
        <v>12</v>
      </c>
      <c r="H6" s="77"/>
      <c r="I6" s="78"/>
      <c r="J6" s="28">
        <f>SUM(J5)</f>
        <v>0</v>
      </c>
    </row>
    <row r="7" spans="2:11" x14ac:dyDescent="0.25">
      <c r="B7" s="2"/>
      <c r="C7" s="31"/>
      <c r="D7" s="7" t="s">
        <v>2</v>
      </c>
      <c r="E7" s="8" t="s">
        <v>57</v>
      </c>
      <c r="F7" s="8"/>
      <c r="G7" s="8"/>
      <c r="H7" s="8"/>
      <c r="I7" s="8"/>
      <c r="J7" s="9"/>
    </row>
    <row r="8" spans="2:11" ht="45.75" thickBot="1" x14ac:dyDescent="0.3">
      <c r="B8" s="2"/>
      <c r="C8" s="31"/>
      <c r="D8" s="10" t="s">
        <v>0</v>
      </c>
      <c r="E8" s="5" t="s">
        <v>5</v>
      </c>
      <c r="F8" s="5" t="s">
        <v>8</v>
      </c>
      <c r="G8" s="5" t="s">
        <v>9</v>
      </c>
      <c r="H8" s="5" t="s">
        <v>47</v>
      </c>
      <c r="I8" s="5" t="s">
        <v>6</v>
      </c>
      <c r="J8" s="11" t="s">
        <v>7</v>
      </c>
    </row>
    <row r="9" spans="2:11" ht="225.75" thickBot="1" x14ac:dyDescent="0.3">
      <c r="B9" s="59" t="s">
        <v>35</v>
      </c>
      <c r="C9" s="23" t="s">
        <v>2</v>
      </c>
      <c r="D9" s="60">
        <v>1</v>
      </c>
      <c r="E9" s="22" t="s">
        <v>53</v>
      </c>
      <c r="F9" s="29" t="s">
        <v>14</v>
      </c>
      <c r="G9" s="44">
        <v>8</v>
      </c>
      <c r="H9" s="84"/>
      <c r="I9" s="55">
        <v>0</v>
      </c>
      <c r="J9" s="54">
        <f>G9*I9</f>
        <v>0</v>
      </c>
      <c r="K9" s="24"/>
    </row>
    <row r="10" spans="2:11" ht="225.75" thickBot="1" x14ac:dyDescent="0.3">
      <c r="B10" s="59" t="s">
        <v>36</v>
      </c>
      <c r="C10" s="31" t="s">
        <v>2</v>
      </c>
      <c r="D10" s="61">
        <v>2</v>
      </c>
      <c r="E10" s="22" t="s">
        <v>51</v>
      </c>
      <c r="F10" s="29" t="s">
        <v>14</v>
      </c>
      <c r="G10" s="44">
        <v>2</v>
      </c>
      <c r="H10" s="84"/>
      <c r="I10" s="55">
        <v>0</v>
      </c>
      <c r="J10" s="54">
        <f>G10*I10</f>
        <v>0</v>
      </c>
      <c r="K10" s="24"/>
    </row>
    <row r="11" spans="2:11" ht="15.75" thickBot="1" x14ac:dyDescent="0.3">
      <c r="D11" s="3"/>
      <c r="E11" s="4"/>
      <c r="F11" s="4"/>
      <c r="G11" s="76" t="s">
        <v>11</v>
      </c>
      <c r="H11" s="77"/>
      <c r="I11" s="78"/>
      <c r="J11" s="28">
        <f>SUM(J9:J10)</f>
        <v>0</v>
      </c>
      <c r="K11" t="s">
        <v>56</v>
      </c>
    </row>
    <row r="12" spans="2:11" x14ac:dyDescent="0.25">
      <c r="B12" s="2"/>
      <c r="C12" s="31"/>
      <c r="D12" s="7" t="s">
        <v>3</v>
      </c>
      <c r="E12" s="8" t="s">
        <v>19</v>
      </c>
      <c r="F12" s="8"/>
      <c r="G12" s="8"/>
      <c r="H12" s="8"/>
      <c r="I12" s="8"/>
      <c r="J12" s="9"/>
      <c r="K12" s="24"/>
    </row>
    <row r="13" spans="2:11" ht="45" x14ac:dyDescent="0.25">
      <c r="B13" s="2"/>
      <c r="C13" s="31"/>
      <c r="D13" s="10" t="s">
        <v>0</v>
      </c>
      <c r="E13" s="5" t="s">
        <v>5</v>
      </c>
      <c r="F13" s="5" t="s">
        <v>8</v>
      </c>
      <c r="G13" s="5" t="s">
        <v>9</v>
      </c>
      <c r="H13" s="5" t="s">
        <v>47</v>
      </c>
      <c r="I13" s="5" t="s">
        <v>6</v>
      </c>
      <c r="J13" s="11" t="s">
        <v>7</v>
      </c>
      <c r="K13" s="24"/>
    </row>
    <row r="14" spans="2:11" ht="195" x14ac:dyDescent="0.25">
      <c r="B14" s="66" t="s">
        <v>18</v>
      </c>
      <c r="C14" s="31" t="s">
        <v>3</v>
      </c>
      <c r="D14" s="60">
        <v>1</v>
      </c>
      <c r="E14" s="1" t="s">
        <v>43</v>
      </c>
      <c r="F14" s="29" t="s">
        <v>14</v>
      </c>
      <c r="G14" s="51">
        <v>2</v>
      </c>
      <c r="H14" s="86"/>
      <c r="I14" s="49">
        <v>0</v>
      </c>
      <c r="J14" s="50">
        <f>G14*I14</f>
        <v>0</v>
      </c>
      <c r="K14" s="24"/>
    </row>
    <row r="15" spans="2:11" ht="150" x14ac:dyDescent="0.25">
      <c r="B15" s="19" t="s">
        <v>33</v>
      </c>
      <c r="C15" s="31" t="s">
        <v>3</v>
      </c>
      <c r="D15" s="60">
        <v>2</v>
      </c>
      <c r="E15" s="1" t="s">
        <v>32</v>
      </c>
      <c r="F15" s="29" t="s">
        <v>14</v>
      </c>
      <c r="G15" s="51">
        <v>7</v>
      </c>
      <c r="H15" s="86"/>
      <c r="I15" s="49">
        <v>0</v>
      </c>
      <c r="J15" s="50">
        <f>G15*I15</f>
        <v>0</v>
      </c>
      <c r="K15" s="24"/>
    </row>
    <row r="16" spans="2:11" ht="150.75" thickBot="1" x14ac:dyDescent="0.3">
      <c r="B16" s="19" t="s">
        <v>38</v>
      </c>
      <c r="C16" s="31" t="s">
        <v>3</v>
      </c>
      <c r="D16" s="37">
        <v>3</v>
      </c>
      <c r="E16" s="25" t="s">
        <v>44</v>
      </c>
      <c r="F16" s="48" t="s">
        <v>14</v>
      </c>
      <c r="G16" s="42">
        <v>10</v>
      </c>
      <c r="H16" s="85"/>
      <c r="I16" s="46">
        <v>0</v>
      </c>
      <c r="J16" s="45">
        <f>G16*I16</f>
        <v>0</v>
      </c>
      <c r="K16" s="24"/>
    </row>
    <row r="17" spans="2:11" ht="15.75" thickBot="1" x14ac:dyDescent="0.3">
      <c r="B17" s="2"/>
      <c r="C17" s="31"/>
      <c r="D17" s="12"/>
      <c r="E17" s="13"/>
      <c r="F17" s="13"/>
      <c r="G17" s="79" t="s">
        <v>10</v>
      </c>
      <c r="H17" s="80"/>
      <c r="I17" s="81"/>
      <c r="J17" s="36">
        <f>SUM(J14:J16)</f>
        <v>0</v>
      </c>
      <c r="K17" s="74"/>
    </row>
    <row r="18" spans="2:11" x14ac:dyDescent="0.25">
      <c r="B18" s="2"/>
      <c r="C18" s="31"/>
      <c r="D18" s="7" t="s">
        <v>4</v>
      </c>
      <c r="E18" s="8" t="s">
        <v>28</v>
      </c>
      <c r="F18" s="8"/>
      <c r="G18" s="8"/>
      <c r="H18" s="8"/>
      <c r="I18" s="8"/>
      <c r="J18" s="9"/>
      <c r="K18" s="24"/>
    </row>
    <row r="19" spans="2:11" ht="45" x14ac:dyDescent="0.25">
      <c r="B19" s="2"/>
      <c r="C19" s="31"/>
      <c r="D19" s="10" t="s">
        <v>0</v>
      </c>
      <c r="E19" s="5" t="s">
        <v>5</v>
      </c>
      <c r="F19" s="5" t="s">
        <v>8</v>
      </c>
      <c r="G19" s="5" t="s">
        <v>9</v>
      </c>
      <c r="H19" s="5" t="s">
        <v>47</v>
      </c>
      <c r="I19" s="5" t="s">
        <v>6</v>
      </c>
      <c r="J19" s="11" t="s">
        <v>7</v>
      </c>
      <c r="K19" s="24"/>
    </row>
    <row r="20" spans="2:11" ht="75" x14ac:dyDescent="0.25">
      <c r="B20" s="67" t="s">
        <v>21</v>
      </c>
      <c r="C20" s="31" t="s">
        <v>60</v>
      </c>
      <c r="D20" s="60">
        <v>1</v>
      </c>
      <c r="E20" s="15" t="s">
        <v>49</v>
      </c>
      <c r="F20" s="29" t="s">
        <v>14</v>
      </c>
      <c r="G20" s="43">
        <v>6</v>
      </c>
      <c r="H20" s="86"/>
      <c r="I20" s="57">
        <v>0</v>
      </c>
      <c r="J20" s="54">
        <f>G20*I20</f>
        <v>0</v>
      </c>
      <c r="K20" s="24"/>
    </row>
    <row r="21" spans="2:11" ht="150" x14ac:dyDescent="0.25">
      <c r="B21" s="17" t="s">
        <v>27</v>
      </c>
      <c r="C21" s="31" t="s">
        <v>4</v>
      </c>
      <c r="D21" s="60">
        <v>2</v>
      </c>
      <c r="E21" s="15" t="s">
        <v>22</v>
      </c>
      <c r="F21" s="29" t="s">
        <v>14</v>
      </c>
      <c r="G21" s="43">
        <v>4</v>
      </c>
      <c r="H21" s="86"/>
      <c r="I21" s="57">
        <v>0</v>
      </c>
      <c r="J21" s="54">
        <f>G21*I21</f>
        <v>0</v>
      </c>
      <c r="K21" s="24"/>
    </row>
    <row r="22" spans="2:11" ht="105" x14ac:dyDescent="0.25">
      <c r="B22" s="17" t="s">
        <v>29</v>
      </c>
      <c r="C22" s="31" t="s">
        <v>4</v>
      </c>
      <c r="D22" s="60">
        <v>3</v>
      </c>
      <c r="E22" s="15" t="s">
        <v>45</v>
      </c>
      <c r="F22" s="52" t="s">
        <v>14</v>
      </c>
      <c r="G22" s="43">
        <v>6</v>
      </c>
      <c r="H22" s="86"/>
      <c r="I22" s="57">
        <v>0</v>
      </c>
      <c r="J22" s="54">
        <f>G22*I22</f>
        <v>0</v>
      </c>
      <c r="K22" s="24"/>
    </row>
    <row r="23" spans="2:11" ht="135" x14ac:dyDescent="0.25">
      <c r="B23" s="17" t="s">
        <v>40</v>
      </c>
      <c r="C23" s="31" t="s">
        <v>4</v>
      </c>
      <c r="D23" s="60">
        <v>4</v>
      </c>
      <c r="E23" s="15" t="s">
        <v>48</v>
      </c>
      <c r="F23" s="52" t="s">
        <v>14</v>
      </c>
      <c r="G23" s="43">
        <v>2</v>
      </c>
      <c r="H23" s="86"/>
      <c r="I23" s="57">
        <v>0</v>
      </c>
      <c r="J23" s="54">
        <f>G23*I23</f>
        <v>0</v>
      </c>
      <c r="K23" s="24"/>
    </row>
    <row r="24" spans="2:11" ht="285" x14ac:dyDescent="0.25">
      <c r="B24" s="31" t="s">
        <v>50</v>
      </c>
      <c r="C24" s="31" t="s">
        <v>4</v>
      </c>
      <c r="D24" s="60">
        <v>5</v>
      </c>
      <c r="E24" s="15" t="s">
        <v>52</v>
      </c>
      <c r="F24" s="52" t="s">
        <v>14</v>
      </c>
      <c r="G24" s="43">
        <v>16</v>
      </c>
      <c r="H24" s="86"/>
      <c r="I24" s="57">
        <v>0</v>
      </c>
      <c r="J24" s="54">
        <f>G24*I24</f>
        <v>0</v>
      </c>
      <c r="K24" s="24"/>
    </row>
    <row r="25" spans="2:11" ht="15.75" thickBot="1" x14ac:dyDescent="0.3">
      <c r="D25" s="3"/>
      <c r="E25" s="4"/>
      <c r="F25" s="4"/>
      <c r="G25" s="76" t="s">
        <v>64</v>
      </c>
      <c r="H25" s="77"/>
      <c r="I25" s="78"/>
      <c r="J25" s="28">
        <f>SUM(J20:J24)</f>
        <v>0</v>
      </c>
    </row>
    <row r="26" spans="2:11" x14ac:dyDescent="0.25">
      <c r="B26" s="2"/>
      <c r="C26" s="31"/>
      <c r="D26" s="7" t="s">
        <v>13</v>
      </c>
      <c r="E26" s="8" t="s">
        <v>58</v>
      </c>
      <c r="F26" s="8"/>
      <c r="G26" s="8"/>
      <c r="H26" s="8"/>
      <c r="I26" s="8"/>
      <c r="J26" s="9"/>
    </row>
    <row r="27" spans="2:11" ht="45.75" x14ac:dyDescent="0.3">
      <c r="B27" s="2"/>
      <c r="C27" s="69"/>
      <c r="D27" s="10" t="s">
        <v>0</v>
      </c>
      <c r="E27" s="5" t="s">
        <v>5</v>
      </c>
      <c r="F27" s="5" t="s">
        <v>8</v>
      </c>
      <c r="G27" s="5" t="s">
        <v>9</v>
      </c>
      <c r="H27" s="5" t="s">
        <v>47</v>
      </c>
      <c r="I27" s="5" t="s">
        <v>6</v>
      </c>
      <c r="J27" s="11" t="s">
        <v>7</v>
      </c>
    </row>
    <row r="28" spans="2:11" ht="120" x14ac:dyDescent="0.25">
      <c r="B28" s="39" t="s">
        <v>31</v>
      </c>
      <c r="C28" s="68" t="s">
        <v>13</v>
      </c>
      <c r="D28" s="16">
        <v>1</v>
      </c>
      <c r="E28" s="1" t="s">
        <v>41</v>
      </c>
      <c r="F28" s="26" t="s">
        <v>14</v>
      </c>
      <c r="G28" s="14">
        <v>3</v>
      </c>
      <c r="H28" s="86"/>
      <c r="I28" s="34">
        <v>0</v>
      </c>
      <c r="J28" s="35">
        <f>G28*I28</f>
        <v>0</v>
      </c>
    </row>
    <row r="29" spans="2:11" ht="15.75" thickBot="1" x14ac:dyDescent="0.3">
      <c r="B29" s="2"/>
      <c r="C29" s="31"/>
      <c r="E29" s="6"/>
      <c r="F29" s="6"/>
      <c r="G29" s="76" t="s">
        <v>46</v>
      </c>
      <c r="H29" s="77"/>
      <c r="I29" s="78"/>
      <c r="J29" s="20">
        <f>SUM(J28:J28)</f>
        <v>0</v>
      </c>
    </row>
    <row r="30" spans="2:11" x14ac:dyDescent="0.25">
      <c r="D30" s="7" t="s">
        <v>15</v>
      </c>
      <c r="E30" s="8" t="s">
        <v>39</v>
      </c>
      <c r="F30" s="8"/>
      <c r="G30" s="8"/>
      <c r="H30" s="8"/>
      <c r="I30" s="8"/>
      <c r="J30" s="9"/>
    </row>
    <row r="31" spans="2:11" ht="45" x14ac:dyDescent="0.25">
      <c r="D31" s="10" t="s">
        <v>0</v>
      </c>
      <c r="E31" s="5" t="s">
        <v>5</v>
      </c>
      <c r="F31" s="5" t="s">
        <v>8</v>
      </c>
      <c r="G31" s="5" t="s">
        <v>9</v>
      </c>
      <c r="H31" s="5" t="s">
        <v>47</v>
      </c>
      <c r="I31" s="5" t="s">
        <v>6</v>
      </c>
      <c r="J31" s="11" t="s">
        <v>7</v>
      </c>
    </row>
    <row r="32" spans="2:11" ht="270.75" thickBot="1" x14ac:dyDescent="0.3">
      <c r="B32" s="38" t="s">
        <v>34</v>
      </c>
      <c r="C32" s="68" t="s">
        <v>15</v>
      </c>
      <c r="D32" s="27">
        <v>1</v>
      </c>
      <c r="E32" s="25" t="s">
        <v>42</v>
      </c>
      <c r="F32" s="41" t="s">
        <v>14</v>
      </c>
      <c r="G32" s="40">
        <v>1</v>
      </c>
      <c r="H32" s="85"/>
      <c r="I32" s="58">
        <v>0</v>
      </c>
      <c r="J32" s="47">
        <f>G32*I32</f>
        <v>0</v>
      </c>
    </row>
    <row r="33" spans="2:11" ht="15.75" thickBot="1" x14ac:dyDescent="0.3">
      <c r="B33" s="2"/>
      <c r="C33" s="31"/>
      <c r="E33" s="6"/>
      <c r="F33" s="6"/>
      <c r="G33" s="76" t="s">
        <v>16</v>
      </c>
      <c r="H33" s="77"/>
      <c r="I33" s="78"/>
      <c r="J33" s="20">
        <f>SUM(J32:J32)</f>
        <v>0</v>
      </c>
    </row>
    <row r="34" spans="2:11" x14ac:dyDescent="0.25">
      <c r="D34" s="7" t="s">
        <v>17</v>
      </c>
      <c r="E34" s="8" t="s">
        <v>54</v>
      </c>
      <c r="F34" s="8"/>
      <c r="G34" s="8"/>
      <c r="H34" s="8"/>
      <c r="I34" s="8"/>
      <c r="J34" s="9"/>
    </row>
    <row r="35" spans="2:11" ht="45.75" x14ac:dyDescent="0.3">
      <c r="C35" s="70"/>
      <c r="D35" s="10" t="s">
        <v>0</v>
      </c>
      <c r="E35" s="5" t="s">
        <v>5</v>
      </c>
      <c r="F35" s="5" t="s">
        <v>8</v>
      </c>
      <c r="G35" s="5" t="s">
        <v>9</v>
      </c>
      <c r="H35" s="5" t="s">
        <v>47</v>
      </c>
      <c r="I35" s="5" t="s">
        <v>6</v>
      </c>
      <c r="J35" s="11" t="s">
        <v>7</v>
      </c>
    </row>
    <row r="36" spans="2:11" ht="180" x14ac:dyDescent="0.25">
      <c r="B36" s="63" t="s">
        <v>37</v>
      </c>
      <c r="C36" s="68" t="s">
        <v>17</v>
      </c>
      <c r="D36" s="16">
        <v>1</v>
      </c>
      <c r="E36" s="21" t="s">
        <v>61</v>
      </c>
      <c r="F36" s="29" t="s">
        <v>30</v>
      </c>
      <c r="G36" s="65">
        <v>12</v>
      </c>
      <c r="H36" s="86"/>
      <c r="I36" s="73">
        <v>0</v>
      </c>
      <c r="J36" s="64">
        <f>G36*I36</f>
        <v>0</v>
      </c>
    </row>
    <row r="37" spans="2:11" ht="105" x14ac:dyDescent="0.25">
      <c r="B37" s="63" t="s">
        <v>25</v>
      </c>
      <c r="C37" s="68" t="s">
        <v>17</v>
      </c>
      <c r="D37" s="16">
        <v>2</v>
      </c>
      <c r="E37" s="21" t="s">
        <v>26</v>
      </c>
      <c r="F37" s="29" t="s">
        <v>14</v>
      </c>
      <c r="G37" s="65">
        <v>3</v>
      </c>
      <c r="H37" s="87"/>
      <c r="I37" s="73">
        <v>0</v>
      </c>
      <c r="J37" s="64">
        <f>G37*I37</f>
        <v>0</v>
      </c>
    </row>
    <row r="38" spans="2:11" ht="15.75" thickBot="1" x14ac:dyDescent="0.3">
      <c r="D38" s="3"/>
      <c r="E38" s="18"/>
      <c r="F38" s="18"/>
      <c r="G38" s="76" t="s">
        <v>20</v>
      </c>
      <c r="H38" s="77"/>
      <c r="I38" s="78"/>
      <c r="J38" s="28">
        <f>SUM(J36:J37)</f>
        <v>0</v>
      </c>
    </row>
    <row r="39" spans="2:11" x14ac:dyDescent="0.25">
      <c r="J39" s="33">
        <f>SUM(J38+J33+J29+J25+J17+J11+J6)</f>
        <v>0</v>
      </c>
      <c r="K39" s="33"/>
    </row>
  </sheetData>
  <sheetProtection algorithmName="SHA-512" hashValue="NkwF/qHS1mQRjSLfo9OARJbLDLqGRkZ4jkU7af6zp+2DyKxPyC3ukDJPAGBGRDUGxsaNjDh8F+lfxnVAYcd9ew==" saltValue="U68X37zz3OpiProGPbImuA==" spinCount="100000" sheet="1" objects="1" scenarios="1"/>
  <protectedRanges>
    <protectedRange sqref="H5:I5 H9:I10 H14:I16 H20:I24 H28:I28 H32:I32 H36:I37" name="dodavatel"/>
    <protectedRange algorithmName="SHA-512" hashValue="lVoTc5nZyzEYcSaTeGjMa8GIfjHxczVnKiYJwARaEhdFL0NmfEC5oG1AwWFuMriQD/8i4AximtIZJnHVzg1khw==" saltValue="0u1redgYF7o60krPn2ByoA==" spinCount="100000" sqref="D2:I2" name="Administrátor_2_1_2_2"/>
    <protectedRange algorithmName="SHA-512" hashValue="lVoTc5nZyzEYcSaTeGjMa8GIfjHxczVnKiYJwARaEhdFL0NmfEC5oG1AwWFuMriQD/8i4AximtIZJnHVzg1khw==" saltValue="0u1redgYF7o60krPn2ByoA==" spinCount="100000" sqref="D1:I1" name="Administrátor_1_2_1"/>
  </protectedRanges>
  <mergeCells count="9">
    <mergeCell ref="G6:I6"/>
    <mergeCell ref="G17:I17"/>
    <mergeCell ref="G29:I29"/>
    <mergeCell ref="G38:I38"/>
    <mergeCell ref="G11:I11"/>
    <mergeCell ref="G33:I33"/>
    <mergeCell ref="G25:I25"/>
    <mergeCell ref="D1:J1"/>
    <mergeCell ref="D2:J2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17-2022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cp:lastPrinted>2022-04-11T06:53:15Z</cp:lastPrinted>
  <dcterms:created xsi:type="dcterms:W3CDTF">2022-03-02T09:25:12Z</dcterms:created>
  <dcterms:modified xsi:type="dcterms:W3CDTF">2022-10-03T09:33:05Z</dcterms:modified>
</cp:coreProperties>
</file>