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tabRatio="500" activeTab="0"/>
  </bookViews>
  <sheets>
    <sheet name="Tabulka nabídkové ceny" sheetId="1" r:id="rId1"/>
    <sheet name="Obecná část" sheetId="2" r:id="rId2"/>
    <sheet name="1 Síťové úložiště NAS" sheetId="3" r:id="rId3"/>
    <sheet name="2 HDD SATA 20 TB" sheetId="4" r:id="rId4"/>
  </sheets>
  <definedNames/>
  <calcPr calcId="191029"/>
  <extLst/>
</workbook>
</file>

<file path=xl/sharedStrings.xml><?xml version="1.0" encoding="utf-8"?>
<sst xmlns="http://schemas.openxmlformats.org/spreadsheetml/2006/main" count="65" uniqueCount="64">
  <si>
    <t>TABULKA NABÍDKOVÉ CENY</t>
  </si>
  <si>
    <t>Číslo položky</t>
  </si>
  <si>
    <t>Název položky
NABÍZENÝ PRODUKT</t>
  </si>
  <si>
    <t>Počet kmpl</t>
  </si>
  <si>
    <t>Cena 1 kmpl 
Kč bez DPH</t>
  </si>
  <si>
    <t>Celková cena 
Kč bez DPH</t>
  </si>
  <si>
    <t>Kč DPH 21%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</si>
  <si>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</si>
  <si>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</si>
  <si>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celkem Kč bez DPH</t>
  </si>
  <si>
    <t>DPH 21% nabídkové ceny</t>
  </si>
  <si>
    <t>Nabídková cena celkem Kč vč. DPH</t>
  </si>
  <si>
    <t>Účastník vyplní odemčené žlutě podbarvené buňky pro:</t>
  </si>
  <si>
    <t>a) stanovení nabídkové ceny</t>
  </si>
  <si>
    <t>b) doplnění označení nabízeného produktu (např. part number)</t>
  </si>
  <si>
    <t>c) doplnění popisu naplnění požadavků jednotlivých položek tabulky obsažených v listu 1 tohoto sešitu</t>
  </si>
  <si>
    <t>(pokud je to možné, uvádějte výrobce a konkrétní model nabízeného splnění požadavku)</t>
  </si>
  <si>
    <t>V …………………………. dne …………….2022</t>
  </si>
  <si>
    <t>………………………………………………………..</t>
  </si>
  <si>
    <t>za dodavatele</t>
  </si>
  <si>
    <t xml:space="preserve">TECHNICKÁ SPECIFIKACE ČÁST </t>
  </si>
  <si>
    <t>Zadavatel požaduje splnění následujících parametrů (včetně účastníkem doplněného popisu naplnění)</t>
  </si>
  <si>
    <t>Síťové úložiště NAS</t>
  </si>
  <si>
    <t>Parametr</t>
  </si>
  <si>
    <t>Minimální požadovaná hodnota</t>
  </si>
  <si>
    <t>Provedení</t>
  </si>
  <si>
    <t>•Určené pro montáž do skříně Rack, dodání včetně výsuvných ližin
•Prostorové nároky: max 4U, hloubka max 800 mm</t>
  </si>
  <si>
    <t>CPU</t>
  </si>
  <si>
    <t>•Požadovaná architektura je x86_64</t>
  </si>
  <si>
    <t>RAM</t>
  </si>
  <si>
    <t>•Min 32 GB
•DDR4</t>
  </si>
  <si>
    <t>Napájení</t>
  </si>
  <si>
    <t>•Redundantní napájení ze 2 zdrojů</t>
  </si>
  <si>
    <t>Sloty, porty</t>
  </si>
  <si>
    <r>
      <rPr>
        <sz val="10"/>
        <color rgb="FF000000"/>
        <rFont val="Calibri"/>
        <family val="2"/>
      </rPr>
      <t xml:space="preserve">•24x SATA
</t>
    </r>
    <r>
      <rPr>
        <sz val="10"/>
        <color rgb="FF000000"/>
        <rFont val="Calibri"/>
        <family val="2"/>
      </rPr>
      <t>•2x Ethernet 10 Gb</t>
    </r>
  </si>
  <si>
    <t>Příslušenství</t>
  </si>
  <si>
    <t>•2x napájecí kabel</t>
  </si>
  <si>
    <t>Kompatibilita</t>
  </si>
  <si>
    <r>
      <rPr>
        <sz val="10"/>
        <color rgb="FF000000"/>
        <rFont val="Calibri"/>
        <family val="2"/>
      </rPr>
      <t xml:space="preserve">•Linux
</t>
    </r>
    <r>
      <rPr>
        <sz val="10"/>
        <color rgb="FF000000"/>
        <rFont val="Calibri"/>
        <family val="2"/>
      </rPr>
      <t>•FTP/SFTP, NFS
•JBOD expansion</t>
    </r>
  </si>
  <si>
    <t>Typ RAID</t>
  </si>
  <si>
    <r>
      <rPr>
        <sz val="10"/>
        <color rgb="FF000000"/>
        <rFont val="Calibri"/>
        <family val="2"/>
      </rPr>
      <t>•</t>
    </r>
    <r>
      <rPr>
        <sz val="10"/>
        <color rgb="FF000000"/>
        <rFont val="Calibri"/>
        <family val="2"/>
      </rPr>
      <t>RAID 0 (Stripe), 1, 5, 6, 10</t>
    </r>
  </si>
  <si>
    <t>Vzdálená správa</t>
  </si>
  <si>
    <r>
      <rPr>
        <sz val="10"/>
        <color rgb="FF000000"/>
        <rFont val="Calibri"/>
        <family val="2"/>
      </rPr>
      <t xml:space="preserve">•Webové rozhraní/SSH
</t>
    </r>
    <r>
      <rPr>
        <sz val="10"/>
        <color rgb="FF000000"/>
        <rFont val="Calibri"/>
        <family val="2"/>
      </rPr>
      <t>•Podpora pro vzdálené vypnutí/restart</t>
    </r>
  </si>
  <si>
    <t>Pevné disky vhodné pro provoz v síťovém úložišti NAS</t>
  </si>
  <si>
    <t>Technická specifikace</t>
  </si>
  <si>
    <t>pevný parametr</t>
  </si>
  <si>
    <t>minimální 
požadovaný parametr</t>
  </si>
  <si>
    <t>NABÍZENÝ MODEL:
………………………………………..
Part number</t>
  </si>
  <si>
    <t>typ</t>
  </si>
  <si>
    <t>HDD pro NAS</t>
  </si>
  <si>
    <t>rozhraní</t>
  </si>
  <si>
    <t>SATA III</t>
  </si>
  <si>
    <t>form factor</t>
  </si>
  <si>
    <t>3.5"</t>
  </si>
  <si>
    <t>kapacita</t>
  </si>
  <si>
    <t>20 TB</t>
  </si>
  <si>
    <t>cache</t>
  </si>
  <si>
    <t>256 MB</t>
  </si>
  <si>
    <t>otáčky</t>
  </si>
  <si>
    <t>MTBF</t>
  </si>
  <si>
    <t>2 000 000 h</t>
  </si>
  <si>
    <t>HDD SATA 20 TB</t>
  </si>
  <si>
    <t>Popis naplnění a uvedení part number v relevantních případech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</si>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</sst>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7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CCFF"/>
      <name val="Calibri"/>
      <family val="2"/>
    </font>
    <font>
      <b/>
      <sz val="18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Times New Roman"/>
      <family val="2"/>
    </font>
    <font>
      <sz val="14"/>
      <name val="Times New Roman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>
        <color rgb="FF4C4C4C"/>
      </bottom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vertical="center"/>
      <protection/>
    </xf>
    <xf numFmtId="164" fontId="0" fillId="3" borderId="4" xfId="0" applyNumberFormat="1" applyFill="1" applyBorder="1" applyAlignment="1" applyProtection="1">
      <alignment vertical="center"/>
      <protection locked="0"/>
    </xf>
    <xf numFmtId="164" fontId="0" fillId="0" borderId="4" xfId="0" applyNumberFormat="1" applyBorder="1" applyAlignment="1" applyProtection="1">
      <alignment vertical="center"/>
      <protection/>
    </xf>
    <xf numFmtId="164" fontId="0" fillId="0" borderId="5" xfId="0" applyNumberFormat="1" applyBorder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Border="1" applyAlignment="1" applyProtection="1">
      <alignment vertical="center"/>
      <protection/>
    </xf>
    <xf numFmtId="164" fontId="4" fillId="0" borderId="4" xfId="0" applyNumberFormat="1" applyFont="1" applyBorder="1" applyAlignment="1" applyProtection="1">
      <alignment vertical="center"/>
      <protection/>
    </xf>
    <xf numFmtId="164" fontId="4" fillId="0" borderId="5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3" fillId="0" borderId="7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top"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3" borderId="15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vertical="top" wrapText="1"/>
      <protection/>
    </xf>
    <xf numFmtId="0" fontId="9" fillId="0" borderId="14" xfId="0" applyFont="1" applyBorder="1" applyAlignment="1" applyProtection="1">
      <alignment wrapText="1"/>
      <protection/>
    </xf>
    <xf numFmtId="0" fontId="8" fillId="0" borderId="6" xfId="0" applyFont="1" applyBorder="1" applyAlignment="1" applyProtection="1">
      <alignment vertical="top" wrapText="1"/>
      <protection/>
    </xf>
    <xf numFmtId="0" fontId="9" fillId="0" borderId="4" xfId="0" applyFont="1" applyBorder="1" applyAlignment="1" applyProtection="1">
      <alignment wrapText="1"/>
      <protection/>
    </xf>
    <xf numFmtId="0" fontId="9" fillId="3" borderId="5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3" borderId="16" xfId="0" applyFont="1" applyFill="1" applyBorder="1" applyAlignment="1" applyProtection="1">
      <alignment horizontal="left" vertical="center" wrapText="1"/>
      <protection locked="0"/>
    </xf>
    <xf numFmtId="0" fontId="0" fillId="4" borderId="16" xfId="0" applyFont="1" applyFill="1" applyBorder="1" applyAlignment="1" applyProtection="1">
      <alignment vertical="center" wrapText="1"/>
      <protection/>
    </xf>
    <xf numFmtId="0" fontId="0" fillId="4" borderId="16" xfId="0" applyFont="1" applyFill="1" applyBorder="1" applyAlignment="1" applyProtection="1">
      <alignment horizontal="right" vertical="center" wrapText="1"/>
      <protection/>
    </xf>
    <xf numFmtId="3" fontId="0" fillId="4" borderId="16" xfId="0" applyNumberForma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0" fillId="5" borderId="16" xfId="0" applyFont="1" applyFill="1" applyBorder="1" applyAlignment="1" applyProtection="1">
      <alignment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left" vertical="top"/>
      <protection locked="0"/>
    </xf>
    <xf numFmtId="0" fontId="0" fillId="3" borderId="19" xfId="0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0" xfId="0" applyProtection="1">
      <protection locked="0"/>
    </xf>
    <xf numFmtId="0" fontId="0" fillId="6" borderId="14" xfId="0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5848350" cy="4219575"/>
    <xdr:sp macro="" textlink="">
      <xdr:nvSpPr>
        <xdr:cNvPr id="2" name="CustomShape 1"/>
        <xdr:cNvSpPr/>
      </xdr:nvSpPr>
      <xdr:spPr>
        <a:xfrm>
          <a:off x="0" y="47625"/>
          <a:ext cx="5848350" cy="4219575"/>
        </a:xfrm>
        <a:prstGeom prst="rect">
          <a:avLst/>
        </a:prstGeom>
        <a:solidFill>
          <a:srgbClr val="FFFFFF"/>
        </a:solidFill>
        <a:ln w="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cs-CZ" sz="1800" b="1" strike="noStrike" spc="-1">
              <a:solidFill>
                <a:srgbClr val="000000"/>
              </a:solidFill>
              <a:latin typeface="Calibri"/>
            </a:rPr>
            <a:t>Technická specifikace pro zakázku</a:t>
          </a:r>
          <a:endParaRPr lang="cs-CZ" sz="1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400" b="1" strike="noStrike" spc="-1">
              <a:solidFill>
                <a:srgbClr val="000000"/>
              </a:solidFill>
              <a:latin typeface="Calibri"/>
            </a:rPr>
            <a:t>Síťové úložiště NAS</a:t>
          </a:r>
          <a:endParaRPr lang="cs-CZ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FF0000"/>
              </a:solidFill>
              <a:latin typeface="Calibri"/>
            </a:rPr>
            <a:t>která se skláda z jedné níže popsané součásti podrobně rozepsané v následujících listech tohoto sešitu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400" b="1" strike="noStrike" spc="-1">
              <a:solidFill>
                <a:srgbClr val="000000"/>
              </a:solidFill>
              <a:latin typeface="Calibri"/>
            </a:rPr>
            <a:t>OBECNÁ ČÁST</a:t>
          </a:r>
          <a:endParaRPr lang="cs-CZ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latin typeface="Calibri"/>
            </a:rPr>
            <a:t>Předmět dodávky</a:t>
          </a:r>
          <a:endParaRPr lang="cs-CZ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Jedná se o dodávku síťového úložiště NAS a disků. Dodavatel zajistí kompatibilitu mezi síťovým úložištěm a disky, tedy aby úložiště podporovalo použití dodaných disků a aby dodané disky byly technicky vhodné pro použití v úložišti.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Součástí dodávky nejsou rackové skříně ani jiné, v zadávací dokumentaci neuvedené, komponenty.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200" b="1" strike="noStrike" spc="-1">
              <a:solidFill>
                <a:srgbClr val="000000"/>
              </a:solidFill>
              <a:latin typeface="Calibri"/>
            </a:rPr>
            <a:t>Společná rámcová ustanovení</a:t>
          </a:r>
          <a:endParaRPr lang="cs-CZ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Stroje jsou určený pro provoz v serverovně se studenou uličkou. Maximální hloubka serveru je limitována rackovými skříněmi hloubky 900 mm a existujícími rozvody - limit pro hloubku serveru je 800 mm.</a:t>
          </a:r>
          <a:endParaRPr lang="cs-CZ" sz="1100" b="0" strike="noStrike" spc="-1"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zoomScale="70" zoomScaleNormal="70" workbookViewId="0" topLeftCell="A1">
      <selection activeCell="D30" sqref="D30"/>
    </sheetView>
  </sheetViews>
  <sheetFormatPr defaultColWidth="8.7109375" defaultRowHeight="15"/>
  <cols>
    <col min="1" max="1" width="8.8515625" style="1" customWidth="1"/>
    <col min="2" max="2" width="27.28125" style="1" customWidth="1"/>
    <col min="3" max="3" width="8.8515625" style="1" customWidth="1"/>
    <col min="4" max="7" width="17.7109375" style="1" customWidth="1"/>
    <col min="8" max="8" width="2.7109375" style="1" customWidth="1"/>
    <col min="9" max="9" width="12.7109375" style="1" customWidth="1"/>
    <col min="10" max="1025" width="8.8515625" style="1" customWidth="1"/>
    <col min="1026" max="16384" width="8.7109375" style="57" customWidth="1"/>
  </cols>
  <sheetData>
    <row r="1" spans="1:9" ht="15">
      <c r="A1" s="50" t="s">
        <v>0</v>
      </c>
      <c r="B1" s="50"/>
      <c r="C1" s="50"/>
      <c r="D1" s="50"/>
      <c r="E1" s="2"/>
      <c r="F1" s="2"/>
      <c r="G1" s="2"/>
      <c r="H1" s="2"/>
      <c r="I1" s="2"/>
    </row>
    <row r="2" spans="1:9" ht="15">
      <c r="A2" s="50"/>
      <c r="B2" s="50"/>
      <c r="C2" s="50"/>
      <c r="D2" s="50"/>
      <c r="E2" s="2"/>
      <c r="F2" s="2"/>
      <c r="G2" s="2"/>
      <c r="H2" s="2"/>
      <c r="I2" s="2"/>
    </row>
    <row r="3" spans="1:9" ht="15" thickBot="1">
      <c r="A3" s="2"/>
      <c r="B3" s="2"/>
      <c r="C3" s="2"/>
      <c r="D3" s="2"/>
      <c r="E3" s="2"/>
      <c r="F3" s="2"/>
      <c r="G3" s="2"/>
      <c r="H3" s="2"/>
      <c r="I3" s="2"/>
    </row>
    <row r="4" spans="1:9" ht="28.8">
      <c r="A4" s="3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2"/>
      <c r="I4" s="58" t="s">
        <v>63</v>
      </c>
    </row>
    <row r="5" spans="1:9" ht="76.2" customHeight="1" thickBot="1">
      <c r="A5" s="49">
        <v>1</v>
      </c>
      <c r="B5" s="7" t="s">
        <v>22</v>
      </c>
      <c r="C5" s="8">
        <v>1</v>
      </c>
      <c r="D5" s="9">
        <v>0</v>
      </c>
      <c r="E5" s="10">
        <f>D5*C5</f>
        <v>0</v>
      </c>
      <c r="F5" s="10">
        <f>E5*0.21</f>
        <v>0</v>
      </c>
      <c r="G5" s="11">
        <f>E5+F5</f>
        <v>0</v>
      </c>
      <c r="H5" s="2"/>
      <c r="I5" s="59">
        <v>115220059</v>
      </c>
    </row>
    <row r="6" spans="1:9" ht="55.5" customHeight="1" thickBot="1">
      <c r="A6" s="54">
        <v>2</v>
      </c>
      <c r="B6" s="52" t="s">
        <v>61</v>
      </c>
      <c r="C6" s="8">
        <v>8</v>
      </c>
      <c r="D6" s="9">
        <v>0</v>
      </c>
      <c r="E6" s="10">
        <f>D6*C6</f>
        <v>0</v>
      </c>
      <c r="F6" s="10">
        <f>E6*0.21</f>
        <v>0</v>
      </c>
      <c r="G6" s="11">
        <f>E6+F6</f>
        <v>0</v>
      </c>
      <c r="H6" s="2"/>
      <c r="I6" s="60"/>
    </row>
    <row r="7" spans="1:9" ht="55.95" customHeight="1" thickBot="1">
      <c r="A7" s="55"/>
      <c r="B7" s="53"/>
      <c r="C7" s="8">
        <v>10</v>
      </c>
      <c r="D7" s="9">
        <v>0</v>
      </c>
      <c r="E7" s="10">
        <f>D7*C7</f>
        <v>0</v>
      </c>
      <c r="F7" s="10">
        <f>E7*0.21</f>
        <v>0</v>
      </c>
      <c r="G7" s="11">
        <f>E7+F7</f>
        <v>0</v>
      </c>
      <c r="H7" s="2"/>
      <c r="I7" s="61">
        <v>115220060</v>
      </c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4.4" customHeight="1">
      <c r="A9" s="2"/>
      <c r="B9" s="51" t="s">
        <v>8</v>
      </c>
      <c r="C9" s="51"/>
      <c r="D9" s="51"/>
      <c r="E9" s="51"/>
      <c r="F9" s="51"/>
      <c r="G9" s="51"/>
      <c r="H9" s="2"/>
    </row>
    <row r="10" spans="1:8" ht="15">
      <c r="A10" s="2"/>
      <c r="B10" s="51"/>
      <c r="C10" s="51"/>
      <c r="D10" s="51"/>
      <c r="E10" s="51"/>
      <c r="F10" s="51"/>
      <c r="G10" s="51"/>
      <c r="H10" s="2"/>
    </row>
    <row r="11" spans="1:8" ht="15">
      <c r="A11" s="2"/>
      <c r="B11" s="51"/>
      <c r="C11" s="51"/>
      <c r="D11" s="51"/>
      <c r="E11" s="51"/>
      <c r="F11" s="51"/>
      <c r="G11" s="51"/>
      <c r="H11" s="2"/>
    </row>
    <row r="12" spans="1:8" ht="37.2" customHeight="1">
      <c r="A12" s="2"/>
      <c r="B12" s="51"/>
      <c r="C12" s="51"/>
      <c r="D12" s="51"/>
      <c r="E12" s="51"/>
      <c r="F12" s="51"/>
      <c r="G12" s="51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45.75" customHeight="1">
      <c r="A15" s="2"/>
      <c r="B15" s="2"/>
      <c r="C15" s="2"/>
      <c r="D15" s="2"/>
      <c r="E15" s="12" t="s">
        <v>9</v>
      </c>
      <c r="F15" s="13" t="s">
        <v>10</v>
      </c>
      <c r="G15" s="14" t="s">
        <v>11</v>
      </c>
      <c r="H15" s="2"/>
    </row>
    <row r="16" spans="1:8" ht="44.25" customHeight="1">
      <c r="A16" s="2"/>
      <c r="B16" s="2"/>
      <c r="C16" s="2"/>
      <c r="D16" s="2"/>
      <c r="E16" s="15">
        <f>SUM(E5:E7)</f>
        <v>0</v>
      </c>
      <c r="F16" s="16">
        <f>E16*0.21</f>
        <v>0</v>
      </c>
      <c r="G16" s="17">
        <f>E16+F16</f>
        <v>0</v>
      </c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.6">
      <c r="A19" s="2"/>
      <c r="B19" s="18" t="s">
        <v>12</v>
      </c>
      <c r="C19" s="2"/>
      <c r="D19" s="2"/>
      <c r="E19" s="2"/>
      <c r="F19" s="2"/>
      <c r="G19" s="2"/>
      <c r="H19" s="2"/>
    </row>
    <row r="20" spans="1:8" ht="15.6">
      <c r="A20" s="2"/>
      <c r="B20" s="18" t="s">
        <v>13</v>
      </c>
      <c r="C20" s="2"/>
      <c r="D20" s="2"/>
      <c r="E20" s="2"/>
      <c r="F20" s="2"/>
      <c r="G20" s="2"/>
      <c r="H20" s="2"/>
    </row>
    <row r="21" spans="1:8" ht="15.6">
      <c r="A21" s="2"/>
      <c r="B21" s="18" t="s">
        <v>14</v>
      </c>
      <c r="C21" s="2"/>
      <c r="D21" s="2"/>
      <c r="E21" s="2"/>
      <c r="F21" s="2"/>
      <c r="G21" s="2"/>
      <c r="H21" s="2"/>
    </row>
    <row r="22" spans="1:8" ht="15.6">
      <c r="A22" s="2"/>
      <c r="B22" s="18" t="s">
        <v>15</v>
      </c>
      <c r="C22" s="2"/>
      <c r="D22" s="2"/>
      <c r="E22" s="2"/>
      <c r="F22" s="2"/>
      <c r="G22" s="2"/>
      <c r="H22" s="2"/>
    </row>
    <row r="23" spans="1:8" ht="15.6">
      <c r="A23" s="2"/>
      <c r="B23" s="18" t="s">
        <v>16</v>
      </c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6" spans="2:3" ht="15.6">
      <c r="B26" s="19" t="s">
        <v>17</v>
      </c>
      <c r="C26" s="20"/>
    </row>
    <row r="28" ht="15">
      <c r="B28" s="1" t="s">
        <v>18</v>
      </c>
    </row>
    <row r="29" ht="15">
      <c r="B29" s="1" t="s">
        <v>19</v>
      </c>
    </row>
  </sheetData>
  <sheetProtection algorithmName="SHA-512" hashValue="GRhqoWmnlYwi9o98jn5Bep3f1vyvdOEtw+R2oKFcXlxahlCjWDWq+p+Zlpe/orebd5VgCv3+uTdKalGi8e7PFA==" saltValue="966ZTZIGj9N4iAKtriZPNw==" spinCount="100000" sheet="1" objects="1" scenarios="1" formatCells="0" formatColumns="0" formatRows="0"/>
  <mergeCells count="5">
    <mergeCell ref="A1:D2"/>
    <mergeCell ref="B9:G12"/>
    <mergeCell ref="B6:B7"/>
    <mergeCell ref="A6:A7"/>
    <mergeCell ref="I5:I6"/>
  </mergeCells>
  <printOptions/>
  <pageMargins left="0.7" right="0.7" top="0.75" bottom="0.75" header="0.511811023622047" footer="0.511811023622047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4"/>
  </sheetViews>
  <sheetFormatPr defaultColWidth="8.7109375" defaultRowHeight="15"/>
  <cols>
    <col min="1" max="1025" width="8.710937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</sheetData>
  <sheetProtection algorithmName="SHA-512" hashValue="hTX0qb0+a+F7VC7DIFtdvrLM5Ctw2DmxFqq9E6YVeppwwhIMNnlzf2MtyuK9rFsTvEnFr0vEr5mCAV+EDWft4w==" saltValue="/emnSJGkbdVeTienjOq0+Q==" spinCount="100000" sheet="1" objects="1" scenarios="1" formatCells="0" formatColumns="0" formatRows="0"/>
  <printOptions/>
  <pageMargins left="0.7" right="0.7" top="0.75" bottom="0.75" header="0.511811023622047" footer="0.511811023622047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zoomScale="85" zoomScaleNormal="85" workbookViewId="0" topLeftCell="A1">
      <selection activeCell="F20" sqref="F20"/>
    </sheetView>
  </sheetViews>
  <sheetFormatPr defaultColWidth="8.7109375" defaultRowHeight="15"/>
  <cols>
    <col min="1" max="1" width="1.1484375" style="1" customWidth="1"/>
    <col min="2" max="2" width="12.140625" style="1" customWidth="1"/>
    <col min="3" max="3" width="64.57421875" style="1" customWidth="1"/>
    <col min="4" max="4" width="45.7109375" style="1" customWidth="1"/>
    <col min="5" max="1025" width="8.8515625" style="1" customWidth="1"/>
    <col min="1026" max="16384" width="8.7109375" style="57" customWidth="1"/>
  </cols>
  <sheetData>
    <row r="1" spans="1:3" ht="44.25" customHeight="1">
      <c r="A1" s="62" t="s">
        <v>20</v>
      </c>
      <c r="B1" s="2"/>
      <c r="C1" s="2"/>
    </row>
    <row r="2" spans="2:3" s="23" customFormat="1" ht="29.25" customHeight="1">
      <c r="B2" s="21"/>
      <c r="C2" s="22" t="s">
        <v>21</v>
      </c>
    </row>
    <row r="3" spans="2:3" ht="15">
      <c r="B3" s="2"/>
      <c r="C3" s="21"/>
    </row>
    <row r="4" spans="2:4" ht="15">
      <c r="B4" s="24"/>
      <c r="C4" s="25" t="s">
        <v>22</v>
      </c>
      <c r="D4" s="26"/>
    </row>
    <row r="5" spans="2:4" s="23" customFormat="1" ht="30" customHeight="1">
      <c r="B5" s="27" t="s">
        <v>23</v>
      </c>
      <c r="C5" s="28" t="s">
        <v>24</v>
      </c>
      <c r="D5" s="47" t="s">
        <v>62</v>
      </c>
    </row>
    <row r="6" spans="2:4" ht="27.6">
      <c r="B6" s="29" t="s">
        <v>25</v>
      </c>
      <c r="C6" s="30" t="s">
        <v>26</v>
      </c>
      <c r="D6" s="31"/>
    </row>
    <row r="7" spans="2:4" ht="15">
      <c r="B7" s="29" t="s">
        <v>27</v>
      </c>
      <c r="C7" s="30" t="s">
        <v>28</v>
      </c>
      <c r="D7" s="31"/>
    </row>
    <row r="8" spans="2:4" ht="27.6">
      <c r="B8" s="29" t="s">
        <v>29</v>
      </c>
      <c r="C8" s="30" t="s">
        <v>30</v>
      </c>
      <c r="D8" s="31"/>
    </row>
    <row r="9" spans="2:4" ht="15">
      <c r="B9" s="29" t="s">
        <v>31</v>
      </c>
      <c r="C9" s="30" t="s">
        <v>32</v>
      </c>
      <c r="D9" s="31"/>
    </row>
    <row r="10" spans="2:4" ht="27.6">
      <c r="B10" s="29" t="s">
        <v>33</v>
      </c>
      <c r="C10" s="32" t="s">
        <v>34</v>
      </c>
      <c r="D10" s="31"/>
    </row>
    <row r="11" spans="2:4" ht="15">
      <c r="B11" s="29" t="s">
        <v>35</v>
      </c>
      <c r="C11" s="32" t="s">
        <v>36</v>
      </c>
      <c r="D11" s="31"/>
    </row>
    <row r="12" spans="2:4" ht="41.4">
      <c r="B12" s="29" t="s">
        <v>37</v>
      </c>
      <c r="C12" s="30" t="s">
        <v>38</v>
      </c>
      <c r="D12" s="31"/>
    </row>
    <row r="13" spans="2:4" ht="15">
      <c r="B13" s="29" t="s">
        <v>39</v>
      </c>
      <c r="C13" s="33" t="s">
        <v>40</v>
      </c>
      <c r="D13" s="31"/>
    </row>
    <row r="14" spans="2:4" ht="27.6">
      <c r="B14" s="34" t="s">
        <v>41</v>
      </c>
      <c r="C14" s="35" t="s">
        <v>42</v>
      </c>
      <c r="D14" s="36"/>
    </row>
    <row r="15" spans="2:3" ht="15">
      <c r="B15" s="2"/>
      <c r="C15" s="2"/>
    </row>
    <row r="16" spans="2:3" ht="15">
      <c r="B16" s="2"/>
      <c r="C16" s="2"/>
    </row>
  </sheetData>
  <sheetProtection algorithmName="SHA-512" hashValue="UUXEUshI/oS5fahRt0QPyZdyIeHQqG8wo1yxTE6Es1SLBFGsfYunrSuThdJovCzJnSIfRRrhf048+2ubPE154A==" saltValue="EbvqX5mtWURBcEX5rT1Z9g==" spinCount="100000" sheet="1" objects="1" scenarios="1" formatCells="0" formatColumns="0" formatRows="0"/>
  <printOptions/>
  <pageMargins left="0.7" right="0.7" top="0.75" bottom="0.75" header="0.511811023622047" footer="0.511811023622047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 topLeftCell="A1">
      <selection activeCell="B18" sqref="B18"/>
    </sheetView>
  </sheetViews>
  <sheetFormatPr defaultColWidth="8.7109375" defaultRowHeight="15"/>
  <cols>
    <col min="1" max="1" width="33.00390625" style="37" customWidth="1"/>
    <col min="2" max="2" width="24.7109375" style="37" customWidth="1"/>
    <col min="3" max="3" width="20.7109375" style="37" customWidth="1"/>
    <col min="4" max="4" width="2.57421875" style="37" customWidth="1"/>
    <col min="5" max="5" width="33.28125" style="37" customWidth="1"/>
    <col min="6" max="6" width="4.28125" style="37" customWidth="1"/>
    <col min="7" max="7" width="8.7109375" style="37" customWidth="1"/>
    <col min="8" max="9" width="11.28125" style="37" customWidth="1"/>
    <col min="10" max="257" width="8.7109375" style="37" customWidth="1"/>
    <col min="258" max="16384" width="8.7109375" style="57" customWidth="1"/>
  </cols>
  <sheetData>
    <row r="1" spans="1:5" ht="61.2" customHeight="1">
      <c r="A1" s="56" t="s">
        <v>43</v>
      </c>
      <c r="B1" s="56"/>
      <c r="C1" s="56"/>
      <c r="D1" s="38"/>
      <c r="E1" s="63"/>
    </row>
    <row r="2" spans="1:5" ht="53.4" customHeight="1">
      <c r="A2" s="48" t="s">
        <v>44</v>
      </c>
      <c r="B2" s="48" t="s">
        <v>45</v>
      </c>
      <c r="C2" s="48" t="s">
        <v>46</v>
      </c>
      <c r="E2" s="39" t="s">
        <v>47</v>
      </c>
    </row>
    <row r="3" spans="1:5" ht="15">
      <c r="A3" s="40" t="s">
        <v>48</v>
      </c>
      <c r="B3" s="41" t="s">
        <v>49</v>
      </c>
      <c r="C3" s="42"/>
      <c r="D3" s="43"/>
      <c r="E3" s="44"/>
    </row>
    <row r="4" spans="1:5" ht="15">
      <c r="A4" s="40" t="s">
        <v>50</v>
      </c>
      <c r="B4" s="41" t="s">
        <v>51</v>
      </c>
      <c r="C4" s="42"/>
      <c r="D4" s="43"/>
      <c r="E4" s="44"/>
    </row>
    <row r="5" spans="1:5" ht="15">
      <c r="A5" s="45" t="s">
        <v>52</v>
      </c>
      <c r="B5" s="46" t="s">
        <v>53</v>
      </c>
      <c r="C5" s="46"/>
      <c r="E5" s="44"/>
    </row>
    <row r="6" spans="1:5" ht="15">
      <c r="A6" s="45" t="s">
        <v>54</v>
      </c>
      <c r="B6" s="46"/>
      <c r="C6" s="46" t="s">
        <v>55</v>
      </c>
      <c r="E6" s="44"/>
    </row>
    <row r="7" spans="1:5" ht="15">
      <c r="A7" s="45" t="s">
        <v>56</v>
      </c>
      <c r="B7" s="46"/>
      <c r="C7" s="46" t="s">
        <v>57</v>
      </c>
      <c r="E7" s="44"/>
    </row>
    <row r="8" spans="1:5" ht="15">
      <c r="A8" s="45" t="s">
        <v>58</v>
      </c>
      <c r="B8" s="46">
        <v>7200</v>
      </c>
      <c r="C8" s="46"/>
      <c r="E8" s="44"/>
    </row>
    <row r="9" spans="1:5" ht="15">
      <c r="A9" s="45" t="s">
        <v>59</v>
      </c>
      <c r="B9" s="46"/>
      <c r="C9" s="46" t="s">
        <v>60</v>
      </c>
      <c r="E9" s="44"/>
    </row>
    <row r="10" spans="1:3" ht="15">
      <c r="A10" s="64"/>
      <c r="B10" s="64"/>
      <c r="C10" s="64"/>
    </row>
    <row r="11" spans="1:3" ht="15">
      <c r="A11" s="64"/>
      <c r="B11" s="64"/>
      <c r="C11" s="64"/>
    </row>
  </sheetData>
  <sheetProtection algorithmName="SHA-512" hashValue="6y8RVbLAf3m1F3G9EXJixACCaKrqiKY1FncMIr5zHf61UZ9hvk75N9oxdAmjNfTpA+gzAtsZ727hoARynrvR1Q==" saltValue="E2MaDpfi17VYGpacjEUGsg==" spinCount="100000" sheet="1" objects="1" scenarios="1" formatCells="0" formatColumns="0" formatRows="0"/>
  <mergeCells count="1">
    <mergeCell ref="A1:C1"/>
  </mergeCells>
  <printOptions/>
  <pageMargins left="0.7875" right="0.7875" top="1.05277777777778" bottom="1.05277777777778" header="0.7875" footer="0.7875"/>
  <pageSetup horizontalDpi="300" verticalDpi="300" orientation="portrait" paperSize="9" scale="76" r:id="rId1"/>
  <headerFooter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2022-11-16T10:35:11Z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