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eb\Desktop\_příprava\"/>
    </mc:Choice>
  </mc:AlternateContent>
  <xr:revisionPtr revIDLastSave="0" documentId="13_ncr:1_{3CFEF8FE-0B92-4C42-B990-CFAC439001FE}" xr6:coauthVersionLast="47" xr6:coauthVersionMax="47" xr10:uidLastSave="{00000000-0000-0000-0000-000000000000}"/>
  <bookViews>
    <workbookView xWindow="780" yWindow="780" windowWidth="28800" windowHeight="15885" tabRatio="892" xr2:uid="{00000000-000D-0000-FFFF-FFFF00000000}"/>
  </bookViews>
  <sheets>
    <sheet name="KL" sheetId="14" r:id="rId1"/>
    <sheet name="D.1.4.9.c.01 VNITŘNÍ VYBAVENÍ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DATE(YEAR([0]!Loan_Start),MONTH([0]!Loan_Start)+Payment_Number,DAY([0]!Loan_Start))</definedName>
    <definedName name="_VZT2">DATE(YEAR([0]!Loan_Start),MONTH([0]!Loan_Start)+Payment_Number,DAY([0]!Loan_Start))</definedName>
    <definedName name="_vzt3" localSheetId="1">'[2]Rekapitulace roz.  vč. kapitol'!#REF!</definedName>
    <definedName name="_vzt3">'[2]Rekapitulace roz.  vč. kapitol'!#REF!</definedName>
    <definedName name="_VZT5" localSheetId="1">'[2]Rekapitulace roz.  vč. kapitol'!#REF!</definedName>
    <definedName name="_VZT5">'[2]Rekapitulace roz.  vč. kapitol'!#REF!</definedName>
    <definedName name="_VZT6" localSheetId="1">'[2]Rekapitulace roz.  vč. kapitol'!#REF!</definedName>
    <definedName name="_VZT6">'[2]Rekapitulace roz.  vč. kapitol'!#REF!</definedName>
    <definedName name="_VZT8" localSheetId="1">'[2]Rekapitulace roz.  vč. kapitol'!#REF!</definedName>
    <definedName name="_VZT8">'[2]Rekapitulace roz.  vč. kapitol'!#REF!</definedName>
    <definedName name="a" localSheetId="1">'[3]F.1.4.5.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>#REF!</definedName>
    <definedName name="bghrerr" localSheetId="1">#REF!</definedName>
    <definedName name="bghrerr">#REF!</definedName>
    <definedName name="bhvfdgvf" localSheetId="1">#REF!</definedName>
    <definedName name="bhvfdgvf">#REF!</definedName>
    <definedName name="body_celkem" localSheetId="1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>'[2]Rekapitulace roz.  vč. kapitol'!#REF!</definedName>
    <definedName name="category1" localSheetId="1">#REF!</definedName>
    <definedName name="category1">#REF!</definedName>
    <definedName name="CelkemObjekty" localSheetId="0">KL!$F$33</definedName>
    <definedName name="celkrozp" localSheetId="1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KL!#REF!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dresa" localSheetId="0">KL!$D$10</definedName>
    <definedName name="Data" localSheetId="1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>#REF!</definedName>
    <definedName name="DIČ" localSheetId="0">KL!#REF!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>#REF!</definedName>
    <definedName name="dmisto" localSheetId="0">KL!#REF!</definedName>
    <definedName name="dod" localSheetId="1">'[3]F.1.4.5.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'[5]002-A.1. Archstav  reseni'!#REF!</definedName>
    <definedName name="Dodavka0">#REF!</definedName>
    <definedName name="dpsc" localSheetId="0">KL!#REF!</definedName>
    <definedName name="dsfbhbg" localSheetId="1">#REF!</definedName>
    <definedName name="dsfbhbg">#REF!</definedName>
    <definedName name="End_Bal" localSheetId="1">#REF!</definedName>
    <definedName name="End_Bal">#REF!</definedName>
    <definedName name="exter1" localSheetId="1">#REF!</definedName>
    <definedName name="exter1">#REF!</definedName>
    <definedName name="Extra_Pay" localSheetId="1">#REF!</definedName>
    <definedName name="Extra_Pay">#REF!</definedName>
    <definedName name="f" localSheetId="1">#REF!</definedName>
    <definedName name="f">#REF!</definedName>
    <definedName name="Full_Print" localSheetId="1">#REF!</definedName>
    <definedName name="Full_Print">#REF!</definedName>
    <definedName name="ha" localSheetId="1">'[3]F.1.4.5. ZZTI'!#REF!</definedName>
    <definedName name="ha">'[4]F.1.4.5. ZZTI'!#REF!</definedName>
    <definedName name="Header_Row" localSheetId="1">ROW(#REF!)</definedName>
    <definedName name="Header_Row">ROW(#REF!)</definedName>
    <definedName name="hovno" localSheetId="1">#REF!</definedName>
    <definedName name="hovno">#REF!</definedName>
    <definedName name="hs" localSheetId="1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'[5]002-A.1. Archstav  reseni'!#REF!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'[5]002-A.1. Archstav  reseni'!#REF!</definedName>
    <definedName name="HZS0">#REF!</definedName>
    <definedName name="IČO" localSheetId="0">KL!#REF!</definedName>
    <definedName name="Int" localSheetId="1">#REF!</definedName>
    <definedName name="Int">#REF!</definedName>
    <definedName name="inter1" localSheetId="1">#REF!</definedName>
    <definedName name="inter1">#REF!</definedName>
    <definedName name="Interest_Rate" localSheetId="1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>#REF!</definedName>
    <definedName name="Last_Row" localSheetId="1">IF('D.1.4.9.c.01 VNITŘNÍ VYBAVENÍ'!Values_Entered,'D.1.4.9.c.01 VNITŘNÍ VYBAVENÍ'!Header_Row+'D.1.4.9.c.01 VNITŘNÍ VYBAVENÍ'!Number_of_Payments,'D.1.4.9.c.01 VNITŘNÍ VYBAVENÍ'!Header_Row)</definedName>
    <definedName name="Last_Row" localSheetId="0">IF(KL!Values_Entered,Header_Row+KL!Number_of_Payments,Header_Row)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'[5]002-A.1. Archstav  reseni'!#REF!</definedName>
    <definedName name="Montaz0">#REF!</definedName>
    <definedName name="mts" localSheetId="1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KL!$C$29</definedName>
    <definedName name="nazevobjektu">#REF!</definedName>
    <definedName name="nazevstavby" localSheetId="1">#REF!</definedName>
    <definedName name="NazevStavby" localSheetId="0">KL!$D$6</definedName>
    <definedName name="nazevstavby">#REF!</definedName>
    <definedName name="Num_Pmt_Per_Year" localSheetId="1">#REF!</definedName>
    <definedName name="Num_Pmt_Per_Year">#REF!</definedName>
    <definedName name="Number_of_Payments" localSheetId="1">MATCH(0.01,'D.1.4.9.c.01 VNITŘNÍ VYBAVENÍ'!End_Bal,-1)+1</definedName>
    <definedName name="Number_of_Payments" localSheetId="0">MATCH(0.01,End_Bal,-1)+1</definedName>
    <definedName name="Number_of_Payments">MATCH(0.01,End_Bal,-1)+1</definedName>
    <definedName name="obch_sleva" localSheetId="1">#REF!</definedName>
    <definedName name="obch_sleva">#REF!</definedName>
    <definedName name="Objednatel" localSheetId="1">#REF!</definedName>
    <definedName name="Objednatel" localSheetId="0">KL!$D$11</definedName>
    <definedName name="Objednatel">#REF!</definedName>
    <definedName name="Objekt" localSheetId="0">KL!$B$29</definedName>
    <definedName name="odic" localSheetId="0">KL!#REF!</definedName>
    <definedName name="oico" localSheetId="0">KL!#REF!</definedName>
    <definedName name="omisto" localSheetId="0">KL!#REF!</definedName>
    <definedName name="onazev" localSheetId="0">KL!$D$13</definedName>
    <definedName name="op" localSheetId="1">#REF!</definedName>
    <definedName name="op">#REF!</definedName>
    <definedName name="opsc" localSheetId="0">KL!#REF!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DATE(YEAR('D.1.4.9.c.01 VNITŘNÍ VYBAVENÍ'!Loan_Start),MONTH('D.1.4.9.c.01 VNITŘNÍ VYBAVENÍ'!Loan_Start)+Payment_Number,DAY('D.1.4.9.c.01 VNITŘNÍ VYBAVENÍ'!Loan_Start))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>#REF!</definedName>
    <definedName name="pokusadres" localSheetId="1">#REF!</definedName>
    <definedName name="pokusadres">#REF!</definedName>
    <definedName name="položka_A1" localSheetId="1">#REF!</definedName>
    <definedName name="položka_A1">#REF!</definedName>
    <definedName name="položky" localSheetId="1">#REF!</definedName>
    <definedName name="položky">#REF!</definedName>
    <definedName name="pom_výp_zač" localSheetId="1">#REF!</definedName>
    <definedName name="pom_výp_zač">#REF!</definedName>
    <definedName name="pom_výpočty" localSheetId="1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>#REF!</definedName>
    <definedName name="prep_schem" localSheetId="1">#REF!</definedName>
    <definedName name="prep_schem">#REF!</definedName>
    <definedName name="Princ" localSheetId="1">#REF!</definedName>
    <definedName name="Princ">#REF!</definedName>
    <definedName name="Print_Area" localSheetId="1">'D.1.4.9.c.01 VNITŘNÍ VYBAVENÍ'!$A$1:$I$166</definedName>
    <definedName name="Print_Area" localSheetId="0">KL!$A$1:$I$45</definedName>
    <definedName name="Print_Area_Reset" localSheetId="1">OFFSET('D.1.4.9.c.01 VNITŘNÍ VYBAVENÍ'!Full_Print,0,0,'D.1.4.9.c.01 VNITŘNÍ VYBAVENÍ'!Last_Row)</definedName>
    <definedName name="Print_Area_Reset" localSheetId="0">OFFSET(Full_Print,0,0,KL!Last_Row)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'[5]002-A.1. Archstav  reseni'!#REF!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KL!$D$19</definedName>
    <definedName name="SazbaDPH1">#REF!</definedName>
    <definedName name="SazbaDPH2" localSheetId="1">#REF!</definedName>
    <definedName name="SazbaDPH2" localSheetId="0">KL!$D$21</definedName>
    <definedName name="SazbaDPH2">#REF!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cetDilu" localSheetId="0">KL!#REF!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>#REF!</definedName>
    <definedName name="StavbaCelkem" localSheetId="0">KL!$H$33</definedName>
    <definedName name="subslevy" localSheetId="1">#REF!</definedName>
    <definedName name="subslevy">#REF!</definedName>
    <definedName name="sum_kapitoly" localSheetId="1">'[2]Rekapitulace roz.  vč. kapitol'!#REF!</definedName>
    <definedName name="sum_kapitoly">'[2]Rekapitulace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>#REF!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'[5]002-A.1. Archstav  reseni'!#REF!</definedName>
    <definedName name="Typ">#REF!</definedName>
    <definedName name="v" localSheetId="1">'[2]Rekapitulace roz.  vč. kapitol'!#REF!</definedName>
    <definedName name="v">'[2]Rekapitulace roz.  vč. kapitol'!#REF!</definedName>
    <definedName name="Values_Entered" localSheetId="1">IF('D.1.4.9.c.01 VNITŘNÍ VYBAVENÍ'!Loan_Amount*'D.1.4.9.c.01 VNITŘNÍ VYBAVENÍ'!Interest_Rate*'D.1.4.9.c.01 VNITŘNÍ VYBAVENÍ'!Loan_Years*'D.1.4.9.c.01 VNITŘNÍ VYBAVENÍ'!Loan_Start&gt;0,1,0)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>#REF!</definedName>
    <definedName name="vystup" localSheetId="1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>#REF!</definedName>
    <definedName name="zahrnslevy" localSheetId="1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KL!$D$9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8" l="1"/>
  <c r="H42" i="18" s="1"/>
  <c r="F149" i="18"/>
  <c r="H149" i="18" s="1"/>
  <c r="F151" i="18"/>
  <c r="H151" i="18" s="1"/>
  <c r="F147" i="18"/>
  <c r="H147" i="18" s="1"/>
  <c r="F145" i="18"/>
  <c r="H145" i="18" s="1"/>
  <c r="F143" i="18"/>
  <c r="H143" i="18" s="1"/>
  <c r="F141" i="18"/>
  <c r="H141" i="18" s="1"/>
  <c r="F139" i="18"/>
  <c r="H139" i="18" s="1"/>
  <c r="F137" i="18"/>
  <c r="H137" i="18" s="1"/>
  <c r="F135" i="18"/>
  <c r="H135" i="18" s="1"/>
  <c r="F125" i="18"/>
  <c r="H125" i="18" s="1"/>
  <c r="F103" i="18"/>
  <c r="F86" i="18"/>
  <c r="F84" i="18"/>
  <c r="H84" i="18" s="1"/>
  <c r="F70" i="18"/>
  <c r="H70" i="18" s="1"/>
  <c r="F64" i="18"/>
  <c r="H64" i="18" s="1"/>
  <c r="F59" i="18"/>
  <c r="H59" i="18" s="1"/>
  <c r="F55" i="18"/>
  <c r="H55" i="18" s="1"/>
  <c r="F51" i="18"/>
  <c r="F44" i="18"/>
  <c r="F33" i="18"/>
  <c r="H33" i="18" s="1"/>
  <c r="F22" i="18"/>
  <c r="H22" i="18" s="1"/>
  <c r="F18" i="18"/>
  <c r="H18" i="18" s="1"/>
  <c r="F154" i="18" l="1"/>
  <c r="H154" i="18" s="1"/>
  <c r="H153" i="18"/>
  <c r="F133" i="18"/>
  <c r="H133" i="18" s="1"/>
  <c r="F131" i="18"/>
  <c r="H131" i="18" s="1"/>
  <c r="F129" i="18"/>
  <c r="H129" i="18" s="1"/>
  <c r="F123" i="18"/>
  <c r="H123" i="18" s="1"/>
  <c r="F121" i="18"/>
  <c r="H121" i="18" s="1"/>
  <c r="F119" i="18"/>
  <c r="H119" i="18" s="1"/>
  <c r="F117" i="18"/>
  <c r="H117" i="18" s="1"/>
  <c r="F115" i="18"/>
  <c r="H115" i="18" s="1"/>
  <c r="F113" i="18"/>
  <c r="H113" i="18" s="1"/>
  <c r="F111" i="18"/>
  <c r="H111" i="18" s="1"/>
  <c r="F109" i="18"/>
  <c r="H109" i="18" s="1"/>
  <c r="F107" i="18"/>
  <c r="H107" i="18" s="1"/>
  <c r="H103" i="18"/>
  <c r="F101" i="18"/>
  <c r="H101" i="18" s="1"/>
  <c r="F98" i="18"/>
  <c r="H98" i="18" s="1"/>
  <c r="F96" i="18"/>
  <c r="H96" i="18" s="1"/>
  <c r="F94" i="18"/>
  <c r="H94" i="18" s="1"/>
  <c r="F89" i="18"/>
  <c r="H89" i="18" s="1"/>
  <c r="H86" i="18"/>
  <c r="F80" i="18"/>
  <c r="H80" i="18" s="1"/>
  <c r="F77" i="18"/>
  <c r="H77" i="18" s="1"/>
  <c r="F74" i="18"/>
  <c r="H74" i="18" s="1"/>
  <c r="F67" i="18"/>
  <c r="H67" i="18" s="1"/>
  <c r="F61" i="18"/>
  <c r="H61" i="18" s="1"/>
  <c r="H51" i="18"/>
  <c r="F49" i="18"/>
  <c r="H49" i="18" s="1"/>
  <c r="H44" i="18"/>
  <c r="F40" i="18"/>
  <c r="H40" i="18" s="1"/>
  <c r="F38" i="18"/>
  <c r="H38" i="18" s="1"/>
  <c r="F36" i="18"/>
  <c r="H36" i="18" s="1"/>
  <c r="F29" i="18"/>
  <c r="H29" i="18" s="1"/>
  <c r="F26" i="18"/>
  <c r="H26" i="18" s="1"/>
  <c r="F14" i="18"/>
  <c r="H14" i="18" s="1"/>
  <c r="F12" i="18"/>
  <c r="H12" i="18" s="1"/>
  <c r="F10" i="18"/>
  <c r="H10" i="18" s="1"/>
  <c r="H9" i="18" l="1"/>
  <c r="H8" i="18" s="1"/>
  <c r="H157" i="18" s="1"/>
  <c r="H159" i="18" s="1"/>
  <c r="H32" i="14" s="1"/>
  <c r="H31" i="14" s="1"/>
  <c r="H33" i="14" s="1"/>
  <c r="I21" i="14" s="1"/>
  <c r="G29" i="14"/>
  <c r="H29" i="14"/>
  <c r="I32" i="14" l="1"/>
  <c r="F32" i="14" s="1"/>
  <c r="I31" i="14"/>
  <c r="F31" i="14" s="1"/>
  <c r="F33" i="14" l="1"/>
  <c r="I33" i="14"/>
  <c r="I22" i="14" s="1"/>
  <c r="I23" i="14" s="1"/>
</calcChain>
</file>

<file path=xl/sharedStrings.xml><?xml version="1.0" encoding="utf-8"?>
<sst xmlns="http://schemas.openxmlformats.org/spreadsheetml/2006/main" count="383" uniqueCount="181">
  <si>
    <t>Stavba :</t>
  </si>
  <si>
    <t>Rozpočtové náklady</t>
  </si>
  <si>
    <t>Základ pro DPH</t>
  </si>
  <si>
    <t>%</t>
  </si>
  <si>
    <t xml:space="preserve">DPH </t>
  </si>
  <si>
    <t>Číslo a název objektu / provozního souboru</t>
  </si>
  <si>
    <t>Cena celkem</t>
  </si>
  <si>
    <t>DPH celkem</t>
  </si>
  <si>
    <t>Celkem</t>
  </si>
  <si>
    <t>Poznámka:</t>
  </si>
  <si>
    <t>Vedlejší rozpočtové a ostatní náklady</t>
  </si>
  <si>
    <t>TECHNICO Opava s.r.o., Hradecká 1576/51, 746 01 Opava</t>
  </si>
  <si>
    <t>V souladu se zákonem o veřejných zakázkách č.134/2016 Sb. uvedené odkazy na typový výrobek v této dokumentaci slouží pouze pro specifikaci technických parametrů a jejich kvalitativního standardu.</t>
  </si>
  <si>
    <t>Dobudování výukových prostor areálu teoretických ústavů 2. LF UK, 4. etapa</t>
  </si>
  <si>
    <t>Univerzita Karlova, 2. lékařská fakulta, V Úvalu 84, 150 06 Praha 5 - Motol</t>
  </si>
  <si>
    <t xml:space="preserve"> </t>
  </si>
  <si>
    <t>SO 01 VSTUPNÍ OBJEKT - VNITŘNÍ VYBAVENÍ</t>
  </si>
  <si>
    <t>Datum: 06/2022</t>
  </si>
  <si>
    <t>VNITŘNÍ VYBAVENÍ</t>
  </si>
  <si>
    <t>Stavba:  Dobudování výukových prostor areálu teoretických ústavů 2. LF UK, 4. etapa</t>
  </si>
  <si>
    <t>Objekt:   SO 01 VSTUPNÍ OBJEKT</t>
  </si>
  <si>
    <t>Část:    D.1.4.9.c.01. VÝPIS PRVKŮ VNITŘNÍHO VYBAVENÍ_a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</si>
  <si>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</si>
  <si>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</si>
  <si>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</si>
  <si>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</si>
  <si>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</si>
  <si>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</si>
  <si>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</si>
  <si>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</si>
  <si>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</si>
  <si>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</si>
  <si>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</si>
  <si>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</si>
  <si>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</si>
  <si>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</si>
  <si>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</si>
  <si>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</si>
  <si>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</si>
  <si>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Ostatní práce a dodávky</t>
  </si>
  <si>
    <t>790999201 SPC</t>
  </si>
  <si>
    <t>kus</t>
  </si>
  <si>
    <t>" 1. NP "</t>
  </si>
  <si>
    <t>" 2. NP "</t>
  </si>
  <si>
    <t>" 3. NP "</t>
  </si>
  <si>
    <t>790999202 SPC</t>
  </si>
  <si>
    <t>" 4. NP "</t>
  </si>
  <si>
    <t>790999203 SPC</t>
  </si>
  <si>
    <t>790999204 SPC</t>
  </si>
  <si>
    <t>790999301 SPC</t>
  </si>
  <si>
    <t>790999302 SPC</t>
  </si>
  <si>
    <t>790999303 SPC</t>
  </si>
  <si>
    <t>Přesun hmot pro ostatní výrobky v objektech v do 24 m</t>
  </si>
  <si>
    <t>HZS2492</t>
  </si>
  <si>
    <t>Hodinová zúčtovací sazba pomocný dělník PSV</t>
  </si>
  <si>
    <t>hod</t>
  </si>
  <si>
    <t xml:space="preserve">" Stavební práce a dodávky spojené s provedením funkčního celku 790 " </t>
  </si>
  <si>
    <t xml:space="preserve">" Zednická výpomoc, doplňkové práce,kompletace apod." </t>
  </si>
  <si>
    <t>CELKEM</t>
  </si>
  <si>
    <t>D.1.4.9.c.01. VÝPIS PRVKŮ VNITŘNÍHO VYBAVENÍ_a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</si>
  <si>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</si>
  <si>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</si>
  <si>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</si>
  <si>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</si>
  <si>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HZS</t>
  </si>
  <si>
    <t>998790203 SPC</t>
  </si>
  <si>
    <t>D+M Křeslo jídelní - Specifikace dle PD - D.1.4.9.c.01. - VÝPIS PRVKŮ VNITŘNÍHO VYBAVENÍ - 33</t>
  </si>
  <si>
    <t>D+M Křeslo jídelní - Specifikace dle PD - D.1.4.9.c.01. - VÝPIS PRVKŮ VNITŘNÍHO VYBAVENÍ - 34</t>
  </si>
  <si>
    <t>D+M Křeslo jídelní - Specifikace dle PD - D.1.4.9.c.01. - VÝPIS PRVKŮ VNITŘNÍHO VYBAVENÍ - 35</t>
  </si>
  <si>
    <t>D+M Křeslo jídelní - Specifikace dle PD - D.1.4.9.c.01. - VÝPIS PRVKŮ VNITŘNÍHO VYBAVENÍ - 36</t>
  </si>
  <si>
    <t>D+M Sedačka - Specifikace dle PD - D.1.4.9.c.01. - VÝPIS PRVKŮ VNITŘNÍHO VYBAVENÍ - 37</t>
  </si>
  <si>
    <t>D+M Křeslo - Specifikace dle PD - D.1.4.9.c.01. - VÝPIS PRVKŮ VNITŘNÍHO VYBAVENÍ - 38</t>
  </si>
  <si>
    <t>D+M Konferenční stůl - Specifikace dle PD - D.1.4.9.c.01. - VÝPIS PRVKŮ VNITŘNÍHO VYBAVENÍ - 39</t>
  </si>
  <si>
    <t>D+M Sedačka - Specifikace dle PD - D.1.4.9.c.01. - VÝPIS PRVKŮ VNITŘNÍHO VYBAVENÍ - 40</t>
  </si>
  <si>
    <t>D+M Stůl - učebna - Specifikace dle PD - D.1.4.9.c.01. - VÝPIS PRVKŮ VNITŘNÍHO VYBAVENÍ - 41</t>
  </si>
  <si>
    <t>D+M Stůl - učebna - Specifikace dle PD - D.1.4.9.c.01. - VÝPIS PRVKŮ VNITŘNÍHO VYBAVENÍ - 42</t>
  </si>
  <si>
    <t>D+M Stůl - Specifikace dle PD - D.1.4.9.c.01. - VÝPIS PRVKŮ VNITŘNÍHO VYBAVENÍ - 44</t>
  </si>
  <si>
    <t>D+M Barová židle - Specifikace dle PD - D.1.4.9.c.01. - VÝPIS PRVKŮ VNITŘNÍHO VYBAVENÍ - 45</t>
  </si>
  <si>
    <t>D+M Židle žákovská - Specifikace dle PD - D.1.4.9.c.01. - VÝPIS PRVKŮ VNITŘNÍHO VYBAVENÍ - 47</t>
  </si>
  <si>
    <t>D+M Židle žákovská - Specifikace dle PD - D.1.4.9.c.01. - VÝPIS PRVKŮ VNITŘNÍHO VYBAVENÍ - 48</t>
  </si>
  <si>
    <t>D+M Skříň kombinovaná policová - Specifikace dle PD - D.1.4.9.c.01. - VÝPIS PRVKŮ VNITŘNÍHO VYBAVENÍ - 49</t>
  </si>
  <si>
    <t>D+M Katedra - učebna - Specifikace dle PD - D.1.4.9.c.01. - VÝPIS PRVKŮ VNITŘNÍHO VYBAVENÍ - 51A</t>
  </si>
  <si>
    <t>D+M Katedra - učebna - Specifikace dle PD - D.1.4.9.c.01. - VÝPIS PRVKŮ VNITŘNÍHO VYBAVENÍ - 51B</t>
  </si>
  <si>
    <t>D+M Stůl - učebna - Specifikace dle PD - D.1.4.9.c.01. - VÝPIS PRVKŮ VNITŘNÍHO VYBAVENÍ - 53</t>
  </si>
  <si>
    <t>D+M Stůl - učebna - Specifikace dle PD - D.1.4.9.c.01. - VÝPIS PRVKŮ VNITŘNÍHO VYBAVENÍ - 54</t>
  </si>
  <si>
    <t>D+M Nástěnný věšák - Specifikace dle PD - D.1.4.9.c.01. - VÝPIS PRVKŮ VNITŘNÍHO VYBAVENÍ - 55A</t>
  </si>
  <si>
    <t>D+M Nástěnný věšák - Specifikace dle PD - D.1.4.9.c.01. - VÝPIS PRVKŮ VNITŘNÍHO VYBAVENÍ - 55B</t>
  </si>
  <si>
    <t>D+M Nástěnka - klub / učebna - Specifikace dle PD - D.1.4.9.c.01. - VÝPIS PRVKŮ VNITŘNÍHO VYBAVENÍ - 56</t>
  </si>
  <si>
    <t>D+M Nástěnka - chodba - Specifikace dle PD - D.1.4.9.c.01. - VÝPIS PRVKŮ VNITŘNÍHO VYBAVENÍ - 57</t>
  </si>
  <si>
    <t>D+M Nástěnka - kancelář - Specifikace dle PD - D.1.4.9.c.01. - VÝPIS PRVKŮ VNITŘNÍHO VYBAVENÍ - 58</t>
  </si>
  <si>
    <t>D+M Konferenční stůl - Specifikace dle PD - D.1.4.9.c.01. - VÝPIS PRVKŮ VNITŘNÍHO VYBAVENÍ - 63</t>
  </si>
  <si>
    <t>D+M Věšák - Specifikace dle PD - D.1.4.9.c.01. - VÝPIS PRVKŮ VNITŘNÍHO VYBAVENÍ - 64</t>
  </si>
  <si>
    <t>D+M Kovový regál - malý - Specifikace dle PD - D.1.4.9.c.01. - VÝPIS PRVKŮ VNITŘNÍHO VYBAVENÍ - 65</t>
  </si>
  <si>
    <t>D+M Kovový regál - Specifikace dle PD - D.1.4.9.c.01. - VÝPIS PRVKŮ VNITŘNÍHO VYBAVENÍ - 66</t>
  </si>
  <si>
    <t>D+M Židle konferenční - Specifikace dle PD - D.1.4.9.c.01. - VÝPIS PRVKŮ VNITŘNÍHO VYBAVENÍ - 67</t>
  </si>
  <si>
    <t>D+M Stůl kancelářský - Specifikace dle PD - D.1.4.9.c.01. - VÝPIS PRVKŮ VNITŘNÍHO VYBAVENÍ - 68</t>
  </si>
  <si>
    <t>D+M Stůl kancelářský - Specifikace dle PD - D.1.4.9.c.01. - VÝPIS PRVKŮ VNITŘNÍHO VYBAVENÍ - 69</t>
  </si>
  <si>
    <t>D+M Stůl kancelářský - Specifikace dle PD - D.1.4.9.c.01. - VÝPIS PRVKŮ VNITŘNÍHO VYBAVENÍ - 70</t>
  </si>
  <si>
    <t>D+M Šatní skříň - Specifikace dle PD - D.1.4.9.c.01. - VÝPIS PRVKŮ VNITŘNÍHO VYBAVENÍ - 71</t>
  </si>
  <si>
    <t>D+M Skříň policová - Specifikace dle PD - D.1.4.9.c.01. - VÝPIS PRVKŮ VNITŘNÍHO VYBAVENÍ - 74</t>
  </si>
  <si>
    <t>D+M Skříň policová - Specifikace dle PD - D.1.4.9.c.01. - VÝPIS PRVKŮ VNITŘNÍHO VYBAVENÍ - 75</t>
  </si>
  <si>
    <t>D+M Skříň kombinovaná policová - Specifikace dle PD - D.1.4.9.c.01. - VÝPIS PRVKŮ VNITŘNÍHO VYBAVENÍ - 76</t>
  </si>
  <si>
    <t>D+M Zásuvkový kontejner - Specifikace dle PD - D.1.4.9.c.01. - VÝPIS PRVKŮ VNITŘNÍHO VYBAVENÍ - 77</t>
  </si>
  <si>
    <t>D+M Stůl - jídelní - Specifikace dle PD - D.1.4.9.c.01. - VÝPIS PRVKŮ VNITŘNÍHO VYBAVENÍ - 81</t>
  </si>
  <si>
    <t>D+M Barový stůl - Specifikace dle PD - D.1.4.9.c.01. - VÝPIS PRVKŮ VNITŘNÍHO VYBAVENÍ - 84</t>
  </si>
  <si>
    <t>D+M Židle jednací - Specifikace dle PD - D.1.4.9.c.01. - VÝPIS PRVKŮ VNITŘNÍHO VYBAVENÍ - 87</t>
  </si>
  <si>
    <t>D+M Stůl na terasu - Specifikace dle PD - D.1.4.9.c.01. - VÝPIS PRVKŮ VNITŘNÍHO VYBAVENÍ - 89</t>
  </si>
  <si>
    <t>D+M Křeslo na terasu - Specifikace dle PD - D.1.4.9.c.01. - VÝPIS PRVKŮ VNITŘNÍHO VYBAVENÍ - 90</t>
  </si>
  <si>
    <t>D+M Stolní set na terasu - Specifikace dle PD - D.1.4.9.c.01. - VÝPIS PRVKŮ VNITŘNÍHO VYBAVENÍ - 91</t>
  </si>
  <si>
    <t>D+M Box na terasu - Specifikace dle PD - D.1.4.9.c.01. - VÝPIS PRVKŮ VNITŘNÍHO VYBAVENÍ - 92</t>
  </si>
  <si>
    <t>D+M Dílenský stůl - Specifikace dle PD - D.1.4.9.c.01. - VÝPIS PRVKŮ VNITŘNÍHO VYBAVENÍ - 99</t>
  </si>
  <si>
    <t>D+M Dílenská židle - Specifikace dle PD - D.1.4.9.c.01. - VÝPIS PRVKŮ VNITŘNÍHO VYBAVENÍ - 100</t>
  </si>
  <si>
    <t>D+M Plechová skříň - Specifikace dle PD - D.1.4.9.c.01. - VÝPIS PRVKŮ VNITŘNÍHO VYBAVENÍ - 101</t>
  </si>
  <si>
    <t>D+M Židle kancelářská - Specifikace dle PD - D.1.4.9.c.01. - VÝPIS PRVKŮ VNITŘNÍHO VYBAVENÍ - 52A</t>
  </si>
  <si>
    <t>D+M Židle kancelářská - Specifikace dle PD - D.1.4.9.c.01. - VÝPIS PRVKŮ VNITŘNÍHO VYBAVENÍ - 52B</t>
  </si>
  <si>
    <t>790999101 SPC</t>
  </si>
  <si>
    <t>790999102 SPC</t>
  </si>
  <si>
    <t>790999103 SPC</t>
  </si>
  <si>
    <t>790999104 SPC</t>
  </si>
  <si>
    <t>790999105 SPC</t>
  </si>
  <si>
    <t>790999106 SPC</t>
  </si>
  <si>
    <t>790999107 SPC</t>
  </si>
  <si>
    <t>790999108 SPC</t>
  </si>
  <si>
    <t>790999109 SPC</t>
  </si>
  <si>
    <t>790999110 SPC</t>
  </si>
  <si>
    <t>790999111 SPC</t>
  </si>
  <si>
    <t>790999112 SPC</t>
  </si>
  <si>
    <t>790999113 SPC</t>
  </si>
  <si>
    <t>790999114 SPC</t>
  </si>
  <si>
    <t>790999115 SPC</t>
  </si>
  <si>
    <t>790999116 SPC</t>
  </si>
  <si>
    <t>790999117 SPC</t>
  </si>
  <si>
    <t>790999118 SPC</t>
  </si>
  <si>
    <t>790999119 SPC</t>
  </si>
  <si>
    <t>790999120 SPC</t>
  </si>
  <si>
    <t>790999121 SPC</t>
  </si>
  <si>
    <t>790999122 SPC</t>
  </si>
  <si>
    <t>790999123 SPC</t>
  </si>
  <si>
    <t>790999124 SPC</t>
  </si>
  <si>
    <t>790999125 SPC</t>
  </si>
  <si>
    <t>790999126 SPC</t>
  </si>
  <si>
    <t>790999127 SPC</t>
  </si>
  <si>
    <t>790999128 SPC</t>
  </si>
  <si>
    <t>790999129 SPC</t>
  </si>
  <si>
    <t>790999130 SPC</t>
  </si>
  <si>
    <t>790999131 SPC</t>
  </si>
  <si>
    <t>790999132 SPC</t>
  </si>
  <si>
    <t>790999133 SPC</t>
  </si>
  <si>
    <t>790999134 SPC</t>
  </si>
  <si>
    <t>790999135 SPC</t>
  </si>
  <si>
    <t>790999136 SPC</t>
  </si>
  <si>
    <t>790999137 SPC</t>
  </si>
  <si>
    <t>790999138 SPC</t>
  </si>
  <si>
    <t>790999139 SPC</t>
  </si>
  <si>
    <t>790999140 SPC</t>
  </si>
  <si>
    <t>790999141 SPC</t>
  </si>
  <si>
    <t>790999142 SPC</t>
  </si>
  <si>
    <t>790999143 SPC</t>
  </si>
  <si>
    <t>790999146 SPC</t>
  </si>
  <si>
    <t>790999147 SPC</t>
  </si>
  <si>
    <t>790999148 SPC</t>
  </si>
  <si>
    <t>D+M Šatní skříň - šestiboxová - Specifikace dle PD - D.1.4.9.c.01. - VÝPIS PRVKŮ VNITŘNÍHO VYBAVENÍ - 43</t>
  </si>
  <si>
    <t>D+M Šatní skříň - čtyřboxová - Specifikace dle PD - D.1.4.9.c.01. - VÝPIS PRVKŮ VNITŘNÍHO VYBAVENÍ - 43</t>
  </si>
  <si>
    <t>790999149 SPC</t>
  </si>
  <si>
    <t>D+M Slunečník - Specifikace dle PD - D.1.4.9.c.01. - VÝPIS PRVKŮ VNITŘNÍHO VYBAVENÍ - 88</t>
  </si>
  <si>
    <t>VÝKAZ VÝMĚR</t>
  </si>
  <si>
    <t>CS ÚRS/TEO 2022 02</t>
  </si>
  <si>
    <t>CS ÚRS 2022 02</t>
  </si>
  <si>
    <t>D+M Skříň policová - Specifikace dle PD - D.1.4.9.c.01. - VÝPIS PRVKŮ VNITŘNÍHO VYBAVENÍ - 72</t>
  </si>
  <si>
    <t>D+M Skříň policová - Specifikace dle PD - D.1.4.9.c.01. - VÝPIS PRVKŮ VNITŘNÍHO VYBAVENÍ - 73</t>
  </si>
  <si>
    <t>Zadavatel:</t>
  </si>
  <si>
    <t>Projektant:</t>
  </si>
  <si>
    <t>Účastník:</t>
  </si>
  <si>
    <t>Veřejná zakázka:</t>
  </si>
  <si>
    <t>UK2LF - Dodávka nábytku - TPU, 4.etapa - II</t>
  </si>
  <si>
    <t>Rekapitulace</t>
  </si>
  <si>
    <t>Celková cena</t>
  </si>
  <si>
    <t>Účastník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 - o takových účastník bezodkladně uvědomí zadavatele. Je v zájmu účastníka jako odborné firmy se řádně seznámit s projektovou dokumentací a pečlivě ji překontroloval a uvažovat s tím, že zadavatel nebude brát zřetel na požadavky a námitky účastníka vyplývající z vad, nedostatečného či chybného popisu plnění v projektové dokumentaci.</t>
  </si>
  <si>
    <t>Účastník je povinen nakládat se vzniklými odpady dle zákona č. 185/2001 Sb. " O odpadech. "</t>
  </si>
  <si>
    <t>Rozpočet je zpracován na podkladě projektové dokumentace pro provádění stavby. 
Nedílnou součástí tohoto rozpočtu je projektová dokumentace podle Přílohy č. 4 zadávacích podmínek.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</si>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</sst>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164" formatCode="0.0%"/>
    <numFmt numFmtId="165" formatCode="#,##0.000;\-#,##0.000"/>
    <numFmt numFmtId="166" formatCode="#,##0.00_ ;\-#,##0.00\ "/>
    <numFmt numFmtId="167" formatCode="#,##0.000000000_ ;\-#,##0.000000000\ "/>
    <numFmt numFmtId="168" formatCode="#,##0.00000"/>
  </numFmts>
  <fonts count="52"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</font>
    <font>
      <sz val="8"/>
      <name val="MS Sans Serif"/>
      <family val="2"/>
      <charset val="238"/>
    </font>
    <font>
      <sz val="10"/>
      <name val="Helv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YR"/>
      <charset val="238"/>
    </font>
    <font>
      <b/>
      <sz val="12"/>
      <color rgb="FFFF0000"/>
      <name val="Calibri"/>
      <family val="2"/>
      <charset val="238"/>
      <scheme val="minor"/>
    </font>
    <font>
      <sz val="8"/>
      <color indexed="12"/>
      <name val="Arial CE"/>
      <family val="2"/>
      <charset val="238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10"/>
      <name val="MS Sans Serif"/>
      <charset val="238"/>
    </font>
    <font>
      <b/>
      <sz val="12"/>
      <color rgb="FFFF000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4" fillId="7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6" fillId="0" borderId="0" applyFill="0" applyBorder="0" applyProtection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 applyAlignment="0">
      <alignment vertical="top" wrapText="1"/>
      <protection locked="0"/>
    </xf>
    <xf numFmtId="0" fontId="3" fillId="0" borderId="0"/>
    <xf numFmtId="0" fontId="17" fillId="0" borderId="0"/>
    <xf numFmtId="0" fontId="16" fillId="0" borderId="0"/>
    <xf numFmtId="0" fontId="24" fillId="0" borderId="0"/>
    <xf numFmtId="0" fontId="27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6" applyNumberFormat="0" applyFont="0" applyAlignment="0" applyProtection="0"/>
    <xf numFmtId="0" fontId="10" fillId="0" borderId="7" applyNumberFormat="0" applyFill="0" applyAlignment="0" applyProtection="0"/>
    <xf numFmtId="0" fontId="11" fillId="3" borderId="0" applyNumberFormat="0" applyBorder="0" applyAlignment="0" applyProtection="0"/>
    <xf numFmtId="0" fontId="28" fillId="0" borderId="0"/>
    <xf numFmtId="0" fontId="10" fillId="0" borderId="0" applyNumberFormat="0" applyFill="0" applyBorder="0" applyAlignment="0" applyProtection="0"/>
    <xf numFmtId="0" fontId="12" fillId="4" borderId="8" applyNumberFormat="0" applyAlignment="0" applyProtection="0"/>
    <xf numFmtId="0" fontId="13" fillId="8" borderId="8" applyNumberFormat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0" borderId="0"/>
    <xf numFmtId="0" fontId="32" fillId="0" borderId="0"/>
    <xf numFmtId="0" fontId="27" fillId="0" borderId="0" applyAlignment="0">
      <alignment vertical="top" wrapText="1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99">
    <xf numFmtId="0" fontId="0" fillId="0" borderId="0" xfId="0"/>
    <xf numFmtId="0" fontId="17" fillId="0" borderId="0" xfId="15" applyFont="1"/>
    <xf numFmtId="0" fontId="23" fillId="0" borderId="0" xfId="23" applyFont="1"/>
    <xf numFmtId="0" fontId="25" fillId="0" borderId="0" xfId="23" applyFont="1"/>
    <xf numFmtId="0" fontId="25" fillId="0" borderId="0" xfId="23" applyFont="1" applyAlignment="1">
      <alignment wrapText="1"/>
    </xf>
    <xf numFmtId="4" fontId="23" fillId="0" borderId="0" xfId="23" applyNumberFormat="1" applyFont="1"/>
    <xf numFmtId="0" fontId="23" fillId="0" borderId="0" xfId="15" applyFont="1"/>
    <xf numFmtId="0" fontId="18" fillId="0" borderId="0" xfId="15" applyFont="1" applyAlignment="1">
      <alignment horizontal="center"/>
    </xf>
    <xf numFmtId="0" fontId="21" fillId="0" borderId="0" xfId="15" applyFont="1" applyAlignment="1">
      <alignment horizontal="left"/>
    </xf>
    <xf numFmtId="3" fontId="20" fillId="13" borderId="10" xfId="15" applyNumberFormat="1" applyFont="1" applyFill="1" applyBorder="1" applyAlignment="1">
      <alignment horizontal="right" vertical="center"/>
    </xf>
    <xf numFmtId="164" fontId="19" fillId="13" borderId="11" xfId="15" applyNumberFormat="1" applyFont="1" applyFill="1" applyBorder="1"/>
    <xf numFmtId="0" fontId="20" fillId="13" borderId="12" xfId="15" applyFont="1" applyFill="1" applyBorder="1" applyAlignment="1">
      <alignment vertical="center"/>
    </xf>
    <xf numFmtId="49" fontId="20" fillId="13" borderId="12" xfId="15" applyNumberFormat="1" applyFont="1" applyFill="1" applyBorder="1" applyAlignment="1">
      <alignment horizontal="left" vertical="center"/>
    </xf>
    <xf numFmtId="0" fontId="20" fillId="13" borderId="13" xfId="15" applyFont="1" applyFill="1" applyBorder="1" applyAlignment="1">
      <alignment vertical="center"/>
    </xf>
    <xf numFmtId="3" fontId="19" fillId="0" borderId="14" xfId="15" applyNumberFormat="1" applyFont="1" applyBorder="1" applyAlignment="1">
      <alignment horizontal="right"/>
    </xf>
    <xf numFmtId="3" fontId="19" fillId="0" borderId="15" xfId="15" applyNumberFormat="1" applyFont="1" applyBorder="1" applyAlignment="1">
      <alignment horizontal="right"/>
    </xf>
    <xf numFmtId="3" fontId="20" fillId="0" borderId="15" xfId="15" applyNumberFormat="1" applyFont="1" applyBorder="1" applyAlignment="1">
      <alignment horizontal="right"/>
    </xf>
    <xf numFmtId="164" fontId="19" fillId="0" borderId="0" xfId="15" applyNumberFormat="1" applyFont="1"/>
    <xf numFmtId="0" fontId="19" fillId="0" borderId="0" xfId="15" applyFont="1"/>
    <xf numFmtId="0" fontId="19" fillId="0" borderId="0" xfId="15" applyFont="1" applyAlignment="1">
      <alignment horizontal="left"/>
    </xf>
    <xf numFmtId="49" fontId="19" fillId="0" borderId="16" xfId="15" applyNumberFormat="1" applyFont="1" applyBorder="1" applyAlignment="1">
      <alignment horizontal="left"/>
    </xf>
    <xf numFmtId="0" fontId="22" fillId="14" borderId="10" xfId="15" applyFont="1" applyFill="1" applyBorder="1" applyAlignment="1">
      <alignment horizontal="center" vertical="center" wrapText="1"/>
    </xf>
    <xf numFmtId="0" fontId="22" fillId="14" borderId="11" xfId="15" applyFont="1" applyFill="1" applyBorder="1" applyAlignment="1">
      <alignment horizontal="center" vertical="center" wrapText="1"/>
    </xf>
    <xf numFmtId="0" fontId="22" fillId="14" borderId="11" xfId="15" applyFont="1" applyFill="1" applyBorder="1" applyAlignment="1">
      <alignment vertical="center" wrapText="1"/>
    </xf>
    <xf numFmtId="0" fontId="22" fillId="14" borderId="12" xfId="15" applyFont="1" applyFill="1" applyBorder="1" applyAlignment="1">
      <alignment vertical="center"/>
    </xf>
    <xf numFmtId="0" fontId="20" fillId="14" borderId="13" xfId="15" applyFont="1" applyFill="1" applyBorder="1" applyAlignment="1">
      <alignment vertical="center"/>
    </xf>
    <xf numFmtId="4" fontId="17" fillId="0" borderId="0" xfId="15" applyNumberFormat="1" applyFont="1"/>
    <xf numFmtId="3" fontId="21" fillId="15" borderId="17" xfId="15" applyNumberFormat="1" applyFont="1" applyFill="1" applyBorder="1" applyAlignment="1">
      <alignment horizontal="right" vertical="center"/>
    </xf>
    <xf numFmtId="4" fontId="21" fillId="13" borderId="18" xfId="15" applyNumberFormat="1" applyFont="1" applyFill="1" applyBorder="1" applyAlignment="1">
      <alignment horizontal="right" vertical="center"/>
    </xf>
    <xf numFmtId="4" fontId="21" fillId="13" borderId="19" xfId="15" applyNumberFormat="1" applyFont="1" applyFill="1" applyBorder="1" applyAlignment="1">
      <alignment horizontal="right" vertical="center"/>
    </xf>
    <xf numFmtId="0" fontId="17" fillId="13" borderId="12" xfId="15" applyFont="1" applyFill="1" applyBorder="1" applyAlignment="1">
      <alignment vertical="center"/>
    </xf>
    <xf numFmtId="0" fontId="22" fillId="13" borderId="12" xfId="15" applyFont="1" applyFill="1" applyBorder="1" applyAlignment="1">
      <alignment vertical="center"/>
    </xf>
    <xf numFmtId="0" fontId="21" fillId="13" borderId="13" xfId="15" applyFont="1" applyFill="1" applyBorder="1" applyAlignment="1">
      <alignment vertical="center"/>
    </xf>
    <xf numFmtId="4" fontId="17" fillId="0" borderId="20" xfId="15" applyNumberFormat="1" applyFont="1" applyBorder="1" applyAlignment="1">
      <alignment horizontal="right" vertical="center"/>
    </xf>
    <xf numFmtId="4" fontId="17" fillId="0" borderId="21" xfId="15" applyNumberFormat="1" applyFont="1" applyBorder="1" applyAlignment="1">
      <alignment horizontal="right" vertical="center"/>
    </xf>
    <xf numFmtId="4" fontId="17" fillId="0" borderId="22" xfId="15" applyNumberFormat="1" applyFont="1" applyBorder="1" applyAlignment="1">
      <alignment horizontal="right" vertical="center"/>
    </xf>
    <xf numFmtId="0" fontId="17" fillId="0" borderId="14" xfId="15" applyFont="1" applyBorder="1" applyAlignment="1">
      <alignment vertical="center"/>
    </xf>
    <xf numFmtId="1" fontId="17" fillId="0" borderId="0" xfId="15" applyNumberFormat="1" applyFont="1" applyAlignment="1">
      <alignment horizontal="right" vertical="center"/>
    </xf>
    <xf numFmtId="0" fontId="17" fillId="0" borderId="0" xfId="15" applyFont="1" applyAlignment="1">
      <alignment vertical="center"/>
    </xf>
    <xf numFmtId="0" fontId="17" fillId="0" borderId="16" xfId="15" applyFont="1" applyBorder="1" applyAlignment="1">
      <alignment vertical="center"/>
    </xf>
    <xf numFmtId="4" fontId="17" fillId="0" borderId="14" xfId="15" applyNumberFormat="1" applyFont="1" applyBorder="1" applyAlignment="1">
      <alignment horizontal="right" vertical="center"/>
    </xf>
    <xf numFmtId="4" fontId="17" fillId="0" borderId="0" xfId="15" applyNumberFormat="1" applyFont="1" applyAlignment="1">
      <alignment horizontal="right" vertical="center"/>
    </xf>
    <xf numFmtId="4" fontId="17" fillId="0" borderId="16" xfId="15" applyNumberFormat="1" applyFont="1" applyBorder="1" applyAlignment="1">
      <alignment horizontal="right" vertical="center"/>
    </xf>
    <xf numFmtId="4" fontId="17" fillId="0" borderId="23" xfId="15" applyNumberFormat="1" applyFont="1" applyBorder="1" applyAlignment="1">
      <alignment horizontal="right" vertical="center"/>
    </xf>
    <xf numFmtId="4" fontId="17" fillId="0" borderId="24" xfId="15" applyNumberFormat="1" applyFont="1" applyBorder="1" applyAlignment="1">
      <alignment horizontal="right" vertical="center"/>
    </xf>
    <xf numFmtId="4" fontId="17" fillId="0" borderId="25" xfId="15" applyNumberFormat="1" applyFont="1" applyBorder="1" applyAlignment="1">
      <alignment horizontal="right" vertical="center"/>
    </xf>
    <xf numFmtId="0" fontId="22" fillId="14" borderId="11" xfId="15" applyFont="1" applyFill="1" applyBorder="1" applyAlignment="1">
      <alignment horizontal="right"/>
    </xf>
    <xf numFmtId="0" fontId="20" fillId="14" borderId="12" xfId="15" applyFont="1" applyFill="1" applyBorder="1" applyAlignment="1">
      <alignment horizontal="right" wrapText="1"/>
    </xf>
    <xf numFmtId="0" fontId="17" fillId="14" borderId="12" xfId="15" applyFont="1" applyFill="1" applyBorder="1"/>
    <xf numFmtId="0" fontId="20" fillId="14" borderId="13" xfId="15" applyFont="1" applyFill="1" applyBorder="1" applyAlignment="1">
      <alignment horizontal="right" wrapText="1"/>
    </xf>
    <xf numFmtId="0" fontId="20" fillId="14" borderId="11" xfId="15" applyFont="1" applyFill="1" applyBorder="1" applyAlignment="1">
      <alignment wrapText="1"/>
    </xf>
    <xf numFmtId="0" fontId="20" fillId="14" borderId="12" xfId="15" applyFont="1" applyFill="1" applyBorder="1" applyAlignment="1">
      <alignment wrapText="1"/>
    </xf>
    <xf numFmtId="0" fontId="20" fillId="14" borderId="13" xfId="15" applyFont="1" applyFill="1" applyBorder="1" applyAlignment="1">
      <alignment wrapText="1"/>
    </xf>
    <xf numFmtId="0" fontId="17" fillId="0" borderId="0" xfId="15" applyFont="1" applyAlignment="1">
      <alignment horizontal="left"/>
    </xf>
    <xf numFmtId="0" fontId="17" fillId="0" borderId="0" xfId="15" applyFont="1" applyAlignment="1">
      <alignment horizontal="right"/>
    </xf>
    <xf numFmtId="0" fontId="22" fillId="0" borderId="0" xfId="15" applyFont="1" applyAlignment="1">
      <alignment horizontal="left" vertical="center"/>
    </xf>
    <xf numFmtId="14" fontId="19" fillId="0" borderId="0" xfId="15" applyNumberFormat="1" applyFont="1" applyAlignment="1">
      <alignment horizontal="left"/>
    </xf>
    <xf numFmtId="0" fontId="22" fillId="0" borderId="0" xfId="15" applyFont="1"/>
    <xf numFmtId="0" fontId="3" fillId="0" borderId="0" xfId="15" applyAlignment="1">
      <alignment vertical="top" wrapText="1"/>
    </xf>
    <xf numFmtId="0" fontId="21" fillId="0" borderId="0" xfId="15" applyFont="1" applyAlignment="1">
      <alignment horizontal="left" vertical="top" wrapText="1"/>
    </xf>
    <xf numFmtId="0" fontId="31" fillId="0" borderId="0" xfId="15" applyFont="1" applyAlignment="1">
      <alignment horizontal="left"/>
    </xf>
    <xf numFmtId="0" fontId="23" fillId="0" borderId="0" xfId="23" applyFont="1" applyAlignment="1">
      <alignment wrapText="1"/>
    </xf>
    <xf numFmtId="49" fontId="19" fillId="16" borderId="26" xfId="15" applyNumberFormat="1" applyFont="1" applyFill="1" applyBorder="1" applyAlignment="1">
      <alignment horizontal="left"/>
    </xf>
    <xf numFmtId="3" fontId="19" fillId="16" borderId="27" xfId="15" applyNumberFormat="1" applyFont="1" applyFill="1" applyBorder="1" applyAlignment="1">
      <alignment horizontal="right"/>
    </xf>
    <xf numFmtId="3" fontId="19" fillId="16" borderId="28" xfId="15" applyNumberFormat="1" applyFont="1" applyFill="1" applyBorder="1" applyAlignment="1">
      <alignment horizontal="right"/>
    </xf>
    <xf numFmtId="0" fontId="17" fillId="16" borderId="0" xfId="15" applyFont="1" applyFill="1"/>
    <xf numFmtId="3" fontId="17" fillId="16" borderId="0" xfId="15" applyNumberFormat="1" applyFont="1" applyFill="1"/>
    <xf numFmtId="0" fontId="22" fillId="0" borderId="0" xfId="15" applyFont="1" applyAlignment="1">
      <alignment horizontal="left"/>
    </xf>
    <xf numFmtId="3" fontId="17" fillId="0" borderId="0" xfId="15" applyNumberFormat="1" applyFont="1"/>
    <xf numFmtId="3" fontId="18" fillId="0" borderId="0" xfId="15" applyNumberFormat="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2" fillId="0" borderId="0" xfId="41" applyAlignment="1" applyProtection="1">
      <alignment horizontal="left" vertical="top"/>
      <protection locked="0"/>
    </xf>
    <xf numFmtId="0" fontId="32" fillId="0" borderId="0" xfId="41"/>
    <xf numFmtId="0" fontId="35" fillId="0" borderId="0" xfId="41" applyFont="1" applyAlignment="1">
      <alignment horizontal="left"/>
    </xf>
    <xf numFmtId="0" fontId="24" fillId="0" borderId="0" xfId="41" applyFont="1" applyAlignment="1">
      <alignment horizontal="left"/>
    </xf>
    <xf numFmtId="0" fontId="36" fillId="0" borderId="32" xfId="41" applyFont="1" applyBorder="1" applyAlignment="1">
      <alignment horizontal="center" vertical="center" wrapText="1"/>
    </xf>
    <xf numFmtId="37" fontId="35" fillId="0" borderId="0" xfId="41" applyNumberFormat="1" applyFont="1" applyAlignment="1" applyProtection="1">
      <alignment horizontal="right"/>
      <protection locked="0"/>
    </xf>
    <xf numFmtId="0" fontId="35" fillId="0" borderId="0" xfId="41" applyFont="1" applyAlignment="1" applyProtection="1">
      <alignment horizontal="left" wrapText="1"/>
      <protection locked="0"/>
    </xf>
    <xf numFmtId="0" fontId="39" fillId="0" borderId="0" xfId="43" applyFill="1" applyAlignment="1" applyProtection="1"/>
    <xf numFmtId="37" fontId="43" fillId="0" borderId="0" xfId="41" applyNumberFormat="1" applyFont="1" applyAlignment="1" applyProtection="1">
      <alignment horizontal="right"/>
      <protection locked="0"/>
    </xf>
    <xf numFmtId="0" fontId="43" fillId="0" borderId="0" xfId="41" applyFont="1" applyAlignment="1" applyProtection="1">
      <alignment horizontal="left" wrapText="1"/>
      <protection locked="0"/>
    </xf>
    <xf numFmtId="37" fontId="32" fillId="0" borderId="0" xfId="41" applyNumberFormat="1" applyAlignment="1" applyProtection="1">
      <alignment horizontal="right" vertical="top"/>
      <protection locked="0"/>
    </xf>
    <xf numFmtId="0" fontId="32" fillId="0" borderId="0" xfId="41" applyAlignment="1" applyProtection="1">
      <alignment horizontal="left" vertical="top" wrapText="1"/>
      <protection locked="0"/>
    </xf>
    <xf numFmtId="0" fontId="35" fillId="0" borderId="35" xfId="41" applyFont="1" applyBorder="1" applyAlignment="1" applyProtection="1">
      <alignment horizontal="left"/>
      <protection locked="0"/>
    </xf>
    <xf numFmtId="0" fontId="42" fillId="0" borderId="36" xfId="41" applyFont="1" applyBorder="1" applyAlignment="1" applyProtection="1">
      <alignment horizontal="center"/>
      <protection locked="0"/>
    </xf>
    <xf numFmtId="0" fontId="23" fillId="0" borderId="0" xfId="23" applyFont="1" applyAlignment="1">
      <alignment vertical="center"/>
    </xf>
    <xf numFmtId="49" fontId="23" fillId="0" borderId="0" xfId="23" applyNumberFormat="1" applyFont="1" applyAlignment="1">
      <alignment vertical="center"/>
    </xf>
    <xf numFmtId="39" fontId="24" fillId="0" borderId="0" xfId="41" applyNumberFormat="1" applyFont="1" applyAlignment="1" applyProtection="1">
      <alignment horizontal="center"/>
      <protection locked="0"/>
    </xf>
    <xf numFmtId="39" fontId="24" fillId="0" borderId="0" xfId="41" applyNumberFormat="1" applyFont="1" applyAlignment="1" applyProtection="1">
      <alignment horizontal="right"/>
      <protection locked="0"/>
    </xf>
    <xf numFmtId="0" fontId="23" fillId="0" borderId="0" xfId="23" applyFont="1" applyAlignment="1">
      <alignment horizontal="center" vertical="center" wrapText="1"/>
    </xf>
    <xf numFmtId="0" fontId="23" fillId="0" borderId="0" xfId="23" applyFont="1" applyAlignment="1">
      <alignment vertical="center" wrapText="1"/>
    </xf>
    <xf numFmtId="0" fontId="27" fillId="0" borderId="0" xfId="4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37" fontId="35" fillId="0" borderId="34" xfId="0" applyNumberFormat="1" applyFont="1" applyBorder="1" applyAlignment="1" applyProtection="1">
      <alignment horizontal="right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47" fillId="0" borderId="0" xfId="15" applyFont="1"/>
    <xf numFmtId="0" fontId="0" fillId="0" borderId="34" xfId="0" applyBorder="1" applyAlignment="1" applyProtection="1">
      <alignment horizontal="left" vertical="top"/>
      <protection locked="0"/>
    </xf>
    <xf numFmtId="37" fontId="24" fillId="0" borderId="34" xfId="0" applyNumberFormat="1" applyFont="1" applyBorder="1" applyAlignment="1" applyProtection="1">
      <alignment horizontal="right"/>
      <protection locked="0"/>
    </xf>
    <xf numFmtId="49" fontId="24" fillId="0" borderId="34" xfId="0" applyNumberFormat="1" applyFont="1" applyBorder="1" applyAlignment="1" applyProtection="1">
      <alignment horizontal="left" wrapText="1"/>
      <protection locked="0"/>
    </xf>
    <xf numFmtId="0" fontId="24" fillId="0" borderId="34" xfId="0" applyFont="1" applyBorder="1" applyAlignment="1" applyProtection="1">
      <alignment horizontal="left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46" fillId="0" borderId="34" xfId="0" applyFont="1" applyBorder="1" applyAlignment="1" applyProtection="1">
      <alignment horizontal="right" vertical="center"/>
      <protection locked="0"/>
    </xf>
    <xf numFmtId="4" fontId="44" fillId="0" borderId="0" xfId="0" applyNumberFormat="1" applyFont="1" applyAlignment="1" applyProtection="1">
      <alignment horizontal="right" vertical="top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39" fontId="24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right" vertical="center"/>
      <protection locked="0"/>
    </xf>
    <xf numFmtId="0" fontId="45" fillId="0" borderId="0" xfId="41" applyFont="1" applyAlignment="1" applyProtection="1">
      <alignment horizontal="center" vertical="center"/>
      <protection locked="0"/>
    </xf>
    <xf numFmtId="167" fontId="24" fillId="0" borderId="0" xfId="0" applyNumberFormat="1" applyFont="1" applyAlignment="1" applyProtection="1">
      <alignment horizontal="center"/>
      <protection locked="0"/>
    </xf>
    <xf numFmtId="39" fontId="35" fillId="0" borderId="0" xfId="0" applyNumberFormat="1" applyFont="1" applyAlignment="1" applyProtection="1">
      <alignment horizontal="center"/>
      <protection locked="0"/>
    </xf>
    <xf numFmtId="168" fontId="17" fillId="0" borderId="0" xfId="15" applyNumberFormat="1" applyFont="1"/>
    <xf numFmtId="0" fontId="37" fillId="0" borderId="0" xfId="41" applyFont="1" applyAlignment="1">
      <alignment vertical="center"/>
    </xf>
    <xf numFmtId="0" fontId="32" fillId="0" borderId="0" xfId="41" applyAlignment="1">
      <alignment horizontal="left" wrapText="1"/>
    </xf>
    <xf numFmtId="0" fontId="45" fillId="0" borderId="0" xfId="41" applyFont="1"/>
    <xf numFmtId="0" fontId="40" fillId="0" borderId="0" xfId="41" applyFont="1"/>
    <xf numFmtId="0" fontId="36" fillId="0" borderId="33" xfId="41" applyFont="1" applyBorder="1" applyAlignment="1">
      <alignment horizontal="center" vertical="center" wrapText="1"/>
    </xf>
    <xf numFmtId="0" fontId="36" fillId="0" borderId="0" xfId="41" applyFont="1" applyAlignment="1">
      <alignment horizontal="center" vertical="center" wrapText="1"/>
    </xf>
    <xf numFmtId="39" fontId="32" fillId="0" borderId="0" xfId="41" applyNumberFormat="1"/>
    <xf numFmtId="0" fontId="4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0" fillId="0" borderId="0" xfId="0" applyFont="1"/>
    <xf numFmtId="3" fontId="3" fillId="0" borderId="0" xfId="0" applyNumberFormat="1" applyFont="1" applyAlignment="1" applyProtection="1">
      <alignment horizontal="left" vertical="top"/>
      <protection locked="0"/>
    </xf>
    <xf numFmtId="6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6" fontId="0" fillId="0" borderId="0" xfId="0" applyNumberFormat="1" applyAlignment="1" applyProtection="1">
      <alignment horizontal="left" vertical="center"/>
      <protection locked="0"/>
    </xf>
    <xf numFmtId="0" fontId="39" fillId="0" borderId="0" xfId="43" applyFill="1" applyAlignment="1" applyProtection="1">
      <alignment horizontal="left" vertical="center"/>
      <protection locked="0"/>
    </xf>
    <xf numFmtId="4" fontId="44" fillId="0" borderId="0" xfId="0" applyNumberFormat="1" applyFont="1" applyAlignment="1" applyProtection="1">
      <alignment horizontal="left" vertical="top"/>
      <protection locked="0"/>
    </xf>
    <xf numFmtId="0" fontId="49" fillId="0" borderId="0" xfId="0" applyFont="1" applyAlignment="1" applyProtection="1">
      <alignment horizontal="left" vertical="center"/>
      <protection locked="0"/>
    </xf>
    <xf numFmtId="4" fontId="50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6" fontId="3" fillId="0" borderId="0" xfId="0" applyNumberFormat="1" applyFont="1" applyAlignment="1" applyProtection="1">
      <alignment horizontal="left" vertical="center"/>
      <protection locked="0"/>
    </xf>
    <xf numFmtId="0" fontId="37" fillId="0" borderId="0" xfId="0" applyFont="1"/>
    <xf numFmtId="0" fontId="39" fillId="0" borderId="0" xfId="43" applyFill="1" applyAlignment="1" applyProtection="1">
      <alignment horizontal="left" vertical="top"/>
      <protection locked="0"/>
    </xf>
    <xf numFmtId="4" fontId="44" fillId="0" borderId="0" xfId="0" applyNumberFormat="1" applyFont="1" applyAlignment="1" applyProtection="1">
      <alignment horizontal="right" vertical="center"/>
      <protection locked="0"/>
    </xf>
    <xf numFmtId="39" fontId="51" fillId="0" borderId="0" xfId="0" applyNumberFormat="1" applyFont="1" applyAlignment="1" applyProtection="1">
      <alignment horizontal="left" vertical="center"/>
      <protection locked="0"/>
    </xf>
    <xf numFmtId="166" fontId="32" fillId="0" borderId="0" xfId="41" applyNumberFormat="1" applyAlignment="1" applyProtection="1">
      <alignment horizontal="left" vertical="top"/>
      <protection locked="0"/>
    </xf>
    <xf numFmtId="39" fontId="24" fillId="0" borderId="34" xfId="0" applyNumberFormat="1" applyFont="1" applyBorder="1" applyAlignment="1" applyProtection="1">
      <alignment horizontal="center"/>
      <protection locked="0"/>
    </xf>
    <xf numFmtId="0" fontId="27" fillId="0" borderId="34" xfId="0" applyFont="1" applyBorder="1" applyAlignment="1" applyProtection="1">
      <alignment horizontal="right" vertical="center"/>
      <protection locked="0"/>
    </xf>
    <xf numFmtId="0" fontId="48" fillId="0" borderId="34" xfId="0" applyFont="1" applyBorder="1" applyAlignment="1" applyProtection="1">
      <alignment horizontal="right" vertical="center"/>
      <protection locked="0"/>
    </xf>
    <xf numFmtId="0" fontId="23" fillId="0" borderId="0" xfId="15" applyFont="1" applyAlignment="1">
      <alignment horizontal="justify" wrapText="1"/>
    </xf>
    <xf numFmtId="0" fontId="24" fillId="0" borderId="0" xfId="15" applyFont="1" applyAlignment="1">
      <alignment wrapText="1"/>
    </xf>
    <xf numFmtId="0" fontId="24" fillId="0" borderId="0" xfId="15" applyFont="1"/>
    <xf numFmtId="0" fontId="23" fillId="0" borderId="0" xfId="15" applyFont="1" applyAlignment="1">
      <alignment horizontal="left" wrapText="1"/>
    </xf>
    <xf numFmtId="0" fontId="3" fillId="0" borderId="0" xfId="15"/>
    <xf numFmtId="0" fontId="19" fillId="16" borderId="29" xfId="15" applyFont="1" applyFill="1" applyBorder="1" applyAlignment="1">
      <alignment horizontal="left"/>
    </xf>
    <xf numFmtId="0" fontId="3" fillId="16" borderId="30" xfId="15" applyFill="1" applyBorder="1"/>
    <xf numFmtId="0" fontId="3" fillId="16" borderId="31" xfId="15" applyFill="1" applyBorder="1"/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42" applyFont="1" applyAlignment="1" applyProtection="1">
      <alignment horizontal="left" wrapText="1"/>
    </xf>
    <xf numFmtId="0" fontId="32" fillId="0" borderId="0" xfId="41" applyAlignment="1">
      <alignment horizontal="left" wrapText="1"/>
    </xf>
    <xf numFmtId="0" fontId="23" fillId="0" borderId="0" xfId="23" applyFont="1" applyAlignment="1">
      <alignment vertical="center" wrapText="1"/>
    </xf>
    <xf numFmtId="0" fontId="27" fillId="0" borderId="0" xfId="41" applyFont="1" applyAlignment="1" applyProtection="1">
      <alignment vertical="center" wrapText="1"/>
      <protection locked="0"/>
    </xf>
    <xf numFmtId="37" fontId="35" fillId="0" borderId="35" xfId="41" applyNumberFormat="1" applyFont="1" applyBorder="1" applyAlignment="1" applyProtection="1">
      <alignment horizontal="center"/>
      <protection locked="0"/>
    </xf>
    <xf numFmtId="37" fontId="35" fillId="0" borderId="36" xfId="41" applyNumberFormat="1" applyFont="1" applyBorder="1" applyAlignment="1" applyProtection="1">
      <alignment horizontal="center"/>
      <protection locked="0"/>
    </xf>
    <xf numFmtId="37" fontId="35" fillId="0" borderId="37" xfId="41" applyNumberFormat="1" applyFont="1" applyBorder="1" applyAlignment="1" applyProtection="1">
      <alignment horizontal="center"/>
      <protection locked="0"/>
    </xf>
    <xf numFmtId="0" fontId="23" fillId="0" borderId="0" xfId="44" applyFont="1" applyAlignment="1">
      <alignment vertical="center" wrapText="1"/>
    </xf>
    <xf numFmtId="0" fontId="32" fillId="0" borderId="0" xfId="41" applyAlignment="1" applyProtection="1">
      <alignment vertical="center" wrapText="1"/>
      <protection locked="0"/>
    </xf>
    <xf numFmtId="0" fontId="27" fillId="0" borderId="0" xfId="42" applyAlignment="1">
      <alignment vertical="center" wrapText="1"/>
      <protection locked="0"/>
    </xf>
    <xf numFmtId="0" fontId="34" fillId="0" borderId="0" xfId="41" applyFont="1" applyAlignment="1">
      <alignment horizontal="center"/>
    </xf>
    <xf numFmtId="0" fontId="32" fillId="0" borderId="0" xfId="41" applyAlignment="1" applyProtection="1">
      <alignment horizontal="center" vertical="top"/>
      <protection locked="0"/>
    </xf>
    <xf numFmtId="39" fontId="35" fillId="0" borderId="0" xfId="41" applyNumberFormat="1" applyFont="1" applyAlignment="1" applyProtection="1">
      <alignment horizontal="center"/>
      <protection locked="0"/>
    </xf>
    <xf numFmtId="39" fontId="35" fillId="0" borderId="34" xfId="0" applyNumberFormat="1" applyFont="1" applyBorder="1" applyAlignment="1" applyProtection="1">
      <alignment horizontal="center"/>
      <protection locked="0"/>
    </xf>
    <xf numFmtId="39" fontId="43" fillId="0" borderId="0" xfId="41" applyNumberFormat="1" applyFont="1" applyAlignment="1" applyProtection="1">
      <alignment horizontal="center"/>
      <protection locked="0"/>
    </xf>
    <xf numFmtId="39" fontId="32" fillId="0" borderId="0" xfId="41" applyNumberFormat="1" applyAlignment="1" applyProtection="1">
      <alignment horizontal="center" vertical="top"/>
      <protection locked="0"/>
    </xf>
    <xf numFmtId="39" fontId="35" fillId="0" borderId="32" xfId="41" applyNumberFormat="1" applyFont="1" applyBorder="1" applyAlignment="1" applyProtection="1">
      <alignment horizontal="center"/>
      <protection locked="0"/>
    </xf>
    <xf numFmtId="0" fontId="23" fillId="0" borderId="0" xfId="23" applyFont="1" applyAlignment="1">
      <alignment horizontal="center" vertical="center"/>
    </xf>
    <xf numFmtId="165" fontId="35" fillId="0" borderId="0" xfId="41" applyNumberFormat="1" applyFont="1" applyAlignment="1" applyProtection="1">
      <alignment horizontal="center"/>
      <protection locked="0"/>
    </xf>
    <xf numFmtId="2" fontId="35" fillId="0" borderId="34" xfId="0" applyNumberFormat="1" applyFont="1" applyBorder="1" applyAlignment="1" applyProtection="1">
      <alignment horizontal="center"/>
      <protection locked="0"/>
    </xf>
    <xf numFmtId="2" fontId="24" fillId="0" borderId="34" xfId="0" applyNumberFormat="1" applyFont="1" applyBorder="1" applyAlignment="1" applyProtection="1">
      <alignment horizontal="center"/>
      <protection locked="0"/>
    </xf>
    <xf numFmtId="2" fontId="38" fillId="0" borderId="34" xfId="0" applyNumberFormat="1" applyFont="1" applyBorder="1" applyAlignment="1" applyProtection="1">
      <alignment horizontal="center"/>
      <protection locked="0"/>
    </xf>
    <xf numFmtId="165" fontId="43" fillId="0" borderId="0" xfId="41" applyNumberFormat="1" applyFont="1" applyAlignment="1" applyProtection="1">
      <alignment horizontal="center"/>
      <protection locked="0"/>
    </xf>
    <xf numFmtId="165" fontId="32" fillId="0" borderId="0" xfId="41" applyNumberFormat="1" applyAlignment="1" applyProtection="1">
      <alignment horizontal="center" vertical="top"/>
      <protection locked="0"/>
    </xf>
    <xf numFmtId="165" fontId="42" fillId="0" borderId="36" xfId="41" applyNumberFormat="1" applyFont="1" applyBorder="1" applyAlignment="1" applyProtection="1">
      <alignment horizontal="center"/>
      <protection locked="0"/>
    </xf>
    <xf numFmtId="0" fontId="27" fillId="0" borderId="0" xfId="41" applyFont="1" applyAlignment="1" applyProtection="1">
      <alignment horizontal="center" vertical="center" wrapText="1"/>
      <protection locked="0"/>
    </xf>
    <xf numFmtId="0" fontId="24" fillId="0" borderId="0" xfId="41" applyFont="1" applyAlignment="1">
      <alignment horizontal="center"/>
    </xf>
    <xf numFmtId="0" fontId="35" fillId="0" borderId="0" xfId="41" applyFont="1" applyAlignment="1" applyProtection="1">
      <alignment horizontal="center" wrapText="1"/>
      <protection locked="0"/>
    </xf>
    <xf numFmtId="0" fontId="35" fillId="0" borderId="34" xfId="0" applyFont="1" applyBorder="1" applyAlignment="1" applyProtection="1">
      <alignment horizontal="center" wrapText="1"/>
      <protection locked="0"/>
    </xf>
    <xf numFmtId="0" fontId="24" fillId="0" borderId="34" xfId="0" applyFont="1" applyBorder="1" applyAlignment="1" applyProtection="1">
      <alignment horizontal="center" wrapText="1"/>
      <protection locked="0"/>
    </xf>
    <xf numFmtId="0" fontId="42" fillId="0" borderId="34" xfId="0" applyFont="1" applyBorder="1" applyAlignment="1" applyProtection="1">
      <alignment horizontal="center" wrapText="1"/>
      <protection locked="0"/>
    </xf>
    <xf numFmtId="0" fontId="43" fillId="0" borderId="0" xfId="41" applyFont="1" applyAlignment="1" applyProtection="1">
      <alignment horizontal="center" wrapText="1"/>
      <protection locked="0"/>
    </xf>
    <xf numFmtId="0" fontId="32" fillId="0" borderId="0" xfId="41" applyAlignment="1" applyProtection="1">
      <alignment horizontal="center" vertical="top" wrapText="1"/>
      <protection locked="0"/>
    </xf>
    <xf numFmtId="0" fontId="34" fillId="16" borderId="0" xfId="41" applyFont="1" applyFill="1" applyAlignment="1">
      <alignment horizontal="center"/>
    </xf>
    <xf numFmtId="39" fontId="35" fillId="16" borderId="0" xfId="41" applyNumberFormat="1" applyFont="1" applyFill="1" applyAlignment="1" applyProtection="1">
      <alignment horizontal="center"/>
      <protection locked="0"/>
    </xf>
    <xf numFmtId="39" fontId="24" fillId="17" borderId="34" xfId="0" applyNumberFormat="1" applyFont="1" applyFill="1" applyBorder="1" applyAlignment="1" applyProtection="1">
      <alignment horizontal="center"/>
      <protection locked="0"/>
    </xf>
    <xf numFmtId="39" fontId="42" fillId="0" borderId="36" xfId="41" applyNumberFormat="1" applyFont="1" applyBorder="1" applyAlignment="1" applyProtection="1">
      <alignment horizontal="center"/>
      <protection locked="0"/>
    </xf>
    <xf numFmtId="0" fontId="17" fillId="18" borderId="0" xfId="15" applyFont="1" applyFill="1" applyAlignment="1">
      <alignment horizontal="center"/>
    </xf>
    <xf numFmtId="0" fontId="21" fillId="0" borderId="0" xfId="15" applyFont="1"/>
    <xf numFmtId="0" fontId="21" fillId="0" borderId="0" xfId="15" applyFont="1" applyAlignment="1">
      <alignment wrapText="1"/>
    </xf>
    <xf numFmtId="0" fontId="17" fillId="0" borderId="0" xfId="15" applyFont="1" applyAlignment="1">
      <alignment horizontal="left" wrapText="1"/>
    </xf>
    <xf numFmtId="0" fontId="3" fillId="0" borderId="0" xfId="15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7" fillId="0" borderId="0" xfId="15" applyFont="1" applyAlignment="1">
      <alignment horizontal="left" vertical="center" wrapText="1"/>
    </xf>
    <xf numFmtId="0" fontId="3" fillId="0" borderId="0" xfId="15" applyFont="1" applyAlignment="1">
      <alignment horizontal="left" vertical="center" wrapText="1"/>
    </xf>
    <xf numFmtId="0" fontId="17" fillId="0" borderId="0" xfId="15" applyFont="1" applyAlignment="1">
      <alignment horizontal="left"/>
    </xf>
    <xf numFmtId="0" fontId="3" fillId="0" borderId="0" xfId="15" applyAlignment="1">
      <alignment horizontal="left"/>
    </xf>
  </cellXfs>
  <cellStyles count="45">
    <cellStyle name="Celkem" xfId="1" builtinId="25" customBuiltin="1"/>
    <cellStyle name="Hypertextový odkaz" xfId="43" builtinId="8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al_Power Voltage Bill 08.06" xfId="9" xr:uid="{00000000-0005-0000-0000-000009000000}"/>
    <cellStyle name="Normale_Complete_official_price_list_2007CZ" xfId="10" xr:uid="{00000000-0005-0000-0000-00000A000000}"/>
    <cellStyle name="Normální" xfId="0" builtinId="0"/>
    <cellStyle name="Normální 10" xfId="11" xr:uid="{00000000-0005-0000-0000-00000C000000}"/>
    <cellStyle name="Normální 2" xfId="12" xr:uid="{00000000-0005-0000-0000-00000D000000}"/>
    <cellStyle name="normální 2 2" xfId="13" xr:uid="{00000000-0005-0000-0000-00000E000000}"/>
    <cellStyle name="Normální 2 3" xfId="42" xr:uid="{00000000-0005-0000-0000-00000F000000}"/>
    <cellStyle name="Normální 3" xfId="14" xr:uid="{00000000-0005-0000-0000-000010000000}"/>
    <cellStyle name="Normální 3 2" xfId="15" xr:uid="{00000000-0005-0000-0000-000011000000}"/>
    <cellStyle name="Normální 4" xfId="16" xr:uid="{00000000-0005-0000-0000-000012000000}"/>
    <cellStyle name="Normální 5" xfId="17" xr:uid="{00000000-0005-0000-0000-000013000000}"/>
    <cellStyle name="Normální 6" xfId="18" xr:uid="{00000000-0005-0000-0000-000014000000}"/>
    <cellStyle name="Normální 7" xfId="19" xr:uid="{00000000-0005-0000-0000-000015000000}"/>
    <cellStyle name="Normální 8" xfId="20" xr:uid="{00000000-0005-0000-0000-000016000000}"/>
    <cellStyle name="Normální 8 2" xfId="21" xr:uid="{00000000-0005-0000-0000-000017000000}"/>
    <cellStyle name="Normální 8 2 2" xfId="22" xr:uid="{00000000-0005-0000-0000-000018000000}"/>
    <cellStyle name="Normální 9" xfId="41" xr:uid="{00000000-0005-0000-0000-000019000000}"/>
    <cellStyle name="normální_POL.XLS 2" xfId="44" xr:uid="{00000000-0005-0000-0000-00001A000000}"/>
    <cellStyle name="normální_POL.XLS 3" xfId="23" xr:uid="{00000000-0005-0000-0000-00001B000000}"/>
    <cellStyle name="Poznámka" xfId="24" builtinId="10" customBuiltin="1"/>
    <cellStyle name="Propojená buňka" xfId="25" builtinId="24" customBuiltin="1"/>
    <cellStyle name="Správně" xfId="26" builtinId="26" customBuiltin="1"/>
    <cellStyle name="Styl 1" xfId="27" xr:uid="{00000000-0005-0000-0000-00001F000000}"/>
    <cellStyle name="Text upozornění" xfId="28" builtinId="11" customBuiltin="1"/>
    <cellStyle name="Vstup" xfId="29" builtinId="20" customBuiltin="1"/>
    <cellStyle name="Výpočet" xfId="30" builtinId="22" customBuiltin="1"/>
    <cellStyle name="Výstup" xfId="31" builtinId="21" customBuiltin="1"/>
    <cellStyle name="Vysvětlující text" xfId="32" builtinId="53" customBuiltin="1"/>
    <cellStyle name="Währung" xfId="33" xr:uid="{00000000-0005-0000-0000-000025000000}"/>
    <cellStyle name="Zvýraznění 1" xfId="34" builtinId="29" customBuiltin="1"/>
    <cellStyle name="Zvýraznění 2" xfId="35" builtinId="33" customBuiltin="1"/>
    <cellStyle name="Zvýraznění 3" xfId="36" builtinId="37" customBuiltin="1"/>
    <cellStyle name="Zvýraznění 4" xfId="37" builtinId="41" customBuiltin="1"/>
    <cellStyle name="Zvýraznění 5" xfId="38" builtinId="45" customBuiltin="1"/>
    <cellStyle name="Zvýraznění 6" xfId="39" builtinId="49" customBuiltin="1"/>
    <cellStyle name="標準_IPS alpha BOQ ME forms detail_Mechanical_El." xfId="40" xr:uid="{00000000-0005-0000-0000-00002C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49%20Mesto%20Bilovec\01%20Nastavba%20domu%20c.488\4%20-%20PD\7%20-%20DPS\ROZPOCET\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07%20Transformace%20DOZP%20Hlinany\01%20Rekonstrukce%20Teplice\4%20-%20VD\4%20-%20DSP\Rozpocet\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topLeftCell="B1" zoomScaleNormal="100" zoomScaleSheetLayoutView="75" workbookViewId="0">
      <selection activeCell="B3" sqref="B3"/>
    </sheetView>
  </sheetViews>
  <sheetFormatPr defaultRowHeight="12.75"/>
  <cols>
    <col min="1" max="1" width="0.42578125" style="1" hidden="1" customWidth="1"/>
    <col min="2" max="2" width="7.140625" style="1" customWidth="1"/>
    <col min="3" max="3" width="15.5703125" style="1" customWidth="1"/>
    <col min="4" max="4" width="19.7109375" style="1" customWidth="1"/>
    <col min="5" max="5" width="26.85546875" style="1" customWidth="1"/>
    <col min="6" max="9" width="16.7109375" style="1" customWidth="1"/>
    <col min="10" max="10" width="17.85546875" style="1" customWidth="1"/>
    <col min="11" max="11" width="12.85546875" style="1" customWidth="1"/>
    <col min="12" max="13" width="10.7109375" style="1" customWidth="1"/>
    <col min="14" max="256" width="11.42578125" style="1" customWidth="1"/>
    <col min="257" max="16384" width="9.140625" style="1"/>
  </cols>
  <sheetData>
    <row r="1" spans="2:13" ht="12" customHeight="1"/>
    <row r="2" spans="2:13" ht="17.25" customHeight="1">
      <c r="B2" s="150" t="s">
        <v>180</v>
      </c>
      <c r="C2" s="151"/>
      <c r="D2" s="151"/>
      <c r="E2" s="151"/>
      <c r="F2" s="151"/>
      <c r="G2" s="151"/>
      <c r="H2" s="151"/>
      <c r="I2" s="151"/>
    </row>
    <row r="3" spans="2:13" ht="12.75" customHeight="1"/>
    <row r="4" spans="2:13" ht="12.75" customHeight="1"/>
    <row r="5" spans="2:13" ht="30.75" customHeight="1">
      <c r="C5" s="191" t="s">
        <v>173</v>
      </c>
      <c r="D5" s="190" t="s">
        <v>174</v>
      </c>
    </row>
    <row r="6" spans="2:13" ht="39" customHeight="1">
      <c r="C6" s="67" t="s">
        <v>0</v>
      </c>
      <c r="D6" s="192" t="s">
        <v>13</v>
      </c>
      <c r="E6" s="193"/>
      <c r="F6" s="193"/>
      <c r="G6" s="193"/>
      <c r="H6" s="194"/>
      <c r="I6" s="57"/>
      <c r="M6" s="56"/>
    </row>
    <row r="7" spans="2:13" ht="30" customHeight="1">
      <c r="C7" s="67"/>
      <c r="D7" s="195" t="s">
        <v>16</v>
      </c>
      <c r="E7" s="196"/>
      <c r="F7" s="196"/>
      <c r="G7" s="196"/>
      <c r="H7" s="149"/>
      <c r="I7" s="57"/>
      <c r="M7" s="56"/>
    </row>
    <row r="8" spans="2:13" ht="13.5" customHeight="1">
      <c r="C8" s="60"/>
      <c r="D8" s="59"/>
      <c r="E8" s="58"/>
      <c r="F8" s="58"/>
      <c r="G8" s="58"/>
      <c r="H8" s="57"/>
      <c r="I8" s="57"/>
      <c r="M8" s="56"/>
    </row>
    <row r="9" spans="2:13">
      <c r="C9" s="55" t="s">
        <v>170</v>
      </c>
      <c r="D9" s="53" t="s">
        <v>14</v>
      </c>
      <c r="H9" s="54"/>
    </row>
    <row r="10" spans="2:13">
      <c r="C10" s="67"/>
      <c r="D10" s="53"/>
      <c r="H10" s="54"/>
    </row>
    <row r="11" spans="2:13">
      <c r="C11" s="55" t="s">
        <v>171</v>
      </c>
      <c r="D11" s="53" t="s">
        <v>11</v>
      </c>
      <c r="H11" s="54"/>
    </row>
    <row r="12" spans="2:13">
      <c r="C12" s="55"/>
      <c r="D12" s="197" t="s">
        <v>17</v>
      </c>
      <c r="E12" s="198"/>
      <c r="F12" s="198"/>
      <c r="G12" s="198"/>
      <c r="H12" s="198"/>
      <c r="I12" s="198"/>
      <c r="J12" s="198"/>
      <c r="K12" s="198"/>
    </row>
    <row r="13" spans="2:13">
      <c r="C13" s="57"/>
      <c r="D13" s="53"/>
      <c r="H13" s="54"/>
    </row>
    <row r="14" spans="2:13">
      <c r="C14" s="55" t="s">
        <v>172</v>
      </c>
      <c r="D14" s="189"/>
      <c r="E14" s="189"/>
      <c r="F14" s="189"/>
      <c r="G14" s="189"/>
      <c r="H14" s="189"/>
    </row>
    <row r="15" spans="2:13">
      <c r="C15" s="57"/>
      <c r="D15" s="53"/>
      <c r="H15" s="54"/>
    </row>
    <row r="16" spans="2:13" ht="12.75" customHeight="1"/>
    <row r="17" spans="2:11" ht="25.5" customHeight="1"/>
    <row r="18" spans="2:11" ht="13.5" customHeight="1">
      <c r="B18" s="52"/>
      <c r="C18" s="51"/>
      <c r="D18" s="51"/>
      <c r="E18" s="50"/>
      <c r="F18" s="49"/>
      <c r="G18" s="48"/>
      <c r="H18" s="47"/>
      <c r="I18" s="46" t="s">
        <v>1</v>
      </c>
    </row>
    <row r="19" spans="2:11" ht="15" customHeight="1">
      <c r="B19" s="39" t="s">
        <v>2</v>
      </c>
      <c r="C19" s="38"/>
      <c r="D19" s="37">
        <v>15</v>
      </c>
      <c r="E19" s="36" t="s">
        <v>3</v>
      </c>
      <c r="F19" s="45"/>
      <c r="G19" s="44"/>
      <c r="H19" s="44"/>
      <c r="I19" s="43"/>
    </row>
    <row r="20" spans="2:11">
      <c r="B20" s="39" t="s">
        <v>4</v>
      </c>
      <c r="C20" s="38"/>
      <c r="D20" s="37">
        <v>15</v>
      </c>
      <c r="E20" s="36" t="s">
        <v>3</v>
      </c>
      <c r="F20" s="42"/>
      <c r="G20" s="41"/>
      <c r="H20" s="41"/>
      <c r="I20" s="40"/>
    </row>
    <row r="21" spans="2:11">
      <c r="B21" s="39" t="s">
        <v>2</v>
      </c>
      <c r="C21" s="38"/>
      <c r="D21" s="37">
        <v>21</v>
      </c>
      <c r="E21" s="36" t="s">
        <v>3</v>
      </c>
      <c r="F21" s="42"/>
      <c r="G21" s="41"/>
      <c r="H21" s="41"/>
      <c r="I21" s="40">
        <f>StavbaCelkem</f>
        <v>0</v>
      </c>
      <c r="K21" s="111"/>
    </row>
    <row r="22" spans="2:11" ht="13.5" thickBot="1">
      <c r="B22" s="39" t="s">
        <v>4</v>
      </c>
      <c r="C22" s="38"/>
      <c r="D22" s="37">
        <v>21</v>
      </c>
      <c r="E22" s="36" t="s">
        <v>3</v>
      </c>
      <c r="F22" s="35"/>
      <c r="G22" s="34"/>
      <c r="H22" s="34"/>
      <c r="I22" s="33">
        <f>I33</f>
        <v>0</v>
      </c>
    </row>
    <row r="23" spans="2:11" ht="16.5" thickBot="1">
      <c r="B23" s="32" t="s">
        <v>176</v>
      </c>
      <c r="C23" s="31"/>
      <c r="D23" s="31"/>
      <c r="E23" s="30"/>
      <c r="F23" s="29"/>
      <c r="G23" s="28"/>
      <c r="H23" s="28"/>
      <c r="I23" s="27">
        <f>SUM(I19:I22)</f>
        <v>0</v>
      </c>
      <c r="J23" s="53"/>
    </row>
    <row r="26" spans="2:11" ht="1.5" customHeight="1"/>
    <row r="27" spans="2:11" ht="15.75" customHeight="1">
      <c r="B27" s="8" t="s">
        <v>175</v>
      </c>
      <c r="C27" s="7"/>
      <c r="D27" s="7"/>
      <c r="E27" s="7"/>
      <c r="F27" s="7"/>
      <c r="G27" s="7"/>
      <c r="H27" s="7"/>
      <c r="I27" s="7"/>
      <c r="J27" s="26"/>
    </row>
    <row r="28" spans="2:11" ht="5.25" customHeight="1">
      <c r="J28" s="26"/>
    </row>
    <row r="29" spans="2:11" ht="24" customHeight="1">
      <c r="B29" s="25" t="s">
        <v>5</v>
      </c>
      <c r="C29" s="24"/>
      <c r="D29" s="24"/>
      <c r="E29" s="23"/>
      <c r="F29" s="21" t="s">
        <v>6</v>
      </c>
      <c r="G29" s="22" t="str">
        <f>CONCATENATE("Základ DPH ",SazbaDPH1," %")</f>
        <v>Základ DPH 15 %</v>
      </c>
      <c r="H29" s="21" t="str">
        <f>CONCATENATE("Základ DPH ",SazbaDPH2," %")</f>
        <v>Základ DPH 21 %</v>
      </c>
      <c r="I29" s="21" t="s">
        <v>7</v>
      </c>
      <c r="J29" s="65"/>
    </row>
    <row r="30" spans="2:11">
      <c r="B30" s="20" t="s">
        <v>8</v>
      </c>
      <c r="C30" s="19"/>
      <c r="D30" s="18"/>
      <c r="E30" s="17"/>
      <c r="F30" s="16"/>
      <c r="G30" s="15"/>
      <c r="H30" s="15"/>
      <c r="I30" s="14"/>
      <c r="J30" s="66"/>
    </row>
    <row r="31" spans="2:11" ht="12.75" customHeight="1">
      <c r="B31" s="62"/>
      <c r="C31" s="146" t="s">
        <v>10</v>
      </c>
      <c r="D31" s="147"/>
      <c r="E31" s="148"/>
      <c r="F31" s="63">
        <f>H31+I31</f>
        <v>0</v>
      </c>
      <c r="G31" s="63"/>
      <c r="H31" s="63">
        <f>(H32)*0.01</f>
        <v>0</v>
      </c>
      <c r="I31" s="64">
        <f>(G31*SazbaDPH1)/100+(H31*SazbaDPH2)/100</f>
        <v>0</v>
      </c>
      <c r="J31" s="65"/>
      <c r="K31" s="96"/>
    </row>
    <row r="32" spans="2:11" ht="12.75" customHeight="1">
      <c r="B32" s="62" t="s">
        <v>15</v>
      </c>
      <c r="C32" s="146" t="s">
        <v>18</v>
      </c>
      <c r="D32" s="147"/>
      <c r="E32" s="148"/>
      <c r="F32" s="63">
        <f>H32+I32</f>
        <v>0</v>
      </c>
      <c r="G32" s="63"/>
      <c r="H32" s="63">
        <f>'D.1.4.9.c.01 VNITŘNÍ VYBAVENÍ'!H159</f>
        <v>0</v>
      </c>
      <c r="I32" s="64">
        <f>(G32*SazbaDPH1)/100+(H32*SazbaDPH2)/100</f>
        <v>0</v>
      </c>
    </row>
    <row r="33" spans="1:14" ht="17.25" customHeight="1">
      <c r="B33" s="13" t="s">
        <v>176</v>
      </c>
      <c r="C33" s="12"/>
      <c r="D33" s="11"/>
      <c r="E33" s="10"/>
      <c r="F33" s="9">
        <f>SUM(F31:F32)</f>
        <v>0</v>
      </c>
      <c r="G33" s="9"/>
      <c r="H33" s="9">
        <f>SUM(H31:H32)</f>
        <v>0</v>
      </c>
      <c r="I33" s="9">
        <f>SUM(I31:I32)</f>
        <v>0</v>
      </c>
      <c r="J33" s="68"/>
    </row>
    <row r="35" spans="1:14" ht="2.25" customHeight="1"/>
    <row r="36" spans="1:14" ht="1.5" customHeight="1"/>
    <row r="37" spans="1:14" ht="0.75" customHeight="1"/>
    <row r="38" spans="1:14" ht="0.75" customHeight="1"/>
    <row r="39" spans="1:14" ht="0.75" customHeight="1"/>
    <row r="40" spans="1:14" ht="18">
      <c r="B40" s="8" t="s">
        <v>9</v>
      </c>
      <c r="C40" s="7"/>
      <c r="D40" s="7"/>
      <c r="E40" s="7"/>
      <c r="F40" s="7"/>
      <c r="G40" s="7"/>
      <c r="H40" s="69"/>
      <c r="I40" s="7"/>
      <c r="J40" s="68"/>
    </row>
    <row r="41" spans="1:14" ht="12.75" customHeight="1">
      <c r="B41" s="8"/>
      <c r="C41" s="7"/>
      <c r="D41" s="7"/>
      <c r="E41" s="7"/>
      <c r="F41" s="7"/>
      <c r="G41" s="7"/>
      <c r="H41" s="7"/>
      <c r="I41" s="7"/>
    </row>
    <row r="42" spans="1:14" s="2" customFormat="1" ht="49.5" customHeight="1">
      <c r="A42" s="144" t="s">
        <v>177</v>
      </c>
      <c r="B42" s="142"/>
      <c r="C42" s="142"/>
      <c r="D42" s="142"/>
      <c r="E42" s="142"/>
      <c r="F42" s="142"/>
      <c r="G42" s="142"/>
      <c r="H42" s="143"/>
      <c r="I42" s="143"/>
      <c r="J42" s="5"/>
      <c r="L42" s="4"/>
      <c r="N42" s="3"/>
    </row>
    <row r="43" spans="1:14" s="6" customFormat="1">
      <c r="B43" s="142" t="s">
        <v>178</v>
      </c>
      <c r="C43" s="145"/>
      <c r="D43" s="145"/>
      <c r="E43" s="145"/>
      <c r="F43" s="145"/>
      <c r="G43" s="145"/>
      <c r="H43" s="145"/>
      <c r="I43" s="145"/>
    </row>
    <row r="44" spans="1:14" s="2" customFormat="1" ht="26.25" customHeight="1">
      <c r="A44" s="141" t="s">
        <v>12</v>
      </c>
      <c r="B44" s="142"/>
      <c r="C44" s="142"/>
      <c r="D44" s="142"/>
      <c r="E44" s="142"/>
      <c r="F44" s="142"/>
      <c r="G44" s="142"/>
      <c r="H44" s="143"/>
      <c r="I44" s="143"/>
      <c r="J44" s="5"/>
      <c r="L44" s="4"/>
      <c r="N44" s="3"/>
    </row>
    <row r="45" spans="1:14" s="2" customFormat="1" ht="24.6" customHeight="1">
      <c r="A45" s="141" t="s">
        <v>179</v>
      </c>
      <c r="B45" s="142"/>
      <c r="C45" s="142"/>
      <c r="D45" s="142"/>
      <c r="E45" s="142"/>
      <c r="F45" s="142"/>
      <c r="G45" s="142"/>
      <c r="H45" s="143"/>
      <c r="I45" s="143"/>
      <c r="J45" s="5"/>
      <c r="L45" s="61"/>
    </row>
  </sheetData>
  <mergeCells count="11">
    <mergeCell ref="D7:H7"/>
    <mergeCell ref="B2:I2"/>
    <mergeCell ref="D12:K12"/>
    <mergeCell ref="D6:H6"/>
    <mergeCell ref="C31:E31"/>
    <mergeCell ref="D14:H14"/>
    <mergeCell ref="A45:I45"/>
    <mergeCell ref="A42:I42"/>
    <mergeCell ref="B43:I43"/>
    <mergeCell ref="A44:I44"/>
    <mergeCell ref="C32:E32"/>
  </mergeCells>
  <printOptions horizontalCentered="1"/>
  <pageMargins left="0.39370078740157483" right="0.39370078740157483" top="0.78740157480314965" bottom="0.39370078740157483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66"/>
  <sheetViews>
    <sheetView zoomScale="145" zoomScaleNormal="145" workbookViewId="0">
      <selection activeCell="I156" sqref="I156"/>
    </sheetView>
  </sheetViews>
  <sheetFormatPr defaultRowHeight="15"/>
  <cols>
    <col min="1" max="1" width="4.140625" style="82" customWidth="1"/>
    <col min="2" max="2" width="4.28515625" style="83" customWidth="1"/>
    <col min="3" max="3" width="14.42578125" style="83" customWidth="1"/>
    <col min="4" max="4" width="61.140625" style="83" customWidth="1"/>
    <col min="5" max="5" width="6.7109375" style="184" customWidth="1"/>
    <col min="6" max="6" width="8.7109375" style="175" customWidth="1"/>
    <col min="7" max="7" width="11.7109375" style="167" customWidth="1"/>
    <col min="8" max="8" width="15.7109375" style="167" customWidth="1"/>
    <col min="9" max="13" width="17.28515625" style="72" customWidth="1"/>
    <col min="14" max="14" width="13.85546875" style="73" customWidth="1"/>
    <col min="15" max="15" width="11.5703125" style="73" customWidth="1"/>
    <col min="16" max="16" width="9.140625" style="73"/>
    <col min="17" max="17" width="10.7109375" style="73" customWidth="1"/>
    <col min="18" max="16384" width="9.140625" style="73"/>
  </cols>
  <sheetData>
    <row r="1" spans="1:16" ht="18">
      <c r="A1" s="70" t="s">
        <v>165</v>
      </c>
      <c r="B1" s="71"/>
      <c r="C1" s="71"/>
      <c r="D1" s="71"/>
      <c r="E1" s="162"/>
      <c r="F1" s="162"/>
      <c r="G1" s="185"/>
      <c r="H1" s="162"/>
      <c r="N1" s="112"/>
    </row>
    <row r="2" spans="1:16">
      <c r="A2" s="152" t="s">
        <v>19</v>
      </c>
      <c r="B2" s="153"/>
      <c r="C2" s="153"/>
      <c r="D2" s="153"/>
      <c r="E2" s="153"/>
      <c r="F2" s="153"/>
      <c r="G2" s="153"/>
      <c r="H2" s="153"/>
      <c r="I2" s="153"/>
      <c r="J2" s="113"/>
      <c r="K2" s="113"/>
      <c r="L2" s="113"/>
      <c r="M2" s="113"/>
      <c r="N2" s="114"/>
    </row>
    <row r="3" spans="1:16" ht="13.5" customHeight="1">
      <c r="A3" s="74" t="s">
        <v>20</v>
      </c>
      <c r="B3" s="75"/>
      <c r="C3" s="75"/>
      <c r="D3" s="75"/>
      <c r="E3" s="178"/>
      <c r="F3" s="162"/>
      <c r="G3" s="162"/>
      <c r="H3" s="163"/>
    </row>
    <row r="4" spans="1:16" ht="13.5" customHeight="1">
      <c r="A4" s="74" t="s">
        <v>21</v>
      </c>
      <c r="B4" s="75"/>
      <c r="C4" s="75"/>
      <c r="D4" s="75"/>
      <c r="E4" s="178"/>
      <c r="F4" s="162"/>
      <c r="G4" s="162"/>
      <c r="H4" s="163"/>
    </row>
    <row r="5" spans="1:16">
      <c r="A5" s="71"/>
      <c r="B5" s="71"/>
      <c r="C5" s="71"/>
      <c r="D5" s="71"/>
      <c r="E5" s="162"/>
      <c r="F5" s="162"/>
      <c r="G5" s="162"/>
      <c r="H5" s="162"/>
      <c r="N5" s="115"/>
    </row>
    <row r="6" spans="1:16" ht="22.5">
      <c r="A6" s="76" t="s">
        <v>22</v>
      </c>
      <c r="B6" s="76" t="s">
        <v>23</v>
      </c>
      <c r="C6" s="76" t="s">
        <v>24</v>
      </c>
      <c r="D6" s="76" t="s">
        <v>25</v>
      </c>
      <c r="E6" s="76" t="s">
        <v>26</v>
      </c>
      <c r="F6" s="76" t="s">
        <v>27</v>
      </c>
      <c r="G6" s="76" t="s">
        <v>28</v>
      </c>
      <c r="H6" s="76" t="s">
        <v>6</v>
      </c>
      <c r="I6" s="76" t="s">
        <v>29</v>
      </c>
      <c r="J6" s="116"/>
      <c r="N6" s="115"/>
    </row>
    <row r="7" spans="1:16">
      <c r="A7" s="76" t="s">
        <v>30</v>
      </c>
      <c r="B7" s="76" t="s">
        <v>31</v>
      </c>
      <c r="C7" s="76" t="s">
        <v>32</v>
      </c>
      <c r="D7" s="76" t="s">
        <v>33</v>
      </c>
      <c r="E7" s="76" t="s">
        <v>34</v>
      </c>
      <c r="F7" s="76" t="s">
        <v>35</v>
      </c>
      <c r="G7" s="76" t="s">
        <v>36</v>
      </c>
      <c r="H7" s="76">
        <v>8</v>
      </c>
      <c r="I7" s="76">
        <v>9</v>
      </c>
      <c r="J7" s="117"/>
      <c r="K7" s="117"/>
      <c r="L7" s="117"/>
      <c r="M7" s="117"/>
      <c r="N7" s="118"/>
    </row>
    <row r="8" spans="1:16" s="72" customFormat="1" ht="21" customHeight="1">
      <c r="A8" s="77"/>
      <c r="B8" s="78"/>
      <c r="C8" s="78" t="s">
        <v>37</v>
      </c>
      <c r="D8" s="78" t="s">
        <v>38</v>
      </c>
      <c r="E8" s="179"/>
      <c r="F8" s="170"/>
      <c r="G8" s="186"/>
      <c r="H8" s="164">
        <f>H9</f>
        <v>0</v>
      </c>
      <c r="J8" s="108"/>
      <c r="K8" s="108"/>
      <c r="L8" s="108"/>
      <c r="O8" s="73"/>
    </row>
    <row r="9" spans="1:16" s="93" customFormat="1" ht="13.5" customHeight="1">
      <c r="A9" s="94"/>
      <c r="B9" s="95"/>
      <c r="C9" s="95">
        <v>790</v>
      </c>
      <c r="D9" s="95" t="s">
        <v>39</v>
      </c>
      <c r="E9" s="180"/>
      <c r="F9" s="171"/>
      <c r="G9" s="165"/>
      <c r="H9" s="165">
        <f>SUM(H10:H156)</f>
        <v>0</v>
      </c>
      <c r="I9" s="97"/>
      <c r="P9" s="103"/>
    </row>
    <row r="10" spans="1:16" s="93" customFormat="1" ht="27" customHeight="1">
      <c r="A10" s="98">
        <v>1</v>
      </c>
      <c r="B10" s="99">
        <v>790</v>
      </c>
      <c r="C10" s="100" t="s">
        <v>115</v>
      </c>
      <c r="D10" s="100" t="s">
        <v>66</v>
      </c>
      <c r="E10" s="181" t="s">
        <v>41</v>
      </c>
      <c r="F10" s="172">
        <f>SUM(F11:F11)</f>
        <v>24</v>
      </c>
      <c r="G10" s="187"/>
      <c r="H10" s="138">
        <f>F10*G10</f>
        <v>0</v>
      </c>
      <c r="I10" s="138" t="s">
        <v>166</v>
      </c>
      <c r="J10" s="105"/>
      <c r="K10" s="109"/>
      <c r="L10" s="110"/>
      <c r="M10" s="105"/>
      <c r="N10" s="119"/>
      <c r="P10" s="103"/>
    </row>
    <row r="11" spans="1:16" s="93" customFormat="1" ht="13.5" customHeight="1">
      <c r="A11" s="94"/>
      <c r="B11" s="95"/>
      <c r="C11" s="95"/>
      <c r="D11" s="101" t="s">
        <v>42</v>
      </c>
      <c r="E11" s="182"/>
      <c r="F11" s="173">
        <v>24</v>
      </c>
      <c r="G11" s="165"/>
      <c r="H11" s="165"/>
      <c r="I11" s="139"/>
      <c r="J11" s="106"/>
      <c r="K11" s="106"/>
      <c r="L11" s="106"/>
      <c r="M11" s="106"/>
      <c r="N11" s="120"/>
      <c r="P11" s="103"/>
    </row>
    <row r="12" spans="1:16" s="93" customFormat="1" ht="27" customHeight="1">
      <c r="A12" s="98">
        <v>2</v>
      </c>
      <c r="B12" s="99">
        <v>790</v>
      </c>
      <c r="C12" s="100" t="s">
        <v>116</v>
      </c>
      <c r="D12" s="100" t="s">
        <v>67</v>
      </c>
      <c r="E12" s="181" t="s">
        <v>41</v>
      </c>
      <c r="F12" s="172">
        <f>SUM(F13:F13)</f>
        <v>24</v>
      </c>
      <c r="G12" s="187"/>
      <c r="H12" s="138">
        <f>F12*G12</f>
        <v>0</v>
      </c>
      <c r="I12" s="138" t="s">
        <v>166</v>
      </c>
      <c r="J12" s="105"/>
      <c r="K12" s="109"/>
      <c r="L12" s="110"/>
      <c r="M12" s="105"/>
      <c r="N12" s="119"/>
      <c r="P12" s="103"/>
    </row>
    <row r="13" spans="1:16" s="93" customFormat="1" ht="13.5" customHeight="1">
      <c r="A13" s="94"/>
      <c r="B13" s="95"/>
      <c r="C13" s="95"/>
      <c r="D13" s="101" t="s">
        <v>42</v>
      </c>
      <c r="E13" s="182"/>
      <c r="F13" s="173">
        <v>24</v>
      </c>
      <c r="G13" s="165"/>
      <c r="H13" s="165"/>
      <c r="I13" s="139"/>
      <c r="J13" s="106"/>
      <c r="K13" s="106"/>
      <c r="L13" s="106"/>
      <c r="M13" s="106"/>
      <c r="N13" s="120"/>
      <c r="P13" s="103"/>
    </row>
    <row r="14" spans="1:16" s="93" customFormat="1" ht="27" customHeight="1">
      <c r="A14" s="98">
        <v>3</v>
      </c>
      <c r="B14" s="99">
        <v>790</v>
      </c>
      <c r="C14" s="100" t="s">
        <v>117</v>
      </c>
      <c r="D14" s="100" t="s">
        <v>68</v>
      </c>
      <c r="E14" s="181" t="s">
        <v>41</v>
      </c>
      <c r="F14" s="172">
        <f>SUM(F15:F17)</f>
        <v>31</v>
      </c>
      <c r="G14" s="187"/>
      <c r="H14" s="138">
        <f>F14*G14</f>
        <v>0</v>
      </c>
      <c r="I14" s="138" t="s">
        <v>166</v>
      </c>
      <c r="J14" s="105"/>
      <c r="K14" s="109"/>
      <c r="L14" s="110"/>
      <c r="M14" s="105"/>
      <c r="N14" s="121"/>
      <c r="P14" s="103"/>
    </row>
    <row r="15" spans="1:16" s="93" customFormat="1" ht="13.5" customHeight="1">
      <c r="A15" s="94"/>
      <c r="B15" s="95"/>
      <c r="C15" s="95"/>
      <c r="D15" s="101" t="s">
        <v>43</v>
      </c>
      <c r="E15" s="182"/>
      <c r="F15" s="173">
        <v>14</v>
      </c>
      <c r="G15" s="165"/>
      <c r="H15" s="165"/>
      <c r="I15" s="139"/>
      <c r="J15" s="106"/>
      <c r="K15" s="106"/>
      <c r="L15" s="106"/>
      <c r="M15" s="106"/>
      <c r="N15" s="120"/>
      <c r="P15" s="103"/>
    </row>
    <row r="16" spans="1:16" s="93" customFormat="1" ht="13.5" customHeight="1">
      <c r="A16" s="94"/>
      <c r="B16" s="95"/>
      <c r="C16" s="95"/>
      <c r="D16" s="101" t="s">
        <v>44</v>
      </c>
      <c r="E16" s="182"/>
      <c r="F16" s="173">
        <v>12</v>
      </c>
      <c r="G16" s="165"/>
      <c r="H16" s="165"/>
      <c r="I16" s="139"/>
      <c r="J16" s="106"/>
      <c r="K16" s="106"/>
      <c r="L16" s="106"/>
      <c r="M16" s="106"/>
      <c r="P16" s="103"/>
    </row>
    <row r="17" spans="1:21" s="93" customFormat="1" ht="13.5" customHeight="1">
      <c r="A17" s="94"/>
      <c r="B17" s="95"/>
      <c r="C17" s="95"/>
      <c r="D17" s="101" t="s">
        <v>46</v>
      </c>
      <c r="E17" s="182"/>
      <c r="F17" s="173">
        <v>5</v>
      </c>
      <c r="G17" s="165"/>
      <c r="H17" s="165"/>
      <c r="I17" s="102"/>
      <c r="J17" s="104"/>
      <c r="K17" s="104"/>
      <c r="L17" s="104"/>
      <c r="M17" s="104"/>
      <c r="P17" s="103"/>
    </row>
    <row r="18" spans="1:21" s="93" customFormat="1" ht="27" customHeight="1">
      <c r="A18" s="98">
        <v>4</v>
      </c>
      <c r="B18" s="99">
        <v>790</v>
      </c>
      <c r="C18" s="100" t="s">
        <v>118</v>
      </c>
      <c r="D18" s="100" t="s">
        <v>69</v>
      </c>
      <c r="E18" s="181" t="s">
        <v>41</v>
      </c>
      <c r="F18" s="172">
        <f>SUM(F19:F21)</f>
        <v>31</v>
      </c>
      <c r="G18" s="187"/>
      <c r="H18" s="138">
        <f>F18*G18</f>
        <v>0</v>
      </c>
      <c r="I18" s="138" t="s">
        <v>166</v>
      </c>
      <c r="J18" s="105"/>
      <c r="K18" s="109"/>
      <c r="L18" s="110"/>
      <c r="M18" s="105"/>
      <c r="N18" s="121"/>
      <c r="P18" s="103"/>
    </row>
    <row r="19" spans="1:21" s="93" customFormat="1" ht="13.5" customHeight="1">
      <c r="A19" s="94"/>
      <c r="B19" s="95"/>
      <c r="C19" s="95"/>
      <c r="D19" s="101" t="s">
        <v>43</v>
      </c>
      <c r="E19" s="182"/>
      <c r="F19" s="173">
        <v>14</v>
      </c>
      <c r="G19" s="165"/>
      <c r="H19" s="165"/>
      <c r="I19" s="139"/>
      <c r="J19" s="106"/>
      <c r="K19" s="106"/>
      <c r="L19" s="106"/>
      <c r="M19" s="106"/>
      <c r="N19" s="120"/>
      <c r="P19" s="103"/>
    </row>
    <row r="20" spans="1:21" s="93" customFormat="1" ht="13.5" customHeight="1">
      <c r="A20" s="94"/>
      <c r="B20" s="95"/>
      <c r="C20" s="95"/>
      <c r="D20" s="101" t="s">
        <v>44</v>
      </c>
      <c r="E20" s="182"/>
      <c r="F20" s="173">
        <v>12</v>
      </c>
      <c r="G20" s="165"/>
      <c r="H20" s="165"/>
      <c r="I20" s="139"/>
      <c r="J20" s="106"/>
      <c r="K20" s="106"/>
      <c r="L20" s="106"/>
      <c r="M20" s="106"/>
      <c r="P20" s="103"/>
    </row>
    <row r="21" spans="1:21" s="93" customFormat="1" ht="13.5" customHeight="1">
      <c r="A21" s="94"/>
      <c r="B21" s="95"/>
      <c r="C21" s="95"/>
      <c r="D21" s="101" t="s">
        <v>46</v>
      </c>
      <c r="E21" s="182"/>
      <c r="F21" s="173">
        <v>5</v>
      </c>
      <c r="G21" s="165"/>
      <c r="H21" s="165"/>
      <c r="I21" s="102"/>
      <c r="J21" s="104"/>
      <c r="K21" s="104"/>
      <c r="L21" s="104"/>
      <c r="M21" s="104"/>
      <c r="P21" s="103"/>
    </row>
    <row r="22" spans="1:21" s="93" customFormat="1" ht="27" customHeight="1">
      <c r="A22" s="98">
        <v>5</v>
      </c>
      <c r="B22" s="99">
        <v>790</v>
      </c>
      <c r="C22" s="100" t="s">
        <v>119</v>
      </c>
      <c r="D22" s="100" t="s">
        <v>70</v>
      </c>
      <c r="E22" s="181" t="s">
        <v>41</v>
      </c>
      <c r="F22" s="172">
        <f>SUM(F23:F25)</f>
        <v>8</v>
      </c>
      <c r="G22" s="187"/>
      <c r="H22" s="138">
        <f>F22*G22</f>
        <v>0</v>
      </c>
      <c r="I22" s="138" t="s">
        <v>166</v>
      </c>
      <c r="J22" s="105"/>
      <c r="K22" s="109"/>
      <c r="L22" s="110"/>
      <c r="M22" s="105"/>
      <c r="N22" s="119"/>
      <c r="P22" s="103"/>
    </row>
    <row r="23" spans="1:21" s="93" customFormat="1" ht="13.5" customHeight="1">
      <c r="A23" s="94"/>
      <c r="B23" s="95"/>
      <c r="C23" s="95"/>
      <c r="D23" s="101" t="s">
        <v>42</v>
      </c>
      <c r="E23" s="182"/>
      <c r="F23" s="173">
        <v>4</v>
      </c>
      <c r="G23" s="165"/>
      <c r="H23" s="165"/>
      <c r="I23" s="140"/>
      <c r="J23" s="107"/>
      <c r="K23" s="107"/>
      <c r="L23" s="107"/>
      <c r="M23" s="107"/>
      <c r="P23" s="103"/>
      <c r="U23" s="122"/>
    </row>
    <row r="24" spans="1:21" s="93" customFormat="1" ht="13.5" customHeight="1">
      <c r="A24" s="94"/>
      <c r="B24" s="95"/>
      <c r="C24" s="95"/>
      <c r="D24" s="101" t="s">
        <v>43</v>
      </c>
      <c r="E24" s="182"/>
      <c r="F24" s="173">
        <v>3</v>
      </c>
      <c r="G24" s="165"/>
      <c r="H24" s="165"/>
      <c r="I24" s="102"/>
      <c r="J24" s="104"/>
      <c r="K24" s="104"/>
      <c r="L24" s="104"/>
      <c r="M24" s="104"/>
      <c r="P24" s="103"/>
    </row>
    <row r="25" spans="1:21" s="93" customFormat="1" ht="13.5" customHeight="1">
      <c r="A25" s="94"/>
      <c r="B25" s="95"/>
      <c r="C25" s="95"/>
      <c r="D25" s="101" t="s">
        <v>44</v>
      </c>
      <c r="E25" s="182"/>
      <c r="F25" s="173">
        <v>1</v>
      </c>
      <c r="G25" s="165"/>
      <c r="H25" s="165"/>
      <c r="I25" s="102"/>
      <c r="J25" s="104"/>
      <c r="K25" s="104"/>
      <c r="L25" s="104"/>
      <c r="M25" s="104"/>
      <c r="P25" s="103"/>
    </row>
    <row r="26" spans="1:21" s="93" customFormat="1" ht="27" customHeight="1">
      <c r="A26" s="98">
        <v>6</v>
      </c>
      <c r="B26" s="99">
        <v>790</v>
      </c>
      <c r="C26" s="100" t="s">
        <v>120</v>
      </c>
      <c r="D26" s="100" t="s">
        <v>71</v>
      </c>
      <c r="E26" s="181" t="s">
        <v>41</v>
      </c>
      <c r="F26" s="172">
        <f>SUM(F27:F28)</f>
        <v>3</v>
      </c>
      <c r="G26" s="187"/>
      <c r="H26" s="138">
        <f>F26*G26</f>
        <v>0</v>
      </c>
      <c r="I26" s="138" t="s">
        <v>166</v>
      </c>
      <c r="J26" s="105"/>
      <c r="K26" s="109"/>
      <c r="L26" s="110"/>
      <c r="M26" s="105"/>
      <c r="N26" s="119"/>
      <c r="P26" s="103"/>
    </row>
    <row r="27" spans="1:21" s="93" customFormat="1" ht="13.5" customHeight="1">
      <c r="A27" s="94"/>
      <c r="B27" s="95"/>
      <c r="C27" s="95"/>
      <c r="D27" s="101" t="s">
        <v>42</v>
      </c>
      <c r="E27" s="182"/>
      <c r="F27" s="173">
        <v>2</v>
      </c>
      <c r="G27" s="165"/>
      <c r="H27" s="165"/>
      <c r="I27" s="140"/>
      <c r="J27" s="107"/>
      <c r="K27" s="107"/>
      <c r="L27" s="107"/>
      <c r="M27" s="107"/>
      <c r="P27" s="103"/>
      <c r="U27" s="122"/>
    </row>
    <row r="28" spans="1:21" s="93" customFormat="1" ht="13.5" customHeight="1">
      <c r="A28" s="94"/>
      <c r="B28" s="95"/>
      <c r="C28" s="95"/>
      <c r="D28" s="101" t="s">
        <v>44</v>
      </c>
      <c r="E28" s="182"/>
      <c r="F28" s="173">
        <v>1</v>
      </c>
      <c r="G28" s="165"/>
      <c r="H28" s="165"/>
      <c r="I28" s="102"/>
      <c r="J28" s="104"/>
      <c r="K28" s="104"/>
      <c r="L28" s="104"/>
      <c r="M28" s="104"/>
      <c r="P28" s="103"/>
    </row>
    <row r="29" spans="1:21" s="93" customFormat="1" ht="27" customHeight="1">
      <c r="A29" s="98">
        <v>7</v>
      </c>
      <c r="B29" s="99">
        <v>790</v>
      </c>
      <c r="C29" s="100" t="s">
        <v>121</v>
      </c>
      <c r="D29" s="100" t="s">
        <v>72</v>
      </c>
      <c r="E29" s="181" t="s">
        <v>41</v>
      </c>
      <c r="F29" s="172">
        <f>SUM(F30:F32)</f>
        <v>8</v>
      </c>
      <c r="G29" s="187"/>
      <c r="H29" s="138">
        <f>F29*G29</f>
        <v>0</v>
      </c>
      <c r="I29" s="138" t="s">
        <v>166</v>
      </c>
      <c r="J29" s="105"/>
      <c r="K29" s="109"/>
      <c r="L29" s="110"/>
      <c r="M29" s="105"/>
      <c r="N29" s="119"/>
      <c r="P29" s="103"/>
    </row>
    <row r="30" spans="1:21" s="93" customFormat="1" ht="13.5" customHeight="1">
      <c r="A30" s="94"/>
      <c r="B30" s="95"/>
      <c r="C30" s="95"/>
      <c r="D30" s="101" t="s">
        <v>42</v>
      </c>
      <c r="E30" s="182"/>
      <c r="F30" s="173">
        <v>4</v>
      </c>
      <c r="G30" s="165"/>
      <c r="H30" s="165"/>
      <c r="I30" s="102"/>
      <c r="J30" s="104"/>
      <c r="K30" s="104"/>
      <c r="L30" s="104"/>
      <c r="M30" s="104"/>
      <c r="P30" s="103"/>
      <c r="U30" s="120"/>
    </row>
    <row r="31" spans="1:21" s="93" customFormat="1" ht="13.5" customHeight="1">
      <c r="A31" s="94"/>
      <c r="B31" s="95"/>
      <c r="C31" s="95"/>
      <c r="D31" s="101" t="s">
        <v>43</v>
      </c>
      <c r="E31" s="182"/>
      <c r="F31" s="173">
        <v>3</v>
      </c>
      <c r="G31" s="165"/>
      <c r="H31" s="165"/>
      <c r="I31" s="102"/>
      <c r="J31" s="104"/>
      <c r="K31" s="104"/>
      <c r="L31" s="104"/>
      <c r="M31" s="104"/>
      <c r="P31" s="103"/>
    </row>
    <row r="32" spans="1:21" s="93" customFormat="1" ht="13.5" customHeight="1">
      <c r="A32" s="94"/>
      <c r="B32" s="95"/>
      <c r="C32" s="95"/>
      <c r="D32" s="101" t="s">
        <v>44</v>
      </c>
      <c r="E32" s="182"/>
      <c r="F32" s="173">
        <v>1</v>
      </c>
      <c r="G32" s="165"/>
      <c r="H32" s="165"/>
      <c r="I32" s="102"/>
      <c r="J32" s="104"/>
      <c r="K32" s="104"/>
      <c r="L32" s="104"/>
      <c r="M32" s="104"/>
      <c r="P32" s="103"/>
    </row>
    <row r="33" spans="1:24" s="93" customFormat="1" ht="27" customHeight="1">
      <c r="A33" s="98">
        <v>8</v>
      </c>
      <c r="B33" s="99">
        <v>790</v>
      </c>
      <c r="C33" s="100" t="s">
        <v>122</v>
      </c>
      <c r="D33" s="100" t="s">
        <v>73</v>
      </c>
      <c r="E33" s="181" t="s">
        <v>41</v>
      </c>
      <c r="F33" s="172">
        <f>SUM(F34:F35)</f>
        <v>6</v>
      </c>
      <c r="G33" s="187"/>
      <c r="H33" s="138">
        <f>F33*G33</f>
        <v>0</v>
      </c>
      <c r="I33" s="138" t="s">
        <v>166</v>
      </c>
      <c r="J33" s="105"/>
      <c r="K33" s="109"/>
      <c r="L33" s="110"/>
      <c r="M33" s="105"/>
      <c r="N33" s="119"/>
      <c r="P33" s="103"/>
    </row>
    <row r="34" spans="1:24" s="93" customFormat="1" ht="13.5" customHeight="1">
      <c r="A34" s="94"/>
      <c r="B34" s="95"/>
      <c r="C34" s="95"/>
      <c r="D34" s="101" t="s">
        <v>42</v>
      </c>
      <c r="E34" s="182"/>
      <c r="F34" s="173">
        <v>3</v>
      </c>
      <c r="G34" s="165"/>
      <c r="H34" s="165"/>
      <c r="I34" s="102"/>
      <c r="J34" s="104"/>
      <c r="K34" s="104"/>
      <c r="L34" s="104"/>
      <c r="M34" s="104"/>
      <c r="P34" s="103"/>
      <c r="U34" s="122"/>
    </row>
    <row r="35" spans="1:24" s="93" customFormat="1" ht="13.5" customHeight="1">
      <c r="A35" s="94"/>
      <c r="B35" s="95"/>
      <c r="C35" s="95"/>
      <c r="D35" s="101" t="s">
        <v>43</v>
      </c>
      <c r="E35" s="182"/>
      <c r="F35" s="173">
        <v>3</v>
      </c>
      <c r="G35" s="165"/>
      <c r="H35" s="165"/>
      <c r="I35" s="102"/>
      <c r="J35" s="104"/>
      <c r="K35" s="104"/>
      <c r="L35" s="104"/>
      <c r="M35" s="104"/>
      <c r="P35" s="103"/>
    </row>
    <row r="36" spans="1:24" s="93" customFormat="1" ht="27" customHeight="1">
      <c r="A36" s="98">
        <v>9</v>
      </c>
      <c r="B36" s="99">
        <v>790</v>
      </c>
      <c r="C36" s="100" t="s">
        <v>123</v>
      </c>
      <c r="D36" s="100" t="s">
        <v>74</v>
      </c>
      <c r="E36" s="181" t="s">
        <v>41</v>
      </c>
      <c r="F36" s="172">
        <f>SUM(F37:F37)</f>
        <v>4</v>
      </c>
      <c r="G36" s="187"/>
      <c r="H36" s="138">
        <f>F36*G36</f>
        <v>0</v>
      </c>
      <c r="I36" s="138" t="s">
        <v>166</v>
      </c>
      <c r="J36" s="105"/>
      <c r="K36" s="109"/>
      <c r="L36" s="110"/>
      <c r="M36" s="105"/>
      <c r="N36" s="119"/>
      <c r="P36" s="103"/>
    </row>
    <row r="37" spans="1:24" s="93" customFormat="1" ht="13.5" customHeight="1">
      <c r="A37" s="94"/>
      <c r="B37" s="95"/>
      <c r="C37" s="95"/>
      <c r="D37" s="101" t="s">
        <v>42</v>
      </c>
      <c r="E37" s="182"/>
      <c r="F37" s="173">
        <v>4</v>
      </c>
      <c r="G37" s="165"/>
      <c r="H37" s="165"/>
      <c r="I37" s="102"/>
      <c r="J37" s="104"/>
      <c r="K37" s="104"/>
      <c r="L37" s="104"/>
      <c r="M37" s="104"/>
      <c r="P37" s="103"/>
      <c r="U37" s="123"/>
    </row>
    <row r="38" spans="1:24" s="93" customFormat="1" ht="27" customHeight="1">
      <c r="A38" s="98">
        <v>10</v>
      </c>
      <c r="B38" s="99">
        <v>790</v>
      </c>
      <c r="C38" s="100" t="s">
        <v>124</v>
      </c>
      <c r="D38" s="100" t="s">
        <v>75</v>
      </c>
      <c r="E38" s="181" t="s">
        <v>41</v>
      </c>
      <c r="F38" s="172">
        <f>SUM(F39:F39)</f>
        <v>1</v>
      </c>
      <c r="G38" s="187"/>
      <c r="H38" s="138">
        <f>F38*G38</f>
        <v>0</v>
      </c>
      <c r="I38" s="138" t="s">
        <v>166</v>
      </c>
      <c r="J38" s="105"/>
      <c r="K38" s="109"/>
      <c r="L38" s="110"/>
      <c r="M38" s="105"/>
      <c r="N38" s="119"/>
      <c r="P38" s="103"/>
      <c r="R38" s="124"/>
    </row>
    <row r="39" spans="1:24" s="93" customFormat="1" ht="13.5" customHeight="1">
      <c r="A39" s="94"/>
      <c r="B39" s="95"/>
      <c r="C39" s="95"/>
      <c r="D39" s="101" t="s">
        <v>42</v>
      </c>
      <c r="E39" s="182"/>
      <c r="F39" s="173">
        <v>1</v>
      </c>
      <c r="G39" s="165"/>
      <c r="H39" s="165"/>
      <c r="I39" s="102"/>
      <c r="J39" s="104"/>
      <c r="K39" s="104"/>
      <c r="L39" s="104"/>
      <c r="M39" s="104"/>
      <c r="P39" s="103"/>
      <c r="U39" s="123"/>
    </row>
    <row r="40" spans="1:24" s="93" customFormat="1" ht="27" customHeight="1">
      <c r="A40" s="98">
        <v>11</v>
      </c>
      <c r="B40" s="99">
        <v>790</v>
      </c>
      <c r="C40" s="100" t="s">
        <v>125</v>
      </c>
      <c r="D40" s="100" t="s">
        <v>161</v>
      </c>
      <c r="E40" s="181" t="s">
        <v>41</v>
      </c>
      <c r="F40" s="172">
        <f>SUM(F41:F41)</f>
        <v>11</v>
      </c>
      <c r="G40" s="187"/>
      <c r="H40" s="138">
        <f>F40*G40</f>
        <v>0</v>
      </c>
      <c r="I40" s="138" t="s">
        <v>166</v>
      </c>
      <c r="J40" s="105"/>
      <c r="K40" s="109"/>
      <c r="L40" s="110"/>
      <c r="M40" s="105"/>
      <c r="N40" s="125"/>
      <c r="O40" s="124"/>
      <c r="P40" s="103"/>
      <c r="X40" s="126"/>
    </row>
    <row r="41" spans="1:24" s="93" customFormat="1" ht="13.5" customHeight="1">
      <c r="A41" s="94"/>
      <c r="B41" s="95"/>
      <c r="C41" s="95"/>
      <c r="D41" s="101" t="s">
        <v>42</v>
      </c>
      <c r="E41" s="182"/>
      <c r="F41" s="173">
        <v>11</v>
      </c>
      <c r="G41" s="165"/>
      <c r="H41" s="165"/>
      <c r="I41" s="102"/>
      <c r="J41" s="104"/>
      <c r="K41" s="104"/>
      <c r="L41" s="104"/>
      <c r="M41" s="104"/>
      <c r="N41" s="125"/>
      <c r="P41" s="103"/>
      <c r="X41" s="126"/>
    </row>
    <row r="42" spans="1:24" s="93" customFormat="1" ht="27" customHeight="1">
      <c r="A42" s="98">
        <v>12</v>
      </c>
      <c r="B42" s="99">
        <v>790</v>
      </c>
      <c r="C42" s="100" t="s">
        <v>126</v>
      </c>
      <c r="D42" s="100" t="s">
        <v>162</v>
      </c>
      <c r="E42" s="181" t="s">
        <v>41</v>
      </c>
      <c r="F42" s="172">
        <f>SUM(F43:F43)</f>
        <v>1</v>
      </c>
      <c r="G42" s="187"/>
      <c r="H42" s="138">
        <f>F42*G42</f>
        <v>0</v>
      </c>
      <c r="I42" s="138" t="s">
        <v>166</v>
      </c>
      <c r="J42" s="105"/>
      <c r="K42" s="109"/>
      <c r="L42" s="110"/>
      <c r="M42" s="105"/>
      <c r="N42" s="125"/>
      <c r="O42" s="124"/>
      <c r="P42" s="103"/>
      <c r="X42" s="126"/>
    </row>
    <row r="43" spans="1:24" s="93" customFormat="1" ht="13.5" customHeight="1">
      <c r="A43" s="94"/>
      <c r="B43" s="95"/>
      <c r="C43" s="95"/>
      <c r="D43" s="101" t="s">
        <v>42</v>
      </c>
      <c r="E43" s="182"/>
      <c r="F43" s="173">
        <v>1</v>
      </c>
      <c r="G43" s="165"/>
      <c r="H43" s="165"/>
      <c r="I43" s="102"/>
      <c r="J43" s="104"/>
      <c r="K43" s="104"/>
      <c r="L43" s="104"/>
      <c r="M43" s="104"/>
      <c r="N43" s="125"/>
      <c r="P43" s="103"/>
      <c r="X43" s="126"/>
    </row>
    <row r="44" spans="1:24" s="93" customFormat="1" ht="27" customHeight="1">
      <c r="A44" s="98">
        <v>13</v>
      </c>
      <c r="B44" s="99">
        <v>790</v>
      </c>
      <c r="C44" s="100" t="s">
        <v>127</v>
      </c>
      <c r="D44" s="100" t="s">
        <v>76</v>
      </c>
      <c r="E44" s="181" t="s">
        <v>41</v>
      </c>
      <c r="F44" s="172">
        <f>SUM(F45:F48)</f>
        <v>29</v>
      </c>
      <c r="G44" s="187"/>
      <c r="H44" s="138">
        <f>F44*G44</f>
        <v>0</v>
      </c>
      <c r="I44" s="138" t="s">
        <v>166</v>
      </c>
      <c r="J44" s="105"/>
      <c r="K44" s="109"/>
      <c r="L44" s="110"/>
      <c r="M44" s="105"/>
      <c r="N44" s="127"/>
      <c r="P44" s="103"/>
    </row>
    <row r="45" spans="1:24" s="93" customFormat="1" ht="13.5" customHeight="1">
      <c r="A45" s="94"/>
      <c r="B45" s="95"/>
      <c r="C45" s="95"/>
      <c r="D45" s="101" t="s">
        <v>42</v>
      </c>
      <c r="E45" s="182"/>
      <c r="F45" s="173">
        <v>12</v>
      </c>
      <c r="G45" s="165"/>
      <c r="H45" s="165"/>
      <c r="I45" s="102"/>
      <c r="J45" s="104"/>
      <c r="K45" s="104"/>
      <c r="L45" s="104"/>
      <c r="M45" s="104"/>
      <c r="N45" s="120"/>
      <c r="P45" s="103"/>
      <c r="X45" s="120"/>
    </row>
    <row r="46" spans="1:24" s="93" customFormat="1" ht="13.5" customHeight="1">
      <c r="A46" s="94"/>
      <c r="B46" s="95"/>
      <c r="C46" s="95"/>
      <c r="D46" s="101" t="s">
        <v>43</v>
      </c>
      <c r="E46" s="182"/>
      <c r="F46" s="173">
        <v>7</v>
      </c>
      <c r="G46" s="165"/>
      <c r="H46" s="165"/>
      <c r="I46" s="102"/>
      <c r="J46" s="104"/>
      <c r="K46" s="104"/>
      <c r="L46" s="104"/>
      <c r="M46" s="104"/>
      <c r="P46" s="103"/>
    </row>
    <row r="47" spans="1:24" s="93" customFormat="1" ht="13.5" customHeight="1">
      <c r="A47" s="94"/>
      <c r="B47" s="95"/>
      <c r="C47" s="95"/>
      <c r="D47" s="101" t="s">
        <v>44</v>
      </c>
      <c r="E47" s="182"/>
      <c r="F47" s="173">
        <v>8</v>
      </c>
      <c r="G47" s="165"/>
      <c r="H47" s="165"/>
      <c r="I47" s="102"/>
      <c r="J47" s="104"/>
      <c r="K47" s="104"/>
      <c r="L47" s="104"/>
      <c r="M47" s="104"/>
      <c r="P47" s="103"/>
    </row>
    <row r="48" spans="1:24" s="93" customFormat="1" ht="13.5" customHeight="1">
      <c r="A48" s="94"/>
      <c r="B48" s="95"/>
      <c r="C48" s="95"/>
      <c r="D48" s="101" t="s">
        <v>46</v>
      </c>
      <c r="E48" s="182"/>
      <c r="F48" s="173">
        <v>2</v>
      </c>
      <c r="G48" s="165"/>
      <c r="H48" s="165"/>
      <c r="I48" s="102"/>
      <c r="J48" s="104"/>
      <c r="K48" s="104"/>
      <c r="L48" s="104"/>
      <c r="M48" s="104"/>
      <c r="P48" s="103"/>
    </row>
    <row r="49" spans="1:26" s="93" customFormat="1" ht="27" customHeight="1">
      <c r="A49" s="98">
        <v>14</v>
      </c>
      <c r="B49" s="99">
        <v>790</v>
      </c>
      <c r="C49" s="100" t="s">
        <v>128</v>
      </c>
      <c r="D49" s="100" t="s">
        <v>77</v>
      </c>
      <c r="E49" s="181" t="s">
        <v>41</v>
      </c>
      <c r="F49" s="172">
        <f>SUM(F50:F50)</f>
        <v>6</v>
      </c>
      <c r="G49" s="187"/>
      <c r="H49" s="138">
        <f>F49*G49</f>
        <v>0</v>
      </c>
      <c r="I49" s="138" t="s">
        <v>166</v>
      </c>
      <c r="J49" s="105"/>
      <c r="K49" s="109"/>
      <c r="L49" s="110"/>
      <c r="M49" s="105"/>
      <c r="N49" s="119"/>
      <c r="P49" s="103"/>
    </row>
    <row r="50" spans="1:26" s="93" customFormat="1" ht="13.5" customHeight="1">
      <c r="A50" s="94"/>
      <c r="B50" s="95"/>
      <c r="C50" s="95"/>
      <c r="D50" s="101" t="s">
        <v>44</v>
      </c>
      <c r="E50" s="182"/>
      <c r="F50" s="173">
        <v>6</v>
      </c>
      <c r="G50" s="165"/>
      <c r="H50" s="165"/>
      <c r="I50" s="139"/>
      <c r="J50" s="106"/>
      <c r="K50" s="106"/>
      <c r="L50" s="106"/>
      <c r="M50" s="106"/>
      <c r="N50" s="120"/>
      <c r="P50" s="103"/>
    </row>
    <row r="51" spans="1:26" s="93" customFormat="1" ht="27" customHeight="1">
      <c r="A51" s="98">
        <v>15</v>
      </c>
      <c r="B51" s="99">
        <v>790</v>
      </c>
      <c r="C51" s="100" t="s">
        <v>129</v>
      </c>
      <c r="D51" s="100" t="s">
        <v>78</v>
      </c>
      <c r="E51" s="181" t="s">
        <v>41</v>
      </c>
      <c r="F51" s="172">
        <f>SUM(F52:F54)</f>
        <v>108</v>
      </c>
      <c r="G51" s="187"/>
      <c r="H51" s="138">
        <f>F51*G51</f>
        <v>0</v>
      </c>
      <c r="I51" s="138" t="s">
        <v>166</v>
      </c>
      <c r="J51" s="105"/>
      <c r="K51" s="109"/>
      <c r="L51" s="110"/>
      <c r="M51" s="105"/>
      <c r="N51" s="119"/>
      <c r="P51" s="103"/>
    </row>
    <row r="52" spans="1:26" s="93" customFormat="1" ht="13.5" customHeight="1">
      <c r="A52" s="94"/>
      <c r="B52" s="95"/>
      <c r="C52" s="95"/>
      <c r="D52" s="101" t="s">
        <v>42</v>
      </c>
      <c r="E52" s="182"/>
      <c r="F52" s="173">
        <v>13</v>
      </c>
      <c r="G52" s="165"/>
      <c r="H52" s="165"/>
      <c r="I52" s="102"/>
      <c r="J52" s="104"/>
      <c r="K52" s="104"/>
      <c r="L52" s="104"/>
      <c r="M52" s="104"/>
      <c r="P52" s="103"/>
      <c r="X52" s="120"/>
    </row>
    <row r="53" spans="1:26" s="93" customFormat="1" ht="13.5" customHeight="1">
      <c r="A53" s="94"/>
      <c r="B53" s="95"/>
      <c r="C53" s="95"/>
      <c r="D53" s="101" t="s">
        <v>43</v>
      </c>
      <c r="E53" s="182"/>
      <c r="F53" s="173">
        <v>45</v>
      </c>
      <c r="G53" s="165"/>
      <c r="H53" s="165"/>
      <c r="I53" s="102"/>
      <c r="J53" s="104"/>
      <c r="K53" s="104"/>
      <c r="L53" s="104"/>
      <c r="M53" s="104"/>
      <c r="P53" s="103"/>
    </row>
    <row r="54" spans="1:26" s="93" customFormat="1" ht="13.5" customHeight="1">
      <c r="A54" s="94"/>
      <c r="B54" s="95"/>
      <c r="C54" s="95"/>
      <c r="D54" s="101" t="s">
        <v>44</v>
      </c>
      <c r="E54" s="182"/>
      <c r="F54" s="173">
        <v>50</v>
      </c>
      <c r="G54" s="165"/>
      <c r="H54" s="165"/>
      <c r="I54" s="102"/>
      <c r="J54" s="104"/>
      <c r="K54" s="104"/>
      <c r="L54" s="104"/>
      <c r="M54" s="104"/>
      <c r="P54" s="103"/>
    </row>
    <row r="55" spans="1:26" s="93" customFormat="1" ht="27" customHeight="1">
      <c r="A55" s="98">
        <v>16</v>
      </c>
      <c r="B55" s="99">
        <v>790</v>
      </c>
      <c r="C55" s="100" t="s">
        <v>130</v>
      </c>
      <c r="D55" s="100" t="s">
        <v>79</v>
      </c>
      <c r="E55" s="181" t="s">
        <v>41</v>
      </c>
      <c r="F55" s="172">
        <f>SUM(F56:F58)</f>
        <v>109</v>
      </c>
      <c r="G55" s="187"/>
      <c r="H55" s="138">
        <f>F55*G55</f>
        <v>0</v>
      </c>
      <c r="I55" s="138" t="s">
        <v>166</v>
      </c>
      <c r="J55" s="105"/>
      <c r="K55" s="109"/>
      <c r="L55" s="110"/>
      <c r="M55" s="105"/>
      <c r="N55" s="119"/>
      <c r="P55" s="103"/>
    </row>
    <row r="56" spans="1:26" s="93" customFormat="1" ht="13.5" customHeight="1">
      <c r="A56" s="94"/>
      <c r="B56" s="95"/>
      <c r="C56" s="95"/>
      <c r="D56" s="101" t="s">
        <v>42</v>
      </c>
      <c r="E56" s="182"/>
      <c r="F56" s="173">
        <v>14</v>
      </c>
      <c r="G56" s="165"/>
      <c r="H56" s="165"/>
      <c r="I56" s="102"/>
      <c r="J56" s="104"/>
      <c r="K56" s="104"/>
      <c r="L56" s="104"/>
      <c r="M56" s="104"/>
      <c r="P56" s="103"/>
      <c r="X56" s="120"/>
    </row>
    <row r="57" spans="1:26" s="93" customFormat="1" ht="13.5" customHeight="1">
      <c r="A57" s="94"/>
      <c r="B57" s="95"/>
      <c r="C57" s="95"/>
      <c r="D57" s="101" t="s">
        <v>43</v>
      </c>
      <c r="E57" s="182"/>
      <c r="F57" s="173">
        <v>45</v>
      </c>
      <c r="G57" s="165"/>
      <c r="H57" s="165"/>
      <c r="I57" s="102"/>
      <c r="J57" s="104"/>
      <c r="K57" s="104"/>
      <c r="L57" s="104"/>
      <c r="M57" s="104"/>
      <c r="P57" s="103"/>
    </row>
    <row r="58" spans="1:26" s="93" customFormat="1" ht="13.5" customHeight="1">
      <c r="A58" s="94"/>
      <c r="B58" s="95"/>
      <c r="C58" s="95"/>
      <c r="D58" s="101" t="s">
        <v>44</v>
      </c>
      <c r="E58" s="182"/>
      <c r="F58" s="173">
        <v>50</v>
      </c>
      <c r="G58" s="165"/>
      <c r="H58" s="165"/>
      <c r="I58" s="102"/>
      <c r="J58" s="104"/>
      <c r="K58" s="104"/>
      <c r="L58" s="104"/>
      <c r="M58" s="104"/>
      <c r="P58" s="103"/>
    </row>
    <row r="59" spans="1:26" s="93" customFormat="1" ht="27" customHeight="1">
      <c r="A59" s="98">
        <v>17</v>
      </c>
      <c r="B59" s="99">
        <v>790</v>
      </c>
      <c r="C59" s="100" t="s">
        <v>131</v>
      </c>
      <c r="D59" s="100" t="s">
        <v>80</v>
      </c>
      <c r="E59" s="181" t="s">
        <v>41</v>
      </c>
      <c r="F59" s="172">
        <f>SUM(F60:F60)</f>
        <v>2</v>
      </c>
      <c r="G59" s="187"/>
      <c r="H59" s="138">
        <f>F59*G59</f>
        <v>0</v>
      </c>
      <c r="I59" s="138" t="s">
        <v>166</v>
      </c>
      <c r="J59" s="105"/>
      <c r="K59" s="109"/>
      <c r="L59" s="110"/>
      <c r="M59" s="105"/>
      <c r="N59" s="119"/>
      <c r="O59" s="127"/>
      <c r="P59" s="103"/>
      <c r="X59" s="125"/>
    </row>
    <row r="60" spans="1:26" s="93" customFormat="1" ht="13.5" customHeight="1">
      <c r="A60" s="94"/>
      <c r="B60" s="95"/>
      <c r="C60" s="95"/>
      <c r="D60" s="101" t="s">
        <v>42</v>
      </c>
      <c r="E60" s="182"/>
      <c r="F60" s="173">
        <v>2</v>
      </c>
      <c r="G60" s="165"/>
      <c r="H60" s="165"/>
      <c r="I60" s="102"/>
      <c r="J60" s="104"/>
      <c r="K60" s="104"/>
      <c r="L60" s="104"/>
      <c r="M60" s="104"/>
      <c r="N60" s="120"/>
      <c r="P60" s="103"/>
      <c r="Q60" s="120"/>
      <c r="Z60" s="120"/>
    </row>
    <row r="61" spans="1:26" s="93" customFormat="1" ht="27" customHeight="1">
      <c r="A61" s="98">
        <v>18</v>
      </c>
      <c r="B61" s="99">
        <v>790</v>
      </c>
      <c r="C61" s="100" t="s">
        <v>132</v>
      </c>
      <c r="D61" s="100" t="s">
        <v>81</v>
      </c>
      <c r="E61" s="181" t="s">
        <v>41</v>
      </c>
      <c r="F61" s="172">
        <f>SUM(F62:F63)</f>
        <v>2</v>
      </c>
      <c r="G61" s="187"/>
      <c r="H61" s="138">
        <f>F61*G61</f>
        <v>0</v>
      </c>
      <c r="I61" s="138" t="s">
        <v>166</v>
      </c>
      <c r="J61" s="105"/>
      <c r="K61" s="109"/>
      <c r="L61" s="110"/>
      <c r="M61" s="105"/>
      <c r="N61" s="119"/>
      <c r="P61" s="103"/>
      <c r="X61" s="125"/>
      <c r="Z61" s="120"/>
    </row>
    <row r="62" spans="1:26" s="93" customFormat="1" ht="13.5" customHeight="1">
      <c r="A62" s="94"/>
      <c r="B62" s="95"/>
      <c r="C62" s="95"/>
      <c r="D62" s="101" t="s">
        <v>43</v>
      </c>
      <c r="E62" s="182"/>
      <c r="F62" s="173">
        <v>1</v>
      </c>
      <c r="G62" s="165"/>
      <c r="H62" s="165"/>
      <c r="I62" s="139"/>
      <c r="J62" s="106"/>
      <c r="K62" s="106"/>
      <c r="L62" s="106"/>
      <c r="M62" s="106"/>
      <c r="N62" s="120"/>
      <c r="O62" s="123"/>
      <c r="P62" s="128"/>
    </row>
    <row r="63" spans="1:26" s="93" customFormat="1" ht="13.5" customHeight="1">
      <c r="A63" s="94"/>
      <c r="B63" s="95"/>
      <c r="C63" s="95"/>
      <c r="D63" s="101" t="s">
        <v>44</v>
      </c>
      <c r="E63" s="182"/>
      <c r="F63" s="173">
        <v>1</v>
      </c>
      <c r="G63" s="165"/>
      <c r="H63" s="165"/>
      <c r="I63" s="139"/>
      <c r="J63" s="106"/>
      <c r="K63" s="106"/>
      <c r="L63" s="106"/>
      <c r="M63" s="106"/>
      <c r="N63" s="120"/>
      <c r="O63" s="123"/>
      <c r="P63" s="128"/>
    </row>
    <row r="64" spans="1:26" s="93" customFormat="1" ht="27" customHeight="1">
      <c r="A64" s="98">
        <v>19</v>
      </c>
      <c r="B64" s="99">
        <v>790</v>
      </c>
      <c r="C64" s="100" t="s">
        <v>133</v>
      </c>
      <c r="D64" s="100" t="s">
        <v>82</v>
      </c>
      <c r="E64" s="181" t="s">
        <v>41</v>
      </c>
      <c r="F64" s="172">
        <f>SUM(F65:F66)</f>
        <v>3</v>
      </c>
      <c r="G64" s="187"/>
      <c r="H64" s="138">
        <f>F64*G64</f>
        <v>0</v>
      </c>
      <c r="I64" s="138" t="s">
        <v>166</v>
      </c>
      <c r="J64" s="105"/>
      <c r="K64" s="109"/>
      <c r="L64" s="110"/>
      <c r="M64" s="105"/>
      <c r="N64" s="119"/>
      <c r="P64" s="103"/>
      <c r="X64" s="125"/>
      <c r="Z64" s="120"/>
    </row>
    <row r="65" spans="1:29" s="93" customFormat="1" ht="13.5" customHeight="1">
      <c r="A65" s="94"/>
      <c r="B65" s="95"/>
      <c r="C65" s="95"/>
      <c r="D65" s="101" t="s">
        <v>43</v>
      </c>
      <c r="E65" s="182"/>
      <c r="F65" s="173">
        <v>2</v>
      </c>
      <c r="G65" s="165"/>
      <c r="H65" s="165"/>
      <c r="I65" s="139"/>
      <c r="J65" s="106"/>
      <c r="K65" s="106"/>
      <c r="L65" s="106"/>
      <c r="M65" s="106"/>
      <c r="N65" s="120"/>
      <c r="O65" s="123"/>
      <c r="P65" s="128"/>
    </row>
    <row r="66" spans="1:29" s="93" customFormat="1" ht="13.5" customHeight="1">
      <c r="A66" s="94"/>
      <c r="B66" s="95"/>
      <c r="C66" s="95"/>
      <c r="D66" s="101" t="s">
        <v>44</v>
      </c>
      <c r="E66" s="182"/>
      <c r="F66" s="173">
        <v>1</v>
      </c>
      <c r="G66" s="165"/>
      <c r="H66" s="165"/>
      <c r="I66" s="139"/>
      <c r="J66" s="106"/>
      <c r="K66" s="106"/>
      <c r="L66" s="106"/>
      <c r="M66" s="106"/>
      <c r="N66" s="120"/>
      <c r="O66" s="123"/>
      <c r="P66" s="128"/>
    </row>
    <row r="67" spans="1:29" s="93" customFormat="1" ht="27" customHeight="1">
      <c r="A67" s="98">
        <v>20</v>
      </c>
      <c r="B67" s="99">
        <v>790</v>
      </c>
      <c r="C67" s="100" t="s">
        <v>134</v>
      </c>
      <c r="D67" s="100" t="s">
        <v>113</v>
      </c>
      <c r="E67" s="181" t="s">
        <v>41</v>
      </c>
      <c r="F67" s="172">
        <f>SUM(F68:F69)</f>
        <v>5</v>
      </c>
      <c r="G67" s="187"/>
      <c r="H67" s="138">
        <f>F67*G67</f>
        <v>0</v>
      </c>
      <c r="I67" s="138" t="s">
        <v>166</v>
      </c>
      <c r="J67" s="105"/>
      <c r="K67" s="109"/>
      <c r="L67" s="110"/>
      <c r="M67" s="105"/>
      <c r="P67" s="103"/>
      <c r="AC67" s="126"/>
    </row>
    <row r="68" spans="1:29" s="93" customFormat="1" ht="13.5" customHeight="1">
      <c r="A68" s="94"/>
      <c r="B68" s="95"/>
      <c r="C68" s="95"/>
      <c r="D68" s="101" t="s">
        <v>43</v>
      </c>
      <c r="E68" s="182"/>
      <c r="F68" s="173">
        <v>3</v>
      </c>
      <c r="G68" s="165"/>
      <c r="H68" s="165"/>
      <c r="I68" s="102"/>
      <c r="J68" s="104"/>
      <c r="K68" s="104"/>
      <c r="L68" s="104"/>
      <c r="M68" s="104"/>
      <c r="P68" s="103"/>
      <c r="AC68" s="126"/>
    </row>
    <row r="69" spans="1:29" s="93" customFormat="1" ht="13.5" customHeight="1">
      <c r="A69" s="94"/>
      <c r="B69" s="95"/>
      <c r="C69" s="95"/>
      <c r="D69" s="101" t="s">
        <v>44</v>
      </c>
      <c r="E69" s="182"/>
      <c r="F69" s="173">
        <v>2</v>
      </c>
      <c r="G69" s="165"/>
      <c r="H69" s="165"/>
      <c r="I69" s="102"/>
      <c r="J69" s="104"/>
      <c r="K69" s="104"/>
      <c r="L69" s="104"/>
      <c r="M69" s="104"/>
      <c r="P69" s="103"/>
    </row>
    <row r="70" spans="1:29" s="93" customFormat="1" ht="27" customHeight="1">
      <c r="A70" s="98">
        <v>21</v>
      </c>
      <c r="B70" s="99">
        <v>790</v>
      </c>
      <c r="C70" s="100" t="s">
        <v>135</v>
      </c>
      <c r="D70" s="100" t="s">
        <v>114</v>
      </c>
      <c r="E70" s="181" t="s">
        <v>41</v>
      </c>
      <c r="F70" s="172">
        <f>SUM(F71:F73)</f>
        <v>28</v>
      </c>
      <c r="G70" s="187"/>
      <c r="H70" s="138">
        <f>F70*G70</f>
        <v>0</v>
      </c>
      <c r="I70" s="138" t="s">
        <v>166</v>
      </c>
      <c r="J70" s="105"/>
      <c r="K70" s="109"/>
      <c r="L70" s="110"/>
      <c r="M70" s="105"/>
      <c r="N70" s="119"/>
      <c r="P70" s="103"/>
    </row>
    <row r="71" spans="1:29" s="93" customFormat="1" ht="13.5" customHeight="1">
      <c r="A71" s="94"/>
      <c r="B71" s="95"/>
      <c r="C71" s="95"/>
      <c r="D71" s="101" t="s">
        <v>42</v>
      </c>
      <c r="E71" s="182"/>
      <c r="F71" s="173">
        <v>1</v>
      </c>
      <c r="G71" s="165"/>
      <c r="H71" s="165"/>
      <c r="I71" s="102"/>
      <c r="J71" s="104"/>
      <c r="K71" s="104"/>
      <c r="L71" s="104"/>
      <c r="M71" s="104"/>
      <c r="P71" s="103"/>
      <c r="U71" s="120"/>
    </row>
    <row r="72" spans="1:29" s="93" customFormat="1" ht="13.5" customHeight="1">
      <c r="A72" s="94"/>
      <c r="B72" s="95"/>
      <c r="C72" s="95"/>
      <c r="D72" s="101" t="s">
        <v>44</v>
      </c>
      <c r="E72" s="182"/>
      <c r="F72" s="173">
        <v>1</v>
      </c>
      <c r="G72" s="165"/>
      <c r="H72" s="165"/>
      <c r="I72" s="102"/>
      <c r="J72" s="104"/>
      <c r="K72" s="104"/>
      <c r="L72" s="104"/>
      <c r="M72" s="104"/>
      <c r="P72" s="103"/>
    </row>
    <row r="73" spans="1:29" s="93" customFormat="1" ht="13.5" customHeight="1">
      <c r="A73" s="94"/>
      <c r="B73" s="95"/>
      <c r="C73" s="95"/>
      <c r="D73" s="101" t="s">
        <v>46</v>
      </c>
      <c r="E73" s="182"/>
      <c r="F73" s="173">
        <v>26</v>
      </c>
      <c r="G73" s="165"/>
      <c r="H73" s="165"/>
      <c r="I73" s="102"/>
      <c r="J73" s="104"/>
      <c r="K73" s="104"/>
      <c r="L73" s="104"/>
      <c r="M73" s="104"/>
      <c r="P73" s="103"/>
    </row>
    <row r="74" spans="1:29" s="93" customFormat="1" ht="27" customHeight="1">
      <c r="A74" s="98">
        <v>22</v>
      </c>
      <c r="B74" s="99">
        <v>790</v>
      </c>
      <c r="C74" s="100" t="s">
        <v>136</v>
      </c>
      <c r="D74" s="100" t="s">
        <v>83</v>
      </c>
      <c r="E74" s="181" t="s">
        <v>41</v>
      </c>
      <c r="F74" s="172">
        <f>SUM(F75:F76)</f>
        <v>92</v>
      </c>
      <c r="G74" s="187"/>
      <c r="H74" s="138">
        <f>F74*G74</f>
        <v>0</v>
      </c>
      <c r="I74" s="138" t="s">
        <v>166</v>
      </c>
      <c r="J74" s="105"/>
      <c r="K74" s="109"/>
      <c r="L74" s="110"/>
      <c r="M74" s="105"/>
      <c r="N74" s="119"/>
      <c r="P74" s="103"/>
    </row>
    <row r="75" spans="1:29" s="93" customFormat="1" ht="13.5" customHeight="1">
      <c r="A75" s="94"/>
      <c r="B75" s="95"/>
      <c r="C75" s="95"/>
      <c r="D75" s="101" t="s">
        <v>43</v>
      </c>
      <c r="E75" s="182"/>
      <c r="F75" s="173">
        <v>42</v>
      </c>
      <c r="G75" s="165"/>
      <c r="H75" s="165"/>
      <c r="I75" s="139"/>
      <c r="J75" s="106"/>
      <c r="K75" s="106"/>
      <c r="L75" s="106"/>
      <c r="M75" s="106"/>
      <c r="P75" s="103"/>
      <c r="U75" s="120"/>
    </row>
    <row r="76" spans="1:29" s="93" customFormat="1" ht="13.5" customHeight="1">
      <c r="A76" s="94"/>
      <c r="B76" s="95"/>
      <c r="C76" s="95"/>
      <c r="D76" s="101" t="s">
        <v>44</v>
      </c>
      <c r="E76" s="182"/>
      <c r="F76" s="173">
        <v>50</v>
      </c>
      <c r="G76" s="165"/>
      <c r="H76" s="165"/>
      <c r="I76" s="139"/>
      <c r="J76" s="106"/>
      <c r="K76" s="106"/>
      <c r="L76" s="106"/>
      <c r="M76" s="106"/>
      <c r="N76" s="120"/>
      <c r="O76" s="123"/>
      <c r="P76" s="128"/>
    </row>
    <row r="77" spans="1:29" s="93" customFormat="1" ht="27" customHeight="1">
      <c r="A77" s="98">
        <v>23</v>
      </c>
      <c r="B77" s="99">
        <v>790</v>
      </c>
      <c r="C77" s="100" t="s">
        <v>137</v>
      </c>
      <c r="D77" s="100" t="s">
        <v>84</v>
      </c>
      <c r="E77" s="181" t="s">
        <v>41</v>
      </c>
      <c r="F77" s="172">
        <f>SUM(F78:F79)</f>
        <v>12</v>
      </c>
      <c r="G77" s="187"/>
      <c r="H77" s="138">
        <f>F77*G77</f>
        <v>0</v>
      </c>
      <c r="I77" s="138" t="s">
        <v>166</v>
      </c>
      <c r="J77" s="105"/>
      <c r="K77" s="109"/>
      <c r="L77" s="110"/>
      <c r="M77" s="105"/>
      <c r="N77" s="119"/>
      <c r="P77" s="103"/>
    </row>
    <row r="78" spans="1:29" s="93" customFormat="1" ht="13.5" customHeight="1">
      <c r="A78" s="94"/>
      <c r="B78" s="95"/>
      <c r="C78" s="95"/>
      <c r="D78" s="101" t="s">
        <v>43</v>
      </c>
      <c r="E78" s="182"/>
      <c r="F78" s="173">
        <v>6</v>
      </c>
      <c r="G78" s="165"/>
      <c r="H78" s="165"/>
      <c r="I78" s="139"/>
      <c r="J78" s="106"/>
      <c r="K78" s="106"/>
      <c r="L78" s="106"/>
      <c r="M78" s="106"/>
      <c r="P78" s="103"/>
      <c r="U78" s="120"/>
    </row>
    <row r="79" spans="1:29" s="93" customFormat="1" ht="13.5" customHeight="1">
      <c r="A79" s="94"/>
      <c r="B79" s="95"/>
      <c r="C79" s="95"/>
      <c r="D79" s="101" t="s">
        <v>44</v>
      </c>
      <c r="E79" s="182"/>
      <c r="F79" s="173">
        <v>6</v>
      </c>
      <c r="G79" s="165"/>
      <c r="H79" s="165"/>
      <c r="I79" s="139"/>
      <c r="J79" s="106"/>
      <c r="K79" s="106"/>
      <c r="L79" s="106"/>
      <c r="M79" s="106"/>
      <c r="N79" s="120"/>
      <c r="O79" s="123"/>
      <c r="P79" s="128"/>
    </row>
    <row r="80" spans="1:29" s="93" customFormat="1" ht="27" customHeight="1">
      <c r="A80" s="98">
        <v>24</v>
      </c>
      <c r="B80" s="99">
        <v>790</v>
      </c>
      <c r="C80" s="100" t="s">
        <v>138</v>
      </c>
      <c r="D80" s="100" t="s">
        <v>85</v>
      </c>
      <c r="E80" s="181" t="s">
        <v>41</v>
      </c>
      <c r="F80" s="172">
        <f>SUM(F81:F83)</f>
        <v>14</v>
      </c>
      <c r="G80" s="187"/>
      <c r="H80" s="138">
        <f>F80*G80</f>
        <v>0</v>
      </c>
      <c r="I80" s="138" t="s">
        <v>166</v>
      </c>
      <c r="J80" s="105"/>
      <c r="K80" s="109"/>
      <c r="L80" s="110"/>
      <c r="M80" s="105"/>
      <c r="N80" s="119"/>
      <c r="P80" s="103"/>
    </row>
    <row r="81" spans="1:30" s="93" customFormat="1" ht="13.5" customHeight="1">
      <c r="A81" s="94"/>
      <c r="B81" s="95"/>
      <c r="C81" s="95"/>
      <c r="D81" s="101" t="s">
        <v>42</v>
      </c>
      <c r="E81" s="182"/>
      <c r="F81" s="173">
        <v>1</v>
      </c>
      <c r="G81" s="165"/>
      <c r="H81" s="165"/>
      <c r="I81" s="139"/>
      <c r="J81" s="106"/>
      <c r="K81" s="106"/>
      <c r="L81" s="106"/>
      <c r="M81" s="106"/>
      <c r="P81" s="103"/>
      <c r="AD81" s="120"/>
    </row>
    <row r="82" spans="1:30" s="93" customFormat="1" ht="13.5" customHeight="1">
      <c r="A82" s="94"/>
      <c r="B82" s="95"/>
      <c r="C82" s="95"/>
      <c r="D82" s="101" t="s">
        <v>43</v>
      </c>
      <c r="E82" s="182"/>
      <c r="F82" s="173">
        <v>6</v>
      </c>
      <c r="G82" s="165"/>
      <c r="H82" s="165"/>
      <c r="I82" s="102"/>
      <c r="J82" s="104"/>
      <c r="K82" s="104"/>
      <c r="L82" s="104"/>
      <c r="M82" s="104"/>
      <c r="P82" s="103"/>
    </row>
    <row r="83" spans="1:30" s="93" customFormat="1" ht="13.5" customHeight="1">
      <c r="A83" s="94"/>
      <c r="B83" s="95"/>
      <c r="C83" s="95"/>
      <c r="D83" s="101" t="s">
        <v>44</v>
      </c>
      <c r="E83" s="182"/>
      <c r="F83" s="173">
        <v>7</v>
      </c>
      <c r="G83" s="165"/>
      <c r="H83" s="165"/>
      <c r="I83" s="102"/>
      <c r="J83" s="104"/>
      <c r="K83" s="104"/>
      <c r="L83" s="104"/>
      <c r="M83" s="104"/>
      <c r="P83" s="103"/>
    </row>
    <row r="84" spans="1:30" s="93" customFormat="1" ht="27" customHeight="1">
      <c r="A84" s="98">
        <v>25</v>
      </c>
      <c r="B84" s="99">
        <v>790</v>
      </c>
      <c r="C84" s="100" t="s">
        <v>139</v>
      </c>
      <c r="D84" s="100" t="s">
        <v>86</v>
      </c>
      <c r="E84" s="181" t="s">
        <v>41</v>
      </c>
      <c r="F84" s="172">
        <f>SUM(F85:F85)</f>
        <v>7</v>
      </c>
      <c r="G84" s="187"/>
      <c r="H84" s="138">
        <f>F84*G84</f>
        <v>0</v>
      </c>
      <c r="I84" s="138" t="s">
        <v>166</v>
      </c>
      <c r="J84" s="105"/>
      <c r="K84" s="109"/>
      <c r="L84" s="110"/>
      <c r="M84" s="105"/>
      <c r="N84" s="124"/>
      <c r="P84" s="103"/>
      <c r="W84" s="120"/>
    </row>
    <row r="85" spans="1:30" s="93" customFormat="1" ht="13.5" customHeight="1">
      <c r="A85" s="94"/>
      <c r="B85" s="95"/>
      <c r="C85" s="95"/>
      <c r="D85" s="101" t="s">
        <v>42</v>
      </c>
      <c r="E85" s="182"/>
      <c r="F85" s="173">
        <v>7</v>
      </c>
      <c r="G85" s="165"/>
      <c r="H85" s="165"/>
      <c r="I85" s="139"/>
      <c r="J85" s="106"/>
      <c r="K85" s="106"/>
      <c r="L85" s="106"/>
      <c r="M85" s="106"/>
      <c r="N85" s="120"/>
      <c r="P85" s="103"/>
    </row>
    <row r="86" spans="1:30" s="93" customFormat="1" ht="27" customHeight="1">
      <c r="A86" s="98">
        <v>26</v>
      </c>
      <c r="B86" s="99">
        <v>790</v>
      </c>
      <c r="C86" s="100" t="s">
        <v>140</v>
      </c>
      <c r="D86" s="100" t="s">
        <v>87</v>
      </c>
      <c r="E86" s="181" t="s">
        <v>41</v>
      </c>
      <c r="F86" s="172">
        <f>SUM(F87:F88)</f>
        <v>5</v>
      </c>
      <c r="G86" s="187"/>
      <c r="H86" s="138">
        <f>F86*G86</f>
        <v>0</v>
      </c>
      <c r="I86" s="138" t="s">
        <v>166</v>
      </c>
      <c r="J86" s="105"/>
      <c r="K86" s="109"/>
      <c r="L86" s="110"/>
      <c r="M86" s="105"/>
      <c r="N86" s="119"/>
      <c r="P86" s="103"/>
    </row>
    <row r="87" spans="1:30" s="93" customFormat="1" ht="13.5" customHeight="1">
      <c r="A87" s="94"/>
      <c r="B87" s="95"/>
      <c r="C87" s="95"/>
      <c r="D87" s="101" t="s">
        <v>43</v>
      </c>
      <c r="E87" s="182"/>
      <c r="F87" s="173">
        <v>3</v>
      </c>
      <c r="G87" s="165"/>
      <c r="H87" s="165"/>
      <c r="I87" s="102"/>
      <c r="J87" s="104"/>
      <c r="K87" s="104"/>
      <c r="L87" s="104"/>
      <c r="M87" s="104"/>
      <c r="P87" s="103"/>
      <c r="T87" s="120"/>
    </row>
    <row r="88" spans="1:30" s="93" customFormat="1" ht="13.5" customHeight="1">
      <c r="A88" s="94"/>
      <c r="B88" s="95"/>
      <c r="C88" s="95"/>
      <c r="D88" s="101" t="s">
        <v>44</v>
      </c>
      <c r="E88" s="182"/>
      <c r="F88" s="173">
        <v>2</v>
      </c>
      <c r="G88" s="165"/>
      <c r="H88" s="165"/>
      <c r="I88" s="102"/>
      <c r="J88" s="104"/>
      <c r="K88" s="104"/>
      <c r="L88" s="104"/>
      <c r="M88" s="104"/>
      <c r="P88" s="103"/>
    </row>
    <row r="89" spans="1:30" s="93" customFormat="1" ht="27" customHeight="1">
      <c r="A89" s="98">
        <v>27</v>
      </c>
      <c r="B89" s="99">
        <v>790</v>
      </c>
      <c r="C89" s="100" t="s">
        <v>141</v>
      </c>
      <c r="D89" s="100" t="s">
        <v>88</v>
      </c>
      <c r="E89" s="181" t="s">
        <v>41</v>
      </c>
      <c r="F89" s="172">
        <f>SUM(F90:F93)</f>
        <v>4</v>
      </c>
      <c r="G89" s="187"/>
      <c r="H89" s="138">
        <f>F89*G89</f>
        <v>0</v>
      </c>
      <c r="I89" s="138" t="s">
        <v>166</v>
      </c>
      <c r="J89" s="105"/>
      <c r="K89" s="109"/>
      <c r="L89" s="110"/>
      <c r="M89" s="105"/>
      <c r="N89" s="119"/>
      <c r="P89" s="103"/>
    </row>
    <row r="90" spans="1:30" s="93" customFormat="1" ht="13.5" customHeight="1">
      <c r="A90" s="94"/>
      <c r="B90" s="95"/>
      <c r="C90" s="95"/>
      <c r="D90" s="101" t="s">
        <v>42</v>
      </c>
      <c r="E90" s="182"/>
      <c r="F90" s="173">
        <v>1</v>
      </c>
      <c r="G90" s="165"/>
      <c r="H90" s="165"/>
      <c r="I90" s="102"/>
      <c r="J90" s="104"/>
      <c r="K90" s="104"/>
      <c r="L90" s="104"/>
      <c r="M90" s="104"/>
      <c r="P90" s="103"/>
      <c r="T90" s="120"/>
    </row>
    <row r="91" spans="1:30" s="93" customFormat="1" ht="13.5" customHeight="1">
      <c r="A91" s="94"/>
      <c r="B91" s="95"/>
      <c r="C91" s="95"/>
      <c r="D91" s="101" t="s">
        <v>43</v>
      </c>
      <c r="E91" s="182"/>
      <c r="F91" s="173">
        <v>1</v>
      </c>
      <c r="G91" s="165"/>
      <c r="H91" s="165"/>
      <c r="I91" s="102"/>
      <c r="J91" s="104"/>
      <c r="K91" s="104"/>
      <c r="L91" s="104"/>
      <c r="M91" s="104"/>
      <c r="P91" s="103"/>
    </row>
    <row r="92" spans="1:30" s="93" customFormat="1" ht="13.5" customHeight="1">
      <c r="A92" s="94"/>
      <c r="B92" s="95"/>
      <c r="C92" s="95"/>
      <c r="D92" s="101" t="s">
        <v>44</v>
      </c>
      <c r="E92" s="182"/>
      <c r="F92" s="173">
        <v>1</v>
      </c>
      <c r="G92" s="165"/>
      <c r="H92" s="165"/>
      <c r="I92" s="102"/>
      <c r="J92" s="104"/>
      <c r="K92" s="104"/>
      <c r="L92" s="104"/>
      <c r="M92" s="104"/>
      <c r="P92" s="103"/>
    </row>
    <row r="93" spans="1:30" s="93" customFormat="1" ht="13.5" customHeight="1">
      <c r="A93" s="94"/>
      <c r="B93" s="95"/>
      <c r="C93" s="95"/>
      <c r="D93" s="101" t="s">
        <v>46</v>
      </c>
      <c r="E93" s="182"/>
      <c r="F93" s="173">
        <v>1</v>
      </c>
      <c r="G93" s="165"/>
      <c r="H93" s="165"/>
      <c r="I93" s="102"/>
      <c r="J93" s="104"/>
      <c r="K93" s="104"/>
      <c r="L93" s="104"/>
      <c r="M93" s="104"/>
      <c r="P93" s="103"/>
    </row>
    <row r="94" spans="1:30" s="93" customFormat="1" ht="27" customHeight="1">
      <c r="A94" s="98">
        <v>28</v>
      </c>
      <c r="B94" s="99">
        <v>790</v>
      </c>
      <c r="C94" s="100" t="s">
        <v>142</v>
      </c>
      <c r="D94" s="100" t="s">
        <v>89</v>
      </c>
      <c r="E94" s="181" t="s">
        <v>41</v>
      </c>
      <c r="F94" s="172">
        <f>SUM(F95:F95)</f>
        <v>26</v>
      </c>
      <c r="G94" s="187"/>
      <c r="H94" s="138">
        <f>F94*G94</f>
        <v>0</v>
      </c>
      <c r="I94" s="138" t="s">
        <v>166</v>
      </c>
      <c r="J94" s="105"/>
      <c r="K94" s="109"/>
      <c r="L94" s="110"/>
      <c r="M94" s="105"/>
      <c r="N94" s="119"/>
      <c r="P94" s="103"/>
    </row>
    <row r="95" spans="1:30" s="93" customFormat="1" ht="13.5" customHeight="1">
      <c r="A95" s="94"/>
      <c r="B95" s="95"/>
      <c r="C95" s="95"/>
      <c r="D95" s="101" t="s">
        <v>46</v>
      </c>
      <c r="E95" s="182"/>
      <c r="F95" s="173">
        <v>26</v>
      </c>
      <c r="G95" s="165"/>
      <c r="H95" s="165"/>
      <c r="I95" s="102"/>
      <c r="J95" s="104"/>
      <c r="K95" s="104"/>
      <c r="L95" s="104"/>
      <c r="M95" s="104"/>
      <c r="P95" s="103"/>
      <c r="T95" s="120"/>
    </row>
    <row r="96" spans="1:30" s="93" customFormat="1" ht="27" customHeight="1">
      <c r="A96" s="98">
        <v>29</v>
      </c>
      <c r="B96" s="99">
        <v>790</v>
      </c>
      <c r="C96" s="100" t="s">
        <v>143</v>
      </c>
      <c r="D96" s="100" t="s">
        <v>90</v>
      </c>
      <c r="E96" s="181" t="s">
        <v>41</v>
      </c>
      <c r="F96" s="172">
        <f>SUM(F97:F97)</f>
        <v>1</v>
      </c>
      <c r="G96" s="187"/>
      <c r="H96" s="138">
        <f>F96*G96</f>
        <v>0</v>
      </c>
      <c r="I96" s="138" t="s">
        <v>166</v>
      </c>
      <c r="J96" s="105"/>
      <c r="K96" s="109"/>
      <c r="L96" s="110"/>
      <c r="M96" s="105"/>
      <c r="N96" s="127"/>
      <c r="P96" s="103"/>
      <c r="R96" s="129"/>
      <c r="T96" s="125"/>
    </row>
    <row r="97" spans="1:26" s="93" customFormat="1" ht="13.5" customHeight="1">
      <c r="A97" s="94"/>
      <c r="B97" s="95"/>
      <c r="C97" s="95"/>
      <c r="D97" s="101" t="s">
        <v>46</v>
      </c>
      <c r="E97" s="182"/>
      <c r="F97" s="173">
        <v>1</v>
      </c>
      <c r="G97" s="165"/>
      <c r="H97" s="165"/>
      <c r="I97" s="102"/>
      <c r="J97" s="104"/>
      <c r="K97" s="104"/>
      <c r="L97" s="104"/>
      <c r="M97" s="104"/>
      <c r="N97" s="120"/>
      <c r="P97" s="130"/>
    </row>
    <row r="98" spans="1:26" s="93" customFormat="1" ht="27" customHeight="1">
      <c r="A98" s="98">
        <v>30</v>
      </c>
      <c r="B98" s="99">
        <v>790</v>
      </c>
      <c r="C98" s="100" t="s">
        <v>144</v>
      </c>
      <c r="D98" s="100" t="s">
        <v>91</v>
      </c>
      <c r="E98" s="181" t="s">
        <v>41</v>
      </c>
      <c r="F98" s="172">
        <f>SUM(F99:F100)</f>
        <v>18</v>
      </c>
      <c r="G98" s="187"/>
      <c r="H98" s="138">
        <f>F98*G98</f>
        <v>0</v>
      </c>
      <c r="I98" s="138" t="s">
        <v>166</v>
      </c>
      <c r="J98" s="105"/>
      <c r="K98" s="109"/>
      <c r="L98" s="110"/>
      <c r="M98" s="105"/>
      <c r="N98" s="119"/>
      <c r="P98" s="103"/>
    </row>
    <row r="99" spans="1:26" s="93" customFormat="1" ht="13.5" customHeight="1">
      <c r="A99" s="94"/>
      <c r="B99" s="95"/>
      <c r="C99" s="95"/>
      <c r="D99" s="101" t="s">
        <v>44</v>
      </c>
      <c r="E99" s="182"/>
      <c r="F99" s="173">
        <v>1</v>
      </c>
      <c r="G99" s="165"/>
      <c r="H99" s="165"/>
      <c r="I99" s="102"/>
      <c r="J99" s="104"/>
      <c r="K99" s="104"/>
      <c r="L99" s="104"/>
      <c r="M99" s="104"/>
      <c r="P99" s="103"/>
      <c r="T99" s="120"/>
    </row>
    <row r="100" spans="1:26" s="93" customFormat="1" ht="13.5" customHeight="1">
      <c r="A100" s="94"/>
      <c r="B100" s="95"/>
      <c r="C100" s="95"/>
      <c r="D100" s="101" t="s">
        <v>46</v>
      </c>
      <c r="E100" s="182"/>
      <c r="F100" s="173">
        <v>17</v>
      </c>
      <c r="G100" s="165"/>
      <c r="H100" s="165"/>
      <c r="I100" s="102"/>
      <c r="J100" s="104"/>
      <c r="K100" s="104"/>
      <c r="L100" s="104"/>
      <c r="M100" s="104"/>
      <c r="P100" s="103"/>
    </row>
    <row r="101" spans="1:26" s="93" customFormat="1" ht="27" customHeight="1">
      <c r="A101" s="98">
        <v>31</v>
      </c>
      <c r="B101" s="99">
        <v>790</v>
      </c>
      <c r="C101" s="100" t="s">
        <v>145</v>
      </c>
      <c r="D101" s="100" t="s">
        <v>92</v>
      </c>
      <c r="E101" s="181" t="s">
        <v>41</v>
      </c>
      <c r="F101" s="172">
        <f>SUM(F102:F102)</f>
        <v>19</v>
      </c>
      <c r="G101" s="187"/>
      <c r="H101" s="138">
        <f>F101*G101</f>
        <v>0</v>
      </c>
      <c r="I101" s="138" t="s">
        <v>166</v>
      </c>
      <c r="J101" s="105"/>
      <c r="K101" s="109"/>
      <c r="L101" s="110"/>
      <c r="M101" s="105"/>
      <c r="N101" s="119"/>
      <c r="P101" s="103"/>
    </row>
    <row r="102" spans="1:26" s="93" customFormat="1" ht="13.5" customHeight="1">
      <c r="A102" s="94"/>
      <c r="B102" s="95"/>
      <c r="C102" s="95"/>
      <c r="D102" s="101" t="s">
        <v>43</v>
      </c>
      <c r="E102" s="182"/>
      <c r="F102" s="173">
        <v>19</v>
      </c>
      <c r="G102" s="165"/>
      <c r="H102" s="165"/>
      <c r="I102" s="102"/>
      <c r="J102" s="104"/>
      <c r="K102" s="104"/>
      <c r="L102" s="104"/>
      <c r="M102" s="104"/>
      <c r="P102" s="103"/>
      <c r="W102" s="120"/>
    </row>
    <row r="103" spans="1:26" s="93" customFormat="1" ht="27" customHeight="1">
      <c r="A103" s="98">
        <v>32</v>
      </c>
      <c r="B103" s="99">
        <v>790</v>
      </c>
      <c r="C103" s="100" t="s">
        <v>146</v>
      </c>
      <c r="D103" s="100" t="s">
        <v>93</v>
      </c>
      <c r="E103" s="181" t="s">
        <v>41</v>
      </c>
      <c r="F103" s="172">
        <f>SUM(F104:F106)</f>
        <v>28</v>
      </c>
      <c r="G103" s="187"/>
      <c r="H103" s="138">
        <f>F103*G103</f>
        <v>0</v>
      </c>
      <c r="I103" s="138" t="s">
        <v>166</v>
      </c>
      <c r="J103" s="105"/>
      <c r="K103" s="109"/>
      <c r="L103" s="110"/>
      <c r="M103" s="105"/>
      <c r="N103" s="119"/>
      <c r="P103" s="103"/>
    </row>
    <row r="104" spans="1:26" s="93" customFormat="1" ht="13.5" customHeight="1">
      <c r="A104" s="94"/>
      <c r="B104" s="95"/>
      <c r="C104" s="95"/>
      <c r="D104" s="101" t="s">
        <v>42</v>
      </c>
      <c r="E104" s="182"/>
      <c r="F104" s="173">
        <v>6</v>
      </c>
      <c r="G104" s="165"/>
      <c r="H104" s="165"/>
      <c r="I104" s="102"/>
      <c r="J104" s="104"/>
      <c r="K104" s="104"/>
      <c r="L104" s="104"/>
      <c r="M104" s="104"/>
      <c r="P104" s="103"/>
      <c r="W104" s="120"/>
    </row>
    <row r="105" spans="1:26" s="93" customFormat="1" ht="13.5" customHeight="1">
      <c r="A105" s="94"/>
      <c r="B105" s="95"/>
      <c r="C105" s="95"/>
      <c r="D105" s="101" t="s">
        <v>43</v>
      </c>
      <c r="E105" s="182"/>
      <c r="F105" s="173">
        <v>21</v>
      </c>
      <c r="G105" s="165"/>
      <c r="H105" s="165"/>
      <c r="I105" s="102"/>
      <c r="J105" s="104"/>
      <c r="K105" s="104"/>
      <c r="L105" s="104"/>
      <c r="M105" s="104"/>
      <c r="P105" s="103"/>
    </row>
    <row r="106" spans="1:26" s="93" customFormat="1" ht="13.5" customHeight="1">
      <c r="A106" s="94"/>
      <c r="B106" s="95"/>
      <c r="C106" s="95"/>
      <c r="D106" s="101" t="s">
        <v>46</v>
      </c>
      <c r="E106" s="182"/>
      <c r="F106" s="173">
        <v>1</v>
      </c>
      <c r="G106" s="165"/>
      <c r="H106" s="165"/>
      <c r="I106" s="102"/>
      <c r="J106" s="104"/>
      <c r="K106" s="104"/>
      <c r="L106" s="104"/>
      <c r="M106" s="104"/>
      <c r="P106" s="103"/>
    </row>
    <row r="107" spans="1:26" s="93" customFormat="1" ht="27" customHeight="1">
      <c r="A107" s="98">
        <v>33</v>
      </c>
      <c r="B107" s="99">
        <v>790</v>
      </c>
      <c r="C107" s="100" t="s">
        <v>147</v>
      </c>
      <c r="D107" s="100" t="s">
        <v>94</v>
      </c>
      <c r="E107" s="181" t="s">
        <v>41</v>
      </c>
      <c r="F107" s="172">
        <f>SUM(F108:F108)</f>
        <v>20</v>
      </c>
      <c r="G107" s="187"/>
      <c r="H107" s="138">
        <f>F107*G107</f>
        <v>0</v>
      </c>
      <c r="I107" s="138" t="s">
        <v>166</v>
      </c>
      <c r="J107" s="105"/>
      <c r="K107" s="109"/>
      <c r="L107" s="110"/>
      <c r="M107" s="105"/>
      <c r="N107" s="119"/>
      <c r="P107" s="103"/>
    </row>
    <row r="108" spans="1:26" s="93" customFormat="1" ht="13.5" customHeight="1">
      <c r="A108" s="94"/>
      <c r="B108" s="95"/>
      <c r="C108" s="95"/>
      <c r="D108" s="101" t="s">
        <v>46</v>
      </c>
      <c r="E108" s="182"/>
      <c r="F108" s="173">
        <v>20</v>
      </c>
      <c r="G108" s="165"/>
      <c r="H108" s="165"/>
      <c r="I108" s="102"/>
      <c r="J108" s="104"/>
      <c r="K108" s="104"/>
      <c r="L108" s="104"/>
      <c r="M108" s="104"/>
      <c r="P108" s="103"/>
      <c r="W108" s="120"/>
    </row>
    <row r="109" spans="1:26" s="93" customFormat="1" ht="27" customHeight="1">
      <c r="A109" s="98">
        <v>34</v>
      </c>
      <c r="B109" s="99">
        <v>790</v>
      </c>
      <c r="C109" s="100" t="s">
        <v>148</v>
      </c>
      <c r="D109" s="100" t="s">
        <v>95</v>
      </c>
      <c r="E109" s="181" t="s">
        <v>41</v>
      </c>
      <c r="F109" s="172">
        <f>SUM(F110:F110)</f>
        <v>10</v>
      </c>
      <c r="G109" s="187"/>
      <c r="H109" s="138">
        <f>F109*G109</f>
        <v>0</v>
      </c>
      <c r="I109" s="138" t="s">
        <v>166</v>
      </c>
      <c r="J109" s="105"/>
      <c r="K109" s="109"/>
      <c r="L109" s="110"/>
      <c r="M109" s="105"/>
      <c r="N109" s="127"/>
      <c r="P109" s="103"/>
      <c r="R109" s="129"/>
    </row>
    <row r="110" spans="1:26" s="93" customFormat="1" ht="13.5" customHeight="1">
      <c r="A110" s="94"/>
      <c r="B110" s="95"/>
      <c r="C110" s="95"/>
      <c r="D110" s="101" t="s">
        <v>46</v>
      </c>
      <c r="E110" s="182"/>
      <c r="F110" s="173">
        <v>10</v>
      </c>
      <c r="G110" s="165"/>
      <c r="H110" s="165"/>
      <c r="I110" s="102"/>
      <c r="J110" s="104"/>
      <c r="K110" s="104"/>
      <c r="L110" s="104"/>
      <c r="M110" s="104"/>
      <c r="N110" s="120"/>
      <c r="P110" s="103"/>
      <c r="Z110" s="120"/>
    </row>
    <row r="111" spans="1:26" s="93" customFormat="1" ht="27" customHeight="1">
      <c r="A111" s="98">
        <v>35</v>
      </c>
      <c r="B111" s="99">
        <v>790</v>
      </c>
      <c r="C111" s="100" t="s">
        <v>149</v>
      </c>
      <c r="D111" s="100" t="s">
        <v>96</v>
      </c>
      <c r="E111" s="181" t="s">
        <v>41</v>
      </c>
      <c r="F111" s="172">
        <f>SUM(F112:F112)</f>
        <v>21</v>
      </c>
      <c r="G111" s="187"/>
      <c r="H111" s="138">
        <f>F111*G111</f>
        <v>0</v>
      </c>
      <c r="I111" s="138" t="s">
        <v>166</v>
      </c>
      <c r="J111" s="105"/>
      <c r="K111" s="109"/>
      <c r="L111" s="110"/>
      <c r="M111" s="105"/>
      <c r="N111" s="127"/>
      <c r="P111" s="103"/>
      <c r="R111" s="129"/>
    </row>
    <row r="112" spans="1:26" s="93" customFormat="1" ht="13.5" customHeight="1">
      <c r="A112" s="94"/>
      <c r="B112" s="95"/>
      <c r="C112" s="95"/>
      <c r="D112" s="101" t="s">
        <v>46</v>
      </c>
      <c r="E112" s="182"/>
      <c r="F112" s="173">
        <v>21</v>
      </c>
      <c r="G112" s="165"/>
      <c r="H112" s="165"/>
      <c r="I112" s="102"/>
      <c r="J112" s="104"/>
      <c r="K112" s="104"/>
      <c r="L112" s="104"/>
      <c r="M112" s="104"/>
      <c r="N112" s="120"/>
      <c r="P112" s="103"/>
      <c r="Z112" s="120"/>
    </row>
    <row r="113" spans="1:33" s="93" customFormat="1" ht="27" customHeight="1">
      <c r="A113" s="98">
        <v>36</v>
      </c>
      <c r="B113" s="99">
        <v>790</v>
      </c>
      <c r="C113" s="100" t="s">
        <v>150</v>
      </c>
      <c r="D113" s="100" t="s">
        <v>97</v>
      </c>
      <c r="E113" s="181" t="s">
        <v>41</v>
      </c>
      <c r="F113" s="172">
        <f>SUM(F114:F114)</f>
        <v>5</v>
      </c>
      <c r="G113" s="187"/>
      <c r="H113" s="138">
        <f>F113*G113</f>
        <v>0</v>
      </c>
      <c r="I113" s="138" t="s">
        <v>166</v>
      </c>
      <c r="J113" s="105"/>
      <c r="K113" s="109"/>
      <c r="L113" s="110"/>
      <c r="M113" s="105"/>
      <c r="N113" s="127"/>
      <c r="P113" s="103"/>
      <c r="R113" s="129"/>
    </row>
    <row r="114" spans="1:33" s="93" customFormat="1" ht="13.5" customHeight="1">
      <c r="A114" s="94"/>
      <c r="B114" s="95"/>
      <c r="C114" s="95"/>
      <c r="D114" s="101" t="s">
        <v>46</v>
      </c>
      <c r="E114" s="182"/>
      <c r="F114" s="173">
        <v>5</v>
      </c>
      <c r="G114" s="165"/>
      <c r="H114" s="165"/>
      <c r="I114" s="102"/>
      <c r="J114" s="104"/>
      <c r="K114" s="104"/>
      <c r="L114" s="104"/>
      <c r="M114" s="104"/>
      <c r="N114" s="120"/>
      <c r="P114" s="103"/>
    </row>
    <row r="115" spans="1:33" s="93" customFormat="1" ht="27" customHeight="1">
      <c r="A115" s="98">
        <v>37</v>
      </c>
      <c r="B115" s="99">
        <v>790</v>
      </c>
      <c r="C115" s="100" t="s">
        <v>151</v>
      </c>
      <c r="D115" s="100" t="s">
        <v>98</v>
      </c>
      <c r="E115" s="181" t="s">
        <v>41</v>
      </c>
      <c r="F115" s="172">
        <f>SUM(F116:F116)</f>
        <v>13</v>
      </c>
      <c r="G115" s="187"/>
      <c r="H115" s="138">
        <f>F115*G115</f>
        <v>0</v>
      </c>
      <c r="I115" s="138" t="s">
        <v>166</v>
      </c>
      <c r="J115" s="105"/>
      <c r="K115" s="109"/>
      <c r="L115" s="110"/>
      <c r="M115" s="105"/>
      <c r="N115" s="119"/>
      <c r="O115" s="124"/>
      <c r="P115" s="103"/>
      <c r="U115" s="125"/>
    </row>
    <row r="116" spans="1:33" s="93" customFormat="1" ht="13.5" customHeight="1">
      <c r="A116" s="94"/>
      <c r="B116" s="95"/>
      <c r="C116" s="95"/>
      <c r="D116" s="101" t="s">
        <v>46</v>
      </c>
      <c r="E116" s="182"/>
      <c r="F116" s="173">
        <v>13</v>
      </c>
      <c r="G116" s="165"/>
      <c r="H116" s="165"/>
      <c r="I116" s="139"/>
      <c r="J116" s="106"/>
      <c r="K116" s="106"/>
      <c r="L116" s="106"/>
      <c r="M116" s="106"/>
      <c r="N116" s="120"/>
      <c r="P116" s="103"/>
    </row>
    <row r="117" spans="1:33" s="93" customFormat="1" ht="27" customHeight="1">
      <c r="A117" s="98">
        <v>38</v>
      </c>
      <c r="B117" s="99">
        <v>790</v>
      </c>
      <c r="C117" s="100" t="s">
        <v>152</v>
      </c>
      <c r="D117" s="100" t="s">
        <v>168</v>
      </c>
      <c r="E117" s="181" t="s">
        <v>41</v>
      </c>
      <c r="F117" s="172">
        <f>SUM(F118:F118)</f>
        <v>28</v>
      </c>
      <c r="G117" s="187"/>
      <c r="H117" s="138">
        <f>F117*G117</f>
        <v>0</v>
      </c>
      <c r="I117" s="138" t="s">
        <v>166</v>
      </c>
      <c r="J117" s="105"/>
      <c r="K117" s="109"/>
      <c r="L117" s="110"/>
      <c r="M117" s="105"/>
      <c r="N117" s="119"/>
      <c r="O117" s="127"/>
      <c r="P117" s="103"/>
      <c r="U117" s="125"/>
    </row>
    <row r="118" spans="1:33" s="93" customFormat="1" ht="13.5" customHeight="1">
      <c r="A118" s="94"/>
      <c r="B118" s="95"/>
      <c r="C118" s="95"/>
      <c r="D118" s="101" t="s">
        <v>46</v>
      </c>
      <c r="E118" s="182"/>
      <c r="F118" s="173">
        <v>28</v>
      </c>
      <c r="G118" s="165"/>
      <c r="H118" s="165"/>
      <c r="I118" s="139"/>
      <c r="J118" s="106"/>
      <c r="K118" s="106"/>
      <c r="L118" s="106"/>
      <c r="M118" s="106"/>
      <c r="N118" s="120"/>
      <c r="P118" s="103"/>
    </row>
    <row r="119" spans="1:33" s="93" customFormat="1" ht="27" customHeight="1">
      <c r="A119" s="98">
        <v>39</v>
      </c>
      <c r="B119" s="99">
        <v>790</v>
      </c>
      <c r="C119" s="100" t="s">
        <v>153</v>
      </c>
      <c r="D119" s="100" t="s">
        <v>169</v>
      </c>
      <c r="E119" s="181" t="s">
        <v>41</v>
      </c>
      <c r="F119" s="172">
        <f>SUM(F120:F120)</f>
        <v>3</v>
      </c>
      <c r="G119" s="187"/>
      <c r="H119" s="138">
        <f>F119*G119</f>
        <v>0</v>
      </c>
      <c r="I119" s="138" t="s">
        <v>166</v>
      </c>
      <c r="J119" s="105"/>
      <c r="K119" s="109"/>
      <c r="L119" s="110"/>
      <c r="M119" s="105"/>
      <c r="N119" s="119"/>
      <c r="O119" s="127"/>
      <c r="P119" s="103"/>
      <c r="U119" s="125"/>
    </row>
    <row r="120" spans="1:33" s="93" customFormat="1" ht="13.5" customHeight="1">
      <c r="A120" s="94"/>
      <c r="B120" s="95"/>
      <c r="C120" s="95"/>
      <c r="D120" s="101" t="s">
        <v>46</v>
      </c>
      <c r="E120" s="182"/>
      <c r="F120" s="173">
        <v>3</v>
      </c>
      <c r="G120" s="165"/>
      <c r="H120" s="165"/>
      <c r="I120" s="139"/>
      <c r="J120" s="106"/>
      <c r="K120" s="106"/>
      <c r="L120" s="106"/>
      <c r="M120" s="106"/>
      <c r="N120" s="120"/>
      <c r="P120" s="103"/>
    </row>
    <row r="121" spans="1:33" s="93" customFormat="1" ht="27" customHeight="1">
      <c r="A121" s="98">
        <v>40</v>
      </c>
      <c r="B121" s="99">
        <v>790</v>
      </c>
      <c r="C121" s="100" t="s">
        <v>154</v>
      </c>
      <c r="D121" s="100" t="s">
        <v>99</v>
      </c>
      <c r="E121" s="181" t="s">
        <v>41</v>
      </c>
      <c r="F121" s="172">
        <f>SUM(F122:F122)</f>
        <v>3</v>
      </c>
      <c r="G121" s="187"/>
      <c r="H121" s="138">
        <f>F121*G121</f>
        <v>0</v>
      </c>
      <c r="I121" s="138" t="s">
        <v>166</v>
      </c>
      <c r="J121" s="105"/>
      <c r="K121" s="109"/>
      <c r="L121" s="110"/>
      <c r="M121" s="105"/>
      <c r="N121" s="119"/>
      <c r="O121" s="127"/>
      <c r="W121" s="131"/>
      <c r="X121" s="127"/>
      <c r="AE121" s="132"/>
      <c r="AG121" s="124"/>
    </row>
    <row r="122" spans="1:33" s="93" customFormat="1" ht="13.5" customHeight="1">
      <c r="A122" s="94"/>
      <c r="B122" s="95"/>
      <c r="C122" s="95"/>
      <c r="D122" s="101" t="s">
        <v>46</v>
      </c>
      <c r="E122" s="182"/>
      <c r="F122" s="173">
        <v>3</v>
      </c>
      <c r="G122" s="165"/>
      <c r="H122" s="165"/>
      <c r="I122" s="102"/>
      <c r="J122" s="104"/>
      <c r="K122" s="104"/>
      <c r="L122" s="104"/>
      <c r="M122" s="104"/>
      <c r="N122" s="120"/>
      <c r="P122" s="128"/>
    </row>
    <row r="123" spans="1:33" s="93" customFormat="1" ht="27" customHeight="1">
      <c r="A123" s="98">
        <v>41</v>
      </c>
      <c r="B123" s="99">
        <v>790</v>
      </c>
      <c r="C123" s="100" t="s">
        <v>155</v>
      </c>
      <c r="D123" s="100" t="s">
        <v>100</v>
      </c>
      <c r="E123" s="181" t="s">
        <v>41</v>
      </c>
      <c r="F123" s="172">
        <f>SUM(F124:F124)</f>
        <v>1</v>
      </c>
      <c r="G123" s="187"/>
      <c r="H123" s="138">
        <f>F123*G123</f>
        <v>0</v>
      </c>
      <c r="I123" s="138" t="s">
        <v>166</v>
      </c>
      <c r="J123" s="105"/>
      <c r="K123" s="109"/>
      <c r="L123" s="110"/>
      <c r="M123" s="105"/>
      <c r="N123" s="119"/>
      <c r="O123" s="127"/>
      <c r="W123" s="131"/>
      <c r="X123" s="119"/>
      <c r="Y123" s="127"/>
      <c r="AF123" s="132"/>
    </row>
    <row r="124" spans="1:33" s="93" customFormat="1" ht="13.5" customHeight="1">
      <c r="A124" s="94"/>
      <c r="B124" s="95"/>
      <c r="C124" s="95"/>
      <c r="D124" s="101" t="s">
        <v>46</v>
      </c>
      <c r="E124" s="182"/>
      <c r="F124" s="173">
        <v>1</v>
      </c>
      <c r="G124" s="165"/>
      <c r="H124" s="165"/>
      <c r="I124" s="102"/>
      <c r="J124" s="104"/>
      <c r="K124" s="104"/>
      <c r="L124" s="104"/>
      <c r="M124" s="104"/>
      <c r="N124" s="120"/>
      <c r="P124" s="128"/>
      <c r="X124" s="120"/>
      <c r="Z124" s="128"/>
    </row>
    <row r="125" spans="1:33" s="93" customFormat="1" ht="27" customHeight="1">
      <c r="A125" s="98">
        <v>42</v>
      </c>
      <c r="B125" s="99">
        <v>790</v>
      </c>
      <c r="C125" s="100" t="s">
        <v>156</v>
      </c>
      <c r="D125" s="100" t="s">
        <v>101</v>
      </c>
      <c r="E125" s="181" t="s">
        <v>41</v>
      </c>
      <c r="F125" s="172">
        <f>SUM(F126:F128)</f>
        <v>3</v>
      </c>
      <c r="G125" s="187"/>
      <c r="H125" s="138">
        <f>F125*G125</f>
        <v>0</v>
      </c>
      <c r="I125" s="138" t="s">
        <v>166</v>
      </c>
      <c r="J125" s="105"/>
      <c r="K125" s="109"/>
      <c r="L125" s="110"/>
      <c r="M125" s="105"/>
      <c r="N125" s="119"/>
      <c r="O125" s="127"/>
      <c r="P125" s="103"/>
      <c r="X125" s="125"/>
    </row>
    <row r="126" spans="1:33" s="93" customFormat="1" ht="13.5" customHeight="1">
      <c r="A126" s="94"/>
      <c r="B126" s="95"/>
      <c r="C126" s="95"/>
      <c r="D126" s="101" t="s">
        <v>42</v>
      </c>
      <c r="E126" s="182"/>
      <c r="F126" s="173">
        <v>1</v>
      </c>
      <c r="G126" s="165"/>
      <c r="H126" s="165"/>
      <c r="I126" s="102"/>
      <c r="J126" s="104"/>
      <c r="K126" s="104"/>
      <c r="L126" s="104"/>
      <c r="M126" s="104"/>
      <c r="N126" s="119"/>
      <c r="P126" s="103"/>
    </row>
    <row r="127" spans="1:33" s="93" customFormat="1" ht="13.5" customHeight="1">
      <c r="A127" s="94"/>
      <c r="B127" s="95"/>
      <c r="C127" s="95"/>
      <c r="D127" s="101" t="s">
        <v>43</v>
      </c>
      <c r="E127" s="182"/>
      <c r="F127" s="173">
        <v>1</v>
      </c>
      <c r="G127" s="165"/>
      <c r="H127" s="165"/>
      <c r="I127" s="102"/>
      <c r="J127" s="104"/>
      <c r="K127" s="104"/>
      <c r="L127" s="104"/>
      <c r="M127" s="104"/>
      <c r="P127" s="103"/>
    </row>
    <row r="128" spans="1:33" s="93" customFormat="1" ht="13.5" customHeight="1">
      <c r="A128" s="94"/>
      <c r="B128" s="95"/>
      <c r="C128" s="95"/>
      <c r="D128" s="101" t="s">
        <v>44</v>
      </c>
      <c r="E128" s="182"/>
      <c r="F128" s="173">
        <v>1</v>
      </c>
      <c r="G128" s="165"/>
      <c r="H128" s="165"/>
      <c r="I128" s="102"/>
      <c r="J128" s="104"/>
      <c r="K128" s="104"/>
      <c r="L128" s="104"/>
      <c r="M128" s="104"/>
      <c r="P128" s="103"/>
    </row>
    <row r="129" spans="1:32" s="93" customFormat="1" ht="27" customHeight="1">
      <c r="A129" s="98">
        <v>43</v>
      </c>
      <c r="B129" s="99">
        <v>790</v>
      </c>
      <c r="C129" s="100" t="s">
        <v>157</v>
      </c>
      <c r="D129" s="100" t="s">
        <v>102</v>
      </c>
      <c r="E129" s="181" t="s">
        <v>41</v>
      </c>
      <c r="F129" s="172">
        <f>SUM(F130:F130)</f>
        <v>26</v>
      </c>
      <c r="G129" s="187"/>
      <c r="H129" s="138">
        <f>F129*G129</f>
        <v>0</v>
      </c>
      <c r="I129" s="138" t="s">
        <v>166</v>
      </c>
      <c r="J129" s="105"/>
      <c r="K129" s="109"/>
      <c r="L129" s="110"/>
      <c r="M129" s="105"/>
      <c r="N129" s="119"/>
      <c r="O129" s="124"/>
      <c r="P129" s="103"/>
      <c r="V129" s="125"/>
    </row>
    <row r="130" spans="1:32" s="93" customFormat="1" ht="13.5" customHeight="1">
      <c r="A130" s="94"/>
      <c r="B130" s="95"/>
      <c r="C130" s="95"/>
      <c r="D130" s="101" t="s">
        <v>46</v>
      </c>
      <c r="E130" s="182"/>
      <c r="F130" s="173">
        <v>26</v>
      </c>
      <c r="G130" s="165"/>
      <c r="H130" s="165"/>
      <c r="I130" s="102"/>
      <c r="J130" s="104"/>
      <c r="K130" s="104"/>
      <c r="L130" s="104"/>
      <c r="M130" s="104"/>
      <c r="N130" s="120"/>
      <c r="P130" s="128"/>
      <c r="AF130" s="120"/>
    </row>
    <row r="131" spans="1:32" s="93" customFormat="1" ht="27" customHeight="1">
      <c r="A131" s="98">
        <v>46</v>
      </c>
      <c r="B131" s="99">
        <v>790</v>
      </c>
      <c r="C131" s="100" t="s">
        <v>158</v>
      </c>
      <c r="D131" s="100" t="s">
        <v>103</v>
      </c>
      <c r="E131" s="181" t="s">
        <v>41</v>
      </c>
      <c r="F131" s="172">
        <f>SUM(F132:F132)</f>
        <v>2</v>
      </c>
      <c r="G131" s="187"/>
      <c r="H131" s="138">
        <f>F131*G131</f>
        <v>0</v>
      </c>
      <c r="I131" s="138" t="s">
        <v>166</v>
      </c>
      <c r="J131" s="105"/>
      <c r="K131" s="109"/>
      <c r="L131" s="110"/>
      <c r="M131" s="105"/>
      <c r="N131" s="127"/>
      <c r="P131" s="103"/>
      <c r="R131" s="129"/>
    </row>
    <row r="132" spans="1:32" s="93" customFormat="1" ht="13.5" customHeight="1">
      <c r="A132" s="94"/>
      <c r="B132" s="95"/>
      <c r="C132" s="95"/>
      <c r="D132" s="101" t="s">
        <v>46</v>
      </c>
      <c r="E132" s="182"/>
      <c r="F132" s="173">
        <v>2</v>
      </c>
      <c r="G132" s="165"/>
      <c r="H132" s="165"/>
      <c r="I132" s="102"/>
      <c r="J132" s="104"/>
      <c r="K132" s="104"/>
      <c r="L132" s="104"/>
      <c r="M132" s="104"/>
      <c r="N132" s="120"/>
      <c r="P132" s="103"/>
      <c r="T132" s="120"/>
    </row>
    <row r="133" spans="1:32" s="93" customFormat="1" ht="27" customHeight="1">
      <c r="A133" s="98">
        <v>47</v>
      </c>
      <c r="B133" s="99">
        <v>790</v>
      </c>
      <c r="C133" s="100" t="s">
        <v>159</v>
      </c>
      <c r="D133" s="100" t="s">
        <v>104</v>
      </c>
      <c r="E133" s="181" t="s">
        <v>41</v>
      </c>
      <c r="F133" s="172">
        <f>SUM(F134:F134)</f>
        <v>1</v>
      </c>
      <c r="G133" s="187"/>
      <c r="H133" s="138">
        <f>F133*G133</f>
        <v>0</v>
      </c>
      <c r="I133" s="138" t="s">
        <v>166</v>
      </c>
      <c r="J133" s="105"/>
      <c r="K133" s="109"/>
      <c r="L133" s="110"/>
      <c r="M133" s="105"/>
      <c r="N133" s="119"/>
      <c r="P133" s="103"/>
    </row>
    <row r="134" spans="1:32" s="93" customFormat="1" ht="13.5" customHeight="1">
      <c r="A134" s="94"/>
      <c r="B134" s="95"/>
      <c r="C134" s="95"/>
      <c r="D134" s="101" t="s">
        <v>44</v>
      </c>
      <c r="E134" s="182"/>
      <c r="F134" s="173">
        <v>1</v>
      </c>
      <c r="G134" s="165"/>
      <c r="H134" s="165"/>
      <c r="I134" s="139"/>
      <c r="J134" s="106"/>
      <c r="K134" s="106"/>
      <c r="L134" s="106"/>
      <c r="M134" s="106"/>
      <c r="N134" s="79"/>
      <c r="O134" s="133"/>
      <c r="P134" s="133"/>
      <c r="Q134" s="133"/>
      <c r="R134" s="133"/>
      <c r="S134"/>
      <c r="T134"/>
      <c r="U134"/>
      <c r="V134"/>
      <c r="W134"/>
      <c r="X134"/>
      <c r="Y134"/>
    </row>
    <row r="135" spans="1:32" s="93" customFormat="1" ht="27" customHeight="1">
      <c r="A135" s="98">
        <v>48</v>
      </c>
      <c r="B135" s="99">
        <v>790</v>
      </c>
      <c r="C135" s="100" t="s">
        <v>160</v>
      </c>
      <c r="D135" s="100" t="s">
        <v>105</v>
      </c>
      <c r="E135" s="181" t="s">
        <v>41</v>
      </c>
      <c r="F135" s="172">
        <f>SUM(F136:F136)</f>
        <v>10</v>
      </c>
      <c r="G135" s="187"/>
      <c r="H135" s="138">
        <f>F135*G135</f>
        <v>0</v>
      </c>
      <c r="I135" s="138" t="s">
        <v>166</v>
      </c>
      <c r="J135" s="105"/>
      <c r="K135" s="109"/>
      <c r="L135" s="110"/>
      <c r="M135" s="105"/>
      <c r="N135" s="119"/>
      <c r="P135" s="103"/>
    </row>
    <row r="136" spans="1:32" s="93" customFormat="1" ht="13.5" customHeight="1">
      <c r="A136" s="94"/>
      <c r="B136" s="95"/>
      <c r="C136" s="95"/>
      <c r="D136" s="101" t="s">
        <v>46</v>
      </c>
      <c r="E136" s="182"/>
      <c r="F136" s="173">
        <v>10</v>
      </c>
      <c r="G136" s="165"/>
      <c r="H136" s="165"/>
      <c r="I136" s="102"/>
      <c r="J136" s="104"/>
      <c r="K136" s="104"/>
      <c r="L136" s="104"/>
      <c r="M136" s="104"/>
      <c r="N136" s="134"/>
      <c r="P136" s="103"/>
      <c r="Y136" s="120"/>
    </row>
    <row r="137" spans="1:32" s="93" customFormat="1" ht="27" customHeight="1">
      <c r="A137" s="98">
        <v>49</v>
      </c>
      <c r="B137" s="99">
        <v>790</v>
      </c>
      <c r="C137" s="100" t="s">
        <v>163</v>
      </c>
      <c r="D137" s="100" t="s">
        <v>164</v>
      </c>
      <c r="E137" s="181" t="s">
        <v>41</v>
      </c>
      <c r="F137" s="172">
        <f>SUM(F138:F138)</f>
        <v>3</v>
      </c>
      <c r="G137" s="187"/>
      <c r="H137" s="138">
        <f>F137*G137</f>
        <v>0</v>
      </c>
      <c r="I137" s="138" t="s">
        <v>166</v>
      </c>
      <c r="J137" s="105"/>
      <c r="K137" s="109"/>
      <c r="L137" s="110"/>
      <c r="M137" s="105"/>
      <c r="N137" s="119"/>
      <c r="O137" s="124"/>
      <c r="P137" s="103"/>
    </row>
    <row r="138" spans="1:32" s="93" customFormat="1" ht="13.5" customHeight="1">
      <c r="A138" s="94"/>
      <c r="B138" s="95"/>
      <c r="C138" s="95"/>
      <c r="D138" s="101" t="s">
        <v>46</v>
      </c>
      <c r="E138" s="182"/>
      <c r="F138" s="173">
        <v>3</v>
      </c>
      <c r="G138" s="165"/>
      <c r="H138" s="165"/>
      <c r="I138" s="102"/>
      <c r="J138" s="104"/>
      <c r="K138" s="104"/>
      <c r="L138" s="104"/>
      <c r="M138" s="104"/>
      <c r="O138" s="120"/>
      <c r="P138" s="103"/>
    </row>
    <row r="139" spans="1:32" s="93" customFormat="1" ht="27" customHeight="1">
      <c r="A139" s="98">
        <v>50</v>
      </c>
      <c r="B139" s="99">
        <v>790</v>
      </c>
      <c r="C139" s="100" t="s">
        <v>40</v>
      </c>
      <c r="D139" s="100" t="s">
        <v>106</v>
      </c>
      <c r="E139" s="181" t="s">
        <v>41</v>
      </c>
      <c r="F139" s="172">
        <f>SUM(F140:F140)</f>
        <v>4</v>
      </c>
      <c r="G139" s="187"/>
      <c r="H139" s="138">
        <f>F139*G139</f>
        <v>0</v>
      </c>
      <c r="I139" s="138" t="s">
        <v>166</v>
      </c>
      <c r="J139" s="105"/>
      <c r="K139" s="109"/>
      <c r="L139" s="110"/>
      <c r="M139" s="105"/>
      <c r="N139" s="119"/>
      <c r="O139" s="124"/>
      <c r="P139" s="103"/>
      <c r="AB139" s="125"/>
    </row>
    <row r="140" spans="1:32" s="93" customFormat="1" ht="13.5" customHeight="1">
      <c r="A140" s="94"/>
      <c r="B140" s="95"/>
      <c r="C140" s="95"/>
      <c r="D140" s="101" t="s">
        <v>46</v>
      </c>
      <c r="E140" s="182"/>
      <c r="F140" s="173">
        <v>4</v>
      </c>
      <c r="G140" s="165"/>
      <c r="H140" s="165"/>
      <c r="I140" s="102"/>
      <c r="J140" s="104"/>
      <c r="K140" s="104"/>
      <c r="L140" s="104"/>
      <c r="M140" s="104"/>
      <c r="P140" s="103"/>
    </row>
    <row r="141" spans="1:32" s="93" customFormat="1" ht="27" customHeight="1">
      <c r="A141" s="98">
        <v>51</v>
      </c>
      <c r="B141" s="99">
        <v>790</v>
      </c>
      <c r="C141" s="100" t="s">
        <v>45</v>
      </c>
      <c r="D141" s="100" t="s">
        <v>107</v>
      </c>
      <c r="E141" s="181" t="s">
        <v>41</v>
      </c>
      <c r="F141" s="172">
        <f>SUM(F142:F142)</f>
        <v>24</v>
      </c>
      <c r="G141" s="187"/>
      <c r="H141" s="138">
        <f>F141*G141</f>
        <v>0</v>
      </c>
      <c r="I141" s="138" t="s">
        <v>166</v>
      </c>
      <c r="J141" s="105"/>
      <c r="K141" s="109"/>
      <c r="L141" s="110"/>
      <c r="M141" s="105"/>
      <c r="N141" s="119"/>
      <c r="O141" s="124"/>
      <c r="P141" s="103"/>
      <c r="AB141" s="125"/>
    </row>
    <row r="142" spans="1:32" s="93" customFormat="1" ht="13.5" customHeight="1">
      <c r="A142" s="94"/>
      <c r="B142" s="95"/>
      <c r="C142" s="95"/>
      <c r="D142" s="101" t="s">
        <v>46</v>
      </c>
      <c r="E142" s="182"/>
      <c r="F142" s="173">
        <v>24</v>
      </c>
      <c r="G142" s="165"/>
      <c r="H142" s="165"/>
      <c r="I142" s="102"/>
      <c r="J142" s="104"/>
      <c r="K142" s="104"/>
      <c r="L142" s="104"/>
      <c r="M142" s="104"/>
      <c r="P142" s="103"/>
    </row>
    <row r="143" spans="1:32" s="93" customFormat="1" ht="27" customHeight="1">
      <c r="A143" s="98">
        <v>52</v>
      </c>
      <c r="B143" s="99">
        <v>790</v>
      </c>
      <c r="C143" s="100" t="s">
        <v>47</v>
      </c>
      <c r="D143" s="100" t="s">
        <v>108</v>
      </c>
      <c r="E143" s="181" t="s">
        <v>41</v>
      </c>
      <c r="F143" s="172">
        <f>SUM(F144:F144)</f>
        <v>1</v>
      </c>
      <c r="G143" s="187"/>
      <c r="H143" s="138">
        <f>F143*G143</f>
        <v>0</v>
      </c>
      <c r="I143" s="138" t="s">
        <v>166</v>
      </c>
      <c r="J143" s="105"/>
      <c r="K143" s="109"/>
      <c r="L143" s="110"/>
      <c r="M143" s="105"/>
      <c r="N143" s="119"/>
      <c r="O143" s="124"/>
      <c r="P143" s="124"/>
      <c r="Q143" s="135"/>
      <c r="R143" s="124"/>
      <c r="S143" s="124"/>
      <c r="T143" s="124"/>
      <c r="U143" s="124"/>
      <c r="V143" s="124"/>
      <c r="W143" s="125"/>
      <c r="X143" s="124"/>
      <c r="Y143" s="124"/>
      <c r="Z143" s="124"/>
      <c r="AA143" s="124"/>
      <c r="AB143" s="125"/>
      <c r="AC143" s="124"/>
    </row>
    <row r="144" spans="1:32" s="93" customFormat="1" ht="13.5" customHeight="1">
      <c r="A144" s="94"/>
      <c r="B144" s="95"/>
      <c r="C144" s="95"/>
      <c r="D144" s="101" t="s">
        <v>46</v>
      </c>
      <c r="E144" s="182"/>
      <c r="F144" s="173">
        <v>1</v>
      </c>
      <c r="G144" s="165"/>
      <c r="H144" s="165"/>
      <c r="I144" s="102"/>
      <c r="J144" s="104"/>
      <c r="K144" s="104"/>
      <c r="L144" s="104"/>
      <c r="M144" s="104"/>
      <c r="N144" s="120"/>
    </row>
    <row r="145" spans="1:30" s="93" customFormat="1" ht="27" customHeight="1">
      <c r="A145" s="98">
        <v>53</v>
      </c>
      <c r="B145" s="99">
        <v>790</v>
      </c>
      <c r="C145" s="100" t="s">
        <v>48</v>
      </c>
      <c r="D145" s="100" t="s">
        <v>109</v>
      </c>
      <c r="E145" s="181" t="s">
        <v>41</v>
      </c>
      <c r="F145" s="172">
        <f>SUM(F146:F146)</f>
        <v>1</v>
      </c>
      <c r="G145" s="187"/>
      <c r="H145" s="138">
        <f>F145*G145</f>
        <v>0</v>
      </c>
      <c r="I145" s="138" t="s">
        <v>166</v>
      </c>
      <c r="J145" s="105"/>
      <c r="K145" s="109"/>
      <c r="L145" s="110"/>
      <c r="M145" s="105"/>
      <c r="N145" s="119"/>
      <c r="P145" s="103"/>
    </row>
    <row r="146" spans="1:30" s="93" customFormat="1" ht="13.5" customHeight="1">
      <c r="A146" s="94"/>
      <c r="B146" s="95"/>
      <c r="C146" s="95"/>
      <c r="D146" s="101" t="s">
        <v>46</v>
      </c>
      <c r="E146" s="182"/>
      <c r="F146" s="173">
        <v>1</v>
      </c>
      <c r="G146" s="165"/>
      <c r="H146" s="165"/>
      <c r="I146" s="102"/>
      <c r="J146" s="104"/>
      <c r="K146" s="104"/>
      <c r="L146" s="104"/>
      <c r="M146" s="104"/>
      <c r="P146" s="103"/>
      <c r="AD146" s="120"/>
    </row>
    <row r="147" spans="1:30" s="93" customFormat="1" ht="27" customHeight="1">
      <c r="A147" s="98">
        <v>54</v>
      </c>
      <c r="B147" s="99">
        <v>790</v>
      </c>
      <c r="C147" s="100" t="s">
        <v>49</v>
      </c>
      <c r="D147" s="100" t="s">
        <v>110</v>
      </c>
      <c r="E147" s="181" t="s">
        <v>41</v>
      </c>
      <c r="F147" s="172">
        <f>SUM(F148:F148)</f>
        <v>2</v>
      </c>
      <c r="G147" s="187"/>
      <c r="H147" s="138">
        <f>F147*G147</f>
        <v>0</v>
      </c>
      <c r="I147" s="138" t="s">
        <v>166</v>
      </c>
      <c r="J147" s="105"/>
      <c r="K147" s="109"/>
      <c r="L147" s="110"/>
      <c r="M147" s="105"/>
      <c r="N147" s="119"/>
      <c r="P147" s="103"/>
    </row>
    <row r="148" spans="1:30" s="93" customFormat="1" ht="13.5" customHeight="1">
      <c r="A148" s="94"/>
      <c r="B148" s="95"/>
      <c r="C148" s="95"/>
      <c r="D148" s="101" t="s">
        <v>42</v>
      </c>
      <c r="E148" s="182"/>
      <c r="F148" s="173">
        <v>2</v>
      </c>
      <c r="G148" s="165"/>
      <c r="H148" s="165"/>
      <c r="I148" s="102"/>
      <c r="J148" s="104"/>
      <c r="K148" s="104"/>
      <c r="L148" s="104"/>
      <c r="M148" s="104"/>
      <c r="N148" s="134"/>
      <c r="P148" s="103"/>
      <c r="Y148" s="120"/>
    </row>
    <row r="149" spans="1:30" s="93" customFormat="1" ht="27" customHeight="1">
      <c r="A149" s="98">
        <v>55</v>
      </c>
      <c r="B149" s="99">
        <v>790</v>
      </c>
      <c r="C149" s="100" t="s">
        <v>50</v>
      </c>
      <c r="D149" s="100" t="s">
        <v>111</v>
      </c>
      <c r="E149" s="181" t="s">
        <v>41</v>
      </c>
      <c r="F149" s="172">
        <f>SUM(F150:F150)</f>
        <v>2</v>
      </c>
      <c r="G149" s="187"/>
      <c r="H149" s="138">
        <f>F149*G149</f>
        <v>0</v>
      </c>
      <c r="I149" s="138" t="s">
        <v>166</v>
      </c>
      <c r="J149" s="105"/>
      <c r="K149" s="109"/>
      <c r="L149" s="110"/>
      <c r="M149" s="105"/>
      <c r="N149" s="119"/>
      <c r="O149" s="124"/>
      <c r="P149" s="103"/>
    </row>
    <row r="150" spans="1:30" s="93" customFormat="1" ht="13.5" customHeight="1">
      <c r="A150" s="94"/>
      <c r="B150" s="95"/>
      <c r="C150" s="95"/>
      <c r="D150" s="101" t="s">
        <v>42</v>
      </c>
      <c r="E150" s="182"/>
      <c r="F150" s="173">
        <v>2</v>
      </c>
      <c r="G150" s="165"/>
      <c r="H150" s="165"/>
      <c r="I150" s="102"/>
      <c r="J150" s="104"/>
      <c r="K150" s="104"/>
      <c r="L150" s="104"/>
      <c r="M150" s="104"/>
      <c r="N150" s="134"/>
      <c r="O150" s="120"/>
      <c r="P150" s="103"/>
    </row>
    <row r="151" spans="1:30" s="93" customFormat="1" ht="27" customHeight="1">
      <c r="A151" s="98">
        <v>56</v>
      </c>
      <c r="B151" s="99">
        <v>790</v>
      </c>
      <c r="C151" s="100" t="s">
        <v>51</v>
      </c>
      <c r="D151" s="100" t="s">
        <v>112</v>
      </c>
      <c r="E151" s="181" t="s">
        <v>41</v>
      </c>
      <c r="F151" s="172">
        <f>SUM(F152:F152)</f>
        <v>1</v>
      </c>
      <c r="G151" s="187"/>
      <c r="H151" s="138">
        <f>F151*G151</f>
        <v>0</v>
      </c>
      <c r="I151" s="138" t="s">
        <v>166</v>
      </c>
      <c r="J151" s="105"/>
      <c r="K151" s="109"/>
      <c r="L151" s="110"/>
      <c r="M151" s="105"/>
      <c r="N151" s="119"/>
      <c r="P151" s="103"/>
    </row>
    <row r="152" spans="1:30" s="93" customFormat="1" ht="13.5" customHeight="1">
      <c r="A152" s="94"/>
      <c r="B152" s="95"/>
      <c r="C152" s="95"/>
      <c r="D152" s="101" t="s">
        <v>42</v>
      </c>
      <c r="E152" s="182"/>
      <c r="F152" s="173">
        <v>1</v>
      </c>
      <c r="G152" s="165"/>
      <c r="H152" s="165"/>
      <c r="I152" s="102"/>
      <c r="J152" s="104"/>
      <c r="K152" s="104"/>
      <c r="L152" s="104"/>
      <c r="M152" s="104"/>
      <c r="N152" s="134"/>
      <c r="P152" s="103"/>
      <c r="Y152" s="120"/>
    </row>
    <row r="153" spans="1:30" s="93" customFormat="1" ht="13.5" customHeight="1">
      <c r="A153" s="98">
        <v>57</v>
      </c>
      <c r="B153" s="99">
        <v>790</v>
      </c>
      <c r="C153" s="100" t="s">
        <v>65</v>
      </c>
      <c r="D153" s="100" t="s">
        <v>52</v>
      </c>
      <c r="E153" s="181" t="s">
        <v>3</v>
      </c>
      <c r="F153" s="172">
        <v>1.82</v>
      </c>
      <c r="G153" s="187"/>
      <c r="H153" s="138">
        <f>F153*G153</f>
        <v>0</v>
      </c>
      <c r="I153" s="138" t="s">
        <v>166</v>
      </c>
      <c r="J153" s="105"/>
      <c r="K153" s="105"/>
      <c r="L153" s="105"/>
      <c r="M153" s="105"/>
      <c r="N153" s="119"/>
      <c r="P153" s="103"/>
    </row>
    <row r="154" spans="1:30" s="93" customFormat="1" ht="13.5" customHeight="1">
      <c r="A154" s="98">
        <v>58</v>
      </c>
      <c r="B154" s="99" t="s">
        <v>64</v>
      </c>
      <c r="C154" s="100" t="s">
        <v>53</v>
      </c>
      <c r="D154" s="100" t="s">
        <v>54</v>
      </c>
      <c r="E154" s="181" t="s">
        <v>55</v>
      </c>
      <c r="F154" s="172">
        <f>F155</f>
        <v>45</v>
      </c>
      <c r="G154" s="187"/>
      <c r="H154" s="138">
        <f>F154*G154</f>
        <v>0</v>
      </c>
      <c r="I154" s="138" t="s">
        <v>167</v>
      </c>
      <c r="J154" s="105"/>
      <c r="K154" s="105"/>
      <c r="L154" s="105"/>
      <c r="M154" s="105"/>
      <c r="N154" s="136"/>
      <c r="P154" s="103"/>
    </row>
    <row r="155" spans="1:30" s="93" customFormat="1" ht="13.5" customHeight="1">
      <c r="A155" s="94"/>
      <c r="B155" s="95"/>
      <c r="C155" s="95"/>
      <c r="D155" s="101" t="s">
        <v>56</v>
      </c>
      <c r="E155" s="182"/>
      <c r="F155" s="173">
        <v>45</v>
      </c>
      <c r="G155" s="165"/>
      <c r="H155" s="165"/>
      <c r="I155" s="102"/>
      <c r="J155" s="104"/>
      <c r="K155" s="104"/>
      <c r="L155" s="104"/>
      <c r="M155" s="104"/>
      <c r="P155" s="103"/>
    </row>
    <row r="156" spans="1:30" s="93" customFormat="1" ht="13.5" customHeight="1">
      <c r="A156" s="94"/>
      <c r="B156" s="95"/>
      <c r="C156" s="95"/>
      <c r="D156" s="101" t="s">
        <v>57</v>
      </c>
      <c r="E156" s="182"/>
      <c r="F156" s="173"/>
      <c r="G156" s="165"/>
      <c r="H156" s="165"/>
      <c r="I156" s="102"/>
      <c r="J156" s="104"/>
      <c r="K156" s="104"/>
      <c r="L156" s="104"/>
      <c r="M156" s="104"/>
      <c r="P156" s="103"/>
    </row>
    <row r="157" spans="1:30" s="72" customFormat="1" ht="21" customHeight="1">
      <c r="A157" s="80"/>
      <c r="B157" s="81"/>
      <c r="C157" s="81"/>
      <c r="D157" s="81" t="s">
        <v>8</v>
      </c>
      <c r="E157" s="183"/>
      <c r="F157" s="174"/>
      <c r="G157" s="166"/>
      <c r="H157" s="166">
        <f>H8</f>
        <v>0</v>
      </c>
      <c r="N157" s="137"/>
    </row>
    <row r="159" spans="1:30" ht="13.5" customHeight="1">
      <c r="A159" s="156" t="s">
        <v>58</v>
      </c>
      <c r="B159" s="157"/>
      <c r="C159" s="158"/>
      <c r="D159" s="84" t="s">
        <v>59</v>
      </c>
      <c r="E159" s="85"/>
      <c r="F159" s="176"/>
      <c r="G159" s="188"/>
      <c r="H159" s="168">
        <f>H157</f>
        <v>0</v>
      </c>
    </row>
    <row r="161" spans="1:13">
      <c r="A161" s="86" t="s">
        <v>9</v>
      </c>
      <c r="B161" s="87"/>
      <c r="C161" s="86"/>
      <c r="D161" s="86"/>
      <c r="E161" s="169"/>
      <c r="F161" s="169"/>
      <c r="G161" s="169"/>
      <c r="H161" s="169"/>
      <c r="I161" s="88"/>
      <c r="J161" s="88"/>
      <c r="K161" s="88"/>
      <c r="L161" s="88"/>
      <c r="M161" s="88"/>
    </row>
    <row r="162" spans="1:13" ht="27" customHeight="1">
      <c r="A162" s="159" t="s">
        <v>60</v>
      </c>
      <c r="B162" s="160"/>
      <c r="C162" s="160"/>
      <c r="D162" s="160"/>
      <c r="E162" s="160"/>
      <c r="F162" s="160"/>
      <c r="G162" s="160"/>
      <c r="H162" s="169"/>
      <c r="I162" s="89"/>
      <c r="J162" s="89"/>
      <c r="K162" s="89"/>
      <c r="L162" s="89"/>
      <c r="M162" s="89"/>
    </row>
    <row r="163" spans="1:13" ht="90" customHeight="1">
      <c r="A163" s="154" t="s">
        <v>61</v>
      </c>
      <c r="B163" s="161"/>
      <c r="C163" s="161"/>
      <c r="D163" s="161"/>
      <c r="E163" s="161"/>
      <c r="F163" s="161"/>
      <c r="G163" s="161"/>
      <c r="H163" s="169"/>
      <c r="I163" s="86"/>
      <c r="J163" s="86"/>
      <c r="K163" s="86"/>
      <c r="L163" s="86"/>
      <c r="M163" s="86"/>
    </row>
    <row r="164" spans="1:13">
      <c r="A164" s="154" t="s">
        <v>62</v>
      </c>
      <c r="B164" s="155"/>
      <c r="C164" s="155"/>
      <c r="D164" s="155"/>
      <c r="E164" s="155"/>
      <c r="F164" s="155"/>
      <c r="G164" s="155"/>
      <c r="H164" s="90"/>
      <c r="I164" s="90"/>
      <c r="J164" s="90"/>
      <c r="K164" s="90"/>
      <c r="L164" s="90"/>
      <c r="M164" s="90"/>
    </row>
    <row r="165" spans="1:13">
      <c r="A165" s="154" t="s">
        <v>63</v>
      </c>
      <c r="B165" s="155"/>
      <c r="C165" s="155"/>
      <c r="D165" s="155"/>
      <c r="E165" s="155"/>
      <c r="F165" s="155"/>
      <c r="G165" s="155"/>
      <c r="H165" s="90"/>
      <c r="I165" s="90"/>
      <c r="J165" s="90"/>
      <c r="K165" s="90"/>
      <c r="L165" s="90"/>
      <c r="M165" s="90"/>
    </row>
    <row r="166" spans="1:13">
      <c r="A166" s="91"/>
      <c r="B166" s="92"/>
      <c r="C166" s="92"/>
      <c r="D166" s="92"/>
      <c r="E166" s="177"/>
      <c r="F166" s="177"/>
      <c r="G166" s="177"/>
      <c r="H166" s="90"/>
      <c r="I166" s="90"/>
      <c r="J166" s="90"/>
      <c r="K166" s="90"/>
      <c r="L166" s="90"/>
      <c r="M166" s="90"/>
    </row>
  </sheetData>
  <mergeCells count="6">
    <mergeCell ref="A2:I2"/>
    <mergeCell ref="A165:G165"/>
    <mergeCell ref="A159:C159"/>
    <mergeCell ref="A162:G162"/>
    <mergeCell ref="A163:G163"/>
    <mergeCell ref="A164:G164"/>
  </mergeCells>
  <printOptions horizontalCentered="1"/>
  <pageMargins left="0.39370078740157483" right="0.39370078740157483" top="0.78740157480314965" bottom="0.6692913385826772" header="0.31496062992125984" footer="0.31496062992125984"/>
  <pageSetup paperSize="9" scale="10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KL</vt:lpstr>
      <vt:lpstr>D.1.4.9.c.01 VNITŘNÍ VYBAVENÍ</vt:lpstr>
      <vt:lpstr>KL!CelkemObjekty</vt:lpstr>
      <vt:lpstr>KL!dadresa</vt:lpstr>
      <vt:lpstr>KL!NazevObjektu</vt:lpstr>
      <vt:lpstr>KL!NazevStavby</vt:lpstr>
      <vt:lpstr>KL!Objednatel</vt:lpstr>
      <vt:lpstr>KL!Objekt</vt:lpstr>
      <vt:lpstr>KL!onazev</vt:lpstr>
      <vt:lpstr>'D.1.4.9.c.01 VNITŘNÍ VYBAVENÍ'!Print_Area</vt:lpstr>
      <vt:lpstr>KL!Print_Area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</dc:creator>
  <cp:lastModifiedBy>David Bábsky</cp:lastModifiedBy>
  <cp:lastPrinted>2022-06-08T05:43:07Z</cp:lastPrinted>
  <dcterms:created xsi:type="dcterms:W3CDTF">2012-02-04T08:37:17Z</dcterms:created>
  <dcterms:modified xsi:type="dcterms:W3CDTF">2022-11-22T19:46:47Z</dcterms:modified>
</cp:coreProperties>
</file>