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75" windowWidth="27795" windowHeight="6210" activeTab="1"/>
  </bookViews>
  <sheets>
    <sheet name="list" sheetId="7" r:id="rId1"/>
    <sheet name="kvalita" sheetId="8" r:id="rId2"/>
  </sheets>
  <definedNames/>
  <calcPr calcId="162913"/>
</workbook>
</file>

<file path=xl/sharedStrings.xml><?xml version="1.0" encoding="utf-8"?>
<sst xmlns="http://schemas.openxmlformats.org/spreadsheetml/2006/main" count="51" uniqueCount="29">
  <si>
    <t>Zadavatel:</t>
  </si>
  <si>
    <t>Univerzita Karlova, Lékařská fakulta v Hradci Králové</t>
  </si>
  <si>
    <t>Šimkova 870, 500 03 Hradec Králové</t>
  </si>
  <si>
    <t>IČ: 00216208</t>
  </si>
  <si>
    <t>Název veřejné zakázky: "LFHK - Poskytování služeb závodního stravování"</t>
  </si>
  <si>
    <t>Kvalita</t>
  </si>
  <si>
    <t>Nabídková cena za obslužný servis</t>
  </si>
  <si>
    <t>z toho:</t>
  </si>
  <si>
    <t>chuť hlavního jídla</t>
  </si>
  <si>
    <t>chuť polévky</t>
  </si>
  <si>
    <t>pestrost jídelníkčů</t>
  </si>
  <si>
    <t>Nabídková cena</t>
  </si>
  <si>
    <t>Oldřích Čížek</t>
  </si>
  <si>
    <t>Sodexo s.r.o.</t>
  </si>
  <si>
    <t>Chuť hlavní jídla</t>
  </si>
  <si>
    <t>Chuť polévky</t>
  </si>
  <si>
    <t>Jídelníček</t>
  </si>
  <si>
    <t>Tomášek</t>
  </si>
  <si>
    <t>Kordek</t>
  </si>
  <si>
    <t>Kořínková</t>
  </si>
  <si>
    <t>Kotingová</t>
  </si>
  <si>
    <t>Vávrová</t>
  </si>
  <si>
    <t>Oldřich Čížek</t>
  </si>
  <si>
    <t>průměr</t>
  </si>
  <si>
    <t>body</t>
  </si>
  <si>
    <t>známkování</t>
  </si>
  <si>
    <t>celkem</t>
  </si>
  <si>
    <t xml:space="preserve">BODY CELKEM: </t>
  </si>
  <si>
    <t>VÝPOČET HODNOCENÍ DLE JEDNOTLIVÝCH KRITÉRIÍ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</si>
</sst>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/>
    <xf numFmtId="0" fontId="3" fillId="0" borderId="0" xfId="0" applyFont="1"/>
    <xf numFmtId="9" fontId="0" fillId="0" borderId="1" xfId="0" applyNumberFormat="1" applyBorder="1"/>
    <xf numFmtId="9" fontId="0" fillId="0" borderId="2" xfId="0" applyNumberFormat="1" applyBorder="1"/>
    <xf numFmtId="164" fontId="0" fillId="0" borderId="1" xfId="0" applyNumberFormat="1" applyBorder="1"/>
    <xf numFmtId="0" fontId="2" fillId="0" borderId="1" xfId="0" applyFont="1" applyBorder="1"/>
    <xf numFmtId="0" fontId="0" fillId="0" borderId="0" xfId="0" applyFill="1"/>
    <xf numFmtId="0" fontId="0" fillId="0" borderId="2" xfId="0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85" zoomScaleNormal="85" workbookViewId="0" topLeftCell="A4">
      <selection activeCell="D21" sqref="D21"/>
    </sheetView>
  </sheetViews>
  <sheetFormatPr defaultColWidth="9.140625" defaultRowHeight="15"/>
  <cols>
    <col min="1" max="1" width="14.00390625" style="0" customWidth="1"/>
    <col min="2" max="2" width="19.28125" style="0" customWidth="1"/>
    <col min="3" max="3" width="12.421875" style="0" customWidth="1"/>
    <col min="4" max="4" width="11.57421875" style="0" customWidth="1"/>
    <col min="5" max="5" width="26.00390625" style="0" customWidth="1"/>
    <col min="6" max="6" width="26.8515625" style="0" customWidth="1"/>
    <col min="7" max="7" width="22.28125" style="0" customWidth="1"/>
  </cols>
  <sheetData>
    <row r="1" spans="1:2" s="2" customFormat="1" ht="15.75">
      <c r="A1" s="4" t="s">
        <v>4</v>
      </c>
      <c r="B1" s="4"/>
    </row>
    <row r="3" spans="1:3" s="2" customFormat="1" ht="15">
      <c r="A3" s="2" t="s">
        <v>0</v>
      </c>
      <c r="C3" s="2" t="s">
        <v>1</v>
      </c>
    </row>
    <row r="4" ht="15">
      <c r="C4" t="s">
        <v>2</v>
      </c>
    </row>
    <row r="5" ht="15">
      <c r="C5" t="s">
        <v>3</v>
      </c>
    </row>
    <row r="7" spans="1:2" s="2" customFormat="1" ht="15.75">
      <c r="A7" s="4" t="s">
        <v>28</v>
      </c>
      <c r="B7" s="4"/>
    </row>
    <row r="8" spans="1:2" ht="15.75">
      <c r="A8" s="3"/>
      <c r="B8" s="3"/>
    </row>
    <row r="9" spans="1:3" ht="15">
      <c r="A9" s="11" t="s">
        <v>6</v>
      </c>
      <c r="B9" s="11"/>
      <c r="C9" s="5">
        <v>0.3</v>
      </c>
    </row>
    <row r="10" spans="1:3" ht="15">
      <c r="A10" s="10" t="s">
        <v>5</v>
      </c>
      <c r="B10" s="10"/>
      <c r="C10" s="6">
        <v>0.7</v>
      </c>
    </row>
    <row r="11" spans="1:3" ht="15">
      <c r="A11" s="1" t="s">
        <v>7</v>
      </c>
      <c r="B11" s="1" t="s">
        <v>8</v>
      </c>
      <c r="C11" s="5">
        <v>0.3</v>
      </c>
    </row>
    <row r="12" spans="2:3" ht="15">
      <c r="B12" s="1" t="s">
        <v>9</v>
      </c>
      <c r="C12" s="5">
        <v>0.2</v>
      </c>
    </row>
    <row r="13" spans="2:3" ht="15">
      <c r="B13" s="1" t="s">
        <v>10</v>
      </c>
      <c r="C13" s="5">
        <v>0.5</v>
      </c>
    </row>
    <row r="15" spans="1:3" ht="15">
      <c r="A15" s="2" t="s">
        <v>11</v>
      </c>
      <c r="C15" t="s">
        <v>24</v>
      </c>
    </row>
    <row r="16" spans="1:3" ht="15">
      <c r="A16" s="1" t="s">
        <v>12</v>
      </c>
      <c r="B16" s="7">
        <v>27000</v>
      </c>
      <c r="C16" s="1">
        <f>ROUND((100*B17/B16),2)</f>
        <v>79.63</v>
      </c>
    </row>
    <row r="17" spans="1:3" ht="15">
      <c r="A17" s="1" t="s">
        <v>13</v>
      </c>
      <c r="B17" s="7">
        <v>21500</v>
      </c>
      <c r="C17" s="1">
        <f>100*B17/B17</f>
        <v>100</v>
      </c>
    </row>
    <row r="20" spans="1:4" ht="15">
      <c r="A20" s="2" t="s">
        <v>5</v>
      </c>
      <c r="C20" s="1" t="s">
        <v>25</v>
      </c>
      <c r="D20" s="1" t="s">
        <v>24</v>
      </c>
    </row>
    <row r="21" spans="1:4" ht="15">
      <c r="A21" t="s">
        <v>12</v>
      </c>
      <c r="B21" s="1" t="s">
        <v>8</v>
      </c>
      <c r="C21" s="1">
        <f>kvalita!G3</f>
        <v>1.8</v>
      </c>
      <c r="D21" s="1">
        <f>100*C21/C21*0.3</f>
        <v>30</v>
      </c>
    </row>
    <row r="22" spans="2:4" ht="15">
      <c r="B22" s="1" t="s">
        <v>9</v>
      </c>
      <c r="C22" s="1">
        <f>kvalita!G4</f>
        <v>1.4</v>
      </c>
      <c r="D22" s="1">
        <f>100*C22/C22*0.2</f>
        <v>20</v>
      </c>
    </row>
    <row r="23" spans="2:4" ht="15">
      <c r="B23" s="1" t="s">
        <v>10</v>
      </c>
      <c r="C23" s="1">
        <f>kvalita!G5</f>
        <v>1.4</v>
      </c>
      <c r="D23" s="1">
        <f>100*C23/C23*0.5</f>
        <v>50</v>
      </c>
    </row>
    <row r="24" spans="3:4" ht="15">
      <c r="C24" s="1" t="s">
        <v>26</v>
      </c>
      <c r="D24" s="1">
        <f>SUM(D21:D23)</f>
        <v>100</v>
      </c>
    </row>
    <row r="26" spans="1:4" ht="15">
      <c r="A26" t="s">
        <v>13</v>
      </c>
      <c r="B26" s="1" t="s">
        <v>8</v>
      </c>
      <c r="C26" s="1">
        <f>kvalita!G10</f>
        <v>2</v>
      </c>
      <c r="D26" s="1">
        <f>100*C21/C26*0.3</f>
        <v>27</v>
      </c>
    </row>
    <row r="27" spans="2:4" ht="15">
      <c r="B27" s="1" t="s">
        <v>9</v>
      </c>
      <c r="C27" s="1">
        <f>kvalita!G11</f>
        <v>2</v>
      </c>
      <c r="D27" s="1">
        <f>ROUND((100*C22/C27*0.2),2)</f>
        <v>14</v>
      </c>
    </row>
    <row r="28" spans="2:4" ht="15">
      <c r="B28" s="1" t="s">
        <v>10</v>
      </c>
      <c r="C28" s="1">
        <f>kvalita!G12</f>
        <v>2.2</v>
      </c>
      <c r="D28" s="1">
        <f>ROUND((100*C23/C28*0.5),2)</f>
        <v>31.82</v>
      </c>
    </row>
    <row r="29" spans="3:4" ht="15">
      <c r="C29" s="1" t="s">
        <v>26</v>
      </c>
      <c r="D29" s="1">
        <f>SUM(D26:D28)</f>
        <v>72.82</v>
      </c>
    </row>
    <row r="31" spans="1:3" s="2" customFormat="1" ht="15">
      <c r="A31" s="2" t="s">
        <v>27</v>
      </c>
      <c r="B31" s="8" t="s">
        <v>12</v>
      </c>
      <c r="C31" s="8">
        <f>(C16*0.3)+(D24*0.7)</f>
        <v>93.889</v>
      </c>
    </row>
    <row r="32" spans="2:3" s="2" customFormat="1" ht="15">
      <c r="B32" s="8" t="s">
        <v>13</v>
      </c>
      <c r="C32" s="8">
        <f>(C17*0.3)+(D29*0.7)</f>
        <v>80.97399999999999</v>
      </c>
    </row>
  </sheetData>
  <mergeCells count="2">
    <mergeCell ref="A10:B10"/>
    <mergeCell ref="A9:B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selection activeCell="F7" sqref="F7"/>
    </sheetView>
  </sheetViews>
  <sheetFormatPr defaultColWidth="9.140625" defaultRowHeight="15"/>
  <cols>
    <col min="1" max="1" width="18.7109375" style="0" customWidth="1"/>
    <col min="2" max="6" width="9.421875" style="0" customWidth="1"/>
    <col min="7" max="7" width="10.57421875" style="0" customWidth="1"/>
  </cols>
  <sheetData>
    <row r="1" ht="15">
      <c r="A1" s="2" t="s">
        <v>22</v>
      </c>
    </row>
    <row r="2" spans="2:7" ht="15"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23</v>
      </c>
    </row>
    <row r="3" spans="1:7" ht="15">
      <c r="A3" t="s">
        <v>14</v>
      </c>
      <c r="B3">
        <v>2</v>
      </c>
      <c r="C3" s="9">
        <v>4</v>
      </c>
      <c r="D3" s="9">
        <v>1</v>
      </c>
      <c r="E3" s="9">
        <v>1</v>
      </c>
      <c r="F3" s="9">
        <v>1</v>
      </c>
      <c r="G3">
        <f>AVERAGE(B3:F3,B3:F3)</f>
        <v>1.8</v>
      </c>
    </row>
    <row r="4" spans="1:7" ht="15">
      <c r="A4" t="s">
        <v>15</v>
      </c>
      <c r="B4">
        <v>1</v>
      </c>
      <c r="C4" s="9">
        <v>3</v>
      </c>
      <c r="D4" s="9">
        <v>1</v>
      </c>
      <c r="E4" s="9">
        <v>1</v>
      </c>
      <c r="F4" s="9">
        <v>1</v>
      </c>
      <c r="G4">
        <f aca="true" t="shared" si="0" ref="G4:G5">AVERAGE(B4:F4,B4:F4)</f>
        <v>1.4</v>
      </c>
    </row>
    <row r="5" spans="1:7" ht="15">
      <c r="A5" t="s">
        <v>16</v>
      </c>
      <c r="B5">
        <v>2</v>
      </c>
      <c r="C5" s="9">
        <v>2</v>
      </c>
      <c r="D5" s="9">
        <v>1</v>
      </c>
      <c r="E5" s="9">
        <v>1</v>
      </c>
      <c r="F5" s="9">
        <v>1</v>
      </c>
      <c r="G5">
        <f t="shared" si="0"/>
        <v>1.4</v>
      </c>
    </row>
    <row r="6" spans="3:6" ht="15">
      <c r="C6" s="9"/>
      <c r="D6" s="9"/>
      <c r="E6" s="9"/>
      <c r="F6" s="9"/>
    </row>
    <row r="7" spans="3:6" ht="15">
      <c r="C7" s="9"/>
      <c r="D7" s="9"/>
      <c r="E7" s="9"/>
      <c r="F7" s="9"/>
    </row>
    <row r="8" spans="1:6" ht="15">
      <c r="A8" s="2" t="s">
        <v>13</v>
      </c>
      <c r="C8" s="9"/>
      <c r="D8" s="9"/>
      <c r="E8" s="9"/>
      <c r="F8" s="9"/>
    </row>
    <row r="9" spans="2:6" ht="15">
      <c r="B9" t="s">
        <v>17</v>
      </c>
      <c r="C9" s="9" t="s">
        <v>18</v>
      </c>
      <c r="D9" s="9" t="s">
        <v>19</v>
      </c>
      <c r="E9" s="9" t="s">
        <v>20</v>
      </c>
      <c r="F9" s="9" t="s">
        <v>21</v>
      </c>
    </row>
    <row r="10" spans="1:7" ht="15">
      <c r="A10" t="s">
        <v>14</v>
      </c>
      <c r="B10">
        <v>1</v>
      </c>
      <c r="C10" s="9">
        <v>1</v>
      </c>
      <c r="D10" s="9">
        <v>3</v>
      </c>
      <c r="E10" s="9">
        <v>2</v>
      </c>
      <c r="F10" s="9">
        <v>3</v>
      </c>
      <c r="G10">
        <f aca="true" t="shared" si="1" ref="G10:G12">AVERAGE(B10:F10,B10:F10)</f>
        <v>2</v>
      </c>
    </row>
    <row r="11" spans="1:7" ht="15">
      <c r="A11" t="s">
        <v>15</v>
      </c>
      <c r="B11">
        <v>2</v>
      </c>
      <c r="C11" s="9">
        <v>1</v>
      </c>
      <c r="D11" s="9">
        <v>3</v>
      </c>
      <c r="E11" s="9">
        <v>2</v>
      </c>
      <c r="F11" s="9">
        <v>2</v>
      </c>
      <c r="G11">
        <f t="shared" si="1"/>
        <v>2</v>
      </c>
    </row>
    <row r="12" spans="1:7" ht="15">
      <c r="A12" t="s">
        <v>16</v>
      </c>
      <c r="B12">
        <v>1</v>
      </c>
      <c r="C12" s="9">
        <v>1</v>
      </c>
      <c r="D12" s="9">
        <v>3</v>
      </c>
      <c r="E12" s="9">
        <v>3</v>
      </c>
      <c r="F12" s="9">
        <v>3</v>
      </c>
      <c r="G12">
        <f t="shared" si="1"/>
        <v>2.2</v>
      </c>
    </row>
    <row r="13" spans="3:6" ht="15">
      <c r="C13" s="9"/>
      <c r="D13" s="9"/>
      <c r="E13" s="9"/>
      <c r="F13" s="9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Kočišová, Michala</dc:creator>
  <cp:keywords/>
  <dc:description/>
  <cp:lastModifiedBy>Kočišová, Michala</cp:lastModifiedBy>
  <cp:lastPrinted>2017-09-26T08:38:29Z</cp:lastPrinted>
  <dcterms:created xsi:type="dcterms:W3CDTF">2016-12-07T07:04:41Z</dcterms:created>
  <dcterms:modified xsi:type="dcterms:W3CDTF">2017-11-20T07:41:17Z</dcterms:modified>
  <cp:category/>
  <cp:version/>
  <cp:contentType/>
  <cp:contentStatus/>
</cp:coreProperties>
</file>