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06"/>
  <workbookPr/>
  <bookViews>
    <workbookView xWindow="0" yWindow="0" windowWidth="28800" windowHeight="15390" activeTab="0"/>
  </bookViews>
  <sheets>
    <sheet name="Rozpočet" sheetId="1" r:id="rId1"/>
    <sheet name="Adresy a kontakty" sheetId="2" r:id="rId2"/>
  </sheets>
  <definedNames>
    <definedName name="_xlnm.Print_Area" localSheetId="1">'Adresy a kontakty'!$A$1:$B$4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<sst xmlns="http://schemas.openxmlformats.org/spreadsheetml/2006/main" count="134" uniqueCount="104">
  <si>
    <t>UK - KaM - Dodávka elektrospotřebičů 2023</t>
  </si>
  <si>
    <t>Položkový rozpočet a místa dodání</t>
  </si>
  <si>
    <t>Položkový rozpočet</t>
  </si>
  <si>
    <t>počet kusů pro jednotlivé koleje</t>
  </si>
  <si>
    <t>Název</t>
  </si>
  <si>
    <t>Hvězda</t>
  </si>
  <si>
    <t>Otava</t>
  </si>
  <si>
    <t>Vltava</t>
  </si>
  <si>
    <t>Budeč</t>
  </si>
  <si>
    <t>Švehlova</t>
  </si>
  <si>
    <t>17. listopadu</t>
  </si>
  <si>
    <t>Nová kolej</t>
  </si>
  <si>
    <t>Na Kotli</t>
  </si>
  <si>
    <t>Jana Palacha</t>
  </si>
  <si>
    <t>Jednota</t>
  </si>
  <si>
    <t>Na Větrníku</t>
  </si>
  <si>
    <t>Bolevecká</t>
  </si>
  <si>
    <t>Heyrovského</t>
  </si>
  <si>
    <t>Šafránkův pavilon</t>
  </si>
  <si>
    <t>Kajetánka</t>
  </si>
  <si>
    <t>Komenského</t>
  </si>
  <si>
    <t>Hostivař</t>
  </si>
  <si>
    <t>Celkem ks</t>
  </si>
  <si>
    <t>cena/ks bez DPH</t>
  </si>
  <si>
    <t>cena celkem bez DPH</t>
  </si>
  <si>
    <t>DPH 21%</t>
  </si>
  <si>
    <t>cena celkem s DPH</t>
  </si>
  <si>
    <t>Označení produktu *</t>
  </si>
  <si>
    <t>Automatická pračka předem plněná volně stojící</t>
  </si>
  <si>
    <t>Elektrická rychlovarná konvice</t>
  </si>
  <si>
    <t>Chladnička kombinovaná s mrazákem nahoře volně stojící</t>
  </si>
  <si>
    <t>Chladnička nízká s mrazákem volně stojící</t>
  </si>
  <si>
    <t>Mikrovlnná trouba volně stojící</t>
  </si>
  <si>
    <t>Pečící trouba volně stojící</t>
  </si>
  <si>
    <t>Sklokeramická varná deska</t>
  </si>
  <si>
    <t>Sporák 4 plotnový volně stojící</t>
  </si>
  <si>
    <t>Sušička prádla volně stojící</t>
  </si>
  <si>
    <t>Vařič 1 plotnový elektrický stolní</t>
  </si>
  <si>
    <t>Vařič 2 plotnový elektrický stolní</t>
  </si>
  <si>
    <t>Vařič 1 plotnový indukční stolní</t>
  </si>
  <si>
    <t>Vařič 2 plotnový indukční stolní</t>
  </si>
  <si>
    <t>Vysavač bezsáčkový</t>
  </si>
  <si>
    <t>Vysavač na suché a mokré vysávání, tepovač</t>
  </si>
  <si>
    <t>Vysavač sáčkový</t>
  </si>
  <si>
    <t>Žehlička bez napařování</t>
  </si>
  <si>
    <t>CENA CELKEM:</t>
  </si>
  <si>
    <t>Místem dodání jsou jednotlivé koleje</t>
  </si>
  <si>
    <t>Cena je včetně dopravy na místo dodání</t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</si>
  <si>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</si>
  <si>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</si>
  <si>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Adresy míst dodání a kontakty:</t>
  </si>
  <si>
    <t>Adresy kolejí:</t>
  </si>
  <si>
    <t>Kontakty na vedoucí kolejí:</t>
  </si>
  <si>
    <t>Adresa</t>
  </si>
  <si>
    <t>Příjmení</t>
  </si>
  <si>
    <t>Jméno</t>
  </si>
  <si>
    <t>Tel.</t>
  </si>
  <si>
    <t>E-mail</t>
  </si>
  <si>
    <t>Wenzigova 20, 120 00 Praha 2</t>
  </si>
  <si>
    <t>Benáková</t>
  </si>
  <si>
    <t>Renata</t>
  </si>
  <si>
    <t>kolej.budec@kam.cuni.cz</t>
  </si>
  <si>
    <t>Slavíkova 22, 130 00 Praha 3</t>
  </si>
  <si>
    <t>kolej.svehlova@kam.cuni.cz</t>
  </si>
  <si>
    <t>Chemická 954, 148 28 Praha 4</t>
  </si>
  <si>
    <t>Dolejší</t>
  </si>
  <si>
    <t>Martina</t>
  </si>
  <si>
    <t>kolej.otava@kam.cuni.cz</t>
  </si>
  <si>
    <t>Chemická 953, 148 28 Praha 4</t>
  </si>
  <si>
    <t>kolej.jiznimesto@kam.cuni.cz</t>
  </si>
  <si>
    <t>Jana Palacha 1137, 500 12 Hradec Králové</t>
  </si>
  <si>
    <t>Fléglová</t>
  </si>
  <si>
    <t>Alena</t>
  </si>
  <si>
    <t>Alena.Fleglova@kam.cuni.cz</t>
  </si>
  <si>
    <t>Na Kotli 1147/5, 502 96 Hradec Králové</t>
  </si>
  <si>
    <t>Radimova 12, 160 00 Praha 6</t>
  </si>
  <si>
    <t>Hlavatková</t>
  </si>
  <si>
    <t>Miroslava</t>
  </si>
  <si>
    <t>kolej.kajetanka@kam.cuni.cz</t>
  </si>
  <si>
    <t>Parléřova 6, 160 00 Praha 6</t>
  </si>
  <si>
    <t>kolej.komenskeho@kam.cuni.cz</t>
  </si>
  <si>
    <t>Zvoníčkova 5, 162 08 Praha 6</t>
  </si>
  <si>
    <t>Jánošová</t>
  </si>
  <si>
    <t>Jitka</t>
  </si>
  <si>
    <t>kolej.hvezda@kam.cuni.cz</t>
  </si>
  <si>
    <t>Weilova 2, 100 00 Praha 10</t>
  </si>
  <si>
    <t>Košařová</t>
  </si>
  <si>
    <t>Jana</t>
  </si>
  <si>
    <t>kolej.arealhostivar@kam.cuni.cz</t>
  </si>
  <si>
    <t>Pátkova 3, 180 00 Praha 8</t>
  </si>
  <si>
    <t>Provazniková</t>
  </si>
  <si>
    <t>kolej.17.listopadu@kam.cuni.cz</t>
  </si>
  <si>
    <t>Kralovická 1425, 250 01 Brandýs nad Labem</t>
  </si>
  <si>
    <t>kolej.brandys@kam.cuni.cz</t>
  </si>
  <si>
    <t>Bolevecká 34, 301 66 Plzeň</t>
  </si>
  <si>
    <t>Stulíková</t>
  </si>
  <si>
    <t>Lenka</t>
  </si>
  <si>
    <t>kolej.bolevecka@kam.cuni.cz</t>
  </si>
  <si>
    <t>Opletalova 38, 110 00 Praha 1</t>
  </si>
  <si>
    <t>Tichá</t>
  </si>
  <si>
    <t>Eva</t>
  </si>
  <si>
    <t>kolej.jednota@kam.cuni.cz</t>
  </si>
  <si>
    <t>Na Větrníku 1932/18, 162 00 Praha 6</t>
  </si>
  <si>
    <t>kolej.vetrnik@kam.cuni.cz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</si>
</sst>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&lt;=99999]###\ ###;###\ ###\ ###"/>
  </numFmts>
  <fonts count="22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3" fontId="5" fillId="0" borderId="1" xfId="20" applyNumberFormat="1" applyFont="1" applyBorder="1" applyAlignment="1">
      <alignment horizontal="center" vertical="top"/>
      <protection/>
    </xf>
    <xf numFmtId="0" fontId="5" fillId="0" borderId="0" xfId="0" applyFont="1"/>
    <xf numFmtId="0" fontId="7" fillId="0" borderId="0" xfId="20" applyFont="1" applyAlignment="1">
      <alignment vertical="center" wrapText="1"/>
      <protection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textRotation="90" wrapText="1"/>
    </xf>
    <xf numFmtId="3" fontId="7" fillId="0" borderId="4" xfId="0" applyNumberFormat="1" applyFont="1" applyBorder="1" applyAlignment="1">
      <alignment horizontal="center" vertical="center" textRotation="90" wrapText="1"/>
    </xf>
    <xf numFmtId="14" fontId="7" fillId="0" borderId="4" xfId="20" applyNumberFormat="1" applyFont="1" applyBorder="1" applyAlignment="1">
      <alignment horizontal="center" vertical="center" textRotation="90" wrapText="1"/>
      <protection/>
    </xf>
    <xf numFmtId="0" fontId="8" fillId="0" borderId="0" xfId="20" applyFont="1" applyAlignment="1">
      <alignment vertical="center"/>
      <protection/>
    </xf>
    <xf numFmtId="0" fontId="6" fillId="0" borderId="5" xfId="20" applyFont="1" applyBorder="1" applyAlignment="1">
      <alignment vertical="center"/>
      <protection/>
    </xf>
    <xf numFmtId="0" fontId="9" fillId="0" borderId="0" xfId="0" applyFont="1"/>
    <xf numFmtId="0" fontId="10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20" applyFont="1" applyAlignment="1">
      <alignment vertical="center" wrapText="1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0" fillId="0" borderId="6" xfId="0" applyFont="1" applyBorder="1"/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20" fillId="0" borderId="0" xfId="0" applyFont="1"/>
    <xf numFmtId="0" fontId="21" fillId="0" borderId="9" xfId="0" applyFont="1" applyBorder="1"/>
    <xf numFmtId="0" fontId="21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4" fontId="20" fillId="0" borderId="9" xfId="20" applyNumberFormat="1" applyFont="1" applyBorder="1" applyAlignment="1">
      <alignment horizontal="center" vertical="center" wrapText="1"/>
      <protection/>
    </xf>
    <xf numFmtId="14" fontId="20" fillId="0" borderId="1" xfId="20" applyNumberFormat="1" applyFont="1" applyBorder="1" applyAlignment="1">
      <alignment horizontal="left" vertical="center"/>
      <protection/>
    </xf>
    <xf numFmtId="0" fontId="20" fillId="0" borderId="1" xfId="0" applyFont="1" applyBorder="1"/>
    <xf numFmtId="165" fontId="20" fillId="0" borderId="1" xfId="21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3" fontId="20" fillId="0" borderId="9" xfId="0" applyNumberFormat="1" applyFont="1" applyBorder="1" applyAlignment="1">
      <alignment horizontal="center" vertical="center" wrapText="1"/>
    </xf>
    <xf numFmtId="14" fontId="20" fillId="0" borderId="11" xfId="20" applyNumberFormat="1" applyFont="1" applyBorder="1" applyAlignment="1">
      <alignment horizontal="center" vertical="center" wrapText="1"/>
      <protection/>
    </xf>
    <xf numFmtId="14" fontId="20" fillId="0" borderId="12" xfId="20" applyNumberFormat="1" applyFont="1" applyBorder="1" applyAlignment="1">
      <alignment horizontal="left" vertical="center"/>
      <protection/>
    </xf>
    <xf numFmtId="0" fontId="20" fillId="0" borderId="12" xfId="0" applyFont="1" applyBorder="1"/>
    <xf numFmtId="165" fontId="20" fillId="0" borderId="12" xfId="21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6" fillId="0" borderId="1" xfId="20" applyFont="1" applyBorder="1" applyAlignment="1">
      <alignment horizontal="left" vertical="top" wrapText="1"/>
      <protection/>
    </xf>
    <xf numFmtId="0" fontId="6" fillId="0" borderId="7" xfId="20" applyFont="1" applyBorder="1" applyAlignment="1">
      <alignment horizontal="left" vertical="top" wrapText="1"/>
      <protection/>
    </xf>
    <xf numFmtId="0" fontId="3" fillId="2" borderId="11" xfId="20" applyFont="1" applyFill="1" applyBorder="1" applyAlignment="1">
      <alignment horizontal="left" vertical="top"/>
      <protection/>
    </xf>
    <xf numFmtId="0" fontId="3" fillId="2" borderId="12" xfId="20" applyFont="1" applyFill="1" applyBorder="1" applyAlignment="1">
      <alignment horizontal="left" vertical="top"/>
      <protection/>
    </xf>
    <xf numFmtId="3" fontId="4" fillId="2" borderId="12" xfId="20" applyNumberFormat="1" applyFont="1" applyFill="1" applyBorder="1" applyAlignment="1">
      <alignment horizontal="center" vertical="top"/>
      <protection/>
    </xf>
    <xf numFmtId="3" fontId="4" fillId="2" borderId="12" xfId="0" applyNumberFormat="1" applyFont="1" applyFill="1" applyBorder="1" applyAlignment="1">
      <alignment horizontal="center" vertical="top"/>
    </xf>
    <xf numFmtId="0" fontId="7" fillId="0" borderId="3" xfId="20" applyFont="1" applyBorder="1" applyAlignment="1">
      <alignment horizontal="center" vertical="center" textRotation="90" wrapText="1"/>
      <protection/>
    </xf>
    <xf numFmtId="0" fontId="7" fillId="0" borderId="14" xfId="20" applyFont="1" applyBorder="1" applyAlignment="1">
      <alignment horizontal="center" vertical="center"/>
      <protection/>
    </xf>
    <xf numFmtId="14" fontId="7" fillId="0" borderId="3" xfId="20" applyNumberFormat="1" applyFont="1" applyBorder="1" applyAlignment="1">
      <alignment horizontal="center" vertical="center" textRotation="90" wrapText="1"/>
      <protection/>
    </xf>
    <xf numFmtId="14" fontId="7" fillId="2" borderId="15" xfId="20" applyNumberFormat="1" applyFont="1" applyFill="1" applyBorder="1" applyAlignment="1">
      <alignment horizontal="center" vertical="center" wrapText="1"/>
      <protection/>
    </xf>
    <xf numFmtId="4" fontId="1" fillId="3" borderId="7" xfId="0" applyNumberFormat="1" applyFont="1" applyFill="1" applyBorder="1" applyAlignment="1">
      <alignment vertical="top"/>
    </xf>
    <xf numFmtId="4" fontId="1" fillId="3" borderId="1" xfId="0" applyNumberFormat="1" applyFont="1" applyFill="1" applyBorder="1" applyAlignment="1">
      <alignment vertical="top"/>
    </xf>
    <xf numFmtId="4" fontId="3" fillId="2" borderId="12" xfId="0" applyNumberFormat="1" applyFont="1" applyFill="1" applyBorder="1" applyAlignment="1">
      <alignment vertical="top"/>
    </xf>
    <xf numFmtId="3" fontId="2" fillId="2" borderId="1" xfId="20" applyNumberFormat="1" applyFont="1" applyFill="1" applyBorder="1" applyAlignment="1">
      <alignment horizontal="center" vertical="top"/>
      <protection/>
    </xf>
    <xf numFmtId="4" fontId="1" fillId="0" borderId="1" xfId="0" applyNumberFormat="1" applyFont="1" applyBorder="1" applyAlignment="1">
      <alignment vertical="top"/>
    </xf>
    <xf numFmtId="0" fontId="1" fillId="0" borderId="6" xfId="20" applyFont="1" applyBorder="1" applyAlignment="1">
      <alignment horizontal="center" vertical="top"/>
      <protection/>
    </xf>
    <xf numFmtId="3" fontId="2" fillId="2" borderId="7" xfId="20" applyNumberFormat="1" applyFont="1" applyFill="1" applyBorder="1" applyAlignment="1">
      <alignment horizontal="center" vertical="top"/>
      <protection/>
    </xf>
    <xf numFmtId="4" fontId="1" fillId="0" borderId="7" xfId="0" applyNumberFormat="1" applyFont="1" applyBorder="1" applyAlignment="1">
      <alignment vertical="top"/>
    </xf>
    <xf numFmtId="0" fontId="1" fillId="3" borderId="8" xfId="0" applyFont="1" applyFill="1" applyBorder="1" applyAlignment="1">
      <alignment vertical="top" wrapText="1"/>
    </xf>
    <xf numFmtId="0" fontId="1" fillId="0" borderId="9" xfId="20" applyFont="1" applyBorder="1" applyAlignment="1">
      <alignment horizontal="center" vertical="top"/>
      <protection/>
    </xf>
    <xf numFmtId="0" fontId="1" fillId="3" borderId="10" xfId="0" applyFont="1" applyFill="1" applyBorder="1" applyAlignment="1">
      <alignment vertical="top" wrapText="1"/>
    </xf>
    <xf numFmtId="3" fontId="3" fillId="2" borderId="12" xfId="20" applyNumberFormat="1" applyFont="1" applyFill="1" applyBorder="1" applyAlignment="1">
      <alignment horizontal="center" vertical="top"/>
      <protection/>
    </xf>
    <xf numFmtId="0" fontId="3" fillId="0" borderId="13" xfId="0" applyFont="1" applyBorder="1" applyAlignment="1">
      <alignment vertical="top"/>
    </xf>
    <xf numFmtId="3" fontId="5" fillId="0" borderId="7" xfId="20" applyNumberFormat="1" applyFont="1" applyBorder="1" applyAlignment="1">
      <alignment horizontal="center" vertical="top"/>
      <protection/>
    </xf>
    <xf numFmtId="3" fontId="5" fillId="0" borderId="7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3" fontId="0" fillId="0" borderId="0" xfId="0" applyNumberFormat="1"/>
    <xf numFmtId="0" fontId="6" fillId="0" borderId="14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 a počty CZM _ nábytek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1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7.375" style="0" customWidth="1"/>
    <col min="2" max="2" width="37.75390625" style="0" customWidth="1"/>
    <col min="3" max="7" width="5.375" style="0" customWidth="1"/>
    <col min="8" max="9" width="5.375" style="0" hidden="1" customWidth="1"/>
    <col min="10" max="13" width="5.375" style="0" customWidth="1"/>
    <col min="14" max="16" width="5.375" style="0" hidden="1" customWidth="1"/>
    <col min="17" max="19" width="5.375" style="0" customWidth="1"/>
    <col min="20" max="20" width="9.375" style="0" customWidth="1"/>
    <col min="21" max="21" width="15.00390625" style="0" customWidth="1"/>
    <col min="22" max="22" width="17.125" style="0" customWidth="1"/>
    <col min="23" max="23" width="13.625" style="0" customWidth="1"/>
    <col min="24" max="24" width="18.00390625" style="0" customWidth="1"/>
    <col min="25" max="25" width="44.125" style="0" customWidth="1"/>
  </cols>
  <sheetData>
    <row r="1" spans="2:23" ht="18">
      <c r="B1" s="16" t="s">
        <v>0</v>
      </c>
      <c r="C1" s="19"/>
      <c r="D1" s="19"/>
      <c r="E1" s="19"/>
      <c r="F1" s="19"/>
      <c r="G1" s="19"/>
      <c r="H1" s="19"/>
      <c r="I1" s="19"/>
      <c r="J1" s="19"/>
      <c r="K1" s="20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8"/>
    </row>
    <row r="2" spans="2:23" ht="18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5"/>
    </row>
    <row r="3" spans="2:23" ht="18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5"/>
    </row>
    <row r="4" spans="2:23" ht="18.75">
      <c r="B4" s="17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5"/>
    </row>
    <row r="5" spans="2:23" ht="18.75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/>
    </row>
    <row r="6" spans="1:25" ht="26.25" thickBot="1">
      <c r="A6" s="13"/>
      <c r="B6" s="13"/>
      <c r="C6" s="76" t="s">
        <v>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14"/>
      <c r="U6" s="13"/>
      <c r="V6" s="13"/>
      <c r="W6" s="13"/>
      <c r="X6" s="13"/>
      <c r="Y6" s="1"/>
    </row>
    <row r="7" spans="1:25" ht="67.5" customHeight="1" thickBot="1">
      <c r="A7" s="54"/>
      <c r="B7" s="55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1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2" t="s">
        <v>18</v>
      </c>
      <c r="Q7" s="56" t="s">
        <v>19</v>
      </c>
      <c r="R7" s="11" t="s">
        <v>20</v>
      </c>
      <c r="S7" s="10" t="s">
        <v>21</v>
      </c>
      <c r="T7" s="57" t="s">
        <v>22</v>
      </c>
      <c r="U7" s="9" t="s">
        <v>23</v>
      </c>
      <c r="V7" s="9" t="s">
        <v>24</v>
      </c>
      <c r="W7" s="8" t="s">
        <v>25</v>
      </c>
      <c r="X7" s="7" t="s">
        <v>26</v>
      </c>
      <c r="Y7" s="7" t="s">
        <v>27</v>
      </c>
    </row>
    <row r="8" spans="1:25" ht="13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5"/>
    </row>
    <row r="9" spans="1:27" ht="22.5">
      <c r="A9" s="63">
        <v>1</v>
      </c>
      <c r="B9" s="49" t="s">
        <v>28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>
        <v>5</v>
      </c>
      <c r="R9" s="72">
        <v>5</v>
      </c>
      <c r="S9" s="72">
        <v>2</v>
      </c>
      <c r="T9" s="64">
        <f>SUM(C9:S9)</f>
        <v>12</v>
      </c>
      <c r="U9" s="58"/>
      <c r="V9" s="65">
        <f aca="true" t="shared" si="0" ref="V9">SUM(T9*U9)</f>
        <v>0</v>
      </c>
      <c r="W9" s="65">
        <f aca="true" t="shared" si="1" ref="W9">SUM(V9*0.21)</f>
        <v>0</v>
      </c>
      <c r="X9" s="65">
        <f aca="true" t="shared" si="2" ref="X9">SUM(V9*1.21)</f>
        <v>0</v>
      </c>
      <c r="Y9" s="66"/>
      <c r="AA9" s="75"/>
    </row>
    <row r="10" spans="1:27" ht="12.75">
      <c r="A10" s="67">
        <v>2</v>
      </c>
      <c r="B10" s="48" t="s">
        <v>29</v>
      </c>
      <c r="C10" s="4">
        <v>6</v>
      </c>
      <c r="D10" s="4"/>
      <c r="E10" s="4"/>
      <c r="F10" s="4">
        <v>2</v>
      </c>
      <c r="G10" s="4">
        <v>3</v>
      </c>
      <c r="H10" s="4"/>
      <c r="I10" s="4"/>
      <c r="J10" s="4"/>
      <c r="K10" s="4"/>
      <c r="L10" s="4">
        <v>2</v>
      </c>
      <c r="M10" s="4">
        <v>10</v>
      </c>
      <c r="N10" s="4"/>
      <c r="O10" s="4"/>
      <c r="P10" s="4"/>
      <c r="Q10" s="4">
        <v>6</v>
      </c>
      <c r="R10" s="73">
        <v>2</v>
      </c>
      <c r="S10" s="73"/>
      <c r="T10" s="61">
        <f aca="true" t="shared" si="3" ref="T10:T25">SUM(C10:S10)</f>
        <v>31</v>
      </c>
      <c r="U10" s="59"/>
      <c r="V10" s="62">
        <f aca="true" t="shared" si="4" ref="V10:V23">SUM(T10*U10)</f>
        <v>0</v>
      </c>
      <c r="W10" s="62">
        <f aca="true" t="shared" si="5" ref="W10:W23">SUM(V10*0.21)</f>
        <v>0</v>
      </c>
      <c r="X10" s="62">
        <f aca="true" t="shared" si="6" ref="X10:X23">SUM(V10*1.21)</f>
        <v>0</v>
      </c>
      <c r="Y10" s="68"/>
      <c r="AA10" s="75"/>
    </row>
    <row r="11" spans="1:27" ht="22.5">
      <c r="A11" s="67">
        <v>3</v>
      </c>
      <c r="B11" s="48" t="s">
        <v>30</v>
      </c>
      <c r="C11" s="4"/>
      <c r="D11" s="4">
        <v>40</v>
      </c>
      <c r="E11" s="4">
        <v>25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v>5</v>
      </c>
      <c r="R11" s="73"/>
      <c r="S11" s="73"/>
      <c r="T11" s="61">
        <f t="shared" si="3"/>
        <v>70</v>
      </c>
      <c r="U11" s="59"/>
      <c r="V11" s="62">
        <f t="shared" si="4"/>
        <v>0</v>
      </c>
      <c r="W11" s="62">
        <f t="shared" si="5"/>
        <v>0</v>
      </c>
      <c r="X11" s="62">
        <f t="shared" si="6"/>
        <v>0</v>
      </c>
      <c r="Y11" s="68"/>
      <c r="AA11" s="75"/>
    </row>
    <row r="12" spans="1:27" ht="12.75">
      <c r="A12" s="67">
        <v>4</v>
      </c>
      <c r="B12" s="48" t="s">
        <v>31</v>
      </c>
      <c r="C12" s="4"/>
      <c r="D12" s="4"/>
      <c r="E12" s="4"/>
      <c r="F12" s="4"/>
      <c r="G12" s="4">
        <v>30</v>
      </c>
      <c r="H12" s="4"/>
      <c r="I12" s="4"/>
      <c r="J12" s="4"/>
      <c r="K12" s="4"/>
      <c r="L12" s="4"/>
      <c r="M12" s="4">
        <v>25</v>
      </c>
      <c r="N12" s="4"/>
      <c r="O12" s="4"/>
      <c r="P12" s="4"/>
      <c r="Q12" s="4">
        <v>15</v>
      </c>
      <c r="R12" s="73"/>
      <c r="S12" s="73">
        <v>2</v>
      </c>
      <c r="T12" s="61">
        <f t="shared" si="3"/>
        <v>72</v>
      </c>
      <c r="U12" s="59"/>
      <c r="V12" s="62">
        <f t="shared" si="4"/>
        <v>0</v>
      </c>
      <c r="W12" s="62">
        <f t="shared" si="5"/>
        <v>0</v>
      </c>
      <c r="X12" s="62">
        <f t="shared" si="6"/>
        <v>0</v>
      </c>
      <c r="Y12" s="68"/>
      <c r="AA12" s="75"/>
    </row>
    <row r="13" spans="1:27" ht="12.75">
      <c r="A13" s="67">
        <v>5</v>
      </c>
      <c r="B13" s="48" t="s">
        <v>32</v>
      </c>
      <c r="C13" s="4">
        <v>30</v>
      </c>
      <c r="D13" s="4"/>
      <c r="E13" s="4"/>
      <c r="F13" s="4">
        <v>3</v>
      </c>
      <c r="G13" s="4">
        <v>5</v>
      </c>
      <c r="H13" s="4"/>
      <c r="I13" s="4"/>
      <c r="J13" s="4"/>
      <c r="K13" s="4"/>
      <c r="L13" s="4">
        <v>6</v>
      </c>
      <c r="M13" s="4">
        <v>30</v>
      </c>
      <c r="N13" s="4"/>
      <c r="O13" s="4"/>
      <c r="P13" s="4"/>
      <c r="Q13" s="4">
        <v>30</v>
      </c>
      <c r="R13" s="74">
        <v>8</v>
      </c>
      <c r="S13" s="74">
        <v>1</v>
      </c>
      <c r="T13" s="61">
        <f t="shared" si="3"/>
        <v>113</v>
      </c>
      <c r="U13" s="59"/>
      <c r="V13" s="62">
        <f t="shared" si="4"/>
        <v>0</v>
      </c>
      <c r="W13" s="62">
        <f t="shared" si="5"/>
        <v>0</v>
      </c>
      <c r="X13" s="62">
        <f t="shared" si="6"/>
        <v>0</v>
      </c>
      <c r="Y13" s="68"/>
      <c r="AA13" s="75"/>
    </row>
    <row r="14" spans="1:27" ht="12.75">
      <c r="A14" s="67">
        <v>6</v>
      </c>
      <c r="B14" s="48" t="s">
        <v>33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30</v>
      </c>
      <c r="R14" s="74"/>
      <c r="S14" s="74"/>
      <c r="T14" s="61">
        <f t="shared" si="3"/>
        <v>30</v>
      </c>
      <c r="U14" s="59"/>
      <c r="V14" s="62">
        <f t="shared" si="4"/>
        <v>0</v>
      </c>
      <c r="W14" s="62">
        <f t="shared" si="5"/>
        <v>0</v>
      </c>
      <c r="X14" s="62">
        <f t="shared" si="6"/>
        <v>0</v>
      </c>
      <c r="Y14" s="68"/>
      <c r="AA14" s="75"/>
    </row>
    <row r="15" spans="1:27" ht="12.75">
      <c r="A15" s="67">
        <v>7</v>
      </c>
      <c r="B15" s="48" t="s">
        <v>34</v>
      </c>
      <c r="C15" s="4"/>
      <c r="D15" s="4"/>
      <c r="E15" s="4"/>
      <c r="F15" s="4"/>
      <c r="G15" s="4"/>
      <c r="H15" s="4"/>
      <c r="I15" s="4"/>
      <c r="J15" s="4">
        <v>50</v>
      </c>
      <c r="K15" s="4">
        <v>20</v>
      </c>
      <c r="L15" s="4"/>
      <c r="M15" s="4"/>
      <c r="N15" s="4"/>
      <c r="O15" s="4"/>
      <c r="P15" s="4"/>
      <c r="Q15" s="4"/>
      <c r="R15" s="74"/>
      <c r="S15" s="74">
        <v>6</v>
      </c>
      <c r="T15" s="61">
        <f t="shared" si="3"/>
        <v>76</v>
      </c>
      <c r="U15" s="59"/>
      <c r="V15" s="62">
        <f t="shared" si="4"/>
        <v>0</v>
      </c>
      <c r="W15" s="62">
        <f t="shared" si="5"/>
        <v>0</v>
      </c>
      <c r="X15" s="62">
        <f t="shared" si="6"/>
        <v>0</v>
      </c>
      <c r="Y15" s="68"/>
      <c r="AA15" s="75"/>
    </row>
    <row r="16" spans="1:27" ht="12.75">
      <c r="A16" s="67">
        <v>8</v>
      </c>
      <c r="B16" s="48" t="s">
        <v>35</v>
      </c>
      <c r="C16" s="4">
        <v>5</v>
      </c>
      <c r="D16" s="4"/>
      <c r="E16" s="4"/>
      <c r="F16" s="4"/>
      <c r="G16" s="4">
        <v>5</v>
      </c>
      <c r="H16" s="4"/>
      <c r="I16" s="4"/>
      <c r="J16" s="4">
        <v>2</v>
      </c>
      <c r="K16" s="4"/>
      <c r="L16" s="4">
        <v>6</v>
      </c>
      <c r="M16" s="4">
        <v>45</v>
      </c>
      <c r="N16" s="4"/>
      <c r="O16" s="4"/>
      <c r="P16" s="4"/>
      <c r="Q16" s="4">
        <v>5</v>
      </c>
      <c r="R16" s="73">
        <v>3</v>
      </c>
      <c r="S16" s="73"/>
      <c r="T16" s="61">
        <f t="shared" si="3"/>
        <v>71</v>
      </c>
      <c r="U16" s="59"/>
      <c r="V16" s="62">
        <f t="shared" si="4"/>
        <v>0</v>
      </c>
      <c r="W16" s="62">
        <f t="shared" si="5"/>
        <v>0</v>
      </c>
      <c r="X16" s="62">
        <f t="shared" si="6"/>
        <v>0</v>
      </c>
      <c r="Y16" s="68"/>
      <c r="AA16" s="75"/>
    </row>
    <row r="17" spans="1:27" ht="12.75">
      <c r="A17" s="67">
        <v>9</v>
      </c>
      <c r="B17" s="48" t="s">
        <v>36</v>
      </c>
      <c r="C17" s="4">
        <v>3</v>
      </c>
      <c r="D17" s="4"/>
      <c r="E17" s="4"/>
      <c r="F17" s="4">
        <v>1</v>
      </c>
      <c r="G17" s="4">
        <v>2</v>
      </c>
      <c r="H17" s="4"/>
      <c r="I17" s="4"/>
      <c r="J17" s="4">
        <v>2</v>
      </c>
      <c r="K17" s="4">
        <v>1</v>
      </c>
      <c r="L17" s="4">
        <v>2</v>
      </c>
      <c r="M17" s="4">
        <v>9</v>
      </c>
      <c r="N17" s="4"/>
      <c r="O17" s="4"/>
      <c r="P17" s="4"/>
      <c r="Q17" s="4">
        <v>5</v>
      </c>
      <c r="R17" s="74">
        <v>3</v>
      </c>
      <c r="S17" s="74">
        <v>3</v>
      </c>
      <c r="T17" s="61">
        <f t="shared" si="3"/>
        <v>31</v>
      </c>
      <c r="U17" s="59"/>
      <c r="V17" s="62">
        <f t="shared" si="4"/>
        <v>0</v>
      </c>
      <c r="W17" s="62">
        <f t="shared" si="5"/>
        <v>0</v>
      </c>
      <c r="X17" s="62">
        <f t="shared" si="6"/>
        <v>0</v>
      </c>
      <c r="Y17" s="68"/>
      <c r="AA17" s="75"/>
    </row>
    <row r="18" spans="1:27" ht="12.75">
      <c r="A18" s="67">
        <v>10</v>
      </c>
      <c r="B18" s="48" t="s">
        <v>37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74"/>
      <c r="S18" s="74">
        <v>1</v>
      </c>
      <c r="T18" s="61">
        <f t="shared" si="3"/>
        <v>1</v>
      </c>
      <c r="U18" s="59"/>
      <c r="V18" s="62">
        <f t="shared" si="4"/>
        <v>0</v>
      </c>
      <c r="W18" s="62">
        <f t="shared" si="5"/>
        <v>0</v>
      </c>
      <c r="X18" s="62">
        <f t="shared" si="6"/>
        <v>0</v>
      </c>
      <c r="Y18" s="68"/>
      <c r="AA18" s="75"/>
    </row>
    <row r="19" spans="1:27" ht="12.75">
      <c r="A19" s="67">
        <v>11</v>
      </c>
      <c r="B19" s="48" t="s">
        <v>38</v>
      </c>
      <c r="C19" s="4"/>
      <c r="D19" s="4">
        <v>75</v>
      </c>
      <c r="E19" s="4">
        <v>30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74">
        <v>30</v>
      </c>
      <c r="S19" s="74"/>
      <c r="T19" s="61">
        <f t="shared" si="3"/>
        <v>135</v>
      </c>
      <c r="U19" s="59"/>
      <c r="V19" s="62">
        <f t="shared" si="4"/>
        <v>0</v>
      </c>
      <c r="W19" s="62">
        <f t="shared" si="5"/>
        <v>0</v>
      </c>
      <c r="X19" s="62">
        <f t="shared" si="6"/>
        <v>0</v>
      </c>
      <c r="Y19" s="68"/>
      <c r="AA19" s="75"/>
    </row>
    <row r="20" spans="1:27" ht="12.75">
      <c r="A20" s="67">
        <v>12</v>
      </c>
      <c r="B20" s="48" t="s">
        <v>39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45</v>
      </c>
      <c r="R20" s="74"/>
      <c r="S20" s="74"/>
      <c r="T20" s="61">
        <f t="shared" si="3"/>
        <v>45</v>
      </c>
      <c r="U20" s="59"/>
      <c r="V20" s="62">
        <f t="shared" si="4"/>
        <v>0</v>
      </c>
      <c r="W20" s="62">
        <f t="shared" si="5"/>
        <v>0</v>
      </c>
      <c r="X20" s="62">
        <f t="shared" si="6"/>
        <v>0</v>
      </c>
      <c r="Y20" s="68"/>
      <c r="AA20" s="75"/>
    </row>
    <row r="21" spans="1:27" ht="12.75">
      <c r="A21" s="67">
        <v>13</v>
      </c>
      <c r="B21" s="48" t="s">
        <v>40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40</v>
      </c>
      <c r="R21" s="74"/>
      <c r="S21" s="74"/>
      <c r="T21" s="61">
        <f t="shared" si="3"/>
        <v>40</v>
      </c>
      <c r="U21" s="59"/>
      <c r="V21" s="62">
        <f t="shared" si="4"/>
        <v>0</v>
      </c>
      <c r="W21" s="62">
        <f t="shared" si="5"/>
        <v>0</v>
      </c>
      <c r="X21" s="62">
        <f t="shared" si="6"/>
        <v>0</v>
      </c>
      <c r="Y21" s="68"/>
      <c r="AA21" s="75"/>
    </row>
    <row r="22" spans="1:27" ht="12.75">
      <c r="A22" s="67">
        <v>14</v>
      </c>
      <c r="B22" s="48" t="s">
        <v>41</v>
      </c>
      <c r="C22" s="4"/>
      <c r="D22" s="4">
        <v>2</v>
      </c>
      <c r="E22" s="4">
        <v>1</v>
      </c>
      <c r="F22" s="4">
        <v>2</v>
      </c>
      <c r="G22" s="4">
        <v>5</v>
      </c>
      <c r="H22" s="4"/>
      <c r="I22" s="4"/>
      <c r="J22" s="4"/>
      <c r="K22" s="4"/>
      <c r="L22" s="4">
        <v>1</v>
      </c>
      <c r="M22" s="4">
        <v>5</v>
      </c>
      <c r="N22" s="4"/>
      <c r="O22" s="4"/>
      <c r="P22" s="4"/>
      <c r="Q22" s="4"/>
      <c r="R22" s="74"/>
      <c r="S22" s="74"/>
      <c r="T22" s="61">
        <f t="shared" si="3"/>
        <v>16</v>
      </c>
      <c r="U22" s="59"/>
      <c r="V22" s="62">
        <f t="shared" si="4"/>
        <v>0</v>
      </c>
      <c r="W22" s="62">
        <f t="shared" si="5"/>
        <v>0</v>
      </c>
      <c r="X22" s="62">
        <f t="shared" si="6"/>
        <v>0</v>
      </c>
      <c r="Y22" s="68"/>
      <c r="AA22" s="75"/>
    </row>
    <row r="23" spans="1:27" ht="12.75">
      <c r="A23" s="67">
        <v>15</v>
      </c>
      <c r="B23" s="48" t="s">
        <v>42</v>
      </c>
      <c r="C23" s="4">
        <v>3</v>
      </c>
      <c r="D23" s="4">
        <v>1</v>
      </c>
      <c r="E23" s="4">
        <v>1</v>
      </c>
      <c r="F23" s="4"/>
      <c r="G23" s="4"/>
      <c r="H23" s="4"/>
      <c r="I23" s="4"/>
      <c r="J23" s="4"/>
      <c r="K23" s="4"/>
      <c r="L23" s="4"/>
      <c r="M23" s="4">
        <v>1</v>
      </c>
      <c r="N23" s="4"/>
      <c r="O23" s="4"/>
      <c r="P23" s="4"/>
      <c r="Q23" s="4">
        <v>8</v>
      </c>
      <c r="R23" s="74">
        <v>1</v>
      </c>
      <c r="S23" s="74"/>
      <c r="T23" s="61">
        <f t="shared" si="3"/>
        <v>15</v>
      </c>
      <c r="U23" s="59"/>
      <c r="V23" s="62">
        <f t="shared" si="4"/>
        <v>0</v>
      </c>
      <c r="W23" s="62">
        <f t="shared" si="5"/>
        <v>0</v>
      </c>
      <c r="X23" s="62">
        <f t="shared" si="6"/>
        <v>0</v>
      </c>
      <c r="Y23" s="68"/>
      <c r="AA23" s="75"/>
    </row>
    <row r="24" spans="1:27" ht="12.75">
      <c r="A24" s="67">
        <v>16</v>
      </c>
      <c r="B24" s="48" t="s">
        <v>43</v>
      </c>
      <c r="C24" s="4">
        <v>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74">
        <v>1</v>
      </c>
      <c r="S24" s="74">
        <v>7</v>
      </c>
      <c r="T24" s="61">
        <f t="shared" si="3"/>
        <v>14</v>
      </c>
      <c r="U24" s="59"/>
      <c r="V24" s="62">
        <f aca="true" t="shared" si="7" ref="V24:V25">SUM(T24*U24)</f>
        <v>0</v>
      </c>
      <c r="W24" s="62">
        <f aca="true" t="shared" si="8" ref="W24:W25">SUM(V24*0.21)</f>
        <v>0</v>
      </c>
      <c r="X24" s="62">
        <f aca="true" t="shared" si="9" ref="X24:X25">SUM(V24*1.21)</f>
        <v>0</v>
      </c>
      <c r="Y24" s="68"/>
      <c r="AA24" s="75"/>
    </row>
    <row r="25" spans="1:27" ht="12.75">
      <c r="A25" s="67">
        <v>17</v>
      </c>
      <c r="B25" s="48" t="s">
        <v>44</v>
      </c>
      <c r="C25" s="4"/>
      <c r="D25" s="4">
        <v>3</v>
      </c>
      <c r="E25" s="4">
        <v>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74">
        <v>2</v>
      </c>
      <c r="S25" s="74"/>
      <c r="T25" s="61">
        <f t="shared" si="3"/>
        <v>7</v>
      </c>
      <c r="U25" s="59"/>
      <c r="V25" s="62">
        <f t="shared" si="7"/>
        <v>0</v>
      </c>
      <c r="W25" s="62">
        <f t="shared" si="8"/>
        <v>0</v>
      </c>
      <c r="X25" s="62">
        <f t="shared" si="9"/>
        <v>0</v>
      </c>
      <c r="Y25" s="68"/>
      <c r="AA25" s="75"/>
    </row>
    <row r="26" spans="1:25" ht="15.75" thickBot="1">
      <c r="A26" s="50"/>
      <c r="B26" s="51" t="s">
        <v>45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3"/>
      <c r="T26" s="69"/>
      <c r="U26" s="60"/>
      <c r="V26" s="60">
        <f>SUM(V9:V25)</f>
        <v>0</v>
      </c>
      <c r="W26" s="60">
        <f>SUM(W9:W25)</f>
        <v>0</v>
      </c>
      <c r="X26" s="60">
        <f>SUM(X9:X25)</f>
        <v>0</v>
      </c>
      <c r="Y26" s="70"/>
    </row>
    <row r="27" spans="1:25" ht="12.75">
      <c r="A27" s="1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  <c r="T27" s="1"/>
      <c r="U27" s="1"/>
      <c r="V27" s="1"/>
      <c r="W27" s="1"/>
      <c r="X27" s="1"/>
      <c r="Y27" s="1"/>
    </row>
    <row r="28" spans="1:25" ht="12.75">
      <c r="A28" s="1"/>
      <c r="B28" s="1" t="s">
        <v>46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  <c r="U28" s="1"/>
      <c r="V28" s="1"/>
      <c r="W28" s="1"/>
      <c r="X28" s="1"/>
      <c r="Y28" s="1"/>
    </row>
    <row r="29" spans="1:25" ht="12.75">
      <c r="A29" s="1"/>
      <c r="B29" s="1" t="s">
        <v>47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  <c r="T29" s="1"/>
      <c r="U29" s="1"/>
      <c r="V29" s="1"/>
      <c r="W29" s="1"/>
      <c r="X29" s="1"/>
      <c r="Y29" s="1"/>
    </row>
    <row r="30" spans="1:25" ht="12.75">
      <c r="A30" s="1"/>
      <c r="B30" s="1" t="s">
        <v>48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  <c r="U30" s="1"/>
      <c r="V30" s="1"/>
      <c r="W30" s="1"/>
      <c r="X30" s="1"/>
      <c r="Y30" s="1"/>
    </row>
    <row r="31" spans="1:25" ht="12.75">
      <c r="A31" s="1"/>
      <c r="B31" s="1" t="s">
        <v>49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  <c r="U31" s="1"/>
      <c r="V31" s="1"/>
      <c r="W31" s="1"/>
      <c r="X31" s="1"/>
      <c r="Y31" s="1"/>
    </row>
  </sheetData>
  <mergeCells count="1">
    <mergeCell ref="C6:S6"/>
  </mergeCells>
  <printOptions/>
  <pageMargins left="0.7" right="0.7" top="0.787401575" bottom="0.787401575" header="0.3" footer="0.3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workbookViewId="0" topLeftCell="A1"/>
  </sheetViews>
  <sheetFormatPr defaultColWidth="9.125" defaultRowHeight="12.75"/>
  <cols>
    <col min="1" max="1" width="22.00390625" style="32" customWidth="1"/>
    <col min="2" max="2" width="41.625" style="32" customWidth="1"/>
    <col min="3" max="3" width="22.25390625" style="32" bestFit="1" customWidth="1"/>
    <col min="4" max="4" width="9.125" style="32" customWidth="1"/>
    <col min="5" max="5" width="14.625" style="32" customWidth="1"/>
    <col min="6" max="6" width="27.375" style="32" bestFit="1" customWidth="1"/>
    <col min="7" max="16384" width="9.125" style="32" customWidth="1"/>
  </cols>
  <sheetData>
    <row r="1" spans="1:18" s="24" customFormat="1" ht="27" customHeight="1">
      <c r="A1" s="21" t="str">
        <f>Rozpočet!B1</f>
        <v>UK - KaM - Dodávka elektrospotřebičů 2023</v>
      </c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3"/>
      <c r="O1" s="23"/>
      <c r="P1" s="23"/>
      <c r="Q1" s="23"/>
      <c r="R1" s="23"/>
    </row>
    <row r="2" spans="1:13" s="24" customFormat="1" ht="19.5" customHeight="1">
      <c r="A2" s="21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4" customFormat="1" ht="18.75">
      <c r="A3" s="27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4" customFormat="1" ht="12.7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6" ht="12.75">
      <c r="A5" s="28" t="s">
        <v>51</v>
      </c>
      <c r="B5" s="29"/>
      <c r="C5" s="30" t="s">
        <v>52</v>
      </c>
      <c r="D5" s="29"/>
      <c r="E5" s="30"/>
      <c r="F5" s="31"/>
    </row>
    <row r="6" spans="1:6" ht="12.75">
      <c r="A6" s="33" t="s">
        <v>4</v>
      </c>
      <c r="B6" s="34" t="s">
        <v>53</v>
      </c>
      <c r="C6" s="34" t="s">
        <v>54</v>
      </c>
      <c r="D6" s="34" t="s">
        <v>55</v>
      </c>
      <c r="E6" s="34" t="s">
        <v>56</v>
      </c>
      <c r="F6" s="35" t="s">
        <v>57</v>
      </c>
    </row>
    <row r="7" spans="1:6" ht="12.75">
      <c r="A7" s="36" t="s">
        <v>8</v>
      </c>
      <c r="B7" s="37" t="s">
        <v>58</v>
      </c>
      <c r="C7" s="38" t="s">
        <v>59</v>
      </c>
      <c r="D7" s="38" t="s">
        <v>60</v>
      </c>
      <c r="E7" s="39">
        <v>605200042</v>
      </c>
      <c r="F7" s="40" t="s">
        <v>61</v>
      </c>
    </row>
    <row r="8" spans="1:6" ht="12.75">
      <c r="A8" s="36" t="s">
        <v>9</v>
      </c>
      <c r="B8" s="37" t="s">
        <v>62</v>
      </c>
      <c r="C8" s="38" t="s">
        <v>59</v>
      </c>
      <c r="D8" s="38" t="s">
        <v>60</v>
      </c>
      <c r="E8" s="39">
        <v>605200042</v>
      </c>
      <c r="F8" s="40" t="s">
        <v>63</v>
      </c>
    </row>
    <row r="9" spans="1:6" ht="12.75">
      <c r="A9" s="36" t="s">
        <v>6</v>
      </c>
      <c r="B9" s="37" t="s">
        <v>64</v>
      </c>
      <c r="C9" s="38" t="s">
        <v>65</v>
      </c>
      <c r="D9" s="38" t="s">
        <v>66</v>
      </c>
      <c r="E9" s="39">
        <v>605200052</v>
      </c>
      <c r="F9" s="40" t="s">
        <v>67</v>
      </c>
    </row>
    <row r="10" spans="1:6" ht="12.75">
      <c r="A10" s="36" t="s">
        <v>7</v>
      </c>
      <c r="B10" s="37" t="s">
        <v>68</v>
      </c>
      <c r="C10" s="38" t="s">
        <v>65</v>
      </c>
      <c r="D10" s="38" t="s">
        <v>66</v>
      </c>
      <c r="E10" s="39">
        <v>605200052</v>
      </c>
      <c r="F10" s="40" t="s">
        <v>69</v>
      </c>
    </row>
    <row r="11" spans="1:6" ht="12.75">
      <c r="A11" s="36" t="s">
        <v>13</v>
      </c>
      <c r="B11" s="37" t="s">
        <v>70</v>
      </c>
      <c r="C11" s="38" t="s">
        <v>71</v>
      </c>
      <c r="D11" s="38" t="s">
        <v>72</v>
      </c>
      <c r="E11" s="39">
        <v>605200047</v>
      </c>
      <c r="F11" s="40" t="s">
        <v>73</v>
      </c>
    </row>
    <row r="12" spans="1:6" ht="12.75">
      <c r="A12" s="36" t="s">
        <v>12</v>
      </c>
      <c r="B12" s="37" t="s">
        <v>74</v>
      </c>
      <c r="C12" s="38" t="s">
        <v>71</v>
      </c>
      <c r="D12" s="38" t="s">
        <v>72</v>
      </c>
      <c r="E12" s="39">
        <v>605200047</v>
      </c>
      <c r="F12" s="40" t="s">
        <v>73</v>
      </c>
    </row>
    <row r="13" spans="1:6" ht="12.75">
      <c r="A13" s="36" t="s">
        <v>19</v>
      </c>
      <c r="B13" s="37" t="s">
        <v>75</v>
      </c>
      <c r="C13" s="38" t="s">
        <v>76</v>
      </c>
      <c r="D13" s="38" t="s">
        <v>77</v>
      </c>
      <c r="E13" s="39">
        <v>605200044</v>
      </c>
      <c r="F13" s="40" t="s">
        <v>78</v>
      </c>
    </row>
    <row r="14" spans="1:6" ht="12.75">
      <c r="A14" s="41" t="s">
        <v>20</v>
      </c>
      <c r="B14" s="37" t="s">
        <v>79</v>
      </c>
      <c r="C14" s="38" t="s">
        <v>76</v>
      </c>
      <c r="D14" s="38" t="s">
        <v>77</v>
      </c>
      <c r="E14" s="39">
        <v>605200044</v>
      </c>
      <c r="F14" s="40" t="s">
        <v>80</v>
      </c>
    </row>
    <row r="15" spans="1:6" ht="12.75">
      <c r="A15" s="36" t="s">
        <v>5</v>
      </c>
      <c r="B15" s="37" t="s">
        <v>81</v>
      </c>
      <c r="C15" s="38" t="s">
        <v>82</v>
      </c>
      <c r="D15" s="38" t="s">
        <v>83</v>
      </c>
      <c r="E15" s="39">
        <v>605200041</v>
      </c>
      <c r="F15" s="40" t="s">
        <v>84</v>
      </c>
    </row>
    <row r="16" spans="1:6" ht="12.75">
      <c r="A16" s="41" t="s">
        <v>21</v>
      </c>
      <c r="B16" s="37" t="s">
        <v>85</v>
      </c>
      <c r="C16" s="38" t="s">
        <v>86</v>
      </c>
      <c r="D16" s="38" t="s">
        <v>87</v>
      </c>
      <c r="E16" s="39">
        <v>605200309</v>
      </c>
      <c r="F16" s="40" t="s">
        <v>88</v>
      </c>
    </row>
    <row r="17" spans="1:6" ht="12.75">
      <c r="A17" s="41" t="s">
        <v>10</v>
      </c>
      <c r="B17" s="37" t="s">
        <v>89</v>
      </c>
      <c r="C17" s="38" t="s">
        <v>90</v>
      </c>
      <c r="D17" s="38" t="s">
        <v>87</v>
      </c>
      <c r="E17" s="39">
        <v>605200046</v>
      </c>
      <c r="F17" s="40" t="s">
        <v>91</v>
      </c>
    </row>
    <row r="18" spans="1:6" ht="12.75">
      <c r="A18" s="36" t="s">
        <v>11</v>
      </c>
      <c r="B18" s="37" t="s">
        <v>92</v>
      </c>
      <c r="C18" s="38" t="s">
        <v>90</v>
      </c>
      <c r="D18" s="38" t="s">
        <v>87</v>
      </c>
      <c r="E18" s="39">
        <v>605200046</v>
      </c>
      <c r="F18" s="40" t="s">
        <v>93</v>
      </c>
    </row>
    <row r="19" spans="1:6" ht="12.75">
      <c r="A19" s="36" t="s">
        <v>16</v>
      </c>
      <c r="B19" s="37" t="s">
        <v>94</v>
      </c>
      <c r="C19" s="38" t="s">
        <v>95</v>
      </c>
      <c r="D19" s="38" t="s">
        <v>96</v>
      </c>
      <c r="E19" s="39">
        <v>770188955</v>
      </c>
      <c r="F19" s="40" t="s">
        <v>97</v>
      </c>
    </row>
    <row r="20" spans="1:6" ht="12.75">
      <c r="A20" s="36" t="s">
        <v>14</v>
      </c>
      <c r="B20" s="37" t="s">
        <v>98</v>
      </c>
      <c r="C20" s="38" t="s">
        <v>99</v>
      </c>
      <c r="D20" s="38" t="s">
        <v>100</v>
      </c>
      <c r="E20" s="39">
        <v>605200043</v>
      </c>
      <c r="F20" s="40" t="s">
        <v>101</v>
      </c>
    </row>
    <row r="21" spans="1:6" ht="13.5" thickBot="1">
      <c r="A21" s="42" t="s">
        <v>15</v>
      </c>
      <c r="B21" s="43" t="s">
        <v>102</v>
      </c>
      <c r="C21" s="44" t="s">
        <v>99</v>
      </c>
      <c r="D21" s="44" t="s">
        <v>100</v>
      </c>
      <c r="E21" s="45">
        <v>605200043</v>
      </c>
      <c r="F21" s="46" t="s">
        <v>103</v>
      </c>
    </row>
    <row r="22" ht="12.75">
      <c r="E22" s="4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4a8f93-23a7-41c3-b5f3-9ee0bb2cc1ac">
      <Terms xmlns="http://schemas.microsoft.com/office/infopath/2007/PartnerControls"/>
    </lcf76f155ced4ddcb4097134ff3c332f>
    <TaxCatchAll xmlns="92ee39e7-597d-4923-889a-3b0d9a9919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A66FBF610164449D505257A7874C17" ma:contentTypeVersion="10" ma:contentTypeDescription="Vytvoří nový dokument" ma:contentTypeScope="" ma:versionID="f904e150c457e2bdf8c8a63b2a363abe">
  <xsd:schema xmlns:xsd="http://www.w3.org/2001/XMLSchema" xmlns:xs="http://www.w3.org/2001/XMLSchema" xmlns:p="http://schemas.microsoft.com/office/2006/metadata/properties" xmlns:ns2="564a8f93-23a7-41c3-b5f3-9ee0bb2cc1ac" xmlns:ns3="92ee39e7-597d-4923-889a-3b0d9a9919d2" targetNamespace="http://schemas.microsoft.com/office/2006/metadata/properties" ma:root="true" ma:fieldsID="1a786b4689e9ca14819ed09c94cd50d5" ns2:_="" ns3:_="">
    <xsd:import namespace="564a8f93-23a7-41c3-b5f3-9ee0bb2cc1ac"/>
    <xsd:import namespace="92ee39e7-597d-4923-889a-3b0d9a9919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a8f93-23a7-41c3-b5f3-9ee0bb2cc1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e39e7-597d-4923-889a-3b0d9a9919d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fcce286-703d-4bce-9993-4a113ec13f4a}" ma:internalName="TaxCatchAll" ma:showField="CatchAllData" ma:web="92ee39e7-597d-4923-889a-3b0d9a9919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51EC9F-018E-42D9-9C46-D984F258EDE8}"/>
</file>

<file path=customXml/itemProps2.xml><?xml version="1.0" encoding="utf-8"?>
<ds:datastoreItem xmlns:ds="http://schemas.openxmlformats.org/officeDocument/2006/customXml" ds:itemID="{6F292B45-A387-4CD0-8266-41C737D5445C}"/>
</file>

<file path=customXml/itemProps3.xml><?xml version="1.0" encoding="utf-8"?>
<ds:datastoreItem xmlns:ds="http://schemas.openxmlformats.org/officeDocument/2006/customXml" ds:itemID="{0F91FD98-59FE-4CDD-A043-5A6E7FCE7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Lenka Vondrová</cp:lastModifiedBy>
  <dcterms:created xsi:type="dcterms:W3CDTF">2022-11-01T14:00:48Z</dcterms:created>
  <dcterms:modified xsi:type="dcterms:W3CDTF">2023-03-09T13:16:06Z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0x010100D8A66FBF610164449D505257A7874C17</vt:lpwstr>
  </property>
  <property fmtid="{D5CDD505-2E9C-101B-9397-08002B2CF9AE}" pid="3" name="MediaServiceImageTags">
    <vt:lpwstr/>
  </property>
</Properties>
</file>