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ůchová\A - NABÍDKY\04 - Milota\2021\21026 UK-1.LF vestavba podkroví\Nábytek - rozpočet+VV\Rozdělení typ x atyp\"/>
    </mc:Choice>
  </mc:AlternateContent>
  <bookViews>
    <workbookView xWindow="28680" yWindow="-120" windowWidth="29040" windowHeight="15840" activeTab="1"/>
  </bookViews>
  <sheets>
    <sheet name="Pokyny pro vyplnění" sheetId="11" r:id="rId1"/>
    <sheet name="Rekapitulace" sheetId="1" r:id="rId2"/>
    <sheet name="VzorPolozky" sheetId="10" state="hidden" r:id="rId3"/>
    <sheet name="01 typový nábytek" sheetId="12" r:id="rId4"/>
  </sheets>
  <externalReferences>
    <externalReference r:id="rId5"/>
  </externalReferences>
  <definedNames>
    <definedName name="CelkemDPHVypocet" localSheetId="1">Rekapitulace!$H$42</definedName>
    <definedName name="CenaCelkem">Rekapitulace!$G$29</definedName>
    <definedName name="CenaCelkemBezDPH">Rekapitulace!$G$28</definedName>
    <definedName name="CenaCelkemVypocet" localSheetId="1">Rekapitulace!$I$42</definedName>
    <definedName name="cisloobjektu">Rekapitulace!$D$3</definedName>
    <definedName name="CisloRozpoctu">'[1]Krycí list'!$C$2</definedName>
    <definedName name="CisloStavby" localSheetId="1">Rekapitulace!$D$2</definedName>
    <definedName name="cislostavby">'[1]Krycí list'!$A$7</definedName>
    <definedName name="CisloStavebnihoRozpoctu">Rekapitulace!$D$4</definedName>
    <definedName name="dadresa">Rekapitulace!$D$12:$G$12</definedName>
    <definedName name="DIČ" localSheetId="1">Rekapitulace!$I$12</definedName>
    <definedName name="dmisto">Rekapitulace!$E$13:$G$13</definedName>
    <definedName name="DPHSni">Rekapitulace!$G$24</definedName>
    <definedName name="DPHZakl">Rekapitulace!$G$26</definedName>
    <definedName name="dpsc" localSheetId="1">Rekapitulace!$D$13</definedName>
    <definedName name="IČO" localSheetId="1">Rekapitulace!$I$11</definedName>
    <definedName name="Mena">Rekapitulace!$J$29</definedName>
    <definedName name="MistoStavby">Rekapitulace!$D$4</definedName>
    <definedName name="nazevobjektu">Rekapitulace!$E$3</definedName>
    <definedName name="NazevRozpoctu">'[1]Krycí list'!$D$2</definedName>
    <definedName name="NazevStavby" localSheetId="1">Rekapitulace!$E$2</definedName>
    <definedName name="nazevstavby">'[1]Krycí list'!$C$7</definedName>
    <definedName name="NazevStavebnihoRozpoctu">Rekapitulace!$E$4</definedName>
    <definedName name="_xlnm.Print_Titles" localSheetId="3">'01 typový nábytek'!$1:$7</definedName>
    <definedName name="oadresa">Rekapitulace!$D$6</definedName>
    <definedName name="Objednatel" localSheetId="1">Rekapitulace!$D$5</definedName>
    <definedName name="Objekt" localSheetId="1">Rekapitulace!$B$38</definedName>
    <definedName name="_xlnm.Print_Area" localSheetId="3">'01 typový nábytek'!$A$1:$X$67</definedName>
    <definedName name="_xlnm.Print_Area" localSheetId="1">Rekapitulace!$A$1:$J$50</definedName>
    <definedName name="odic" localSheetId="1">Rekapitulace!$I$6</definedName>
    <definedName name="oico" localSheetId="1">Rekapitulace!$I$5</definedName>
    <definedName name="omisto" localSheetId="1">Rekapitulace!$E$7</definedName>
    <definedName name="onazev" localSheetId="1">Rekapitulace!$D$6</definedName>
    <definedName name="opsc" localSheetId="1">Rekapitulace!$D$7</definedName>
    <definedName name="padresa">Rekapitulace!$D$9</definedName>
    <definedName name="pdic">Rekapitulace!$I$9</definedName>
    <definedName name="pico">Rekapitulace!$I$8</definedName>
    <definedName name="pmisto">Rekapitulace!$E$10</definedName>
    <definedName name="PocetMJ">#REF!</definedName>
    <definedName name="PoptavkaID">Rekapitulace!$A$1</definedName>
    <definedName name="pPSC">Rekapitulace!$D$10</definedName>
    <definedName name="Projektant">Rekapitulace!$D$8</definedName>
    <definedName name="SazbaDPH1" localSheetId="1">Rekapitulace!$E$23</definedName>
    <definedName name="SazbaDPH1">'[1]Krycí list'!$C$30</definedName>
    <definedName name="SazbaDPH2" localSheetId="1">Rekapitulace!$E$25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Rekapitulace!$D$14</definedName>
    <definedName name="Z_B7E7C763_C459_487D_8ABA_5CFDDFBD5A84_.wvu.Cols" localSheetId="1" hidden="1">Rekapitulace!$A:$A</definedName>
    <definedName name="Z_B7E7C763_C459_487D_8ABA_5CFDDFBD5A84_.wvu.PrintArea" localSheetId="1" hidden="1">Rekapitulace!$B$1:$J$36</definedName>
    <definedName name="ZakladDPHSni">Rekapitulace!$G$23</definedName>
    <definedName name="ZakladDPHSniVypocet" localSheetId="1">Rekapitulace!$F$42</definedName>
    <definedName name="ZakladDPHZakl">Rekapitulace!$G$25</definedName>
    <definedName name="ZakladDPHZaklVypocet" localSheetId="1">Rekapitulace!$G$42</definedName>
    <definedName name="ZaObjednatele">Rekapitulace!$G$34</definedName>
    <definedName name="Zaokrouhleni">Rekapitulace!$G$27</definedName>
    <definedName name="ZaZhotovitele">Rekapitulace!$D$34</definedName>
    <definedName name="Zhotovitel">Rekapitulace!$D$11:$G$11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9" i="1" l="1"/>
  <c r="G41" i="1"/>
  <c r="F41" i="1"/>
  <c r="G40" i="1"/>
  <c r="F40" i="1"/>
  <c r="G39" i="1"/>
  <c r="F39" i="1"/>
  <c r="G57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1" i="12"/>
  <c r="M41" i="12" s="1"/>
  <c r="I41" i="12"/>
  <c r="K41" i="12"/>
  <c r="O41" i="12"/>
  <c r="Q41" i="12"/>
  <c r="V41" i="12"/>
  <c r="G44" i="12"/>
  <c r="I44" i="12"/>
  <c r="K44" i="12"/>
  <c r="M44" i="12"/>
  <c r="O44" i="12"/>
  <c r="Q44" i="12"/>
  <c r="V44" i="12"/>
  <c r="G47" i="12"/>
  <c r="M47" i="12" s="1"/>
  <c r="I47" i="12"/>
  <c r="K47" i="12"/>
  <c r="O47" i="12"/>
  <c r="Q47" i="12"/>
  <c r="V47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AE57" i="12"/>
  <c r="AF57" i="12"/>
  <c r="I20" i="1"/>
  <c r="I19" i="1"/>
  <c r="I18" i="1"/>
  <c r="I17" i="1"/>
  <c r="I16" i="1"/>
  <c r="I50" i="1"/>
  <c r="J49" i="1"/>
  <c r="J50" i="1" s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G28" i="1" l="1"/>
  <c r="G23" i="1"/>
  <c r="M8" i="12"/>
  <c r="M12" i="12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A23" i="1" l="1"/>
  <c r="A24" i="1" s="1"/>
  <c r="G24" i="1" s="1"/>
  <c r="A27" i="1" s="1"/>
  <c r="A29" i="1" s="1"/>
  <c r="G29" i="1" s="1"/>
  <c r="G27" i="1" s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Radka Průchová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<sst xmlns="http://schemas.openxmlformats.org/spreadsheetml/2006/main" count="308" uniqueCount="150">
  <si>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</si>
  <si>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</si>
  <si>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</si>
  <si>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</si>
  <si>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</si>
  <si>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</si>
  <si>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</si>
  <si>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</si>
  <si>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</si>
  <si>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</si>
  <si>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</si>
  <si>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</si>
  <si>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</si>
  <si>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</si>
  <si>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</si>
  <si>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</si>
  <si>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</si>
  <si>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</si>
  <si>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</si>
  <si>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</si>
  <si>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</si>
  <si>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</si>
  <si>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</si>
  <si>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</si>
  <si>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</si>
  <si>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</si>
  <si>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</si>
  <si>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</si>
  <si>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</si>
  <si>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</si>
  <si>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</si>
  <si>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</si>
  <si>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</si>
  <si>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</si>
  <si>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</si>
  <si>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</si>
  <si>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</si>
  <si>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</si>
  <si>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</si>
  <si>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</si>
  <si>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</si>
  <si>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</si>
  <si>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</si>
  <si>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vybavení nábytkem ( typový)</t>
  </si>
  <si>
    <t>01</t>
  </si>
  <si>
    <t>Objekt:</t>
  </si>
  <si>
    <t>Rozpočet:</t>
  </si>
  <si>
    <t>21-026.NT</t>
  </si>
  <si>
    <t>UK-1.LF- Půdní vestava - vybavení nábytkem - typový</t>
  </si>
  <si>
    <t>Univerzita Karlova</t>
  </si>
  <si>
    <t>Ovocný trh 560/5</t>
  </si>
  <si>
    <t>Praha-Staré Město</t>
  </si>
  <si>
    <t>11000</t>
  </si>
  <si>
    <t>00216208</t>
  </si>
  <si>
    <t>CZ00216208</t>
  </si>
  <si>
    <t>Stavba</t>
  </si>
  <si>
    <t>Celkem za stavbu</t>
  </si>
  <si>
    <t>CZK</t>
  </si>
  <si>
    <t>Rekapitulace dílů</t>
  </si>
  <si>
    <t>Typ dílu</t>
  </si>
  <si>
    <t>799</t>
  </si>
  <si>
    <t>Vybavení nábytkem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</si>
  <si>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</si>
  <si>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</si>
  <si>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</si>
  <si>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</si>
  <si>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</si>
  <si>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</si>
  <si>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</si>
  <si>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</si>
  <si>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</si>
  <si>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</si>
  <si>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</si>
  <si>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</si>
  <si>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</si>
  <si>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</si>
  <si>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</si>
  <si>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</si>
  <si>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</si>
  <si>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</si>
  <si>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</si>
  <si>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</si>
  <si>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</si>
  <si>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</si>
  <si>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</si>
  <si>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</si>
  <si>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</si>
  <si>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</si>
  <si>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</si>
  <si>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</si>
  <si>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</si>
  <si>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799001001</t>
  </si>
  <si>
    <t xml:space="preserve">Pracovní stůl s kontejnerem vedle  </t>
  </si>
  <si>
    <t>kus</t>
  </si>
  <si>
    <t>Vlastní</t>
  </si>
  <si>
    <t>Kalkul</t>
  </si>
  <si>
    <t>Práce</t>
  </si>
  <si>
    <t>POL1_</t>
  </si>
  <si>
    <t>kompletní provedení ( dodávka,doprava, přesun, montáž)  dle soupisu nábytku</t>
  </si>
  <si>
    <t>POP</t>
  </si>
  <si>
    <t>S11 : 28</t>
  </si>
  <si>
    <t>VV</t>
  </si>
  <si>
    <t>799001002</t>
  </si>
  <si>
    <t xml:space="preserve">Pracovní stůl s kontejnerem pod  </t>
  </si>
  <si>
    <t>S12 : 4</t>
  </si>
  <si>
    <t>799001003</t>
  </si>
  <si>
    <t>Jídelní stůl, pr.600mm</t>
  </si>
  <si>
    <t>S21 : 2</t>
  </si>
  <si>
    <t>799001004</t>
  </si>
  <si>
    <t>Jídelní stůl 800x800mm</t>
  </si>
  <si>
    <t>S22 : 5</t>
  </si>
  <si>
    <t>799001005</t>
  </si>
  <si>
    <t>Neobsazeno</t>
  </si>
  <si>
    <t>799001006</t>
  </si>
  <si>
    <t>Pracovní židle</t>
  </si>
  <si>
    <t>Z1 : 32</t>
  </si>
  <si>
    <t>799001007</t>
  </si>
  <si>
    <t>Jídelní židle stohovatelná</t>
  </si>
  <si>
    <t>Z2 : 4</t>
  </si>
  <si>
    <t>799001008</t>
  </si>
  <si>
    <t>Konferenční židle stohovatelná</t>
  </si>
  <si>
    <t>Z3 : 10</t>
  </si>
  <si>
    <t>799001009</t>
  </si>
  <si>
    <t>Z4 : 14</t>
  </si>
  <si>
    <t>799001010</t>
  </si>
  <si>
    <t>Kancelářská skříň šatní š.800mm</t>
  </si>
  <si>
    <t>SK11 : 11</t>
  </si>
  <si>
    <t>799001011</t>
  </si>
  <si>
    <t>Kancelářská skříň šatní š.1100 mm</t>
  </si>
  <si>
    <t>SK12 : 4</t>
  </si>
  <si>
    <t>799001012</t>
  </si>
  <si>
    <t>Kancelářská skříň  - regál š. 800 mm</t>
  </si>
  <si>
    <t>SK21 : 45</t>
  </si>
  <si>
    <t>799001013</t>
  </si>
  <si>
    <t>Kancelářská skříň š. 400mm</t>
  </si>
  <si>
    <t>SK22 : 3</t>
  </si>
  <si>
    <t>799001014</t>
  </si>
  <si>
    <t>Kancelářská skříň - regál  š. 800 mm</t>
  </si>
  <si>
    <t>SK23 : 7</t>
  </si>
  <si>
    <t>799001015</t>
  </si>
  <si>
    <t>Kancelářská skříň  š. 400 mm</t>
  </si>
  <si>
    <t>SK24 : 1</t>
  </si>
  <si>
    <t>799001016</t>
  </si>
  <si>
    <t>Kancelářská skříň spisová š. 800 mm</t>
  </si>
  <si>
    <t>SK31 : 2</t>
  </si>
  <si>
    <t>SUM</t>
  </si>
  <si>
    <t>Poznámky uchazeče k zadání</t>
  </si>
  <si>
    <t>POPUZIV</t>
  </si>
  <si>
    <t>END</t>
  </si>
  <si>
    <t xml:space="preserve">Položkový rozpočet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</si>
</sst>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76" t="s">
        <v>40</v>
      </c>
      <c r="B2" s="76"/>
      <c r="C2" s="76"/>
      <c r="D2" s="76"/>
      <c r="E2" s="76"/>
      <c r="F2" s="76"/>
      <c r="G2" s="76"/>
    </row>
  </sheetData>
  <sheetProtection algorithmName="SHA-512" hashValue="Rkmtl/Qu4V61D/NfOJkbsEgugkCZj2LvAOAQEnwg3mbkJBuu0zhvQyTzhv1I4i+HVelOhM3wvwYLKIWZ6rZZgQ==" saltValue="NRyMa81tlT28RRR8c/Xxc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77" t="s">
        <v>149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23</v>
      </c>
      <c r="C2" s="112"/>
      <c r="D2" s="113" t="s">
        <v>47</v>
      </c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44</v>
      </c>
      <c r="E3" s="119" t="s">
        <v>43</v>
      </c>
      <c r="F3" s="120"/>
      <c r="G3" s="120"/>
      <c r="H3" s="120"/>
      <c r="I3" s="120"/>
      <c r="J3" s="121"/>
    </row>
    <row r="4" spans="1:15" ht="23.25" customHeight="1" x14ac:dyDescent="0.2">
      <c r="A4" s="108">
        <v>1290143</v>
      </c>
      <c r="B4" s="122" t="s">
        <v>46</v>
      </c>
      <c r="C4" s="123"/>
      <c r="D4" s="124" t="s">
        <v>42</v>
      </c>
      <c r="E4" s="125" t="s">
        <v>43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22</v>
      </c>
      <c r="D5" s="128" t="s">
        <v>49</v>
      </c>
      <c r="E5" s="91"/>
      <c r="F5" s="91"/>
      <c r="G5" s="91"/>
      <c r="H5" s="18" t="s">
        <v>41</v>
      </c>
      <c r="I5" s="130" t="s">
        <v>53</v>
      </c>
      <c r="J5" s="8"/>
    </row>
    <row r="6" spans="1:15" ht="15.75" customHeight="1" x14ac:dyDescent="0.2">
      <c r="A6" s="2"/>
      <c r="B6" s="28"/>
      <c r="C6" s="55"/>
      <c r="D6" s="110" t="s">
        <v>50</v>
      </c>
      <c r="E6" s="92"/>
      <c r="F6" s="92"/>
      <c r="G6" s="92"/>
      <c r="H6" s="18" t="s">
        <v>35</v>
      </c>
      <c r="I6" s="130" t="s">
        <v>54</v>
      </c>
      <c r="J6" s="8"/>
    </row>
    <row r="7" spans="1:15" ht="15.75" customHeight="1" x14ac:dyDescent="0.2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41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35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86"/>
      <c r="F15" s="86"/>
      <c r="G15" s="87"/>
      <c r="H15" s="87"/>
      <c r="I15" s="87" t="s">
        <v>30</v>
      </c>
      <c r="J15" s="88"/>
    </row>
    <row r="16" spans="1:15" ht="23.25" customHeight="1" x14ac:dyDescent="0.2">
      <c r="A16" s="198" t="s">
        <v>25</v>
      </c>
      <c r="B16" s="38" t="s">
        <v>25</v>
      </c>
      <c r="C16" s="62"/>
      <c r="D16" s="63"/>
      <c r="E16" s="83"/>
      <c r="F16" s="84"/>
      <c r="G16" s="83"/>
      <c r="H16" s="84"/>
      <c r="I16" s="83">
        <f>SUMIF(F49:F49,A16,I49:I49)+SUMIF(F49:F49,"PSU",I49:I49)</f>
        <v>0</v>
      </c>
      <c r="J16" s="85"/>
    </row>
    <row r="17" spans="1:10" ht="23.25" customHeight="1" x14ac:dyDescent="0.2">
      <c r="A17" s="198" t="s">
        <v>26</v>
      </c>
      <c r="B17" s="38" t="s">
        <v>26</v>
      </c>
      <c r="C17" s="62"/>
      <c r="D17" s="63"/>
      <c r="E17" s="83"/>
      <c r="F17" s="84"/>
      <c r="G17" s="83"/>
      <c r="H17" s="84"/>
      <c r="I17" s="83">
        <f>SUMIF(F49:F49,A17,I49:I49)</f>
        <v>0</v>
      </c>
      <c r="J17" s="85"/>
    </row>
    <row r="18" spans="1:10" ht="23.25" customHeight="1" x14ac:dyDescent="0.2">
      <c r="A18" s="198" t="s">
        <v>27</v>
      </c>
      <c r="B18" s="38" t="s">
        <v>27</v>
      </c>
      <c r="C18" s="62"/>
      <c r="D18" s="63"/>
      <c r="E18" s="83"/>
      <c r="F18" s="84"/>
      <c r="G18" s="83"/>
      <c r="H18" s="84"/>
      <c r="I18" s="83">
        <f>SUMIF(F49:F49,A18,I49:I49)</f>
        <v>0</v>
      </c>
      <c r="J18" s="85"/>
    </row>
    <row r="19" spans="1:10" ht="23.25" customHeight="1" x14ac:dyDescent="0.2">
      <c r="A19" s="198" t="s">
        <v>62</v>
      </c>
      <c r="B19" s="38" t="s">
        <v>28</v>
      </c>
      <c r="C19" s="62"/>
      <c r="D19" s="63"/>
      <c r="E19" s="83"/>
      <c r="F19" s="84"/>
      <c r="G19" s="83"/>
      <c r="H19" s="84"/>
      <c r="I19" s="83">
        <f>SUMIF(F49:F49,A19,I49:I49)</f>
        <v>0</v>
      </c>
      <c r="J19" s="85"/>
    </row>
    <row r="20" spans="1:10" ht="23.25" customHeight="1" x14ac:dyDescent="0.2">
      <c r="A20" s="198" t="s">
        <v>63</v>
      </c>
      <c r="B20" s="38" t="s">
        <v>29</v>
      </c>
      <c r="C20" s="62"/>
      <c r="D20" s="63"/>
      <c r="E20" s="83"/>
      <c r="F20" s="84"/>
      <c r="G20" s="83"/>
      <c r="H20" s="84"/>
      <c r="I20" s="83">
        <f>SUMIF(F49:F49,A20,I49:I49)</f>
        <v>0</v>
      </c>
      <c r="J20" s="85"/>
    </row>
    <row r="21" spans="1:10" ht="23.25" customHeight="1" x14ac:dyDescent="0.2">
      <c r="A21" s="2"/>
      <c r="B21" s="48" t="s">
        <v>30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24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36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38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55</v>
      </c>
      <c r="C39" s="150"/>
      <c r="D39" s="150"/>
      <c r="E39" s="150"/>
      <c r="F39" s="151">
        <f>'01 typový nábytek'!AE57</f>
        <v>0</v>
      </c>
      <c r="G39" s="152">
        <f>'01 typový nábytek'!AF57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 t="s">
        <v>44</v>
      </c>
      <c r="C40" s="156" t="s">
        <v>43</v>
      </c>
      <c r="D40" s="156"/>
      <c r="E40" s="156"/>
      <c r="F40" s="157">
        <f>'01 typový nábytek'!AE57</f>
        <v>0</v>
      </c>
      <c r="G40" s="158">
        <f>'01 typový nábytek'!AF57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3</v>
      </c>
      <c r="B41" s="160" t="s">
        <v>42</v>
      </c>
      <c r="C41" s="150" t="s">
        <v>43</v>
      </c>
      <c r="D41" s="150"/>
      <c r="E41" s="150"/>
      <c r="F41" s="161">
        <f>'01 typový nábytek'!AE57</f>
        <v>0</v>
      </c>
      <c r="G41" s="153">
        <f>'01 typový nábytek'!AF57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9"/>
      <c r="B42" s="162" t="s">
        <v>56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 x14ac:dyDescent="0.25">
      <c r="B46" s="178" t="s">
        <v>58</v>
      </c>
    </row>
    <row r="48" spans="1:10" ht="25.5" customHeight="1" x14ac:dyDescent="0.2">
      <c r="A48" s="180"/>
      <c r="B48" s="183" t="s">
        <v>17</v>
      </c>
      <c r="C48" s="183" t="s">
        <v>5</v>
      </c>
      <c r="D48" s="184"/>
      <c r="E48" s="184"/>
      <c r="F48" s="185" t="s">
        <v>59</v>
      </c>
      <c r="G48" s="185"/>
      <c r="H48" s="185"/>
      <c r="I48" s="185" t="s">
        <v>30</v>
      </c>
      <c r="J48" s="185" t="s">
        <v>0</v>
      </c>
    </row>
    <row r="49" spans="1:10" ht="36.75" customHeight="1" x14ac:dyDescent="0.2">
      <c r="A49" s="181"/>
      <c r="B49" s="186" t="s">
        <v>60</v>
      </c>
      <c r="C49" s="187" t="s">
        <v>61</v>
      </c>
      <c r="D49" s="188"/>
      <c r="E49" s="188"/>
      <c r="F49" s="194" t="s">
        <v>26</v>
      </c>
      <c r="G49" s="195"/>
      <c r="H49" s="195"/>
      <c r="I49" s="195">
        <f>'01 typový nábytek'!G8</f>
        <v>0</v>
      </c>
      <c r="J49" s="192" t="str">
        <f>IF(I50=0,"",I49/I50*100)</f>
        <v/>
      </c>
    </row>
    <row r="50" spans="1:10" ht="25.5" customHeight="1" x14ac:dyDescent="0.2">
      <c r="A50" s="182"/>
      <c r="B50" s="189" t="s">
        <v>1</v>
      </c>
      <c r="C50" s="190"/>
      <c r="D50" s="191"/>
      <c r="E50" s="191"/>
      <c r="F50" s="196"/>
      <c r="G50" s="197"/>
      <c r="H50" s="197"/>
      <c r="I50" s="197">
        <f>I49</f>
        <v>0</v>
      </c>
      <c r="J50" s="193" t="str">
        <f>J49</f>
        <v/>
      </c>
    </row>
    <row r="51" spans="1:10" x14ac:dyDescent="0.2">
      <c r="F51" s="137"/>
      <c r="G51" s="137"/>
      <c r="H51" s="137"/>
      <c r="I51" s="137"/>
      <c r="J51" s="138"/>
    </row>
    <row r="52" spans="1:10" x14ac:dyDescent="0.2">
      <c r="F52" s="137"/>
      <c r="G52" s="137"/>
      <c r="H52" s="137"/>
      <c r="I52" s="137"/>
      <c r="J52" s="138"/>
    </row>
    <row r="53" spans="1:10" x14ac:dyDescent="0.2">
      <c r="F53" s="137"/>
      <c r="G53" s="137"/>
      <c r="H53" s="137"/>
      <c r="I53" s="137"/>
      <c r="J53" s="138"/>
    </row>
  </sheetData>
  <sheetProtection algorithmName="SHA-512" hashValue="jajK31DwjBwlE5Qz9kim/bgZjAFZmJG6znDSXvY/cKd1LevgI2SA/3Lk6vOlALFss8PeGzpbSKNtRa00Z3kgPw==" saltValue="W/eFmHzS8p6zKPNVAKcJg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bVz2zOg+BwVf2l2QRH2v59uhNygpuGTyTpPF4A6S/HM1CrGolS+bVE8PxSZP1Z6SYjh35uVG/+2Ubl9QGrcfYQ==" saltValue="RFTAW4JJSQuuIPT+tdbF5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G1" t="s">
        <v>64</v>
      </c>
    </row>
    <row r="2" spans="1:60" ht="24.95" customHeight="1" x14ac:dyDescent="0.2">
      <c r="A2" s="200" t="s">
        <v>7</v>
      </c>
      <c r="B2" s="49" t="s">
        <v>47</v>
      </c>
      <c r="C2" s="203" t="s">
        <v>48</v>
      </c>
      <c r="D2" s="201"/>
      <c r="E2" s="201"/>
      <c r="F2" s="201"/>
      <c r="G2" s="202"/>
      <c r="AG2" t="s">
        <v>65</v>
      </c>
    </row>
    <row r="3" spans="1:60" ht="24.95" customHeight="1" x14ac:dyDescent="0.2">
      <c r="A3" s="200" t="s">
        <v>8</v>
      </c>
      <c r="B3" s="49" t="s">
        <v>44</v>
      </c>
      <c r="C3" s="203" t="s">
        <v>43</v>
      </c>
      <c r="D3" s="201"/>
      <c r="E3" s="201"/>
      <c r="F3" s="201"/>
      <c r="G3" s="202"/>
      <c r="AC3" s="179" t="s">
        <v>65</v>
      </c>
      <c r="AG3" t="s">
        <v>66</v>
      </c>
    </row>
    <row r="4" spans="1:60" ht="24.95" customHeight="1" x14ac:dyDescent="0.2">
      <c r="A4" s="204" t="s">
        <v>9</v>
      </c>
      <c r="B4" s="205" t="s">
        <v>42</v>
      </c>
      <c r="C4" s="206" t="s">
        <v>43</v>
      </c>
      <c r="D4" s="207"/>
      <c r="E4" s="207"/>
      <c r="F4" s="207"/>
      <c r="G4" s="208"/>
      <c r="AG4" t="s">
        <v>67</v>
      </c>
    </row>
    <row r="5" spans="1:60" x14ac:dyDescent="0.2">
      <c r="D5" s="10"/>
    </row>
    <row r="6" spans="1:60" ht="38.25" x14ac:dyDescent="0.2">
      <c r="A6" s="210" t="s">
        <v>68</v>
      </c>
      <c r="B6" s="212" t="s">
        <v>69</v>
      </c>
      <c r="C6" s="212" t="s">
        <v>70</v>
      </c>
      <c r="D6" s="211" t="s">
        <v>71</v>
      </c>
      <c r="E6" s="210" t="s">
        <v>72</v>
      </c>
      <c r="F6" s="209" t="s">
        <v>73</v>
      </c>
      <c r="G6" s="210" t="s">
        <v>30</v>
      </c>
      <c r="H6" s="213" t="s">
        <v>31</v>
      </c>
      <c r="I6" s="213" t="s">
        <v>74</v>
      </c>
      <c r="J6" s="213" t="s">
        <v>32</v>
      </c>
      <c r="K6" s="213" t="s">
        <v>75</v>
      </c>
      <c r="L6" s="213" t="s">
        <v>76</v>
      </c>
      <c r="M6" s="213" t="s">
        <v>77</v>
      </c>
      <c r="N6" s="213" t="s">
        <v>78</v>
      </c>
      <c r="O6" s="213" t="s">
        <v>79</v>
      </c>
      <c r="P6" s="213" t="s">
        <v>80</v>
      </c>
      <c r="Q6" s="213" t="s">
        <v>81</v>
      </c>
      <c r="R6" s="213" t="s">
        <v>82</v>
      </c>
      <c r="S6" s="213" t="s">
        <v>83</v>
      </c>
      <c r="T6" s="213" t="s">
        <v>84</v>
      </c>
      <c r="U6" s="213" t="s">
        <v>85</v>
      </c>
      <c r="V6" s="213" t="s">
        <v>86</v>
      </c>
      <c r="W6" s="213" t="s">
        <v>87</v>
      </c>
      <c r="X6" s="213" t="s">
        <v>88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40" t="s">
        <v>89</v>
      </c>
      <c r="B8" s="241" t="s">
        <v>60</v>
      </c>
      <c r="C8" s="254" t="s">
        <v>61</v>
      </c>
      <c r="D8" s="242"/>
      <c r="E8" s="243"/>
      <c r="F8" s="244"/>
      <c r="G8" s="245">
        <f>SUMIF(AG9:AG55,"&lt;&gt;NOR",G9:G55)</f>
        <v>0</v>
      </c>
      <c r="H8" s="239"/>
      <c r="I8" s="239">
        <f>SUM(I9:I55)</f>
        <v>0</v>
      </c>
      <c r="J8" s="239"/>
      <c r="K8" s="239">
        <f>SUM(K9:K55)</f>
        <v>0</v>
      </c>
      <c r="L8" s="239"/>
      <c r="M8" s="239">
        <f>SUM(M9:M55)</f>
        <v>0</v>
      </c>
      <c r="N8" s="238"/>
      <c r="O8" s="238">
        <f>SUM(O9:O55)</f>
        <v>0</v>
      </c>
      <c r="P8" s="238"/>
      <c r="Q8" s="238">
        <f>SUM(Q9:Q55)</f>
        <v>0</v>
      </c>
      <c r="R8" s="239"/>
      <c r="S8" s="239"/>
      <c r="T8" s="239"/>
      <c r="U8" s="239"/>
      <c r="V8" s="239">
        <f>SUM(V9:V55)</f>
        <v>0</v>
      </c>
      <c r="W8" s="239"/>
      <c r="X8" s="239"/>
      <c r="AG8" t="s">
        <v>90</v>
      </c>
    </row>
    <row r="9" spans="1:60" outlineLevel="1" x14ac:dyDescent="0.2">
      <c r="A9" s="247">
        <v>1</v>
      </c>
      <c r="B9" s="248" t="s">
        <v>91</v>
      </c>
      <c r="C9" s="255" t="s">
        <v>92</v>
      </c>
      <c r="D9" s="249" t="s">
        <v>93</v>
      </c>
      <c r="E9" s="250">
        <v>28</v>
      </c>
      <c r="F9" s="251"/>
      <c r="G9" s="252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4"/>
      <c r="S9" s="234" t="s">
        <v>94</v>
      </c>
      <c r="T9" s="234" t="s">
        <v>95</v>
      </c>
      <c r="U9" s="234">
        <v>0</v>
      </c>
      <c r="V9" s="234">
        <f>ROUND(E9*U9,2)</f>
        <v>0</v>
      </c>
      <c r="W9" s="234"/>
      <c r="X9" s="234" t="s">
        <v>96</v>
      </c>
      <c r="Y9" s="214"/>
      <c r="Z9" s="214"/>
      <c r="AA9" s="214"/>
      <c r="AB9" s="214"/>
      <c r="AC9" s="214"/>
      <c r="AD9" s="214"/>
      <c r="AE9" s="214"/>
      <c r="AF9" s="214"/>
      <c r="AG9" s="214" t="s">
        <v>97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56" t="s">
        <v>98</v>
      </c>
      <c r="D10" s="253"/>
      <c r="E10" s="253"/>
      <c r="F10" s="253"/>
      <c r="G10" s="253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99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57" t="s">
        <v>100</v>
      </c>
      <c r="D11" s="236"/>
      <c r="E11" s="237">
        <v>28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101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7">
        <v>2</v>
      </c>
      <c r="B12" s="248" t="s">
        <v>102</v>
      </c>
      <c r="C12" s="255" t="s">
        <v>103</v>
      </c>
      <c r="D12" s="249" t="s">
        <v>93</v>
      </c>
      <c r="E12" s="250">
        <v>4</v>
      </c>
      <c r="F12" s="251"/>
      <c r="G12" s="252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4"/>
      <c r="S12" s="234" t="s">
        <v>94</v>
      </c>
      <c r="T12" s="234" t="s">
        <v>95</v>
      </c>
      <c r="U12" s="234">
        <v>0</v>
      </c>
      <c r="V12" s="234">
        <f>ROUND(E12*U12,2)</f>
        <v>0</v>
      </c>
      <c r="W12" s="234"/>
      <c r="X12" s="234" t="s">
        <v>96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97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56" t="s">
        <v>98</v>
      </c>
      <c r="D13" s="253"/>
      <c r="E13" s="253"/>
      <c r="F13" s="253"/>
      <c r="G13" s="253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99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57" t="s">
        <v>104</v>
      </c>
      <c r="D14" s="236"/>
      <c r="E14" s="237">
        <v>4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101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7">
        <v>3</v>
      </c>
      <c r="B15" s="248" t="s">
        <v>105</v>
      </c>
      <c r="C15" s="255" t="s">
        <v>106</v>
      </c>
      <c r="D15" s="249" t="s">
        <v>93</v>
      </c>
      <c r="E15" s="250">
        <v>2</v>
      </c>
      <c r="F15" s="251"/>
      <c r="G15" s="252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4"/>
      <c r="S15" s="234" t="s">
        <v>94</v>
      </c>
      <c r="T15" s="234" t="s">
        <v>95</v>
      </c>
      <c r="U15" s="234">
        <v>0</v>
      </c>
      <c r="V15" s="234">
        <f>ROUND(E15*U15,2)</f>
        <v>0</v>
      </c>
      <c r="W15" s="234"/>
      <c r="X15" s="234" t="s">
        <v>96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97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56" t="s">
        <v>98</v>
      </c>
      <c r="D16" s="253"/>
      <c r="E16" s="253"/>
      <c r="F16" s="253"/>
      <c r="G16" s="253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99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57" t="s">
        <v>107</v>
      </c>
      <c r="D17" s="236"/>
      <c r="E17" s="237">
        <v>2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101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7">
        <v>4</v>
      </c>
      <c r="B18" s="248" t="s">
        <v>108</v>
      </c>
      <c r="C18" s="255" t="s">
        <v>109</v>
      </c>
      <c r="D18" s="249" t="s">
        <v>93</v>
      </c>
      <c r="E18" s="250">
        <v>5</v>
      </c>
      <c r="F18" s="251"/>
      <c r="G18" s="252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4"/>
      <c r="S18" s="234" t="s">
        <v>94</v>
      </c>
      <c r="T18" s="234" t="s">
        <v>95</v>
      </c>
      <c r="U18" s="234">
        <v>0</v>
      </c>
      <c r="V18" s="234">
        <f>ROUND(E18*U18,2)</f>
        <v>0</v>
      </c>
      <c r="W18" s="234"/>
      <c r="X18" s="234" t="s">
        <v>96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97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56" t="s">
        <v>98</v>
      </c>
      <c r="D19" s="253"/>
      <c r="E19" s="253"/>
      <c r="F19" s="253"/>
      <c r="G19" s="253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99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57" t="s">
        <v>110</v>
      </c>
      <c r="D20" s="236"/>
      <c r="E20" s="237">
        <v>5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101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47">
        <v>5</v>
      </c>
      <c r="B21" s="248" t="s">
        <v>111</v>
      </c>
      <c r="C21" s="255" t="s">
        <v>112</v>
      </c>
      <c r="D21" s="249"/>
      <c r="E21" s="250">
        <v>0</v>
      </c>
      <c r="F21" s="251"/>
      <c r="G21" s="252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4"/>
      <c r="S21" s="234" t="s">
        <v>94</v>
      </c>
      <c r="T21" s="234" t="s">
        <v>95</v>
      </c>
      <c r="U21" s="234">
        <v>0</v>
      </c>
      <c r="V21" s="234">
        <f>ROUND(E21*U21,2)</f>
        <v>0</v>
      </c>
      <c r="W21" s="234"/>
      <c r="X21" s="234" t="s">
        <v>96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97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56" t="s">
        <v>98</v>
      </c>
      <c r="D22" s="253"/>
      <c r="E22" s="253"/>
      <c r="F22" s="253"/>
      <c r="G22" s="253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99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7">
        <v>6</v>
      </c>
      <c r="B23" s="248" t="s">
        <v>113</v>
      </c>
      <c r="C23" s="255" t="s">
        <v>114</v>
      </c>
      <c r="D23" s="249" t="s">
        <v>93</v>
      </c>
      <c r="E23" s="250">
        <v>32</v>
      </c>
      <c r="F23" s="251"/>
      <c r="G23" s="252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4"/>
      <c r="S23" s="234" t="s">
        <v>94</v>
      </c>
      <c r="T23" s="234" t="s">
        <v>95</v>
      </c>
      <c r="U23" s="234">
        <v>0</v>
      </c>
      <c r="V23" s="234">
        <f>ROUND(E23*U23,2)</f>
        <v>0</v>
      </c>
      <c r="W23" s="234"/>
      <c r="X23" s="234" t="s">
        <v>96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97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56" t="s">
        <v>98</v>
      </c>
      <c r="D24" s="253"/>
      <c r="E24" s="253"/>
      <c r="F24" s="253"/>
      <c r="G24" s="253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99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57" t="s">
        <v>115</v>
      </c>
      <c r="D25" s="236"/>
      <c r="E25" s="237">
        <v>32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101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7">
        <v>7</v>
      </c>
      <c r="B26" s="248" t="s">
        <v>116</v>
      </c>
      <c r="C26" s="255" t="s">
        <v>117</v>
      </c>
      <c r="D26" s="249" t="s">
        <v>93</v>
      </c>
      <c r="E26" s="250">
        <v>4</v>
      </c>
      <c r="F26" s="251"/>
      <c r="G26" s="252">
        <f>ROUND(E26*F26,2)</f>
        <v>0</v>
      </c>
      <c r="H26" s="235"/>
      <c r="I26" s="234">
        <f>ROUND(E26*H26,2)</f>
        <v>0</v>
      </c>
      <c r="J26" s="235"/>
      <c r="K26" s="234">
        <f>ROUND(E26*J26,2)</f>
        <v>0</v>
      </c>
      <c r="L26" s="234">
        <v>21</v>
      </c>
      <c r="M26" s="234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4"/>
      <c r="S26" s="234" t="s">
        <v>94</v>
      </c>
      <c r="T26" s="234" t="s">
        <v>95</v>
      </c>
      <c r="U26" s="234">
        <v>0</v>
      </c>
      <c r="V26" s="234">
        <f>ROUND(E26*U26,2)</f>
        <v>0</v>
      </c>
      <c r="W26" s="234"/>
      <c r="X26" s="234" t="s">
        <v>96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97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56" t="s">
        <v>98</v>
      </c>
      <c r="D27" s="253"/>
      <c r="E27" s="253"/>
      <c r="F27" s="253"/>
      <c r="G27" s="253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99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57" t="s">
        <v>118</v>
      </c>
      <c r="D28" s="236"/>
      <c r="E28" s="237">
        <v>4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101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7">
        <v>8</v>
      </c>
      <c r="B29" s="248" t="s">
        <v>119</v>
      </c>
      <c r="C29" s="255" t="s">
        <v>120</v>
      </c>
      <c r="D29" s="249" t="s">
        <v>93</v>
      </c>
      <c r="E29" s="250">
        <v>10</v>
      </c>
      <c r="F29" s="251"/>
      <c r="G29" s="252">
        <f>ROUND(E29*F29,2)</f>
        <v>0</v>
      </c>
      <c r="H29" s="235"/>
      <c r="I29" s="234">
        <f>ROUND(E29*H29,2)</f>
        <v>0</v>
      </c>
      <c r="J29" s="235"/>
      <c r="K29" s="234">
        <f>ROUND(E29*J29,2)</f>
        <v>0</v>
      </c>
      <c r="L29" s="234">
        <v>21</v>
      </c>
      <c r="M29" s="234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4"/>
      <c r="S29" s="234" t="s">
        <v>94</v>
      </c>
      <c r="T29" s="234" t="s">
        <v>95</v>
      </c>
      <c r="U29" s="234">
        <v>0</v>
      </c>
      <c r="V29" s="234">
        <f>ROUND(E29*U29,2)</f>
        <v>0</v>
      </c>
      <c r="W29" s="234"/>
      <c r="X29" s="234" t="s">
        <v>96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97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56" t="s">
        <v>98</v>
      </c>
      <c r="D30" s="253"/>
      <c r="E30" s="253"/>
      <c r="F30" s="253"/>
      <c r="G30" s="253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99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57" t="s">
        <v>121</v>
      </c>
      <c r="D31" s="236"/>
      <c r="E31" s="237">
        <v>10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101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7">
        <v>9</v>
      </c>
      <c r="B32" s="248" t="s">
        <v>122</v>
      </c>
      <c r="C32" s="255" t="s">
        <v>117</v>
      </c>
      <c r="D32" s="249" t="s">
        <v>93</v>
      </c>
      <c r="E32" s="250">
        <v>14</v>
      </c>
      <c r="F32" s="251"/>
      <c r="G32" s="252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21</v>
      </c>
      <c r="M32" s="234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4"/>
      <c r="S32" s="234" t="s">
        <v>94</v>
      </c>
      <c r="T32" s="234" t="s">
        <v>95</v>
      </c>
      <c r="U32" s="234">
        <v>0</v>
      </c>
      <c r="V32" s="234">
        <f>ROUND(E32*U32,2)</f>
        <v>0</v>
      </c>
      <c r="W32" s="234"/>
      <c r="X32" s="234" t="s">
        <v>96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97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56" t="s">
        <v>98</v>
      </c>
      <c r="D33" s="253"/>
      <c r="E33" s="253"/>
      <c r="F33" s="253"/>
      <c r="G33" s="253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99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57" t="s">
        <v>123</v>
      </c>
      <c r="D34" s="236"/>
      <c r="E34" s="237">
        <v>14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101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7">
        <v>10</v>
      </c>
      <c r="B35" s="248" t="s">
        <v>124</v>
      </c>
      <c r="C35" s="255" t="s">
        <v>125</v>
      </c>
      <c r="D35" s="249" t="s">
        <v>93</v>
      </c>
      <c r="E35" s="250">
        <v>11</v>
      </c>
      <c r="F35" s="251"/>
      <c r="G35" s="252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21</v>
      </c>
      <c r="M35" s="234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4"/>
      <c r="S35" s="234" t="s">
        <v>94</v>
      </c>
      <c r="T35" s="234" t="s">
        <v>95</v>
      </c>
      <c r="U35" s="234">
        <v>0</v>
      </c>
      <c r="V35" s="234">
        <f>ROUND(E35*U35,2)</f>
        <v>0</v>
      </c>
      <c r="W35" s="234"/>
      <c r="X35" s="234" t="s">
        <v>96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97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56" t="s">
        <v>98</v>
      </c>
      <c r="D36" s="253"/>
      <c r="E36" s="253"/>
      <c r="F36" s="253"/>
      <c r="G36" s="253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99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57" t="s">
        <v>126</v>
      </c>
      <c r="D37" s="236"/>
      <c r="E37" s="237">
        <v>11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101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47">
        <v>11</v>
      </c>
      <c r="B38" s="248" t="s">
        <v>127</v>
      </c>
      <c r="C38" s="255" t="s">
        <v>128</v>
      </c>
      <c r="D38" s="249" t="s">
        <v>93</v>
      </c>
      <c r="E38" s="250">
        <v>4</v>
      </c>
      <c r="F38" s="251"/>
      <c r="G38" s="252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4"/>
      <c r="S38" s="234" t="s">
        <v>94</v>
      </c>
      <c r="T38" s="234" t="s">
        <v>95</v>
      </c>
      <c r="U38" s="234">
        <v>0</v>
      </c>
      <c r="V38" s="234">
        <f>ROUND(E38*U38,2)</f>
        <v>0</v>
      </c>
      <c r="W38" s="234"/>
      <c r="X38" s="234" t="s">
        <v>96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97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56" t="s">
        <v>98</v>
      </c>
      <c r="D39" s="253"/>
      <c r="E39" s="253"/>
      <c r="F39" s="253"/>
      <c r="G39" s="253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99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57" t="s">
        <v>129</v>
      </c>
      <c r="D40" s="236"/>
      <c r="E40" s="237">
        <v>4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101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7">
        <v>12</v>
      </c>
      <c r="B41" s="248" t="s">
        <v>130</v>
      </c>
      <c r="C41" s="255" t="s">
        <v>131</v>
      </c>
      <c r="D41" s="249" t="s">
        <v>93</v>
      </c>
      <c r="E41" s="250">
        <v>45</v>
      </c>
      <c r="F41" s="251"/>
      <c r="G41" s="252">
        <f>ROUND(E41*F41,2)</f>
        <v>0</v>
      </c>
      <c r="H41" s="235"/>
      <c r="I41" s="234">
        <f>ROUND(E41*H41,2)</f>
        <v>0</v>
      </c>
      <c r="J41" s="235"/>
      <c r="K41" s="234">
        <f>ROUND(E41*J41,2)</f>
        <v>0</v>
      </c>
      <c r="L41" s="234">
        <v>21</v>
      </c>
      <c r="M41" s="234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4"/>
      <c r="S41" s="234" t="s">
        <v>94</v>
      </c>
      <c r="T41" s="234" t="s">
        <v>95</v>
      </c>
      <c r="U41" s="234">
        <v>0</v>
      </c>
      <c r="V41" s="234">
        <f>ROUND(E41*U41,2)</f>
        <v>0</v>
      </c>
      <c r="W41" s="234"/>
      <c r="X41" s="234" t="s">
        <v>96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97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56" t="s">
        <v>98</v>
      </c>
      <c r="D42" s="253"/>
      <c r="E42" s="253"/>
      <c r="F42" s="253"/>
      <c r="G42" s="253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99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57" t="s">
        <v>132</v>
      </c>
      <c r="D43" s="236"/>
      <c r="E43" s="237">
        <v>45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101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7">
        <v>13</v>
      </c>
      <c r="B44" s="248" t="s">
        <v>133</v>
      </c>
      <c r="C44" s="255" t="s">
        <v>134</v>
      </c>
      <c r="D44" s="249" t="s">
        <v>93</v>
      </c>
      <c r="E44" s="250">
        <v>3</v>
      </c>
      <c r="F44" s="251"/>
      <c r="G44" s="252">
        <f>ROUND(E44*F44,2)</f>
        <v>0</v>
      </c>
      <c r="H44" s="235"/>
      <c r="I44" s="234">
        <f>ROUND(E44*H44,2)</f>
        <v>0</v>
      </c>
      <c r="J44" s="235"/>
      <c r="K44" s="234">
        <f>ROUND(E44*J44,2)</f>
        <v>0</v>
      </c>
      <c r="L44" s="234">
        <v>21</v>
      </c>
      <c r="M44" s="234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4"/>
      <c r="S44" s="234" t="s">
        <v>94</v>
      </c>
      <c r="T44" s="234" t="s">
        <v>95</v>
      </c>
      <c r="U44" s="234">
        <v>0</v>
      </c>
      <c r="V44" s="234">
        <f>ROUND(E44*U44,2)</f>
        <v>0</v>
      </c>
      <c r="W44" s="234"/>
      <c r="X44" s="234" t="s">
        <v>96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97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56" t="s">
        <v>98</v>
      </c>
      <c r="D45" s="253"/>
      <c r="E45" s="253"/>
      <c r="F45" s="253"/>
      <c r="G45" s="253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99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57" t="s">
        <v>135</v>
      </c>
      <c r="D46" s="236"/>
      <c r="E46" s="237">
        <v>3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101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47">
        <v>14</v>
      </c>
      <c r="B47" s="248" t="s">
        <v>136</v>
      </c>
      <c r="C47" s="255" t="s">
        <v>137</v>
      </c>
      <c r="D47" s="249" t="s">
        <v>93</v>
      </c>
      <c r="E47" s="250">
        <v>7</v>
      </c>
      <c r="F47" s="251"/>
      <c r="G47" s="252">
        <f>ROUND(E47*F47,2)</f>
        <v>0</v>
      </c>
      <c r="H47" s="235"/>
      <c r="I47" s="234">
        <f>ROUND(E47*H47,2)</f>
        <v>0</v>
      </c>
      <c r="J47" s="235"/>
      <c r="K47" s="234">
        <f>ROUND(E47*J47,2)</f>
        <v>0</v>
      </c>
      <c r="L47" s="234">
        <v>21</v>
      </c>
      <c r="M47" s="234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4"/>
      <c r="S47" s="234" t="s">
        <v>94</v>
      </c>
      <c r="T47" s="234" t="s">
        <v>95</v>
      </c>
      <c r="U47" s="234">
        <v>0</v>
      </c>
      <c r="V47" s="234">
        <f>ROUND(E47*U47,2)</f>
        <v>0</v>
      </c>
      <c r="W47" s="234"/>
      <c r="X47" s="234" t="s">
        <v>96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97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56" t="s">
        <v>98</v>
      </c>
      <c r="D48" s="253"/>
      <c r="E48" s="253"/>
      <c r="F48" s="253"/>
      <c r="G48" s="253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99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57" t="s">
        <v>138</v>
      </c>
      <c r="D49" s="236"/>
      <c r="E49" s="237">
        <v>7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101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7">
        <v>15</v>
      </c>
      <c r="B50" s="248" t="s">
        <v>139</v>
      </c>
      <c r="C50" s="255" t="s">
        <v>140</v>
      </c>
      <c r="D50" s="249" t="s">
        <v>93</v>
      </c>
      <c r="E50" s="250">
        <v>1</v>
      </c>
      <c r="F50" s="251"/>
      <c r="G50" s="252">
        <f>ROUND(E50*F50,2)</f>
        <v>0</v>
      </c>
      <c r="H50" s="235"/>
      <c r="I50" s="234">
        <f>ROUND(E50*H50,2)</f>
        <v>0</v>
      </c>
      <c r="J50" s="235"/>
      <c r="K50" s="234">
        <f>ROUND(E50*J50,2)</f>
        <v>0</v>
      </c>
      <c r="L50" s="234">
        <v>21</v>
      </c>
      <c r="M50" s="234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4"/>
      <c r="S50" s="234" t="s">
        <v>94</v>
      </c>
      <c r="T50" s="234" t="s">
        <v>95</v>
      </c>
      <c r="U50" s="234">
        <v>0</v>
      </c>
      <c r="V50" s="234">
        <f>ROUND(E50*U50,2)</f>
        <v>0</v>
      </c>
      <c r="W50" s="234"/>
      <c r="X50" s="234" t="s">
        <v>96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97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56" t="s">
        <v>98</v>
      </c>
      <c r="D51" s="253"/>
      <c r="E51" s="253"/>
      <c r="F51" s="253"/>
      <c r="G51" s="253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99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57" t="s">
        <v>141</v>
      </c>
      <c r="D52" s="236"/>
      <c r="E52" s="237">
        <v>1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101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47">
        <v>16</v>
      </c>
      <c r="B53" s="248" t="s">
        <v>142</v>
      </c>
      <c r="C53" s="255" t="s">
        <v>143</v>
      </c>
      <c r="D53" s="249" t="s">
        <v>93</v>
      </c>
      <c r="E53" s="250">
        <v>2</v>
      </c>
      <c r="F53" s="251"/>
      <c r="G53" s="252">
        <f>ROUND(E53*F53,2)</f>
        <v>0</v>
      </c>
      <c r="H53" s="235"/>
      <c r="I53" s="234">
        <f>ROUND(E53*H53,2)</f>
        <v>0</v>
      </c>
      <c r="J53" s="235"/>
      <c r="K53" s="234">
        <f>ROUND(E53*J53,2)</f>
        <v>0</v>
      </c>
      <c r="L53" s="234">
        <v>21</v>
      </c>
      <c r="M53" s="234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4"/>
      <c r="S53" s="234" t="s">
        <v>94</v>
      </c>
      <c r="T53" s="234" t="s">
        <v>95</v>
      </c>
      <c r="U53" s="234">
        <v>0</v>
      </c>
      <c r="V53" s="234">
        <f>ROUND(E53*U53,2)</f>
        <v>0</v>
      </c>
      <c r="W53" s="234"/>
      <c r="X53" s="234" t="s">
        <v>96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97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56" t="s">
        <v>98</v>
      </c>
      <c r="D54" s="253"/>
      <c r="E54" s="253"/>
      <c r="F54" s="253"/>
      <c r="G54" s="253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99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57" t="s">
        <v>144</v>
      </c>
      <c r="D55" s="236"/>
      <c r="E55" s="237">
        <v>2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101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x14ac:dyDescent="0.2">
      <c r="A56" s="3"/>
      <c r="B56" s="4"/>
      <c r="C56" s="258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76</v>
      </c>
    </row>
    <row r="57" spans="1:60" x14ac:dyDescent="0.2">
      <c r="A57" s="217"/>
      <c r="B57" s="218" t="s">
        <v>30</v>
      </c>
      <c r="C57" s="259"/>
      <c r="D57" s="219"/>
      <c r="E57" s="220"/>
      <c r="F57" s="220"/>
      <c r="G57" s="246">
        <f>G8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145</v>
      </c>
    </row>
    <row r="58" spans="1:60" x14ac:dyDescent="0.2">
      <c r="A58" s="3"/>
      <c r="B58" s="4"/>
      <c r="C58" s="25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3"/>
      <c r="B59" s="4"/>
      <c r="C59" s="25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21" t="s">
        <v>146</v>
      </c>
      <c r="B60" s="221"/>
      <c r="C60" s="260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22"/>
      <c r="B61" s="223"/>
      <c r="C61" s="261"/>
      <c r="D61" s="223"/>
      <c r="E61" s="223"/>
      <c r="F61" s="223"/>
      <c r="G61" s="22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147</v>
      </c>
    </row>
    <row r="62" spans="1:60" x14ac:dyDescent="0.2">
      <c r="A62" s="225"/>
      <c r="B62" s="226"/>
      <c r="C62" s="262"/>
      <c r="D62" s="226"/>
      <c r="E62" s="226"/>
      <c r="F62" s="226"/>
      <c r="G62" s="22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25"/>
      <c r="B63" s="226"/>
      <c r="C63" s="262"/>
      <c r="D63" s="226"/>
      <c r="E63" s="226"/>
      <c r="F63" s="226"/>
      <c r="G63" s="22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25"/>
      <c r="B64" s="226"/>
      <c r="C64" s="262"/>
      <c r="D64" s="226"/>
      <c r="E64" s="226"/>
      <c r="F64" s="226"/>
      <c r="G64" s="22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28"/>
      <c r="B65" s="229"/>
      <c r="C65" s="263"/>
      <c r="D65" s="229"/>
      <c r="E65" s="229"/>
      <c r="F65" s="229"/>
      <c r="G65" s="23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25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C67" s="264"/>
      <c r="D67" s="10"/>
      <c r="AG67" t="s">
        <v>148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obGOQ0MnbXTmouWcZDLjH/W1oUwiq5Ouvrspl4GzVtoFFZDJg+69u3UIBbRYhFSYn+p6QxLVLdNahPaaEE0Q==" saltValue="roWDVAwbzcvdAJEIqf1T6g==" spinCount="100000" sheet="1"/>
  <mergeCells count="22">
    <mergeCell ref="C39:G39"/>
    <mergeCell ref="C42:G42"/>
    <mergeCell ref="C45:G45"/>
    <mergeCell ref="C48:G48"/>
    <mergeCell ref="C51:G51"/>
    <mergeCell ref="C54:G54"/>
    <mergeCell ref="C22:G22"/>
    <mergeCell ref="C24:G24"/>
    <mergeCell ref="C27:G27"/>
    <mergeCell ref="C30:G30"/>
    <mergeCell ref="C33:G33"/>
    <mergeCell ref="C36:G36"/>
    <mergeCell ref="A1:G1"/>
    <mergeCell ref="C2:G2"/>
    <mergeCell ref="C3:G3"/>
    <mergeCell ref="C4:G4"/>
    <mergeCell ref="A60:C60"/>
    <mergeCell ref="A61:G65"/>
    <mergeCell ref="C10:G10"/>
    <mergeCell ref="C13:G13"/>
    <mergeCell ref="C16:G16"/>
    <mergeCell ref="C19:G19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Rekapitulace</vt:lpstr>
      <vt:lpstr>VzorPolozky</vt:lpstr>
      <vt:lpstr>01 typový nábytek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'01 typový nábytek'!Názvy_tisku</vt:lpstr>
      <vt:lpstr>oadresa</vt:lpstr>
      <vt:lpstr>Rekapitulace!Objednatel</vt:lpstr>
      <vt:lpstr>Rekapitulace!Objekt</vt:lpstr>
      <vt:lpstr>'01 typový nábytek'!Oblast_tisku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Průchová</dc:creator>
  <cp:lastModifiedBy>Radka Průchová</cp:lastModifiedBy>
  <cp:lastPrinted>2019-03-19T12:27:02Z</cp:lastPrinted>
  <dcterms:created xsi:type="dcterms:W3CDTF">2009-04-08T07:15:50Z</dcterms:created>
  <dcterms:modified xsi:type="dcterms:W3CDTF">2023-03-28T06:06:33Z</dcterms:modified>
</cp:coreProperties>
</file>