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50" activeTab="0"/>
  </bookViews>
  <sheets>
    <sheet name="List1" sheetId="1" r:id="rId1"/>
    <sheet name="MQ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Slováková Daniela</author>
  </authors>
  <commentList>
    <comment ref="G4" authorId="0">
      <text>
        <r>
          <rPr>
            <b/>
            <sz val="9"/>
            <rFont val="Tahoma"/>
            <family val="2"/>
          </rPr>
          <t>Slováková Daniela:</t>
        </r>
        <r>
          <rPr>
            <sz val="9"/>
            <rFont val="Tahoma"/>
            <family val="2"/>
          </rPr>
          <t xml:space="preserve">
měsíc zkouškové</t>
        </r>
      </text>
    </comment>
  </commentList>
</comments>
</file>

<file path=xl/sharedStrings.xml><?xml version="1.0" encoding="utf-8"?>
<sst xmlns="http://schemas.openxmlformats.org/spreadsheetml/2006/main" count="1353" uniqueCount="450">
  <si>
    <t>Specifikace</t>
  </si>
  <si>
    <t>MJ</t>
  </si>
  <si>
    <t>kg</t>
  </si>
  <si>
    <t>Celkem</t>
  </si>
  <si>
    <t>Nabídku zaslal:</t>
  </si>
  <si>
    <t>Dne:</t>
  </si>
  <si>
    <t>Prosím vyplňte</t>
  </si>
  <si>
    <t>Požadovaná četnost závozů:</t>
  </si>
  <si>
    <t>PČ</t>
  </si>
  <si>
    <t>Minimální trvanlivost</t>
  </si>
  <si>
    <t>Cena za MJ bez DPH ***</t>
  </si>
  <si>
    <t>Cena celkem ****</t>
  </si>
  <si>
    <t>5kg</t>
  </si>
  <si>
    <t>1kg</t>
  </si>
  <si>
    <t>3kg</t>
  </si>
  <si>
    <t>3 x týdně v čase 6:00 - 10:00</t>
  </si>
  <si>
    <t>1ks</t>
  </si>
  <si>
    <t>ks</t>
  </si>
  <si>
    <t>Borůvky farmované</t>
  </si>
  <si>
    <t>mražené, pěstovány ny farmách, větší, bílá dužina</t>
  </si>
  <si>
    <t>2,5kg</t>
  </si>
  <si>
    <t>Borůvky lesní</t>
  </si>
  <si>
    <t>mražené, malý průměr, sytě modrá dužina, sbírané ve volné přírodě</t>
  </si>
  <si>
    <t>2,5 kg</t>
  </si>
  <si>
    <t>mražené, kalibr 40g, s česnekem a majoránkou, nepředsmažené</t>
  </si>
  <si>
    <t>mražené, kalibr 50g, s česnekem a majoránkou, předsmažené</t>
  </si>
  <si>
    <t>mražené, tradiční česká receptura</t>
  </si>
  <si>
    <t>Bramborové plátky</t>
  </si>
  <si>
    <t>mražené, tloušťka 3-5mm</t>
  </si>
  <si>
    <t>Brambory americké se slupkou</t>
  </si>
  <si>
    <t>mražené, vhodné pro tepelnou úpravu ve fritéze, nebo v konvektomatu</t>
  </si>
  <si>
    <t>Brambory gratinované</t>
  </si>
  <si>
    <t>mražené, úprava v konvektomatu, bez lepku</t>
  </si>
  <si>
    <t>bezlepkové bramborové sufflé s ementálem, nebo s rajčaty a mozzarelliu, nebo s brokolicí, porcované na puky, váha porce 95-105g</t>
  </si>
  <si>
    <t>Brokolice hlavičky XXL</t>
  </si>
  <si>
    <t>mražené, Ø hlaviček min 40-60mm</t>
  </si>
  <si>
    <t>Brokolice růžičky</t>
  </si>
  <si>
    <t>mražené růžičky Ø 4-6cm</t>
  </si>
  <si>
    <t>Brokolicová rýže</t>
  </si>
  <si>
    <t>mražené, zrna max 4x4mm</t>
  </si>
  <si>
    <t>Brokolicové pyré</t>
  </si>
  <si>
    <t>mražené, příloha, bezlepkové</t>
  </si>
  <si>
    <t>Dezert brownie řezy</t>
  </si>
  <si>
    <t>mražený s čokoládovými boby, váha ks 2500-2700g, předkrájený na porce s váhou max 130g</t>
  </si>
  <si>
    <t>Dezert brownies s malinami bez lepku</t>
  </si>
  <si>
    <t>čmražený čokoládový korpus s malinami, se slunečnicovými a dýňovými semínky, lískovými ořechy a mandlemi s polevou, bez lepku, váha 1000 -1100g, předkrájené na max 90g</t>
  </si>
  <si>
    <t>Dezert čokoládový dort řezy</t>
  </si>
  <si>
    <t>mražený, váha 1000 -1200g, předkrájený, porce 100g</t>
  </si>
  <si>
    <t>Dezert Dort bezlepkový</t>
  </si>
  <si>
    <t>mražený dort s krémem ze smetany a tvarohu, s čokoládovou polevou, tmavým korpusem, bezlepkový, váha 1300-1500g, předkrájený na max 100g</t>
  </si>
  <si>
    <t>mražený dort z nugátového a bílého krému v tmavém korpusu, zdebený lískovými ořechy a čokoládovou polevou, váha ks 1500-1700g, předporcovaný na max 150g</t>
  </si>
  <si>
    <t>mražený dort s šokoládovým krémem s hoblinami čokolád různé farby, váha ks 1000-1300g, váha předkrájené porce max 100g</t>
  </si>
  <si>
    <t>mražený čokoládový dort, čokoládové těsto, čokoládový krém, čokoládová poleva, váha 1200-1400g, předporcovaný, max váha kusu 110g/ks</t>
  </si>
  <si>
    <t>Dezert dort malinový</t>
  </si>
  <si>
    <t>mražený dort z tvarohu, čerstvého sýra, másla a smetany, korpus ze sušenek, zdobený malinami, váha 1400-1600g, předkrájený na porce max 125g/ks</t>
  </si>
  <si>
    <t>Dezert dort mrkvový</t>
  </si>
  <si>
    <t>mražený dort z mrkvového těsta, smetanového krému a s oříškama, váha ks 2300 - 2600g, předkrájený na max 180g porce</t>
  </si>
  <si>
    <t>Dezert dort orechový</t>
  </si>
  <si>
    <t>mražený dort s ořechovým krémem, sušenkovo máslovým korpusem, zdobený karamelem a a drcenými ořechy, váha ks 1200-1400g, předkrájené, váha porce max 110g</t>
  </si>
  <si>
    <t>Dezert jablečný štrúdl</t>
  </si>
  <si>
    <t>Jablečný štrúdl z listového těsta, mražený, porce 100g</t>
  </si>
  <si>
    <t>40ks</t>
  </si>
  <si>
    <t>Dezert jahodový dort</t>
  </si>
  <si>
    <t>mražený cheese cake, váha ks 1400-1600g, jahodový na sušenkovém korpusu, s půlkami jahod a jahodovou polevou, předporcovaný na max 130g porce</t>
  </si>
  <si>
    <t>Dezert karamelový dort se slaným karamelem</t>
  </si>
  <si>
    <t>mražený karamelový dort s náplní s belgickou bílou čokoládou, zdobený skadkým karamelem, porce s váhou max 100g</t>
  </si>
  <si>
    <t>Dezert makový koláč s drobenkou</t>
  </si>
  <si>
    <t>mražený makový koláč s máslovou drobenkou, určený na rozmražení, váha ks max 2800g, předkrájený na porce o velikosti max 140g</t>
  </si>
  <si>
    <t>Dezert medovník</t>
  </si>
  <si>
    <t>mražený dort z medu, smetanového krému a ořechů, váha 1500-1700g, předkrájený na max 100g/ks</t>
  </si>
  <si>
    <r>
      <t xml:space="preserve">Dezert medovník </t>
    </r>
    <r>
      <rPr>
        <b/>
        <sz val="11"/>
        <color theme="1"/>
        <rFont val="Calibri"/>
        <family val="2"/>
        <scheme val="minor"/>
      </rPr>
      <t>bezlepkový</t>
    </r>
  </si>
  <si>
    <t>Dezert mražený jahodový cheesecake</t>
  </si>
  <si>
    <t>mražený tvarohový chesecake, váha dortu 1 200- 1500g, předkrájený na porce s váhou max 125g</t>
  </si>
  <si>
    <t>Dezert mražený tvarohový dort</t>
  </si>
  <si>
    <t>mražený tvarohový cheese cake 1500-1700g, předkrájený na porce max 150g</t>
  </si>
  <si>
    <t>Dezert muffin borůvkový</t>
  </si>
  <si>
    <t>mražený, váha 110g/ks, s drobenkou, každý kus individuálně zabalený</t>
  </si>
  <si>
    <t>Dezert muffin čokoládový</t>
  </si>
  <si>
    <t>Dezert pekanový dort</t>
  </si>
  <si>
    <t>Mražený dort s karamelem, pekanovými ořechami, bílou čokoládou, nápl¨z máslového karamelu, zdobený kousky čokoládového těsta, pekanovými ořechami a karamelem, váha 1500-1600g, predporcovaný na max 140g porce</t>
  </si>
  <si>
    <t>Dezert schvarcvaldský koláč</t>
  </si>
  <si>
    <t>mražený dezert třešňový, se smetanou, griotkou, čokoládovými piškotami. Váha 2000 - 2300g, předkrájené na max 120g</t>
  </si>
  <si>
    <t>Dezert švestkový koláč s drobenkou</t>
  </si>
  <si>
    <t>mražený švestkový koláč s máslovou drobenkou, určený na rozmražení, váha ks max 2600g, předkrájený na porce o velikosti max 140g</t>
  </si>
  <si>
    <t>Dezert třešně višně</t>
  </si>
  <si>
    <t>mražený čokoládový korpus zdobený třešněmi a višněmi, s višňovým krémem, váha 2000-2500g, předkrájené na max 175g / ks</t>
  </si>
  <si>
    <t xml:space="preserve">mražený cheesecake, tvarohový sýr, tvaroh a sušenkový korpus, váha ks 1500-1700g, předkrájený na porce max </t>
  </si>
  <si>
    <t>Donut balený</t>
  </si>
  <si>
    <r>
      <t xml:space="preserve">mražený donut s dekoratovním posypem, příchuť jahoda a čokoláda, na rozmražení, váha 1 ks 50-60g, </t>
    </r>
    <r>
      <rPr>
        <b/>
        <sz val="11"/>
        <color theme="1"/>
        <rFont val="Calibri"/>
        <family val="2"/>
        <scheme val="minor"/>
      </rPr>
      <t>baleno po 1 ks</t>
    </r>
  </si>
  <si>
    <t>Donut s příchutí (min dva druhy)</t>
  </si>
  <si>
    <t>mražený donut s dekoratovním posypem, příchuť jahoda a čokoláda, na rozmražení, váha 1 ks 50-60g</t>
  </si>
  <si>
    <t>Fazolové lusky řezané</t>
  </si>
  <si>
    <t>mražené, řezy 2-4mm</t>
  </si>
  <si>
    <t>Gnocchi</t>
  </si>
  <si>
    <t>bramborové, krupice z tvrdé pšenice</t>
  </si>
  <si>
    <t>Grilovaná zelenina</t>
  </si>
  <si>
    <t>mražená zeleninová směs na grilování, paprika, lilek, cuketa a cibule</t>
  </si>
  <si>
    <t>Halušky bramborové</t>
  </si>
  <si>
    <t>mražené, brambory min 70%</t>
  </si>
  <si>
    <t>Hranolky</t>
  </si>
  <si>
    <t>mražené, řez 15x15mm</t>
  </si>
  <si>
    <t>Hranolky Julienne</t>
  </si>
  <si>
    <r>
      <t xml:space="preserve">mražené, řez 6x6mm, </t>
    </r>
    <r>
      <rPr>
        <b/>
        <sz val="11"/>
        <color theme="1"/>
        <rFont val="Calibri"/>
        <family val="2"/>
        <scheme val="minor"/>
      </rPr>
      <t>předsmažené</t>
    </r>
  </si>
  <si>
    <r>
      <t xml:space="preserve">mražené, řez 6x6mm, </t>
    </r>
    <r>
      <rPr>
        <b/>
        <sz val="11"/>
        <color theme="1"/>
        <rFont val="Calibri"/>
        <family val="2"/>
        <scheme val="minor"/>
      </rPr>
      <t>nepředsmažené, bez lepku</t>
    </r>
  </si>
  <si>
    <t>Hranolky předsmažené</t>
  </si>
  <si>
    <t>mražené, řez 10x10 mm, předsmažené</t>
  </si>
  <si>
    <t>Hranolky se slupkou</t>
  </si>
  <si>
    <t>mražené belgické hranolky se slupkou, nepravidelný řez</t>
  </si>
  <si>
    <t>Hranolky steakové</t>
  </si>
  <si>
    <t>mražené steakové hranolky, řez 9x18mm</t>
  </si>
  <si>
    <t>Hrášek</t>
  </si>
  <si>
    <t>mražený</t>
  </si>
  <si>
    <t>Jahody celé</t>
  </si>
  <si>
    <t>mražené celé</t>
  </si>
  <si>
    <t>Kobliha plněná (min dva druhy ovocné náplně)</t>
  </si>
  <si>
    <t>mražená kobliha plněná zdobená cukrem, na rozmražení, váha 1 ks 55-65g</t>
  </si>
  <si>
    <t>Kobliha plněná nugátová</t>
  </si>
  <si>
    <t>mražené koláče mix, bez pečení, plněné, váha 1 ks 35-40g</t>
  </si>
  <si>
    <t>Kukuřice</t>
  </si>
  <si>
    <t>mražená, cukrová</t>
  </si>
  <si>
    <t>Květák růžičky</t>
  </si>
  <si>
    <t>mražené, růžičky, 4-6 cm</t>
  </si>
  <si>
    <t>Květák rýže</t>
  </si>
  <si>
    <t>mražené, jemné kostičky 4x4mm</t>
  </si>
  <si>
    <t>Lečo</t>
  </si>
  <si>
    <t>mražená směs rajčat, papriky a cibule</t>
  </si>
  <si>
    <t>Lesní směs</t>
  </si>
  <si>
    <t>zmrazené lesní ovoce: jahody, maliny, ostružiny, červený ribíz</t>
  </si>
  <si>
    <t>Listové pláty</t>
  </si>
  <si>
    <t>mražené rozválené pláty listového těsta na velikost 1GN 1/1</t>
  </si>
  <si>
    <t>Maliny</t>
  </si>
  <si>
    <t>mražené</t>
  </si>
  <si>
    <t>Mango</t>
  </si>
  <si>
    <t>mražené kostky plodu 20x20mm</t>
  </si>
  <si>
    <t>Mrkev baby</t>
  </si>
  <si>
    <t>mražená mini mrkev sladká</t>
  </si>
  <si>
    <t>Obalovaná treska s brokolicí a sýrem</t>
  </si>
  <si>
    <t>mražená treska se směsí brokolice a sýra, obalovaná, předsmažená, váha porce 150-160g</t>
  </si>
  <si>
    <t>Obalované filé porce nemleté</t>
  </si>
  <si>
    <t>mražené předsmažené menleté rybí filé, určené na dosmažení, váha porce 145-155g</t>
  </si>
  <si>
    <t>7,5kg</t>
  </si>
  <si>
    <t>plátek drůbežího mletýho masa se šunkou a sýrem, mražený obalovaný, balený IQF, váha porce 120-130g</t>
  </si>
  <si>
    <t>Obalovaný hermelín předsmažený</t>
  </si>
  <si>
    <t>mražený hermelín obalovaný a předsmažený, při tepelné úpravě nesmí vytéct a praskat, váha ks 95-105g, úprava ve fritéze</t>
  </si>
  <si>
    <t>Obalovaný losos</t>
  </si>
  <si>
    <t>mražený obalený filet z lososa, předsmažený, váha porce 100-110g</t>
  </si>
  <si>
    <t>mražený eidam plátek obalovaný a předsmažený, při tepelné úpravě nesmí vytéct a praskat, váha ks 120-130g, úprava ve fritéze</t>
  </si>
  <si>
    <t>Paprika lusk</t>
  </si>
  <si>
    <t>mražené paprikové lusky očištěné, odjařincované, váha ks přibližne 100g</t>
  </si>
  <si>
    <t>Paprika řezaná trojbarevná</t>
  </si>
  <si>
    <t>mražené barevné paprikové řezy</t>
  </si>
  <si>
    <t>mražený mix bezlepkových mražených chlebů - lněný a slunečnicový, bez dopeku, váha chleba 0,5kg</t>
  </si>
  <si>
    <t>2kg</t>
  </si>
  <si>
    <t>chléb toustový z pšeničné mouky, tmavý min 65% celozrnné pšeničné mouky, plátkovaný, velikost plátků max 12x12x1,25, bez konzervantů a stabilizátorů</t>
  </si>
  <si>
    <t>mražená francouzká bagety s délkou 25-27cm, z pšeničné mouky, určená na dopek, váha po dopečení min 110-115g</t>
  </si>
  <si>
    <t>Pečivo ciabatta</t>
  </si>
  <si>
    <t>mražené pečivo na dopek, křupavá kůrka, určené na výrobu sendvičů a plnění, váha ks po dopečení 90-95g</t>
  </si>
  <si>
    <t>Pečivo Corn bageta</t>
  </si>
  <si>
    <t>mražená vícezrnná bageta s s praženými obilnými zrny, posypaná, délka 27-29 cm, určená na dopek, váha po dopečení min 110-115g</t>
  </si>
  <si>
    <t>mražená vícezrnná bageta se slunečnicovými, sezamovými a lněnými semínkami, délka min 28 cm, určená na dopek, váha po dopečení min 135-140g</t>
  </si>
  <si>
    <t>mražený francouzký croissant, určený na dopek, váha 1 ks 60-70g, vhodný na plnění</t>
  </si>
  <si>
    <t>Pečivo croissant máslový mini</t>
  </si>
  <si>
    <t>mražený francouzký minicroissant, určený na dopek, váha 1 ks 25-30g</t>
  </si>
  <si>
    <t>Pečivo croissant máslový s čokoládou</t>
  </si>
  <si>
    <t>mražený francouzký croissant plněný, určený na dopek, váha 1 ks 90g</t>
  </si>
  <si>
    <t>Pečivo hotelové máslové mini</t>
  </si>
  <si>
    <t>mražený francouzký minicroissant plněný různými náplněmi, určený na dopek, váha 1 ks 35-40g</t>
  </si>
  <si>
    <t>Pečivo kaiserka</t>
  </si>
  <si>
    <t>mražený pečivo určené na dopek, hmotnost 1kusu 55-65g</t>
  </si>
  <si>
    <t>Pečivo máslové plněné</t>
  </si>
  <si>
    <t>mražený francouzký minicroissant bez náplně, určený na dopek, váha 1 ks 20-25g</t>
  </si>
  <si>
    <t>Pečivo minikoblížek plněný</t>
  </si>
  <si>
    <t>mražený minikoblížek s ovocnou a nugátovou náplní, váha ks 25-30g</t>
  </si>
  <si>
    <t>Pečivo rohlík císařský</t>
  </si>
  <si>
    <t>Pečivo světlá bageta</t>
  </si>
  <si>
    <t>mražená bageta s délkou 28-30cm, z pšeničné mouky, určená na dopek, váha po dopečení min 125-130g</t>
  </si>
  <si>
    <t>Pitta chléb</t>
  </si>
  <si>
    <t>mražený chléb, určený k plnění, průměr placky 145-155 mm, váha  75-85g</t>
  </si>
  <si>
    <t>Ratatouille kostka</t>
  </si>
  <si>
    <t>mražená tradiční francouzká s rajčaty, cuketou, lilkem, červenou paprikou a cibulí</t>
  </si>
  <si>
    <t>Ryba aljašská treska filet</t>
  </si>
  <si>
    <t>mražená nebo chlazená, filety 55-200g, baleno interleaved, obsah tuku max 1%, v případe mražené max 10% glazura</t>
  </si>
  <si>
    <t>Ryba aljašská treska svíčková</t>
  </si>
  <si>
    <t>chlazená, nebo mražená, váha 90-120g/ks, bez kůže, z aljašské tresky, baleno IQF, glazura max 10%, tvar váleček, tuk v masu max 1%</t>
  </si>
  <si>
    <t>Ryba Candát filet s kůží 300-500 g</t>
  </si>
  <si>
    <t>chlazený/mražený candát s kůží bez kosti, baleno IQF, glazura max 10%</t>
  </si>
  <si>
    <t>Ryba Filé porce kalibr 120 g</t>
  </si>
  <si>
    <t xml:space="preserve">mražené filé, 100% masa z celých nemletých filet mořské štiky, bez chemických přísad, bez přidané vody a kůže, seafrozen </t>
  </si>
  <si>
    <t>Ryba Filé porce kalibr 150 g</t>
  </si>
  <si>
    <t>chlazený nebo mražený, půlky kapra s páteří, bez ocasu a hlavy, bez šupin, max 10% glazura v případe mraženého</t>
  </si>
  <si>
    <t>chlazený nebo mražený,bez ocasu a hlavy, bez šupin, bez páteře, bez kůže, max 10% glazura v případe mraženého, kalibr přibližne 400g</t>
  </si>
  <si>
    <t>Ryba losos filet z lososa obecného</t>
  </si>
  <si>
    <t>chlazený, nebo mražený, 1,3 - 1,9 kg/ks, bez ostí a kůže, max 1% glazura v případe mraženýcho</t>
  </si>
  <si>
    <t>Ryba Losos uzený plátkovaný</t>
  </si>
  <si>
    <t>chlazené, nebo mražené plátky lososa obecného, uzené studeným kouřem na bukovém dřevu</t>
  </si>
  <si>
    <t>mražené, nebo chlazené kalibrované porce 150g, chov Norsko, v případe mraženého mx 10% glazura</t>
  </si>
  <si>
    <t xml:space="preserve">chlazená, nebo mražená, v případě mražený ryby mražená přímo na míistě lovu, obsah tuku v rybě min 20%, </t>
  </si>
  <si>
    <t>Ryba Mořská štíka filet</t>
  </si>
  <si>
    <t>mražený, nebo chlazený filet bez kostí a kůže, velikost 60-140g, baleno interleaved, obsah tuku v rybě do 3%</t>
  </si>
  <si>
    <t>Ryba Pangas filet</t>
  </si>
  <si>
    <t>mražený, nebo chlazený, bez kostí a kůže, 120-170g, baleno IQF, max 10% glazury v případě mražení</t>
  </si>
  <si>
    <t>mražená, nebo chlazená, 120-170g váha / ks, filet s kůží</t>
  </si>
  <si>
    <t>mražený, nebo chlazený, celá ryba, kuchaná, 200-250g/ks, bez glazury, baleno jednotlivě ve folii</t>
  </si>
  <si>
    <t>Ryba Sumeček africký filet</t>
  </si>
  <si>
    <t>chlazený, nebo mražený, bez kůže a kostí, váha 200-400g/ks, mražený max 10% glazura</t>
  </si>
  <si>
    <t>mražený, nebo chlazený, kalibr přibližne 100g, v případe mražené zamrazeno hned po lovu, glazura max 10%</t>
  </si>
  <si>
    <t>Ryba Treska obecná filet</t>
  </si>
  <si>
    <t>mražená, nebo chlazená, 200-400g/ks, bez kůže, v případe mražené max 10% glazura</t>
  </si>
  <si>
    <t>Ryba Treska tmavá filet bez kostí a kůže</t>
  </si>
  <si>
    <t>mražená, nebo chlazená, bez kostí a kůže, filet 200-500g, baleno interleaved, bez glazury</t>
  </si>
  <si>
    <t>Směs bretaňská</t>
  </si>
  <si>
    <t>mražená, vroubkovaná kolečka mrkve, růžičky květáku a brokolice</t>
  </si>
  <si>
    <t>Směs čínská</t>
  </si>
  <si>
    <t>mražená směs zelí, mrkev, paprika, žampiony, pórek, cibule, lusky hrášku, černé čínské houby</t>
  </si>
  <si>
    <t>Směs hříbovitých hub s liškou</t>
  </si>
  <si>
    <t>mražená směs volně rostoucích hříbovitých hub, směs: klouzek, hřib hnědý, křemenáč, kozák, hřib smrkový, blanšírované lišky</t>
  </si>
  <si>
    <t>Směs hub</t>
  </si>
  <si>
    <t>mražená směs hub : žampion, hlíva, klouzek, hřib strakoš</t>
  </si>
  <si>
    <t>Směs lesních hub</t>
  </si>
  <si>
    <t>mražená směs hřibů, kostky 2x2 cm, plodnice hřib smrkový, hřuíb dubový včetně třenů, kostky hribů hnědých bez třenů</t>
  </si>
  <si>
    <t>Směs jarní</t>
  </si>
  <si>
    <t>mražená směs mrkva, hrášek, květák a fazolkové lusky</t>
  </si>
  <si>
    <t xml:space="preserve">mražená směs </t>
  </si>
  <si>
    <t>Směs pod svíčkovou</t>
  </si>
  <si>
    <t>mražená směs do svíčkové nakrájená na kostičky</t>
  </si>
  <si>
    <t>Směs polévková</t>
  </si>
  <si>
    <t>mražená směs pastinák, mrkva, květák, fazolky, kedlubna, pórek, celer</t>
  </si>
  <si>
    <t>Směs polévková francouzká Julienne</t>
  </si>
  <si>
    <t>mražený pastinák, mrkev, jarní cibulka, celer, petržel, pažitka, nakrájené na jemné proužky</t>
  </si>
  <si>
    <t>Směs přílohová</t>
  </si>
  <si>
    <t>mražený mix, mrkva, květák, brokolice aj.</t>
  </si>
  <si>
    <t>Špenát drcený listový</t>
  </si>
  <si>
    <t>mražený protlak - cihla</t>
  </si>
  <si>
    <t>porce cca 30g, mražený</t>
  </si>
  <si>
    <t>z pšeničné mouky, průměr 25-30cm, průměr 25-30cm</t>
  </si>
  <si>
    <t>Wok zelenina směs</t>
  </si>
  <si>
    <t xml:space="preserve">mražená směs - zelí, mrkev, minikukuřice, hrachové lusky, Shitake houba, </t>
  </si>
  <si>
    <t>Zeleninové hranolky</t>
  </si>
  <si>
    <t>mražené zeleninové hranolky z mrkve a pastiňáku, bez lepku</t>
  </si>
  <si>
    <t>Zmrzlina Dřeň jahodová80-90 ml</t>
  </si>
  <si>
    <t>minimální obsah jahod 60%, bez lepku</t>
  </si>
  <si>
    <t>50kg</t>
  </si>
  <si>
    <t>Zmrzlina jahodová dreň Nanuk tmavá/světlá poleva 55-60 ml</t>
  </si>
  <si>
    <t>jahodová dreň, obsah jahod min 60%, poleva z certifikovaného kakaa</t>
  </si>
  <si>
    <t>50ks</t>
  </si>
  <si>
    <t>Zmrzlina meruňková dreň Nanuk tmavá/světlá poleva 55-60 ml</t>
  </si>
  <si>
    <t>meruňková dreň, obsah meruněk min 60%, poleva z certifikovaného kakaa</t>
  </si>
  <si>
    <t>Zmrzlina Nanuk karamelová s oříšky 95-100ml</t>
  </si>
  <si>
    <t>změs karamel a ořechy v certifikované čokoládové polevě, bez lepku</t>
  </si>
  <si>
    <t>Zmrzlina Nanuk světlá poleva 60-70 ml</t>
  </si>
  <si>
    <t>smetanová, bílá certifikovaná čokoláda - poleva</t>
  </si>
  <si>
    <t>obsah tvarohu min 50%, certifikované kakao - poleva</t>
  </si>
  <si>
    <t>vanilkový, certifikovaná čokoláda - poleva, bez lepku</t>
  </si>
  <si>
    <t>čokoládový, certifikovaná čokoláda - poleva, bez lepku</t>
  </si>
  <si>
    <t>smetanová s máslem, v oplatce</t>
  </si>
  <si>
    <t>Žampiony plátky</t>
  </si>
  <si>
    <t>mražené, plátkové</t>
  </si>
  <si>
    <t xml:space="preserve">Název </t>
  </si>
  <si>
    <t xml:space="preserve">Maximální přípustné balení </t>
  </si>
  <si>
    <t>Přesné označení nabízeného produktu, v případe kusového zboží váha výrobku a cena za 1ks **</t>
  </si>
  <si>
    <t xml:space="preserve">Množství </t>
  </si>
  <si>
    <t>2 měsíce</t>
  </si>
  <si>
    <t>3 měsíce</t>
  </si>
  <si>
    <t>2 měsíce mražený/3 dny chlazený</t>
  </si>
  <si>
    <t>BORUVKY-FARMOVANE-HK</t>
  </si>
  <si>
    <t>BORUVKY-LESNI-HK</t>
  </si>
  <si>
    <t>BRAMBOROVE-PLATKY-HK</t>
  </si>
  <si>
    <t>BRAMBORY-AMERICKE-SE-SLUPKOU-HK</t>
  </si>
  <si>
    <t>BRAMBORY-GRATINOVANE-HK</t>
  </si>
  <si>
    <t>BROKOLICE-HLAVICKY-XXL-HK</t>
  </si>
  <si>
    <t>BROKOLICE-RUZICKY-HK</t>
  </si>
  <si>
    <t>BROKOLICOVA-RYZE-HK</t>
  </si>
  <si>
    <t>BROKOLICOVE-PYRE-HK</t>
  </si>
  <si>
    <t>DEZERT-BROWNIE-REZY-HK</t>
  </si>
  <si>
    <t>DEZERT-BROWNIES-S-MALINAMI-BEZ-LEPKU-HK</t>
  </si>
  <si>
    <t>DEZERT-COKOLADOVY-DORT-REZY-HK</t>
  </si>
  <si>
    <t>DEZERT-DORT-BEZLEPKOVY-HK</t>
  </si>
  <si>
    <t>DEZERT-DORT-MALINOVY-HK</t>
  </si>
  <si>
    <t>DEZERT-DORT-MRKVOVY-HK</t>
  </si>
  <si>
    <t>DEZERT-DORT-ORECHOVY-HK</t>
  </si>
  <si>
    <t>DEZERT-JABLECNY-STRUDL-HK</t>
  </si>
  <si>
    <t>DEZERT-JAHODOVY-DORT-HK</t>
  </si>
  <si>
    <t>DEZERT-KARAMELOVY-DORT-SE-SLANYM-KARAMELEM-HK</t>
  </si>
  <si>
    <t>DEZERT-MAKOVY-KOLAC-S-DROBENKOU-HK</t>
  </si>
  <si>
    <t>DEZERT-MEDOVNIK-HK</t>
  </si>
  <si>
    <t>DEZERT-MEDOVNIK-BEZLEPKOVY-HK</t>
  </si>
  <si>
    <t>DEZERT-MRAZENY-JAHODOVY-CHEESECAKE-HK</t>
  </si>
  <si>
    <t>DEZERT-MRAZENY-TVAROHOVY-DORT-HK</t>
  </si>
  <si>
    <t>DEZERT-MUFFIN-BORUVKOVY-HK</t>
  </si>
  <si>
    <t>DEZERT-MUFFIN-COKOLADOVY-HK</t>
  </si>
  <si>
    <t>DEZERT-PEKANOVY-DORT-HK</t>
  </si>
  <si>
    <t>DEZERT-SCHVARCVALDSKY-KOLAC-HK</t>
  </si>
  <si>
    <t>DEZERT-SVESTKOVY-KOLAC-S-DROBENKOU-HK</t>
  </si>
  <si>
    <t>DEZERT-TRESNE-VISNE-HK</t>
  </si>
  <si>
    <t>DEZERT-TVAROHOVY-HK</t>
  </si>
  <si>
    <t>DONUT-BALENY-HK</t>
  </si>
  <si>
    <t>DONUT-S-PRICHUTI-(MIN-DVA-DRUHY)-HK</t>
  </si>
  <si>
    <t>FAZOLOVE-LUSKY-REZANE-HK</t>
  </si>
  <si>
    <t>GNOCCHI-HK</t>
  </si>
  <si>
    <t>GRILOVANA-ZELENINA-HK</t>
  </si>
  <si>
    <t>HALUSKY-BRAMBOROVE-HK</t>
  </si>
  <si>
    <t>HRANOLKY-HK</t>
  </si>
  <si>
    <t>HRANOLKY-JULIENNE-HK</t>
  </si>
  <si>
    <t>HRANOLKY-PREDSMAZENE-HK</t>
  </si>
  <si>
    <t>HRANOLKY-SE-SLUPKOU-HK</t>
  </si>
  <si>
    <t>HRANOLKY-STEAKOVE-HK</t>
  </si>
  <si>
    <t>HRASEK-HK</t>
  </si>
  <si>
    <t>JAHODY-CELE-HK</t>
  </si>
  <si>
    <t>KOBLIHA-PLNENA-(MIN-DVA-DRUHY-OVOCNE-NAPLNE)-HK</t>
  </si>
  <si>
    <t>KOBLIHA-PLNENA-NUGATOVA-HK</t>
  </si>
  <si>
    <t>KUKURICE-HK</t>
  </si>
  <si>
    <t>KVETAK-RUZICKY-HK</t>
  </si>
  <si>
    <t>KVETAK-RYZE-HK</t>
  </si>
  <si>
    <t>LECO-HK</t>
  </si>
  <si>
    <t>LESNI-SMES-HK</t>
  </si>
  <si>
    <t>LISTOVE-PLATY-HK</t>
  </si>
  <si>
    <t>MALINY-HK</t>
  </si>
  <si>
    <t>MANGO-HK</t>
  </si>
  <si>
    <t>MRKEV-BABY-HK</t>
  </si>
  <si>
    <t>OBALOVANA-TRESKA-S-BROKOLICI-A-SYREM-HK</t>
  </si>
  <si>
    <t>OBALOVANE-FILE-PORCE-NEMLETE-HK</t>
  </si>
  <si>
    <t>OBALOVANY-GORDON-BLUE-HK</t>
  </si>
  <si>
    <t>OBALOVANY-HERMELIN-PREDSMAZENY-HK</t>
  </si>
  <si>
    <t>OBALOVANY-LOSOS-HK</t>
  </si>
  <si>
    <t>OBALOVANY-SYR-HK</t>
  </si>
  <si>
    <t>PAPRIKA-LUSK-HK</t>
  </si>
  <si>
    <t>PAPRIKA-REZANA-TROJBAREVNA-HK</t>
  </si>
  <si>
    <t>PECIVO-BAGETA-HK</t>
  </si>
  <si>
    <t>PECIVO-CIABATTA-HK</t>
  </si>
  <si>
    <t>PECIVO-CORN-BAGETA-HK</t>
  </si>
  <si>
    <t>PECIVO-CROISSANT-MASLOVY-HK</t>
  </si>
  <si>
    <t>PECIVO-CROISSANT-MASLOVY-MINI-HK</t>
  </si>
  <si>
    <t>PECIVO-CROISSANT-MASLOVY-S-COKOLADOU-HK</t>
  </si>
  <si>
    <t>PECIVO-HOTELOVE-MASLOVE-MINI-HK</t>
  </si>
  <si>
    <t>PECIVO-KAISERKA-HK</t>
  </si>
  <si>
    <t>PECIVO-MASLOVE-PLNENE-HK</t>
  </si>
  <si>
    <t>PECIVO-MINIKOBLIZEK-PLNENY-HK</t>
  </si>
  <si>
    <t>PECIVO-ROHLIK-CISARSKY-HK</t>
  </si>
  <si>
    <t>PECIVO-SVETLA-BAGETA-HK</t>
  </si>
  <si>
    <t>PITTA-CHLEB-HK</t>
  </si>
  <si>
    <t>RATATOUILLE-KOSTKA-HK</t>
  </si>
  <si>
    <t>RYBA-ALJASSKA-TRESKA-FILET-HK</t>
  </si>
  <si>
    <t>RYBA-ALJASSKA-TRESKA-SVICKOVA-HK</t>
  </si>
  <si>
    <t>RYBA-CANDAT-FILET-S-KUZI-300-500-G-HK</t>
  </si>
  <si>
    <t>RYBA-FILE-PORCE-KALIBR-120-G-HK</t>
  </si>
  <si>
    <t>RYBA-FILE-PORCE-KALIBR-150-G-HK</t>
  </si>
  <si>
    <t>RYBA-KAPR-PULKY-HK</t>
  </si>
  <si>
    <t>RYBA-LOSOS-FILET-Z-LOSOSA-OBECNEHO-HK</t>
  </si>
  <si>
    <t>RYBA-LOSOS-UZENY-PLATKOVANY-HK</t>
  </si>
  <si>
    <t>LOSOS-FILET-PORCE-HK</t>
  </si>
  <si>
    <t>RYBA-MAKRELA-KUCHANA-HK</t>
  </si>
  <si>
    <t>RYBA-MORSKA-STIKA-FILET-HK</t>
  </si>
  <si>
    <t>RYBA-PANGAS-FILET-HK</t>
  </si>
  <si>
    <t>RYBA-PRAZMA-KRALOVSKA-FILET-HK</t>
  </si>
  <si>
    <t>RYBA-PSTRUH-DUHOVY-KUCHANY-HK</t>
  </si>
  <si>
    <t>RYBA-SUMECEK-AFRICKY-FILET-HK</t>
  </si>
  <si>
    <t>RYBA-TILAPIE-FILET-HK</t>
  </si>
  <si>
    <t>RYBA-TRESKA-OBECNA-FILET-HK</t>
  </si>
  <si>
    <t>RYBA-TRESKA-TMAVA-FILET-BEZ-KOSTI-A-KUZE-HK</t>
  </si>
  <si>
    <t>SMES-BRETANSKA-HK</t>
  </si>
  <si>
    <t>SMES-CINSKA-HK</t>
  </si>
  <si>
    <t>SMES-HRIBOVITYCH-HUB-S-LISKOU-HK</t>
  </si>
  <si>
    <t>SMES-HUB-HK</t>
  </si>
  <si>
    <t>SMES-LESNICH-HUB-HK</t>
  </si>
  <si>
    <t>SMES-JARNI-HK</t>
  </si>
  <si>
    <t>SMES-KUKURICE-MRKEV-HRASEK-HK</t>
  </si>
  <si>
    <t>SMES-POD-SVICKOVOU-HK</t>
  </si>
  <si>
    <t>SMES-POLEVKOVA-HK</t>
  </si>
  <si>
    <t>SMES-POLEVKOVA-FRANCOUZKA-JULIENNE-HK</t>
  </si>
  <si>
    <t>SMES-PRILOHOVA-HK</t>
  </si>
  <si>
    <t>SPENAT-DRCENY-LISTOVY-HK</t>
  </si>
  <si>
    <t>SPENAT-LISTOVY-PORCE-HK</t>
  </si>
  <si>
    <t>TORTILLA-HK</t>
  </si>
  <si>
    <t>WOK-ZELENINA-SMES-HK</t>
  </si>
  <si>
    <t>ZELENINOVE-HRANOLKY-HK</t>
  </si>
  <si>
    <t>ZMRZLINA-DREN-JAHODOVA80-90-ML-HK</t>
  </si>
  <si>
    <t>ZMRZLINA-JAHODOVA-DREN-NANUK-TMAVA/SVETLA-POLEVA-55-60-ML-HK</t>
  </si>
  <si>
    <t>ZMRZLINA-MERUNKOVA-DREN-NANUK-TMAVA/SVETLA-POLEVA-55-60-ML-HK</t>
  </si>
  <si>
    <t>ZMRZLINA-NANUK-KARAMELOVA-S-ORISKY-95-100ML-HK</t>
  </si>
  <si>
    <t>ZMRZLINA-NANUK-SVETLA-POLEVA-60-70-ML-HK</t>
  </si>
  <si>
    <t>ZAMPIONY-PLATKY-HK</t>
  </si>
  <si>
    <t>name</t>
  </si>
  <si>
    <t>code</t>
  </si>
  <si>
    <t>category</t>
  </si>
  <si>
    <t>image</t>
  </si>
  <si>
    <t>cpv</t>
  </si>
  <si>
    <t>unspsc</t>
  </si>
  <si>
    <t>product_group_id</t>
  </si>
  <si>
    <t>specification</t>
  </si>
  <si>
    <t>description</t>
  </si>
  <si>
    <t>Další parametr</t>
  </si>
  <si>
    <t>MRAZENE-OVOCE-HK</t>
  </si>
  <si>
    <t>MRAZENE-BRAMBORY-HK</t>
  </si>
  <si>
    <t>MRAZENA-ZELENINA-HK</t>
  </si>
  <si>
    <t>MRAZENY-DEZERT-HK</t>
  </si>
  <si>
    <t>MRAZENY-POLOTOVAR-HK</t>
  </si>
  <si>
    <t>MRAZENE-PECIVO-HK</t>
  </si>
  <si>
    <t>MRAZENA-RYBA-HK</t>
  </si>
  <si>
    <t>MRAZENA-ZMRZLINA-HK</t>
  </si>
  <si>
    <t>Bramboráky přílohové</t>
  </si>
  <si>
    <t>Bramborové krokety české</t>
  </si>
  <si>
    <t>Brambory gratinované (tři druhy)</t>
  </si>
  <si>
    <t>Dezert brownies s malinami bez lepku balené</t>
  </si>
  <si>
    <t>Dezert tvarohový</t>
  </si>
  <si>
    <t>Koláče makový nebo tvarohový nebo povidlový</t>
  </si>
  <si>
    <t>Obalovaný Gordon blue</t>
  </si>
  <si>
    <t>Obalovaný Sýr</t>
  </si>
  <si>
    <t>Pečivo Bageta</t>
  </si>
  <si>
    <t>Pečivo croissant máslový</t>
  </si>
  <si>
    <t>Ryba Kapr půlky</t>
  </si>
  <si>
    <t>Losos filet porce</t>
  </si>
  <si>
    <t>Ryba Makrela kuchaná</t>
  </si>
  <si>
    <t>Ryba Pražma královská filet</t>
  </si>
  <si>
    <t>Ryba Pstruh duhový kuchaný</t>
  </si>
  <si>
    <t>Ryba Tilápie filet</t>
  </si>
  <si>
    <t>Směs kukuřice mrkev hrášek</t>
  </si>
  <si>
    <t>Špenát listový porce</t>
  </si>
  <si>
    <t>Tortilla</t>
  </si>
  <si>
    <t>Zmrzlina Nanuk tmavá poleva 45-50 ml tvaroh a smetana</t>
  </si>
  <si>
    <t>Zmrzlina Nanuk vanilkový 45 az 50 ml</t>
  </si>
  <si>
    <t>Zmrzlina smetanová 220 az 225 ml</t>
  </si>
  <si>
    <t>BRAMBORAKY-PRILOHOVE-HK</t>
  </si>
  <si>
    <t>BRAMBOROVE-KROKETY-CESKE-HK</t>
  </si>
  <si>
    <t>BRAMBORY-GRATINOVANE-(TRI-DRUHY)-HK</t>
  </si>
  <si>
    <t>DEZERT-BROWNIES-S-MALINAMI-BEZ-LEPKU-BALENE-HK</t>
  </si>
  <si>
    <t>KOLACE-MAKOVY-NEBO-TVAROHOVY-NEBO-POVIDLOVY-HK</t>
  </si>
  <si>
    <t>ZMRZLINA-NANUK-TMAVA-POLEVA-45-50-ML-TVAROH-A-SMETANA-HK</t>
  </si>
  <si>
    <t>ZMRZLINA-NANUK-VANILKOVY-45-AZ-50-ML-HK</t>
  </si>
  <si>
    <t>ZMRZLINA-SMETANOVA-220-AZ-225-ML-HK</t>
  </si>
  <si>
    <t>Dezert dort čokoládový s nugátem</t>
  </si>
  <si>
    <t>Dezert dort čokoládový s hoblinami</t>
  </si>
  <si>
    <t>Dezert dort čokoládový porcovaný</t>
  </si>
  <si>
    <t>Zmrzlina Nanuk čokoládový 45 az 50 ml</t>
  </si>
  <si>
    <t>DEZERT-DORT-COKOLADOVY-S-NUGATEM-HK</t>
  </si>
  <si>
    <t>DEZERT-DORT-COKOLADOVY-S-HOBLINAMI-HK</t>
  </si>
  <si>
    <t>DEZERT-DORT-COKOLADOVY-PORCOVANY-HK</t>
  </si>
  <si>
    <t>ZMRZLINA-NANUK-COKOLADOVY-45-AZ-50-ML-HK</t>
  </si>
  <si>
    <t>Bramboráky přílohové vegan</t>
  </si>
  <si>
    <t>BRAMBORAKY-PRILOHOVE-VEGAN-HK</t>
  </si>
  <si>
    <t>Hranolky Julienne bezlekové</t>
  </si>
  <si>
    <t>HRANOLKY-JULIENNE-BEZLEPKOVE-HK</t>
  </si>
  <si>
    <t xml:space="preserve">Pečivo Corn bageta </t>
  </si>
  <si>
    <t>Pečivo Corn bageta vícezrnná</t>
  </si>
  <si>
    <t>PECIVO-CORN-BAGETA-VICEZRNNA-HK</t>
  </si>
  <si>
    <t>Ryba Kapr půlky kalibrovaný</t>
  </si>
  <si>
    <t>RYBA-KAPR-PULKY-KALIBROVANY-HK</t>
  </si>
  <si>
    <t>Pečivo-bezlepkový chléb krájený</t>
  </si>
  <si>
    <t>Pečivo-toustový chléb světlý a tmavý</t>
  </si>
  <si>
    <t>PECIVO-BEZLEPKOVY-CHLEB-KRAJENY-HK</t>
  </si>
  <si>
    <t>PECIVO-TOUSTOVY-CHLEB-SVETLY-A-TMAVY-HK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</si>
</sst>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&quot;Kč&quot;"/>
    <numFmt numFmtId="165" formatCode="0&quot; kg&quot;"/>
    <numFmt numFmtId="166" formatCode="0&quot; dní&quot;"/>
    <numFmt numFmtId="177" formatCode="#,##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>
        <color theme="4" tint="0.39998000860214233"/>
      </bottom>
    </border>
    <border>
      <left style="thin"/>
      <right style="thin"/>
      <top style="thin">
        <color theme="4" tint="0.3999800086021423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164" fontId="0" fillId="0" borderId="3" xfId="0" applyNumberFormat="1" applyBorder="1" applyAlignment="1">
      <alignment horizontal="center" vertical="center"/>
    </xf>
    <xf numFmtId="0" fontId="0" fillId="4" borderId="2" xfId="0" applyFill="1" applyBorder="1" applyAlignment="1">
      <alignment vertical="center"/>
    </xf>
    <xf numFmtId="166" fontId="0" fillId="0" borderId="2" xfId="0" applyNumberFormat="1" applyBorder="1" applyAlignment="1">
      <alignment horizontal="center" vertical="center"/>
    </xf>
    <xf numFmtId="0" fontId="0" fillId="4" borderId="2" xfId="0" applyFill="1" applyBorder="1" applyAlignment="1">
      <alignment vertical="center" wrapText="1"/>
    </xf>
    <xf numFmtId="165" fontId="0" fillId="2" borderId="2" xfId="0" applyNumberFormat="1" applyFill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4" borderId="4" xfId="0" applyFill="1" applyBorder="1" applyAlignment="1">
      <alignment vertical="center" wrapText="1"/>
    </xf>
    <xf numFmtId="165" fontId="0" fillId="0" borderId="4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4" borderId="7" xfId="0" applyFill="1" applyBorder="1" applyAlignment="1">
      <alignment vertical="center" wrapText="1"/>
    </xf>
    <xf numFmtId="165" fontId="0" fillId="0" borderId="7" xfId="0" applyNumberFormat="1" applyBorder="1" applyAlignment="1">
      <alignment horizontal="center" vertical="center"/>
    </xf>
    <xf numFmtId="0" fontId="0" fillId="4" borderId="2" xfId="0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vertical="center"/>
    </xf>
    <xf numFmtId="0" fontId="0" fillId="5" borderId="9" xfId="0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2" fontId="2" fillId="5" borderId="1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165" fontId="0" fillId="2" borderId="4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5" fontId="0" fillId="2" borderId="7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4" fontId="0" fillId="5" borderId="13" xfId="0" applyNumberFormat="1" applyFill="1" applyBorder="1" applyAlignment="1">
      <alignment horizontal="center" vertical="center"/>
    </xf>
    <xf numFmtId="3" fontId="0" fillId="5" borderId="9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7" fillId="0" borderId="0" xfId="0" applyFont="1" applyFill="1" applyBorder="1" applyProtection="1">
      <protection/>
    </xf>
    <xf numFmtId="0" fontId="7" fillId="0" borderId="0" xfId="0" applyFont="1" applyFill="1" applyBorder="1" applyProtection="1">
      <protection/>
    </xf>
    <xf numFmtId="0" fontId="0" fillId="0" borderId="0" xfId="0" applyFill="1" applyBorder="1" applyProtection="1">
      <protection/>
    </xf>
    <xf numFmtId="0" fontId="0" fillId="0" borderId="0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5"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/>
        <top/>
        <bottom/>
      </border>
    </dxf>
    <dxf>
      <numFmt numFmtId="164" formatCode="#,##0.00\ &quot;Kč&quot;"/>
      <alignment horizontal="center" vertical="center" textRotation="0" wrapText="1" shrinkToFit="1" readingOrder="0"/>
      <border>
        <left style="thin"/>
        <right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numFmt numFmtId="166" formatCode="0&quot; dní&quot;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7" formatCode="#,##0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numFmt numFmtId="177" formatCode="#,##0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numFmt numFmtId="165" formatCode="0&quot; kg&quot;"/>
      <fill>
        <patternFill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numFmt numFmtId="165" formatCode="0&quot; kg&quot;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/>
        </patternFill>
      </fill>
      <alignment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/>
        <bottom/>
      </border>
    </dxf>
    <dxf>
      <fill>
        <patternFill patternType="none"/>
      </fill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/>
        <right style="thin"/>
        <top/>
        <bottom/>
      </border>
    </dxf>
    <dxf>
      <alignment horizontal="center" vertical="center" textRotation="0" wrapText="1" shrinkToFit="1" readingOrder="0"/>
      <border>
        <left/>
        <right style="thin"/>
        <top style="thin"/>
        <bottom style="thin"/>
      </border>
    </dxf>
    <dxf>
      <fill>
        <patternFill>
          <bgColor theme="0" tint="-0.1499900072813034"/>
        </patternFill>
      </fill>
      <alignment vertical="center" textRotation="0" wrapText="1" shrinkToFit="1" readingOrder="0"/>
    </dxf>
    <dxf>
      <border>
        <left style="thin"/>
        <right style="thin"/>
        <top style="thin"/>
        <bottom style="thin"/>
      </border>
    </dxf>
    <dxf>
      <alignment vertical="center" textRotation="0" wrapText="1" shrinkToFit="1" readingOrder="0"/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 patternType="solid">
          <bgColor theme="0" tint="-0.1499900072813034"/>
        </patternFill>
      </fill>
      <alignment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ulka122" displayName="Tabulka122" ref="A4:J140" totalsRowCount="1" headerRowDxfId="24" dataDxfId="22" totalsRowDxfId="20" tableBorderDxfId="21" headerRowBorderDxfId="23">
  <autoFilter ref="A4:J139"/>
  <sortState ref="A5:I138">
    <sortCondition sortBy="value" ref="B5:B138"/>
  </sortState>
  <tableColumns count="10">
    <tableColumn id="1" name="PČ" dataDxfId="19" totalsRowLabel="Celkem" totalsRowDxfId="18"/>
    <tableColumn id="2" name="Název " dataDxfId="17" totalsRowDxfId="16"/>
    <tableColumn id="3" name="Specifikace" dataDxfId="15" totalsRowDxfId="14"/>
    <tableColumn id="4" name="Maximální přípustné balení " dataDxfId="13" totalsRowDxfId="12"/>
    <tableColumn id="5" name="Přesné označení nabízeného produktu, v případe kusového zboží váha výrobku a cena za 1ks **" dataDxfId="11" totalsRowDxfId="10"/>
    <tableColumn id="6" name="MJ" dataDxfId="9" totalsRowDxfId="8"/>
    <tableColumn id="7" name="Množství " dataDxfId="7" totalsRowDxfId="6"/>
    <tableColumn id="8" name="Minimální trvanlivost" dataDxfId="5" totalsRowDxfId="4"/>
    <tableColumn id="9" name="Cena za MJ bez DPH ***" dataDxfId="3" totalsRowDxfId="2"/>
    <tableColumn id="10" name="Cena celkem ****" dataDxfId="1" totalsRowFunction="sum" totalsRowDxfId="0">
      <calculatedColumnFormula>G5*I5</calculatedColumnFormula>
    </tableColumn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40"/>
  <sheetViews>
    <sheetView showGridLines="0" tabSelected="1" workbookViewId="0" topLeftCell="A1">
      <selection activeCell="C1" sqref="C1"/>
    </sheetView>
  </sheetViews>
  <sheetFormatPr defaultColWidth="9.140625" defaultRowHeight="15"/>
  <cols>
    <col min="1" max="1" width="6.7109375" style="6" customWidth="1"/>
    <col min="2" max="2" width="46.28125" style="0" customWidth="1"/>
    <col min="3" max="3" width="72.7109375" style="0" customWidth="1"/>
    <col min="4" max="4" width="14.57421875" style="0" customWidth="1"/>
    <col min="5" max="5" width="38.8515625" style="6" customWidth="1"/>
    <col min="6" max="6" width="16.57421875" style="0" customWidth="1"/>
    <col min="7" max="7" width="11.28125" style="0" customWidth="1"/>
    <col min="8" max="8" width="24.00390625" style="0" customWidth="1"/>
    <col min="9" max="9" width="15.57421875" style="6" customWidth="1"/>
    <col min="10" max="10" width="15.421875" style="0" customWidth="1"/>
  </cols>
  <sheetData>
    <row r="1" spans="2:3" s="1" customFormat="1" ht="24" customHeight="1">
      <c r="B1" s="7" t="s">
        <v>4</v>
      </c>
      <c r="C1" s="8" t="s">
        <v>6</v>
      </c>
    </row>
    <row r="2" spans="2:3" s="1" customFormat="1" ht="24" customHeight="1">
      <c r="B2" s="7" t="s">
        <v>5</v>
      </c>
      <c r="C2" s="8"/>
    </row>
    <row r="3" spans="2:3" ht="26.25" customHeight="1">
      <c r="B3" s="9" t="s">
        <v>7</v>
      </c>
      <c r="C3" s="10" t="s">
        <v>15</v>
      </c>
    </row>
    <row r="4" spans="1:10" ht="46.5" customHeight="1">
      <c r="A4" s="30" t="s">
        <v>8</v>
      </c>
      <c r="B4" s="31" t="s">
        <v>257</v>
      </c>
      <c r="C4" s="32" t="s">
        <v>0</v>
      </c>
      <c r="D4" s="32" t="s">
        <v>258</v>
      </c>
      <c r="E4" s="32" t="s">
        <v>259</v>
      </c>
      <c r="F4" s="33" t="s">
        <v>1</v>
      </c>
      <c r="G4" s="34" t="s">
        <v>260</v>
      </c>
      <c r="H4" s="32" t="s">
        <v>9</v>
      </c>
      <c r="I4" s="32" t="s">
        <v>10</v>
      </c>
      <c r="J4" s="35" t="s">
        <v>11</v>
      </c>
    </row>
    <row r="5" spans="1:10" ht="31.5" customHeight="1">
      <c r="A5" s="2">
        <v>1</v>
      </c>
      <c r="B5" s="54" t="s">
        <v>18</v>
      </c>
      <c r="C5" s="14" t="s">
        <v>19</v>
      </c>
      <c r="D5" s="16" t="s">
        <v>20</v>
      </c>
      <c r="E5" s="15"/>
      <c r="F5" s="3" t="s">
        <v>2</v>
      </c>
      <c r="G5" s="17">
        <v>1</v>
      </c>
      <c r="H5" s="3" t="s">
        <v>261</v>
      </c>
      <c r="I5" s="4"/>
      <c r="J5" s="11">
        <f aca="true" t="shared" si="0" ref="J5:J68">G5*I5</f>
        <v>0</v>
      </c>
    </row>
    <row r="6" spans="1:10" ht="31.5" customHeight="1">
      <c r="A6" s="2">
        <v>2</v>
      </c>
      <c r="B6" s="54" t="s">
        <v>21</v>
      </c>
      <c r="C6" s="14" t="s">
        <v>22</v>
      </c>
      <c r="D6" s="3" t="s">
        <v>23</v>
      </c>
      <c r="E6" s="36"/>
      <c r="F6" s="3" t="s">
        <v>2</v>
      </c>
      <c r="G6" s="3">
        <v>1</v>
      </c>
      <c r="H6" s="3" t="s">
        <v>261</v>
      </c>
      <c r="I6" s="4"/>
      <c r="J6" s="11">
        <f t="shared" si="0"/>
        <v>0</v>
      </c>
    </row>
    <row r="7" spans="1:10" ht="31.5" customHeight="1">
      <c r="A7" s="2">
        <v>3</v>
      </c>
      <c r="B7" s="54" t="s">
        <v>437</v>
      </c>
      <c r="C7" s="14" t="s">
        <v>24</v>
      </c>
      <c r="D7" s="3" t="s">
        <v>23</v>
      </c>
      <c r="E7" s="36"/>
      <c r="F7" s="3" t="s">
        <v>2</v>
      </c>
      <c r="G7" s="3">
        <v>9</v>
      </c>
      <c r="H7" s="3" t="s">
        <v>261</v>
      </c>
      <c r="I7" s="4"/>
      <c r="J7" s="11">
        <f t="shared" si="0"/>
        <v>0</v>
      </c>
    </row>
    <row r="8" spans="1:10" ht="31.5" customHeight="1">
      <c r="A8" s="2">
        <v>4</v>
      </c>
      <c r="B8" s="54" t="s">
        <v>399</v>
      </c>
      <c r="C8" s="14" t="s">
        <v>25</v>
      </c>
      <c r="D8" s="3" t="s">
        <v>23</v>
      </c>
      <c r="E8" s="36"/>
      <c r="F8" s="3" t="s">
        <v>2</v>
      </c>
      <c r="G8" s="17">
        <v>9</v>
      </c>
      <c r="H8" s="3" t="s">
        <v>261</v>
      </c>
      <c r="I8" s="4"/>
      <c r="J8" s="11">
        <f t="shared" si="0"/>
        <v>0</v>
      </c>
    </row>
    <row r="9" spans="1:10" ht="31.5" customHeight="1">
      <c r="A9" s="2">
        <v>5</v>
      </c>
      <c r="B9" s="54" t="s">
        <v>400</v>
      </c>
      <c r="C9" s="14" t="s">
        <v>26</v>
      </c>
      <c r="D9" s="3" t="s">
        <v>23</v>
      </c>
      <c r="E9" s="36"/>
      <c r="F9" s="3" t="s">
        <v>2</v>
      </c>
      <c r="G9" s="3">
        <v>9</v>
      </c>
      <c r="H9" s="3" t="s">
        <v>261</v>
      </c>
      <c r="I9" s="4"/>
      <c r="J9" s="11">
        <f t="shared" si="0"/>
        <v>0</v>
      </c>
    </row>
    <row r="10" spans="1:10" ht="31.5" customHeight="1">
      <c r="A10" s="2">
        <v>6</v>
      </c>
      <c r="B10" s="54" t="s">
        <v>27</v>
      </c>
      <c r="C10" s="12" t="s">
        <v>28</v>
      </c>
      <c r="D10" s="3" t="s">
        <v>23</v>
      </c>
      <c r="E10" s="36"/>
      <c r="F10" s="3" t="s">
        <v>2</v>
      </c>
      <c r="G10" s="3">
        <v>9</v>
      </c>
      <c r="H10" s="3" t="s">
        <v>261</v>
      </c>
      <c r="I10" s="4"/>
      <c r="J10" s="11">
        <f t="shared" si="0"/>
        <v>0</v>
      </c>
    </row>
    <row r="11" spans="1:10" ht="15">
      <c r="A11" s="2">
        <v>7</v>
      </c>
      <c r="B11" s="54" t="s">
        <v>29</v>
      </c>
      <c r="C11" s="14" t="s">
        <v>30</v>
      </c>
      <c r="D11" s="3" t="s">
        <v>23</v>
      </c>
      <c r="E11" s="36"/>
      <c r="F11" s="3" t="s">
        <v>2</v>
      </c>
      <c r="G11" s="3">
        <v>17</v>
      </c>
      <c r="H11" s="3" t="s">
        <v>261</v>
      </c>
      <c r="I11" s="4"/>
      <c r="J11" s="11">
        <f t="shared" si="0"/>
        <v>0</v>
      </c>
    </row>
    <row r="12" spans="1:10" s="5" customFormat="1" ht="15">
      <c r="A12" s="2">
        <v>8</v>
      </c>
      <c r="B12" s="54" t="s">
        <v>31</v>
      </c>
      <c r="C12" s="14" t="s">
        <v>32</v>
      </c>
      <c r="D12" s="3" t="s">
        <v>23</v>
      </c>
      <c r="E12" s="36"/>
      <c r="F12" s="3" t="s">
        <v>2</v>
      </c>
      <c r="G12" s="17">
        <v>4</v>
      </c>
      <c r="H12" s="3" t="s">
        <v>261</v>
      </c>
      <c r="I12" s="4"/>
      <c r="J12" s="11">
        <f t="shared" si="0"/>
        <v>0</v>
      </c>
    </row>
    <row r="13" spans="1:10" ht="31.5" customHeight="1">
      <c r="A13" s="2">
        <v>9</v>
      </c>
      <c r="B13" s="54" t="s">
        <v>401</v>
      </c>
      <c r="C13" s="14" t="s">
        <v>33</v>
      </c>
      <c r="D13" s="16" t="s">
        <v>13</v>
      </c>
      <c r="E13" s="15"/>
      <c r="F13" s="3" t="s">
        <v>2</v>
      </c>
      <c r="G13" s="17">
        <v>1</v>
      </c>
      <c r="H13" s="13" t="s">
        <v>261</v>
      </c>
      <c r="I13" s="4"/>
      <c r="J13" s="11">
        <f t="shared" si="0"/>
        <v>0</v>
      </c>
    </row>
    <row r="14" spans="1:10" ht="31.5" customHeight="1">
      <c r="A14" s="2">
        <v>10</v>
      </c>
      <c r="B14" s="54" t="s">
        <v>34</v>
      </c>
      <c r="C14" s="12" t="s">
        <v>35</v>
      </c>
      <c r="D14" s="3" t="s">
        <v>23</v>
      </c>
      <c r="E14" s="36"/>
      <c r="F14" s="3" t="s">
        <v>2</v>
      </c>
      <c r="G14" s="17">
        <v>4</v>
      </c>
      <c r="H14" s="3" t="s">
        <v>261</v>
      </c>
      <c r="I14" s="4"/>
      <c r="J14" s="11">
        <f t="shared" si="0"/>
        <v>0</v>
      </c>
    </row>
    <row r="15" spans="1:10" ht="31.5" customHeight="1">
      <c r="A15" s="2">
        <v>11</v>
      </c>
      <c r="B15" s="54" t="s">
        <v>36</v>
      </c>
      <c r="C15" s="12" t="s">
        <v>37</v>
      </c>
      <c r="D15" s="3" t="s">
        <v>23</v>
      </c>
      <c r="E15" s="36"/>
      <c r="F15" s="3" t="s">
        <v>2</v>
      </c>
      <c r="G15" s="3">
        <v>4</v>
      </c>
      <c r="H15" s="3" t="s">
        <v>261</v>
      </c>
      <c r="I15" s="4"/>
      <c r="J15" s="11">
        <f t="shared" si="0"/>
        <v>0</v>
      </c>
    </row>
    <row r="16" spans="1:10" ht="31.5" customHeight="1">
      <c r="A16" s="2">
        <v>12</v>
      </c>
      <c r="B16" s="54" t="s">
        <v>38</v>
      </c>
      <c r="C16" s="12" t="s">
        <v>39</v>
      </c>
      <c r="D16" s="3" t="s">
        <v>23</v>
      </c>
      <c r="E16" s="36"/>
      <c r="F16" s="3" t="s">
        <v>2</v>
      </c>
      <c r="G16" s="17">
        <v>1</v>
      </c>
      <c r="H16" s="3" t="s">
        <v>261</v>
      </c>
      <c r="I16" s="4"/>
      <c r="J16" s="11">
        <f t="shared" si="0"/>
        <v>0</v>
      </c>
    </row>
    <row r="17" spans="1:10" ht="31.5" customHeight="1">
      <c r="A17" s="2">
        <v>13</v>
      </c>
      <c r="B17" s="55" t="s">
        <v>40</v>
      </c>
      <c r="C17" s="18" t="s">
        <v>41</v>
      </c>
      <c r="D17" s="3" t="s">
        <v>23</v>
      </c>
      <c r="E17" s="36"/>
      <c r="F17" s="3" t="s">
        <v>2</v>
      </c>
      <c r="G17" s="17">
        <v>1</v>
      </c>
      <c r="H17" s="3" t="s">
        <v>261</v>
      </c>
      <c r="I17" s="4"/>
      <c r="J17" s="11">
        <f t="shared" si="0"/>
        <v>0</v>
      </c>
    </row>
    <row r="18" spans="1:10" ht="31.5" customHeight="1">
      <c r="A18" s="2">
        <v>14</v>
      </c>
      <c r="B18" s="54" t="s">
        <v>42</v>
      </c>
      <c r="C18" s="14" t="s">
        <v>43</v>
      </c>
      <c r="D18" s="16" t="s">
        <v>16</v>
      </c>
      <c r="E18" s="15"/>
      <c r="F18" s="3" t="s">
        <v>2</v>
      </c>
      <c r="G18" s="17">
        <v>1</v>
      </c>
      <c r="H18" s="3" t="s">
        <v>261</v>
      </c>
      <c r="I18" s="4"/>
      <c r="J18" s="11">
        <f t="shared" si="0"/>
        <v>0</v>
      </c>
    </row>
    <row r="19" spans="1:10" ht="31.5" customHeight="1">
      <c r="A19" s="2">
        <v>15</v>
      </c>
      <c r="B19" s="54" t="s">
        <v>44</v>
      </c>
      <c r="C19" s="14" t="s">
        <v>45</v>
      </c>
      <c r="D19" s="16" t="s">
        <v>16</v>
      </c>
      <c r="E19" s="15"/>
      <c r="F19" s="3" t="s">
        <v>2</v>
      </c>
      <c r="G19" s="17">
        <v>1</v>
      </c>
      <c r="H19" s="13" t="s">
        <v>261</v>
      </c>
      <c r="I19" s="4"/>
      <c r="J19" s="11">
        <f t="shared" si="0"/>
        <v>0</v>
      </c>
    </row>
    <row r="20" spans="1:10" ht="13.5" customHeight="1">
      <c r="A20" s="2">
        <v>16</v>
      </c>
      <c r="B20" s="54" t="s">
        <v>402</v>
      </c>
      <c r="C20" s="14" t="s">
        <v>45</v>
      </c>
      <c r="D20" s="16">
        <f>36*0.086</f>
        <v>3.0959999999999996</v>
      </c>
      <c r="E20" s="15"/>
      <c r="F20" s="3" t="s">
        <v>2</v>
      </c>
      <c r="G20" s="17">
        <v>1</v>
      </c>
      <c r="H20" s="13" t="s">
        <v>261</v>
      </c>
      <c r="I20" s="4"/>
      <c r="J20" s="11">
        <f t="shared" si="0"/>
        <v>0</v>
      </c>
    </row>
    <row r="21" spans="1:10" ht="15">
      <c r="A21" s="2">
        <v>17</v>
      </c>
      <c r="B21" s="54" t="s">
        <v>46</v>
      </c>
      <c r="C21" s="14" t="s">
        <v>47</v>
      </c>
      <c r="D21" s="16" t="s">
        <v>16</v>
      </c>
      <c r="E21" s="15"/>
      <c r="F21" s="3" t="s">
        <v>2</v>
      </c>
      <c r="G21" s="17">
        <v>1</v>
      </c>
      <c r="H21" s="3" t="s">
        <v>261</v>
      </c>
      <c r="I21" s="4"/>
      <c r="J21" s="11">
        <f t="shared" si="0"/>
        <v>0</v>
      </c>
    </row>
    <row r="22" spans="1:10" ht="30">
      <c r="A22" s="2">
        <v>18</v>
      </c>
      <c r="B22" s="54" t="s">
        <v>48</v>
      </c>
      <c r="C22" s="14" t="s">
        <v>49</v>
      </c>
      <c r="D22" s="16" t="s">
        <v>16</v>
      </c>
      <c r="E22" s="15"/>
      <c r="F22" s="3" t="s">
        <v>2</v>
      </c>
      <c r="G22" s="17">
        <v>1</v>
      </c>
      <c r="H22" s="3" t="s">
        <v>261</v>
      </c>
      <c r="I22" s="4"/>
      <c r="J22" s="11">
        <f t="shared" si="0"/>
        <v>0</v>
      </c>
    </row>
    <row r="23" spans="1:10" ht="45">
      <c r="A23" s="2">
        <v>19</v>
      </c>
      <c r="B23" s="54" t="s">
        <v>429</v>
      </c>
      <c r="C23" s="14" t="s">
        <v>50</v>
      </c>
      <c r="D23" s="16" t="s">
        <v>16</v>
      </c>
      <c r="E23" s="15"/>
      <c r="F23" s="3" t="s">
        <v>2</v>
      </c>
      <c r="G23" s="17">
        <v>1</v>
      </c>
      <c r="H23" s="3" t="s">
        <v>261</v>
      </c>
      <c r="I23" s="4"/>
      <c r="J23" s="11">
        <f t="shared" si="0"/>
        <v>0</v>
      </c>
    </row>
    <row r="24" spans="1:10" ht="30">
      <c r="A24" s="2">
        <v>20</v>
      </c>
      <c r="B24" s="54" t="s">
        <v>430</v>
      </c>
      <c r="C24" s="14" t="s">
        <v>51</v>
      </c>
      <c r="D24" s="16" t="s">
        <v>16</v>
      </c>
      <c r="E24" s="15"/>
      <c r="F24" s="3" t="s">
        <v>2</v>
      </c>
      <c r="G24" s="17">
        <v>1</v>
      </c>
      <c r="H24" s="3" t="s">
        <v>261</v>
      </c>
      <c r="I24" s="4"/>
      <c r="J24" s="11">
        <f t="shared" si="0"/>
        <v>0</v>
      </c>
    </row>
    <row r="25" spans="1:10" ht="30">
      <c r="A25" s="2">
        <v>21</v>
      </c>
      <c r="B25" s="54" t="s">
        <v>431</v>
      </c>
      <c r="C25" s="14" t="s">
        <v>52</v>
      </c>
      <c r="D25" s="16" t="s">
        <v>16</v>
      </c>
      <c r="E25" s="15"/>
      <c r="F25" s="3" t="s">
        <v>2</v>
      </c>
      <c r="G25" s="17">
        <v>1</v>
      </c>
      <c r="H25" s="3" t="s">
        <v>261</v>
      </c>
      <c r="I25" s="4"/>
      <c r="J25" s="11">
        <f t="shared" si="0"/>
        <v>0</v>
      </c>
    </row>
    <row r="26" spans="1:10" ht="30">
      <c r="A26" s="2">
        <v>22</v>
      </c>
      <c r="B26" s="54" t="s">
        <v>53</v>
      </c>
      <c r="C26" s="14" t="s">
        <v>54</v>
      </c>
      <c r="D26" s="16" t="s">
        <v>16</v>
      </c>
      <c r="E26" s="15"/>
      <c r="F26" s="3" t="s">
        <v>2</v>
      </c>
      <c r="G26" s="17">
        <v>1</v>
      </c>
      <c r="H26" s="3" t="s">
        <v>261</v>
      </c>
      <c r="I26" s="4"/>
      <c r="J26" s="11">
        <f t="shared" si="0"/>
        <v>0</v>
      </c>
    </row>
    <row r="27" spans="1:10" ht="30">
      <c r="A27" s="2">
        <v>23</v>
      </c>
      <c r="B27" s="54" t="s">
        <v>55</v>
      </c>
      <c r="C27" s="14" t="s">
        <v>56</v>
      </c>
      <c r="D27" s="16" t="s">
        <v>16</v>
      </c>
      <c r="E27" s="15"/>
      <c r="F27" s="3" t="s">
        <v>2</v>
      </c>
      <c r="G27" s="17">
        <v>1</v>
      </c>
      <c r="H27" s="3" t="s">
        <v>261</v>
      </c>
      <c r="I27" s="4"/>
      <c r="J27" s="11">
        <f t="shared" si="0"/>
        <v>0</v>
      </c>
    </row>
    <row r="28" spans="1:10" ht="45">
      <c r="A28" s="2">
        <v>24</v>
      </c>
      <c r="B28" s="54" t="s">
        <v>57</v>
      </c>
      <c r="C28" s="14" t="s">
        <v>58</v>
      </c>
      <c r="D28" s="16" t="s">
        <v>16</v>
      </c>
      <c r="E28" s="15"/>
      <c r="F28" s="3" t="s">
        <v>2</v>
      </c>
      <c r="G28" s="17">
        <v>1</v>
      </c>
      <c r="H28" s="3" t="s">
        <v>261</v>
      </c>
      <c r="I28" s="4"/>
      <c r="J28" s="11">
        <f t="shared" si="0"/>
        <v>0</v>
      </c>
    </row>
    <row r="29" spans="1:10" ht="15">
      <c r="A29" s="19">
        <v>25</v>
      </c>
      <c r="B29" s="55" t="s">
        <v>59</v>
      </c>
      <c r="C29" s="20" t="s">
        <v>60</v>
      </c>
      <c r="D29" s="21" t="s">
        <v>61</v>
      </c>
      <c r="E29" s="37"/>
      <c r="F29" s="38" t="s">
        <v>2</v>
      </c>
      <c r="G29" s="39">
        <v>1</v>
      </c>
      <c r="H29" s="38" t="s">
        <v>261</v>
      </c>
      <c r="I29" s="4"/>
      <c r="J29" s="40">
        <f t="shared" si="0"/>
        <v>0</v>
      </c>
    </row>
    <row r="30" spans="1:10" ht="30">
      <c r="A30" s="3">
        <v>26</v>
      </c>
      <c r="B30" s="54" t="s">
        <v>62</v>
      </c>
      <c r="C30" s="14" t="s">
        <v>63</v>
      </c>
      <c r="D30" s="16" t="s">
        <v>16</v>
      </c>
      <c r="E30" s="15"/>
      <c r="F30" s="3" t="s">
        <v>2</v>
      </c>
      <c r="G30" s="17">
        <v>1</v>
      </c>
      <c r="H30" s="3" t="s">
        <v>261</v>
      </c>
      <c r="I30" s="4"/>
      <c r="J30" s="41">
        <f t="shared" si="0"/>
        <v>0</v>
      </c>
    </row>
    <row r="31" spans="1:10" ht="30">
      <c r="A31" s="22">
        <v>27</v>
      </c>
      <c r="B31" s="56" t="s">
        <v>64</v>
      </c>
      <c r="C31" s="23" t="s">
        <v>65</v>
      </c>
      <c r="D31" s="24" t="s">
        <v>16</v>
      </c>
      <c r="E31" s="42"/>
      <c r="F31" s="43" t="s">
        <v>2</v>
      </c>
      <c r="G31" s="44">
        <v>1</v>
      </c>
      <c r="H31" s="43" t="s">
        <v>261</v>
      </c>
      <c r="I31" s="4"/>
      <c r="J31" s="45">
        <f t="shared" si="0"/>
        <v>0</v>
      </c>
    </row>
    <row r="32" spans="1:10" ht="30">
      <c r="A32" s="2">
        <v>28</v>
      </c>
      <c r="B32" s="54" t="s">
        <v>66</v>
      </c>
      <c r="C32" s="14" t="s">
        <v>67</v>
      </c>
      <c r="D32" s="16" t="s">
        <v>16</v>
      </c>
      <c r="E32" s="15"/>
      <c r="F32" s="3" t="s">
        <v>2</v>
      </c>
      <c r="G32" s="17">
        <v>1</v>
      </c>
      <c r="H32" s="13" t="s">
        <v>261</v>
      </c>
      <c r="I32" s="4"/>
      <c r="J32" s="11">
        <f t="shared" si="0"/>
        <v>0</v>
      </c>
    </row>
    <row r="33" spans="1:10" ht="30">
      <c r="A33" s="2">
        <v>29</v>
      </c>
      <c r="B33" s="54" t="s">
        <v>68</v>
      </c>
      <c r="C33" s="14" t="s">
        <v>69</v>
      </c>
      <c r="D33" s="16" t="s">
        <v>16</v>
      </c>
      <c r="E33" s="15"/>
      <c r="F33" s="3" t="s">
        <v>2</v>
      </c>
      <c r="G33" s="17">
        <v>1</v>
      </c>
      <c r="H33" s="3" t="s">
        <v>261</v>
      </c>
      <c r="I33" s="4"/>
      <c r="J33" s="11">
        <f t="shared" si="0"/>
        <v>0</v>
      </c>
    </row>
    <row r="34" spans="1:10" ht="30">
      <c r="A34" s="2">
        <v>30</v>
      </c>
      <c r="B34" s="54" t="s">
        <v>70</v>
      </c>
      <c r="C34" s="14" t="s">
        <v>69</v>
      </c>
      <c r="D34" s="16" t="s">
        <v>16</v>
      </c>
      <c r="E34" s="15"/>
      <c r="F34" s="3" t="s">
        <v>2</v>
      </c>
      <c r="G34" s="17">
        <v>1</v>
      </c>
      <c r="H34" s="13" t="s">
        <v>261</v>
      </c>
      <c r="I34" s="4"/>
      <c r="J34" s="11">
        <f t="shared" si="0"/>
        <v>0</v>
      </c>
    </row>
    <row r="35" spans="1:10" ht="16.5" customHeight="1">
      <c r="A35" s="2">
        <v>31</v>
      </c>
      <c r="B35" s="54" t="s">
        <v>71</v>
      </c>
      <c r="C35" s="14" t="s">
        <v>72</v>
      </c>
      <c r="D35" s="16" t="s">
        <v>16</v>
      </c>
      <c r="E35" s="15"/>
      <c r="F35" s="3" t="s">
        <v>2</v>
      </c>
      <c r="G35" s="17">
        <v>1</v>
      </c>
      <c r="H35" s="3" t="s">
        <v>261</v>
      </c>
      <c r="I35" s="4"/>
      <c r="J35" s="11">
        <f t="shared" si="0"/>
        <v>0</v>
      </c>
    </row>
    <row r="36" spans="1:10" ht="15">
      <c r="A36" s="2">
        <v>32</v>
      </c>
      <c r="B36" s="54" t="s">
        <v>73</v>
      </c>
      <c r="C36" s="14" t="s">
        <v>74</v>
      </c>
      <c r="D36" s="16" t="s">
        <v>16</v>
      </c>
      <c r="E36" s="15"/>
      <c r="F36" s="3" t="s">
        <v>2</v>
      </c>
      <c r="G36" s="17">
        <v>1</v>
      </c>
      <c r="H36" s="3" t="s">
        <v>261</v>
      </c>
      <c r="I36" s="4"/>
      <c r="J36" s="11">
        <f t="shared" si="0"/>
        <v>0</v>
      </c>
    </row>
    <row r="37" spans="1:10" ht="15">
      <c r="A37" s="2">
        <v>33</v>
      </c>
      <c r="B37" s="54" t="s">
        <v>75</v>
      </c>
      <c r="C37" s="14" t="s">
        <v>76</v>
      </c>
      <c r="D37" s="16" t="s">
        <v>16</v>
      </c>
      <c r="E37" s="15"/>
      <c r="F37" s="3" t="s">
        <v>2</v>
      </c>
      <c r="G37" s="17">
        <v>1</v>
      </c>
      <c r="H37" s="3" t="s">
        <v>261</v>
      </c>
      <c r="I37" s="4"/>
      <c r="J37" s="11">
        <f t="shared" si="0"/>
        <v>0</v>
      </c>
    </row>
    <row r="38" spans="1:10" ht="15">
      <c r="A38" s="2">
        <v>34</v>
      </c>
      <c r="B38" s="54" t="s">
        <v>77</v>
      </c>
      <c r="C38" s="14" t="s">
        <v>76</v>
      </c>
      <c r="D38" s="16" t="s">
        <v>16</v>
      </c>
      <c r="E38" s="15"/>
      <c r="F38" s="3" t="s">
        <v>2</v>
      </c>
      <c r="G38" s="17">
        <v>1</v>
      </c>
      <c r="H38" s="3" t="s">
        <v>261</v>
      </c>
      <c r="I38" s="4"/>
      <c r="J38" s="11">
        <f t="shared" si="0"/>
        <v>0</v>
      </c>
    </row>
    <row r="39" spans="1:10" ht="45">
      <c r="A39" s="2">
        <v>35</v>
      </c>
      <c r="B39" s="54" t="s">
        <v>78</v>
      </c>
      <c r="C39" s="14" t="s">
        <v>79</v>
      </c>
      <c r="D39" s="16" t="s">
        <v>16</v>
      </c>
      <c r="E39" s="15"/>
      <c r="F39" s="3" t="s">
        <v>2</v>
      </c>
      <c r="G39" s="17">
        <v>1</v>
      </c>
      <c r="H39" s="3" t="s">
        <v>261</v>
      </c>
      <c r="I39" s="4"/>
      <c r="J39" s="11">
        <f t="shared" si="0"/>
        <v>0</v>
      </c>
    </row>
    <row r="40" spans="1:10" ht="30">
      <c r="A40" s="2">
        <v>36</v>
      </c>
      <c r="B40" s="54" t="s">
        <v>80</v>
      </c>
      <c r="C40" s="14" t="s">
        <v>81</v>
      </c>
      <c r="D40" s="16" t="s">
        <v>16</v>
      </c>
      <c r="E40" s="15"/>
      <c r="F40" s="3" t="s">
        <v>2</v>
      </c>
      <c r="G40" s="17">
        <v>1</v>
      </c>
      <c r="H40" s="3" t="s">
        <v>261</v>
      </c>
      <c r="I40" s="4"/>
      <c r="J40" s="11">
        <f t="shared" si="0"/>
        <v>0</v>
      </c>
    </row>
    <row r="41" spans="1:10" ht="30">
      <c r="A41" s="2">
        <v>37</v>
      </c>
      <c r="B41" s="54" t="s">
        <v>82</v>
      </c>
      <c r="C41" s="14" t="s">
        <v>83</v>
      </c>
      <c r="D41" s="16" t="s">
        <v>16</v>
      </c>
      <c r="E41" s="15"/>
      <c r="F41" s="3" t="s">
        <v>2</v>
      </c>
      <c r="G41" s="17">
        <v>1</v>
      </c>
      <c r="H41" s="13" t="s">
        <v>261</v>
      </c>
      <c r="I41" s="4"/>
      <c r="J41" s="11">
        <f t="shared" si="0"/>
        <v>0</v>
      </c>
    </row>
    <row r="42" spans="1:10" ht="30">
      <c r="A42" s="2">
        <v>38</v>
      </c>
      <c r="B42" s="54" t="s">
        <v>84</v>
      </c>
      <c r="C42" s="14" t="s">
        <v>85</v>
      </c>
      <c r="D42" s="16" t="s">
        <v>16</v>
      </c>
      <c r="E42" s="15"/>
      <c r="F42" s="3" t="s">
        <v>2</v>
      </c>
      <c r="G42" s="17">
        <v>1</v>
      </c>
      <c r="H42" s="3" t="s">
        <v>261</v>
      </c>
      <c r="I42" s="4"/>
      <c r="J42" s="11">
        <f t="shared" si="0"/>
        <v>0</v>
      </c>
    </row>
    <row r="43" spans="1:10" ht="30">
      <c r="A43" s="2">
        <v>39</v>
      </c>
      <c r="B43" s="54" t="s">
        <v>403</v>
      </c>
      <c r="C43" s="14" t="s">
        <v>86</v>
      </c>
      <c r="D43" s="16" t="s">
        <v>16</v>
      </c>
      <c r="E43" s="15"/>
      <c r="F43" s="3" t="s">
        <v>2</v>
      </c>
      <c r="G43" s="17">
        <v>1</v>
      </c>
      <c r="H43" s="3" t="s">
        <v>261</v>
      </c>
      <c r="I43" s="4"/>
      <c r="J43" s="11">
        <f t="shared" si="0"/>
        <v>0</v>
      </c>
    </row>
    <row r="44" spans="1:10" ht="30">
      <c r="A44" s="2">
        <v>40</v>
      </c>
      <c r="B44" s="54" t="s">
        <v>87</v>
      </c>
      <c r="C44" s="14" t="s">
        <v>88</v>
      </c>
      <c r="D44" s="16">
        <f>60*0.056</f>
        <v>3.36</v>
      </c>
      <c r="E44" s="15"/>
      <c r="F44" s="3" t="s">
        <v>2</v>
      </c>
      <c r="G44" s="17">
        <v>1</v>
      </c>
      <c r="H44" s="13" t="s">
        <v>261</v>
      </c>
      <c r="I44" s="4"/>
      <c r="J44" s="11">
        <f t="shared" si="0"/>
        <v>0</v>
      </c>
    </row>
    <row r="45" spans="1:10" ht="30">
      <c r="A45" s="2">
        <v>41</v>
      </c>
      <c r="B45" s="54" t="s">
        <v>89</v>
      </c>
      <c r="C45" s="14" t="s">
        <v>90</v>
      </c>
      <c r="D45" s="16">
        <f>60*0.057</f>
        <v>3.42</v>
      </c>
      <c r="E45" s="15"/>
      <c r="F45" s="3" t="s">
        <v>2</v>
      </c>
      <c r="G45" s="17">
        <v>1</v>
      </c>
      <c r="H45" s="13" t="s">
        <v>261</v>
      </c>
      <c r="I45" s="4"/>
      <c r="J45" s="11">
        <f t="shared" si="0"/>
        <v>0</v>
      </c>
    </row>
    <row r="46" spans="1:10" ht="15">
      <c r="A46" s="2">
        <v>42</v>
      </c>
      <c r="B46" s="54" t="s">
        <v>91</v>
      </c>
      <c r="C46" s="12" t="s">
        <v>92</v>
      </c>
      <c r="D46" s="3" t="s">
        <v>23</v>
      </c>
      <c r="E46" s="36"/>
      <c r="F46" s="3" t="s">
        <v>2</v>
      </c>
      <c r="G46" s="3">
        <v>5</v>
      </c>
      <c r="H46" s="3" t="s">
        <v>261</v>
      </c>
      <c r="I46" s="4"/>
      <c r="J46" s="11">
        <f t="shared" si="0"/>
        <v>0</v>
      </c>
    </row>
    <row r="47" spans="1:10" ht="15">
      <c r="A47" s="2">
        <v>43</v>
      </c>
      <c r="B47" s="54" t="s">
        <v>93</v>
      </c>
      <c r="C47" s="14" t="s">
        <v>94</v>
      </c>
      <c r="D47" s="3" t="s">
        <v>23</v>
      </c>
      <c r="E47" s="36"/>
      <c r="F47" s="3" t="s">
        <v>2</v>
      </c>
      <c r="G47" s="17">
        <v>4</v>
      </c>
      <c r="H47" s="3" t="s">
        <v>261</v>
      </c>
      <c r="I47" s="4"/>
      <c r="J47" s="11">
        <f t="shared" si="0"/>
        <v>0</v>
      </c>
    </row>
    <row r="48" spans="1:10" ht="15">
      <c r="A48" s="2">
        <v>44</v>
      </c>
      <c r="B48" s="54" t="s">
        <v>95</v>
      </c>
      <c r="C48" s="14" t="s">
        <v>96</v>
      </c>
      <c r="D48" s="3" t="s">
        <v>23</v>
      </c>
      <c r="E48" s="36"/>
      <c r="F48" s="3" t="s">
        <v>2</v>
      </c>
      <c r="G48" s="3">
        <v>4</v>
      </c>
      <c r="H48" s="3" t="s">
        <v>261</v>
      </c>
      <c r="I48" s="4"/>
      <c r="J48" s="11">
        <f t="shared" si="0"/>
        <v>0</v>
      </c>
    </row>
    <row r="49" spans="1:10" ht="15">
      <c r="A49" s="2">
        <v>45</v>
      </c>
      <c r="B49" s="54" t="s">
        <v>97</v>
      </c>
      <c r="C49" s="14" t="s">
        <v>98</v>
      </c>
      <c r="D49" s="3" t="s">
        <v>23</v>
      </c>
      <c r="E49" s="36"/>
      <c r="F49" s="3" t="s">
        <v>2</v>
      </c>
      <c r="G49" s="3">
        <v>17</v>
      </c>
      <c r="H49" s="3" t="s">
        <v>261</v>
      </c>
      <c r="I49" s="4"/>
      <c r="J49" s="11">
        <f t="shared" si="0"/>
        <v>0</v>
      </c>
    </row>
    <row r="50" spans="1:10" ht="15">
      <c r="A50" s="2">
        <v>46</v>
      </c>
      <c r="B50" s="54" t="s">
        <v>99</v>
      </c>
      <c r="C50" s="14" t="s">
        <v>100</v>
      </c>
      <c r="D50" s="16" t="s">
        <v>20</v>
      </c>
      <c r="E50" s="15"/>
      <c r="F50" s="3" t="s">
        <v>2</v>
      </c>
      <c r="G50" s="17">
        <v>17</v>
      </c>
      <c r="H50" s="3" t="s">
        <v>261</v>
      </c>
      <c r="I50" s="4"/>
      <c r="J50" s="11">
        <f t="shared" si="0"/>
        <v>0</v>
      </c>
    </row>
    <row r="51" spans="1:10" ht="15">
      <c r="A51" s="2">
        <v>47</v>
      </c>
      <c r="B51" s="54" t="s">
        <v>101</v>
      </c>
      <c r="C51" s="14" t="s">
        <v>102</v>
      </c>
      <c r="D51" s="16" t="s">
        <v>20</v>
      </c>
      <c r="E51" s="15"/>
      <c r="F51" s="3" t="s">
        <v>2</v>
      </c>
      <c r="G51" s="17">
        <v>17</v>
      </c>
      <c r="H51" s="3" t="s">
        <v>261</v>
      </c>
      <c r="I51" s="4"/>
      <c r="J51" s="11">
        <f t="shared" si="0"/>
        <v>0</v>
      </c>
    </row>
    <row r="52" spans="1:10" ht="15">
      <c r="A52" s="2">
        <v>48</v>
      </c>
      <c r="B52" s="54" t="s">
        <v>439</v>
      </c>
      <c r="C52" s="14" t="s">
        <v>103</v>
      </c>
      <c r="D52" s="16" t="s">
        <v>20</v>
      </c>
      <c r="E52" s="15"/>
      <c r="F52" s="3" t="s">
        <v>2</v>
      </c>
      <c r="G52" s="17">
        <v>4</v>
      </c>
      <c r="H52" s="3" t="s">
        <v>261</v>
      </c>
      <c r="I52" s="4"/>
      <c r="J52" s="11">
        <f t="shared" si="0"/>
        <v>0</v>
      </c>
    </row>
    <row r="53" spans="1:10" ht="15">
      <c r="A53" s="2">
        <v>49</v>
      </c>
      <c r="B53" s="54" t="s">
        <v>104</v>
      </c>
      <c r="C53" s="14" t="s">
        <v>105</v>
      </c>
      <c r="D53" s="3" t="s">
        <v>23</v>
      </c>
      <c r="E53" s="36"/>
      <c r="F53" s="3" t="s">
        <v>2</v>
      </c>
      <c r="G53" s="3">
        <v>25</v>
      </c>
      <c r="H53" s="3" t="s">
        <v>261</v>
      </c>
      <c r="I53" s="4"/>
      <c r="J53" s="11">
        <f t="shared" si="0"/>
        <v>0</v>
      </c>
    </row>
    <row r="54" spans="1:10" ht="15">
      <c r="A54" s="2">
        <v>50</v>
      </c>
      <c r="B54" s="54" t="s">
        <v>106</v>
      </c>
      <c r="C54" s="14" t="s">
        <v>107</v>
      </c>
      <c r="D54" s="3" t="s">
        <v>23</v>
      </c>
      <c r="E54" s="36"/>
      <c r="F54" s="3" t="s">
        <v>2</v>
      </c>
      <c r="G54" s="3">
        <v>5</v>
      </c>
      <c r="H54" s="3" t="s">
        <v>261</v>
      </c>
      <c r="I54" s="4"/>
      <c r="J54" s="11">
        <f t="shared" si="0"/>
        <v>0</v>
      </c>
    </row>
    <row r="55" spans="1:10" ht="15">
      <c r="A55" s="2">
        <v>51</v>
      </c>
      <c r="B55" s="54" t="s">
        <v>108</v>
      </c>
      <c r="C55" s="14" t="s">
        <v>109</v>
      </c>
      <c r="D55" s="3" t="s">
        <v>23</v>
      </c>
      <c r="E55" s="36"/>
      <c r="F55" s="3" t="s">
        <v>2</v>
      </c>
      <c r="G55" s="3">
        <v>5</v>
      </c>
      <c r="H55" s="3" t="s">
        <v>261</v>
      </c>
      <c r="I55" s="4"/>
      <c r="J55" s="11">
        <f t="shared" si="0"/>
        <v>0</v>
      </c>
    </row>
    <row r="56" spans="1:10" ht="15">
      <c r="A56" s="2">
        <v>52</v>
      </c>
      <c r="B56" s="54" t="s">
        <v>110</v>
      </c>
      <c r="C56" s="12" t="s">
        <v>111</v>
      </c>
      <c r="D56" s="3" t="s">
        <v>23</v>
      </c>
      <c r="E56" s="36"/>
      <c r="F56" s="3" t="s">
        <v>2</v>
      </c>
      <c r="G56" s="3">
        <v>5</v>
      </c>
      <c r="H56" s="3" t="s">
        <v>261</v>
      </c>
      <c r="I56" s="4"/>
      <c r="J56" s="11">
        <f t="shared" si="0"/>
        <v>0</v>
      </c>
    </row>
    <row r="57" spans="1:10" ht="15">
      <c r="A57" s="2">
        <v>53</v>
      </c>
      <c r="B57" s="54" t="s">
        <v>112</v>
      </c>
      <c r="C57" s="14" t="s">
        <v>113</v>
      </c>
      <c r="D57" s="3" t="s">
        <v>23</v>
      </c>
      <c r="E57" s="36"/>
      <c r="F57" s="3" t="s">
        <v>2</v>
      </c>
      <c r="G57" s="3">
        <v>1</v>
      </c>
      <c r="H57" s="3" t="s">
        <v>261</v>
      </c>
      <c r="I57" s="4"/>
      <c r="J57" s="11">
        <f t="shared" si="0"/>
        <v>0</v>
      </c>
    </row>
    <row r="58" spans="1:10" ht="15">
      <c r="A58" s="2">
        <v>54</v>
      </c>
      <c r="B58" s="54" t="s">
        <v>114</v>
      </c>
      <c r="C58" s="14" t="s">
        <v>115</v>
      </c>
      <c r="D58" s="16">
        <f>60*0.065</f>
        <v>3.9000000000000004</v>
      </c>
      <c r="E58" s="15"/>
      <c r="F58" s="3" t="s">
        <v>2</v>
      </c>
      <c r="G58" s="17">
        <v>1</v>
      </c>
      <c r="H58" s="13" t="s">
        <v>261</v>
      </c>
      <c r="I58" s="4"/>
      <c r="J58" s="11">
        <f t="shared" si="0"/>
        <v>0</v>
      </c>
    </row>
    <row r="59" spans="1:10" ht="15">
      <c r="A59" s="2">
        <v>55</v>
      </c>
      <c r="B59" s="54" t="s">
        <v>116</v>
      </c>
      <c r="C59" s="14" t="s">
        <v>115</v>
      </c>
      <c r="D59" s="16">
        <f>60*0.065</f>
        <v>3.9000000000000004</v>
      </c>
      <c r="E59" s="15"/>
      <c r="F59" s="3" t="s">
        <v>2</v>
      </c>
      <c r="G59" s="17">
        <v>1</v>
      </c>
      <c r="H59" s="13" t="s">
        <v>262</v>
      </c>
      <c r="I59" s="4"/>
      <c r="J59" s="11">
        <f t="shared" si="0"/>
        <v>0</v>
      </c>
    </row>
    <row r="60" spans="1:10" ht="15">
      <c r="A60" s="2">
        <v>56</v>
      </c>
      <c r="B60" s="54" t="s">
        <v>404</v>
      </c>
      <c r="C60" s="14" t="s">
        <v>117</v>
      </c>
      <c r="D60" s="16">
        <f>30*0.04</f>
        <v>1.2</v>
      </c>
      <c r="E60" s="15"/>
      <c r="F60" s="3" t="s">
        <v>2</v>
      </c>
      <c r="G60" s="17">
        <v>1</v>
      </c>
      <c r="H60" s="13" t="s">
        <v>261</v>
      </c>
      <c r="I60" s="4"/>
      <c r="J60" s="11">
        <f t="shared" si="0"/>
        <v>0</v>
      </c>
    </row>
    <row r="61" spans="1:10" ht="15">
      <c r="A61" s="2">
        <v>57</v>
      </c>
      <c r="B61" s="54" t="s">
        <v>118</v>
      </c>
      <c r="C61" s="12" t="s">
        <v>119</v>
      </c>
      <c r="D61" s="3" t="s">
        <v>23</v>
      </c>
      <c r="E61" s="36"/>
      <c r="F61" s="3" t="s">
        <v>2</v>
      </c>
      <c r="G61" s="3">
        <v>3</v>
      </c>
      <c r="H61" s="3" t="s">
        <v>261</v>
      </c>
      <c r="I61" s="4"/>
      <c r="J61" s="11">
        <f t="shared" si="0"/>
        <v>0</v>
      </c>
    </row>
    <row r="62" spans="1:10" ht="15">
      <c r="A62" s="2">
        <v>58</v>
      </c>
      <c r="B62" s="54" t="s">
        <v>120</v>
      </c>
      <c r="C62" s="12" t="s">
        <v>121</v>
      </c>
      <c r="D62" s="3" t="s">
        <v>23</v>
      </c>
      <c r="E62" s="36"/>
      <c r="F62" s="3" t="s">
        <v>2</v>
      </c>
      <c r="G62" s="3">
        <v>3</v>
      </c>
      <c r="H62" s="3" t="s">
        <v>261</v>
      </c>
      <c r="I62" s="4"/>
      <c r="J62" s="11">
        <f t="shared" si="0"/>
        <v>0</v>
      </c>
    </row>
    <row r="63" spans="1:10" ht="15">
      <c r="A63" s="2">
        <v>59</v>
      </c>
      <c r="B63" s="54" t="s">
        <v>122</v>
      </c>
      <c r="C63" s="12" t="s">
        <v>123</v>
      </c>
      <c r="D63" s="16" t="s">
        <v>13</v>
      </c>
      <c r="E63" s="15"/>
      <c r="F63" s="3" t="s">
        <v>2</v>
      </c>
      <c r="G63" s="17">
        <v>1</v>
      </c>
      <c r="H63" s="3" t="s">
        <v>261</v>
      </c>
      <c r="I63" s="4"/>
      <c r="J63" s="11">
        <f t="shared" si="0"/>
        <v>0</v>
      </c>
    </row>
    <row r="64" spans="1:10" ht="15">
      <c r="A64" s="2">
        <v>60</v>
      </c>
      <c r="B64" s="54" t="s">
        <v>124</v>
      </c>
      <c r="C64" s="12" t="s">
        <v>125</v>
      </c>
      <c r="D64" s="3" t="s">
        <v>23</v>
      </c>
      <c r="E64" s="36"/>
      <c r="F64" s="3" t="s">
        <v>17</v>
      </c>
      <c r="G64" s="3">
        <v>5</v>
      </c>
      <c r="H64" s="3" t="s">
        <v>261</v>
      </c>
      <c r="I64" s="4"/>
      <c r="J64" s="11">
        <f t="shared" si="0"/>
        <v>0</v>
      </c>
    </row>
    <row r="65" spans="1:10" ht="15">
      <c r="A65" s="2">
        <v>61</v>
      </c>
      <c r="B65" s="54" t="s">
        <v>126</v>
      </c>
      <c r="C65" s="14" t="s">
        <v>127</v>
      </c>
      <c r="D65" s="3" t="s">
        <v>23</v>
      </c>
      <c r="E65" s="36"/>
      <c r="F65" s="3" t="s">
        <v>2</v>
      </c>
      <c r="G65" s="3">
        <v>1</v>
      </c>
      <c r="H65" s="3" t="s">
        <v>261</v>
      </c>
      <c r="I65" s="4"/>
      <c r="J65" s="11">
        <f t="shared" si="0"/>
        <v>0</v>
      </c>
    </row>
    <row r="66" spans="1:10" ht="15">
      <c r="A66" s="2">
        <v>62</v>
      </c>
      <c r="B66" s="54" t="s">
        <v>128</v>
      </c>
      <c r="C66" s="14" t="s">
        <v>129</v>
      </c>
      <c r="D66" s="16">
        <v>15</v>
      </c>
      <c r="E66" s="15"/>
      <c r="F66" s="3" t="s">
        <v>2</v>
      </c>
      <c r="G66" s="17">
        <v>1</v>
      </c>
      <c r="H66" s="13" t="s">
        <v>261</v>
      </c>
      <c r="I66" s="4"/>
      <c r="J66" s="11">
        <f t="shared" si="0"/>
        <v>0</v>
      </c>
    </row>
    <row r="67" spans="1:10" ht="15">
      <c r="A67" s="2">
        <v>63</v>
      </c>
      <c r="B67" s="54" t="s">
        <v>130</v>
      </c>
      <c r="C67" s="14" t="s">
        <v>131</v>
      </c>
      <c r="D67" s="3" t="s">
        <v>23</v>
      </c>
      <c r="E67" s="36"/>
      <c r="F67" s="3" t="s">
        <v>2</v>
      </c>
      <c r="G67" s="3">
        <v>4</v>
      </c>
      <c r="H67" s="3" t="s">
        <v>261</v>
      </c>
      <c r="I67" s="4"/>
      <c r="J67" s="11">
        <f t="shared" si="0"/>
        <v>0</v>
      </c>
    </row>
    <row r="68" spans="1:10" ht="15">
      <c r="A68" s="2">
        <v>64</v>
      </c>
      <c r="B68" s="54" t="s">
        <v>132</v>
      </c>
      <c r="C68" s="14" t="s">
        <v>133</v>
      </c>
      <c r="D68" s="3" t="s">
        <v>23</v>
      </c>
      <c r="E68" s="36"/>
      <c r="F68" s="3" t="s">
        <v>2</v>
      </c>
      <c r="G68" s="3">
        <v>4</v>
      </c>
      <c r="H68" s="3" t="s">
        <v>261</v>
      </c>
      <c r="I68" s="4"/>
      <c r="J68" s="11">
        <f t="shared" si="0"/>
        <v>0</v>
      </c>
    </row>
    <row r="69" spans="1:10" ht="15">
      <c r="A69" s="2">
        <v>65</v>
      </c>
      <c r="B69" s="54" t="s">
        <v>134</v>
      </c>
      <c r="C69" s="14" t="s">
        <v>135</v>
      </c>
      <c r="D69" s="3" t="s">
        <v>23</v>
      </c>
      <c r="E69" s="36"/>
      <c r="F69" s="3" t="s">
        <v>2</v>
      </c>
      <c r="G69" s="3">
        <v>4</v>
      </c>
      <c r="H69" s="3" t="s">
        <v>261</v>
      </c>
      <c r="I69" s="4"/>
      <c r="J69" s="11">
        <f aca="true" t="shared" si="1" ref="J69:J132">G69*I69</f>
        <v>0</v>
      </c>
    </row>
    <row r="70" spans="1:10" ht="30">
      <c r="A70" s="2">
        <v>66</v>
      </c>
      <c r="B70" s="54" t="s">
        <v>136</v>
      </c>
      <c r="C70" s="14" t="s">
        <v>137</v>
      </c>
      <c r="D70" s="16" t="s">
        <v>12</v>
      </c>
      <c r="E70" s="15"/>
      <c r="F70" s="3" t="s">
        <v>2</v>
      </c>
      <c r="G70" s="17">
        <v>1</v>
      </c>
      <c r="H70" s="13" t="s">
        <v>261</v>
      </c>
      <c r="I70" s="4"/>
      <c r="J70" s="11">
        <f t="shared" si="1"/>
        <v>0</v>
      </c>
    </row>
    <row r="71" spans="1:10" ht="30">
      <c r="A71" s="2">
        <v>67</v>
      </c>
      <c r="B71" s="54" t="s">
        <v>138</v>
      </c>
      <c r="C71" s="14" t="s">
        <v>139</v>
      </c>
      <c r="D71" s="16" t="s">
        <v>140</v>
      </c>
      <c r="E71" s="15"/>
      <c r="F71" s="3" t="s">
        <v>2</v>
      </c>
      <c r="G71" s="17">
        <v>1</v>
      </c>
      <c r="H71" s="13" t="s">
        <v>261</v>
      </c>
      <c r="I71" s="4"/>
      <c r="J71" s="11">
        <f t="shared" si="1"/>
        <v>0</v>
      </c>
    </row>
    <row r="72" spans="1:10" ht="30">
      <c r="A72" s="2">
        <v>68</v>
      </c>
      <c r="B72" s="54" t="s">
        <v>405</v>
      </c>
      <c r="C72" s="14" t="s">
        <v>141</v>
      </c>
      <c r="D72" s="16" t="s">
        <v>12</v>
      </c>
      <c r="E72" s="15"/>
      <c r="F72" s="3" t="s">
        <v>2</v>
      </c>
      <c r="G72" s="17">
        <v>1</v>
      </c>
      <c r="H72" s="13" t="s">
        <v>261</v>
      </c>
      <c r="I72" s="4"/>
      <c r="J72" s="11">
        <f t="shared" si="1"/>
        <v>0</v>
      </c>
    </row>
    <row r="73" spans="1:10" ht="30">
      <c r="A73" s="2">
        <v>69</v>
      </c>
      <c r="B73" s="54" t="s">
        <v>142</v>
      </c>
      <c r="C73" s="14" t="s">
        <v>143</v>
      </c>
      <c r="D73" s="16" t="s">
        <v>14</v>
      </c>
      <c r="E73" s="15"/>
      <c r="F73" s="3" t="s">
        <v>2</v>
      </c>
      <c r="G73" s="17">
        <v>1</v>
      </c>
      <c r="H73" s="13" t="s">
        <v>261</v>
      </c>
      <c r="I73" s="4"/>
      <c r="J73" s="11">
        <f t="shared" si="1"/>
        <v>0</v>
      </c>
    </row>
    <row r="74" spans="1:10" ht="15">
      <c r="A74" s="2">
        <v>70</v>
      </c>
      <c r="B74" s="54" t="s">
        <v>144</v>
      </c>
      <c r="C74" s="14" t="s">
        <v>145</v>
      </c>
      <c r="D74" s="16">
        <v>4</v>
      </c>
      <c r="E74" s="15"/>
      <c r="F74" s="3" t="s">
        <v>2</v>
      </c>
      <c r="G74" s="17">
        <v>1</v>
      </c>
      <c r="H74" s="13" t="s">
        <v>261</v>
      </c>
      <c r="I74" s="4"/>
      <c r="J74" s="11">
        <f t="shared" si="1"/>
        <v>0</v>
      </c>
    </row>
    <row r="75" spans="1:10" ht="30">
      <c r="A75" s="2">
        <v>71</v>
      </c>
      <c r="B75" s="54" t="s">
        <v>406</v>
      </c>
      <c r="C75" s="14" t="s">
        <v>146</v>
      </c>
      <c r="D75" s="16" t="s">
        <v>14</v>
      </c>
      <c r="E75" s="15"/>
      <c r="F75" s="3" t="s">
        <v>2</v>
      </c>
      <c r="G75" s="17">
        <v>1</v>
      </c>
      <c r="H75" s="13" t="s">
        <v>261</v>
      </c>
      <c r="I75" s="4"/>
      <c r="J75" s="11">
        <f t="shared" si="1"/>
        <v>0</v>
      </c>
    </row>
    <row r="76" spans="1:10" ht="15">
      <c r="A76" s="2">
        <v>72</v>
      </c>
      <c r="B76" s="54" t="s">
        <v>147</v>
      </c>
      <c r="C76" s="14" t="s">
        <v>148</v>
      </c>
      <c r="D76" s="3" t="s">
        <v>23</v>
      </c>
      <c r="E76" s="36"/>
      <c r="F76" s="3" t="s">
        <v>2</v>
      </c>
      <c r="G76" s="3">
        <v>2</v>
      </c>
      <c r="H76" s="3" t="s">
        <v>261</v>
      </c>
      <c r="I76" s="4"/>
      <c r="J76" s="11">
        <f t="shared" si="1"/>
        <v>0</v>
      </c>
    </row>
    <row r="77" spans="1:10" ht="15">
      <c r="A77" s="2">
        <v>73</v>
      </c>
      <c r="B77" s="54" t="s">
        <v>149</v>
      </c>
      <c r="C77" s="14" t="s">
        <v>150</v>
      </c>
      <c r="D77" s="3" t="s">
        <v>23</v>
      </c>
      <c r="E77" s="36"/>
      <c r="F77" s="3" t="s">
        <v>2</v>
      </c>
      <c r="G77" s="3">
        <v>2</v>
      </c>
      <c r="H77" s="3" t="s">
        <v>261</v>
      </c>
      <c r="I77" s="4"/>
      <c r="J77" s="11">
        <f t="shared" si="1"/>
        <v>0</v>
      </c>
    </row>
    <row r="78" spans="1:10" ht="30">
      <c r="A78" s="2">
        <v>74</v>
      </c>
      <c r="B78" s="54" t="s">
        <v>446</v>
      </c>
      <c r="C78" s="14" t="s">
        <v>151</v>
      </c>
      <c r="D78" s="16" t="s">
        <v>152</v>
      </c>
      <c r="E78" s="15"/>
      <c r="F78" s="3" t="s">
        <v>2</v>
      </c>
      <c r="G78" s="17">
        <v>1</v>
      </c>
      <c r="H78" s="13" t="s">
        <v>261</v>
      </c>
      <c r="I78" s="4"/>
      <c r="J78" s="11">
        <f t="shared" si="1"/>
        <v>0</v>
      </c>
    </row>
    <row r="79" spans="1:10" ht="30">
      <c r="A79" s="2">
        <v>75</v>
      </c>
      <c r="B79" s="54" t="s">
        <v>447</v>
      </c>
      <c r="C79" s="14" t="s">
        <v>153</v>
      </c>
      <c r="D79" s="16">
        <f>9*0.55</f>
        <v>4.95</v>
      </c>
      <c r="E79" s="15"/>
      <c r="F79" s="3" t="s">
        <v>2</v>
      </c>
      <c r="G79" s="17">
        <v>1</v>
      </c>
      <c r="H79" s="13" t="s">
        <v>261</v>
      </c>
      <c r="I79" s="4"/>
      <c r="J79" s="11">
        <f t="shared" si="1"/>
        <v>0</v>
      </c>
    </row>
    <row r="80" spans="1:10" ht="30">
      <c r="A80" s="2">
        <v>76</v>
      </c>
      <c r="B80" s="54" t="s">
        <v>407</v>
      </c>
      <c r="C80" s="14" t="s">
        <v>154</v>
      </c>
      <c r="D80" s="16">
        <f>55*0.12</f>
        <v>6.6</v>
      </c>
      <c r="E80" s="15"/>
      <c r="F80" s="3" t="s">
        <v>2</v>
      </c>
      <c r="G80" s="17">
        <v>1</v>
      </c>
      <c r="H80" s="13" t="s">
        <v>261</v>
      </c>
      <c r="I80" s="4"/>
      <c r="J80" s="11">
        <f t="shared" si="1"/>
        <v>0</v>
      </c>
    </row>
    <row r="81" spans="1:10" ht="30">
      <c r="A81" s="2">
        <v>77</v>
      </c>
      <c r="B81" s="54" t="s">
        <v>155</v>
      </c>
      <c r="C81" s="14" t="s">
        <v>156</v>
      </c>
      <c r="D81" s="16">
        <f>60*0.1</f>
        <v>6</v>
      </c>
      <c r="E81" s="15"/>
      <c r="F81" s="3" t="s">
        <v>2</v>
      </c>
      <c r="G81" s="17">
        <v>1</v>
      </c>
      <c r="H81" s="13" t="s">
        <v>261</v>
      </c>
      <c r="I81" s="4"/>
      <c r="J81" s="11">
        <f t="shared" si="1"/>
        <v>0</v>
      </c>
    </row>
    <row r="82" spans="1:10" ht="30">
      <c r="A82" s="2">
        <v>78</v>
      </c>
      <c r="B82" s="54" t="s">
        <v>442</v>
      </c>
      <c r="C82" s="14" t="s">
        <v>158</v>
      </c>
      <c r="D82" s="16">
        <f>55*0.125</f>
        <v>6.875</v>
      </c>
      <c r="E82" s="15"/>
      <c r="F82" s="3" t="s">
        <v>2</v>
      </c>
      <c r="G82" s="17">
        <v>1</v>
      </c>
      <c r="H82" s="13" t="s">
        <v>261</v>
      </c>
      <c r="I82" s="4"/>
      <c r="J82" s="11">
        <f t="shared" si="1"/>
        <v>0</v>
      </c>
    </row>
    <row r="83" spans="1:10" ht="30">
      <c r="A83" s="2">
        <v>79</v>
      </c>
      <c r="B83" s="54" t="s">
        <v>441</v>
      </c>
      <c r="C83" s="14" t="s">
        <v>159</v>
      </c>
      <c r="D83" s="16">
        <f>50*0.14</f>
        <v>7.000000000000001</v>
      </c>
      <c r="E83" s="15"/>
      <c r="F83" s="3" t="s">
        <v>2</v>
      </c>
      <c r="G83" s="17">
        <v>1</v>
      </c>
      <c r="H83" s="13" t="s">
        <v>261</v>
      </c>
      <c r="I83" s="4"/>
      <c r="J83" s="11">
        <f t="shared" si="1"/>
        <v>0</v>
      </c>
    </row>
    <row r="84" spans="1:10" ht="30">
      <c r="A84" s="2">
        <v>80</v>
      </c>
      <c r="B84" s="54" t="s">
        <v>408</v>
      </c>
      <c r="C84" s="14" t="s">
        <v>160</v>
      </c>
      <c r="D84" s="16">
        <f>80*0.065</f>
        <v>5.2</v>
      </c>
      <c r="E84" s="15"/>
      <c r="F84" s="3" t="s">
        <v>2</v>
      </c>
      <c r="G84" s="17">
        <v>1</v>
      </c>
      <c r="H84" s="13" t="s">
        <v>261</v>
      </c>
      <c r="I84" s="4"/>
      <c r="J84" s="11">
        <f t="shared" si="1"/>
        <v>0</v>
      </c>
    </row>
    <row r="85" spans="1:10" ht="15">
      <c r="A85" s="2">
        <v>81</v>
      </c>
      <c r="B85" s="54" t="s">
        <v>161</v>
      </c>
      <c r="C85" s="14" t="s">
        <v>162</v>
      </c>
      <c r="D85" s="16">
        <f>120*0.025</f>
        <v>3</v>
      </c>
      <c r="E85" s="15"/>
      <c r="F85" s="3" t="s">
        <v>2</v>
      </c>
      <c r="G85" s="17">
        <v>1</v>
      </c>
      <c r="H85" s="13" t="s">
        <v>261</v>
      </c>
      <c r="I85" s="4"/>
      <c r="J85" s="11">
        <f t="shared" si="1"/>
        <v>0</v>
      </c>
    </row>
    <row r="86" spans="1:10" ht="15">
      <c r="A86" s="2">
        <v>82</v>
      </c>
      <c r="B86" s="54" t="s">
        <v>163</v>
      </c>
      <c r="C86" s="14" t="s">
        <v>164</v>
      </c>
      <c r="D86" s="16">
        <f>48*0.09</f>
        <v>4.32</v>
      </c>
      <c r="E86" s="15"/>
      <c r="F86" s="3" t="s">
        <v>2</v>
      </c>
      <c r="G86" s="17">
        <v>1</v>
      </c>
      <c r="H86" s="13" t="s">
        <v>261</v>
      </c>
      <c r="I86" s="4"/>
      <c r="J86" s="11">
        <f t="shared" si="1"/>
        <v>0</v>
      </c>
    </row>
    <row r="87" spans="1:10" ht="30">
      <c r="A87" s="2">
        <v>83</v>
      </c>
      <c r="B87" s="54" t="s">
        <v>165</v>
      </c>
      <c r="C87" s="14" t="s">
        <v>166</v>
      </c>
      <c r="D87" s="16">
        <f>120*0.04</f>
        <v>4.8</v>
      </c>
      <c r="E87" s="15"/>
      <c r="F87" s="3" t="s">
        <v>2</v>
      </c>
      <c r="G87" s="17">
        <v>1</v>
      </c>
      <c r="H87" s="13" t="s">
        <v>261</v>
      </c>
      <c r="I87" s="4"/>
      <c r="J87" s="11">
        <f t="shared" si="1"/>
        <v>0</v>
      </c>
    </row>
    <row r="88" spans="1:10" ht="15">
      <c r="A88" s="2">
        <v>84</v>
      </c>
      <c r="B88" s="54" t="s">
        <v>167</v>
      </c>
      <c r="C88" s="14" t="s">
        <v>168</v>
      </c>
      <c r="D88" s="16">
        <f>90*0.06</f>
        <v>5.3999999999999995</v>
      </c>
      <c r="E88" s="15"/>
      <c r="F88" s="3" t="s">
        <v>2</v>
      </c>
      <c r="G88" s="17">
        <v>1</v>
      </c>
      <c r="H88" s="13" t="s">
        <v>261</v>
      </c>
      <c r="I88" s="4"/>
      <c r="J88" s="11">
        <f t="shared" si="1"/>
        <v>0</v>
      </c>
    </row>
    <row r="89" spans="1:10" ht="30">
      <c r="A89" s="2">
        <v>85</v>
      </c>
      <c r="B89" s="54" t="s">
        <v>169</v>
      </c>
      <c r="C89" s="14" t="s">
        <v>170</v>
      </c>
      <c r="D89" s="16">
        <f>120*0.025</f>
        <v>3</v>
      </c>
      <c r="E89" s="15"/>
      <c r="F89" s="3" t="s">
        <v>2</v>
      </c>
      <c r="G89" s="17">
        <v>1</v>
      </c>
      <c r="H89" s="13" t="s">
        <v>261</v>
      </c>
      <c r="I89" s="4"/>
      <c r="J89" s="11">
        <f t="shared" si="1"/>
        <v>0</v>
      </c>
    </row>
    <row r="90" spans="1:10" ht="15">
      <c r="A90" s="2">
        <v>86</v>
      </c>
      <c r="B90" s="54" t="s">
        <v>171</v>
      </c>
      <c r="C90" s="14" t="s">
        <v>172</v>
      </c>
      <c r="D90" s="16">
        <f>105*0.025</f>
        <v>2.625</v>
      </c>
      <c r="E90" s="15"/>
      <c r="F90" s="3" t="s">
        <v>2</v>
      </c>
      <c r="G90" s="17">
        <v>1</v>
      </c>
      <c r="H90" s="13" t="s">
        <v>261</v>
      </c>
      <c r="I90" s="4"/>
      <c r="J90" s="11">
        <f t="shared" si="1"/>
        <v>0</v>
      </c>
    </row>
    <row r="91" spans="1:10" ht="15">
      <c r="A91" s="2">
        <v>87</v>
      </c>
      <c r="B91" s="54" t="s">
        <v>173</v>
      </c>
      <c r="C91" s="14" t="s">
        <v>148</v>
      </c>
      <c r="D91" s="16">
        <f>36*0.095</f>
        <v>3.42</v>
      </c>
      <c r="E91" s="15"/>
      <c r="F91" s="3" t="s">
        <v>2</v>
      </c>
      <c r="G91" s="17">
        <v>1</v>
      </c>
      <c r="H91" s="13" t="s">
        <v>261</v>
      </c>
      <c r="I91" s="4"/>
      <c r="J91" s="11">
        <f t="shared" si="1"/>
        <v>0</v>
      </c>
    </row>
    <row r="92" spans="1:10" ht="30">
      <c r="A92" s="2">
        <v>88</v>
      </c>
      <c r="B92" s="54" t="s">
        <v>174</v>
      </c>
      <c r="C92" s="14" t="s">
        <v>175</v>
      </c>
      <c r="D92" s="16">
        <f>50*0.14</f>
        <v>7.000000000000001</v>
      </c>
      <c r="E92" s="15"/>
      <c r="F92" s="3" t="s">
        <v>2</v>
      </c>
      <c r="G92" s="17">
        <v>1</v>
      </c>
      <c r="H92" s="13" t="s">
        <v>261</v>
      </c>
      <c r="I92" s="4"/>
      <c r="J92" s="11">
        <f t="shared" si="1"/>
        <v>0</v>
      </c>
    </row>
    <row r="93" spans="1:10" ht="15">
      <c r="A93" s="2">
        <v>89</v>
      </c>
      <c r="B93" s="54" t="s">
        <v>176</v>
      </c>
      <c r="C93" s="14" t="s">
        <v>177</v>
      </c>
      <c r="D93" s="16">
        <f>96*0.08</f>
        <v>7.68</v>
      </c>
      <c r="E93" s="15"/>
      <c r="F93" s="3" t="s">
        <v>2</v>
      </c>
      <c r="G93" s="17">
        <v>1</v>
      </c>
      <c r="H93" s="13" t="s">
        <v>261</v>
      </c>
      <c r="I93" s="4"/>
      <c r="J93" s="11">
        <f t="shared" si="1"/>
        <v>0</v>
      </c>
    </row>
    <row r="94" spans="1:10" ht="30">
      <c r="A94" s="2">
        <v>90</v>
      </c>
      <c r="B94" s="54" t="s">
        <v>178</v>
      </c>
      <c r="C94" s="14" t="s">
        <v>179</v>
      </c>
      <c r="D94" s="3" t="s">
        <v>23</v>
      </c>
      <c r="E94" s="36"/>
      <c r="F94" s="3" t="s">
        <v>2</v>
      </c>
      <c r="G94" s="3">
        <v>4</v>
      </c>
      <c r="H94" s="3" t="s">
        <v>261</v>
      </c>
      <c r="I94" s="4"/>
      <c r="J94" s="11">
        <f t="shared" si="1"/>
        <v>0</v>
      </c>
    </row>
    <row r="95" spans="1:10" ht="30">
      <c r="A95" s="2">
        <v>91</v>
      </c>
      <c r="B95" s="54" t="s">
        <v>180</v>
      </c>
      <c r="C95" s="25" t="s">
        <v>181</v>
      </c>
      <c r="D95" s="16" t="s">
        <v>12</v>
      </c>
      <c r="E95" s="15"/>
      <c r="F95" s="3" t="s">
        <v>2</v>
      </c>
      <c r="G95" s="17">
        <v>4</v>
      </c>
      <c r="H95" s="46" t="s">
        <v>263</v>
      </c>
      <c r="I95" s="4"/>
      <c r="J95" s="11">
        <f t="shared" si="1"/>
        <v>0</v>
      </c>
    </row>
    <row r="96" spans="1:10" ht="30">
      <c r="A96" s="2">
        <v>92</v>
      </c>
      <c r="B96" s="54" t="s">
        <v>182</v>
      </c>
      <c r="C96" s="25" t="s">
        <v>183</v>
      </c>
      <c r="D96" s="16" t="s">
        <v>12</v>
      </c>
      <c r="E96" s="15"/>
      <c r="F96" s="3" t="s">
        <v>2</v>
      </c>
      <c r="G96" s="17">
        <v>4</v>
      </c>
      <c r="H96" s="46" t="s">
        <v>263</v>
      </c>
      <c r="I96" s="4"/>
      <c r="J96" s="11">
        <f t="shared" si="1"/>
        <v>0</v>
      </c>
    </row>
    <row r="97" spans="1:10" ht="30">
      <c r="A97" s="2">
        <v>93</v>
      </c>
      <c r="B97" s="54" t="s">
        <v>184</v>
      </c>
      <c r="C97" s="26" t="s">
        <v>185</v>
      </c>
      <c r="D97" s="3" t="s">
        <v>12</v>
      </c>
      <c r="E97" s="36"/>
      <c r="F97" s="3" t="s">
        <v>2</v>
      </c>
      <c r="G97" s="3">
        <v>4</v>
      </c>
      <c r="H97" s="46" t="s">
        <v>263</v>
      </c>
      <c r="I97" s="4"/>
      <c r="J97" s="11">
        <f t="shared" si="1"/>
        <v>0</v>
      </c>
    </row>
    <row r="98" spans="1:10" ht="30">
      <c r="A98" s="2">
        <v>94</v>
      </c>
      <c r="B98" s="54" t="s">
        <v>186</v>
      </c>
      <c r="C98" s="26" t="s">
        <v>187</v>
      </c>
      <c r="D98" s="16" t="s">
        <v>12</v>
      </c>
      <c r="E98" s="15"/>
      <c r="F98" s="3" t="s">
        <v>2</v>
      </c>
      <c r="G98" s="17">
        <v>9</v>
      </c>
      <c r="H98" s="3" t="s">
        <v>261</v>
      </c>
      <c r="I98" s="4"/>
      <c r="J98" s="11">
        <f t="shared" si="1"/>
        <v>0</v>
      </c>
    </row>
    <row r="99" spans="1:10" ht="30">
      <c r="A99" s="2">
        <v>95</v>
      </c>
      <c r="B99" s="54" t="s">
        <v>188</v>
      </c>
      <c r="C99" s="26" t="s">
        <v>187</v>
      </c>
      <c r="D99" s="3" t="s">
        <v>12</v>
      </c>
      <c r="E99" s="36"/>
      <c r="F99" s="3" t="s">
        <v>17</v>
      </c>
      <c r="G99" s="3">
        <v>4</v>
      </c>
      <c r="H99" s="3" t="s">
        <v>261</v>
      </c>
      <c r="I99" s="4"/>
      <c r="J99" s="11">
        <f t="shared" si="1"/>
        <v>0</v>
      </c>
    </row>
    <row r="100" spans="1:10" ht="30">
      <c r="A100" s="2">
        <v>96</v>
      </c>
      <c r="B100" s="54" t="s">
        <v>409</v>
      </c>
      <c r="C100" s="26" t="s">
        <v>189</v>
      </c>
      <c r="D100" s="3" t="s">
        <v>12</v>
      </c>
      <c r="E100" s="36"/>
      <c r="F100" s="3" t="s">
        <v>2</v>
      </c>
      <c r="G100" s="3">
        <v>4</v>
      </c>
      <c r="H100" s="46" t="s">
        <v>263</v>
      </c>
      <c r="I100" s="4"/>
      <c r="J100" s="11">
        <f t="shared" si="1"/>
        <v>0</v>
      </c>
    </row>
    <row r="101" spans="1:10" ht="30">
      <c r="A101" s="2">
        <v>97</v>
      </c>
      <c r="B101" s="54" t="s">
        <v>444</v>
      </c>
      <c r="C101" s="26" t="s">
        <v>190</v>
      </c>
      <c r="D101" s="16" t="s">
        <v>12</v>
      </c>
      <c r="E101" s="15"/>
      <c r="F101" s="3" t="s">
        <v>2</v>
      </c>
      <c r="G101" s="17">
        <v>2</v>
      </c>
      <c r="H101" s="46" t="s">
        <v>263</v>
      </c>
      <c r="I101" s="4"/>
      <c r="J101" s="11">
        <f t="shared" si="1"/>
        <v>0</v>
      </c>
    </row>
    <row r="102" spans="1:10" ht="30">
      <c r="A102" s="2">
        <v>98</v>
      </c>
      <c r="B102" s="54" t="s">
        <v>191</v>
      </c>
      <c r="C102" s="25" t="s">
        <v>192</v>
      </c>
      <c r="D102" s="16" t="s">
        <v>12</v>
      </c>
      <c r="E102" s="15"/>
      <c r="F102" s="3" t="s">
        <v>2</v>
      </c>
      <c r="G102" s="17">
        <v>7</v>
      </c>
      <c r="H102" s="46" t="s">
        <v>263</v>
      </c>
      <c r="I102" s="4"/>
      <c r="J102" s="11">
        <f t="shared" si="1"/>
        <v>0</v>
      </c>
    </row>
    <row r="103" spans="1:10" ht="30">
      <c r="A103" s="2">
        <v>99</v>
      </c>
      <c r="B103" s="54" t="s">
        <v>193</v>
      </c>
      <c r="C103" s="26" t="s">
        <v>194</v>
      </c>
      <c r="D103" s="3" t="s">
        <v>12</v>
      </c>
      <c r="E103" s="36"/>
      <c r="F103" s="3" t="s">
        <v>2</v>
      </c>
      <c r="G103" s="3">
        <v>2</v>
      </c>
      <c r="H103" s="46" t="s">
        <v>263</v>
      </c>
      <c r="I103" s="4"/>
      <c r="J103" s="11">
        <f t="shared" si="1"/>
        <v>0</v>
      </c>
    </row>
    <row r="104" spans="1:10" ht="30">
      <c r="A104" s="2">
        <v>100</v>
      </c>
      <c r="B104" s="54" t="s">
        <v>410</v>
      </c>
      <c r="C104" s="26" t="s">
        <v>195</v>
      </c>
      <c r="D104" s="3" t="s">
        <v>23</v>
      </c>
      <c r="E104" s="36"/>
      <c r="F104" s="3" t="s">
        <v>17</v>
      </c>
      <c r="G104" s="3">
        <v>4</v>
      </c>
      <c r="H104" s="3" t="s">
        <v>261</v>
      </c>
      <c r="I104" s="4"/>
      <c r="J104" s="11">
        <f t="shared" si="1"/>
        <v>0</v>
      </c>
    </row>
    <row r="105" spans="1:10" ht="30">
      <c r="A105" s="2">
        <v>101</v>
      </c>
      <c r="B105" s="54" t="s">
        <v>411</v>
      </c>
      <c r="C105" s="26" t="s">
        <v>196</v>
      </c>
      <c r="D105" s="3" t="s">
        <v>12</v>
      </c>
      <c r="E105" s="36"/>
      <c r="F105" s="3" t="s">
        <v>2</v>
      </c>
      <c r="G105" s="3">
        <v>5</v>
      </c>
      <c r="H105" s="46" t="s">
        <v>263</v>
      </c>
      <c r="I105" s="4"/>
      <c r="J105" s="11">
        <f t="shared" si="1"/>
        <v>0</v>
      </c>
    </row>
    <row r="106" spans="1:10" ht="30">
      <c r="A106" s="2">
        <v>102</v>
      </c>
      <c r="B106" s="54" t="s">
        <v>197</v>
      </c>
      <c r="C106" s="26" t="s">
        <v>198</v>
      </c>
      <c r="D106" s="3" t="s">
        <v>12</v>
      </c>
      <c r="E106" s="36"/>
      <c r="F106" s="3" t="s">
        <v>2</v>
      </c>
      <c r="G106" s="3">
        <v>5</v>
      </c>
      <c r="H106" s="46" t="s">
        <v>263</v>
      </c>
      <c r="I106" s="4"/>
      <c r="J106" s="11">
        <f t="shared" si="1"/>
        <v>0</v>
      </c>
    </row>
    <row r="107" spans="1:10" ht="30">
      <c r="A107" s="2">
        <v>103</v>
      </c>
      <c r="B107" s="54" t="s">
        <v>199</v>
      </c>
      <c r="C107" s="26" t="s">
        <v>200</v>
      </c>
      <c r="D107" s="3" t="s">
        <v>12</v>
      </c>
      <c r="E107" s="36"/>
      <c r="F107" s="3" t="s">
        <v>2</v>
      </c>
      <c r="G107" s="3">
        <v>5</v>
      </c>
      <c r="H107" s="46" t="s">
        <v>263</v>
      </c>
      <c r="I107" s="4"/>
      <c r="J107" s="11">
        <f t="shared" si="1"/>
        <v>0</v>
      </c>
    </row>
    <row r="108" spans="1:10" ht="30">
      <c r="A108" s="2">
        <v>104</v>
      </c>
      <c r="B108" s="54" t="s">
        <v>412</v>
      </c>
      <c r="C108" s="26" t="s">
        <v>201</v>
      </c>
      <c r="D108" s="3" t="s">
        <v>12</v>
      </c>
      <c r="E108" s="36"/>
      <c r="F108" s="3" t="s">
        <v>17</v>
      </c>
      <c r="G108" s="3">
        <v>4</v>
      </c>
      <c r="H108" s="46" t="s">
        <v>263</v>
      </c>
      <c r="I108" s="4"/>
      <c r="J108" s="11">
        <f t="shared" si="1"/>
        <v>0</v>
      </c>
    </row>
    <row r="109" spans="1:10" ht="30">
      <c r="A109" s="2">
        <v>105</v>
      </c>
      <c r="B109" s="54" t="s">
        <v>413</v>
      </c>
      <c r="C109" s="26" t="s">
        <v>202</v>
      </c>
      <c r="D109" s="3" t="s">
        <v>12</v>
      </c>
      <c r="E109" s="36"/>
      <c r="F109" s="3" t="s">
        <v>2</v>
      </c>
      <c r="G109" s="3">
        <v>4</v>
      </c>
      <c r="H109" s="46" t="s">
        <v>263</v>
      </c>
      <c r="I109" s="4"/>
      <c r="J109" s="11">
        <f t="shared" si="1"/>
        <v>0</v>
      </c>
    </row>
    <row r="110" spans="1:10" ht="30">
      <c r="A110" s="2">
        <v>106</v>
      </c>
      <c r="B110" s="54" t="s">
        <v>203</v>
      </c>
      <c r="C110" s="26" t="s">
        <v>204</v>
      </c>
      <c r="D110" s="3" t="s">
        <v>12</v>
      </c>
      <c r="E110" s="36"/>
      <c r="F110" s="3" t="s">
        <v>2</v>
      </c>
      <c r="G110" s="3">
        <v>4</v>
      </c>
      <c r="H110" s="46" t="s">
        <v>263</v>
      </c>
      <c r="I110" s="4"/>
      <c r="J110" s="11">
        <f t="shared" si="1"/>
        <v>0</v>
      </c>
    </row>
    <row r="111" spans="1:10" ht="30">
      <c r="A111" s="2">
        <v>107</v>
      </c>
      <c r="B111" s="54" t="s">
        <v>414</v>
      </c>
      <c r="C111" s="26" t="s">
        <v>205</v>
      </c>
      <c r="D111" s="3" t="s">
        <v>12</v>
      </c>
      <c r="E111" s="36"/>
      <c r="F111" s="3" t="s">
        <v>2</v>
      </c>
      <c r="G111" s="3">
        <v>4</v>
      </c>
      <c r="H111" s="46" t="s">
        <v>263</v>
      </c>
      <c r="I111" s="4"/>
      <c r="J111" s="11">
        <f t="shared" si="1"/>
        <v>0</v>
      </c>
    </row>
    <row r="112" spans="1:10" ht="30">
      <c r="A112" s="2">
        <v>108</v>
      </c>
      <c r="B112" s="54" t="s">
        <v>206</v>
      </c>
      <c r="C112" s="26" t="s">
        <v>207</v>
      </c>
      <c r="D112" s="3" t="s">
        <v>12</v>
      </c>
      <c r="E112" s="36"/>
      <c r="F112" s="3" t="s">
        <v>2</v>
      </c>
      <c r="G112" s="3">
        <v>4</v>
      </c>
      <c r="H112" s="46" t="s">
        <v>263</v>
      </c>
      <c r="I112" s="4"/>
      <c r="J112" s="11">
        <f t="shared" si="1"/>
        <v>0</v>
      </c>
    </row>
    <row r="113" spans="1:10" ht="30">
      <c r="A113" s="2">
        <v>109</v>
      </c>
      <c r="B113" s="54" t="s">
        <v>208</v>
      </c>
      <c r="C113" s="26" t="s">
        <v>209</v>
      </c>
      <c r="D113" s="3" t="s">
        <v>12</v>
      </c>
      <c r="E113" s="36"/>
      <c r="F113" s="3" t="s">
        <v>2</v>
      </c>
      <c r="G113" s="3">
        <v>4</v>
      </c>
      <c r="H113" s="46" t="s">
        <v>263</v>
      </c>
      <c r="I113" s="4"/>
      <c r="J113" s="11">
        <f t="shared" si="1"/>
        <v>0</v>
      </c>
    </row>
    <row r="114" spans="1:10" ht="15">
      <c r="A114" s="2">
        <v>110</v>
      </c>
      <c r="B114" s="54" t="s">
        <v>210</v>
      </c>
      <c r="C114" s="14" t="s">
        <v>211</v>
      </c>
      <c r="D114" s="3" t="s">
        <v>23</v>
      </c>
      <c r="E114" s="36"/>
      <c r="F114" s="3" t="s">
        <v>2</v>
      </c>
      <c r="G114" s="3">
        <v>14</v>
      </c>
      <c r="H114" s="3" t="s">
        <v>261</v>
      </c>
      <c r="I114" s="4"/>
      <c r="J114" s="11">
        <f t="shared" si="1"/>
        <v>0</v>
      </c>
    </row>
    <row r="115" spans="1:10" ht="30">
      <c r="A115" s="2">
        <v>111</v>
      </c>
      <c r="B115" s="54" t="s">
        <v>212</v>
      </c>
      <c r="C115" s="25" t="s">
        <v>213</v>
      </c>
      <c r="D115" s="3" t="s">
        <v>23</v>
      </c>
      <c r="E115" s="36"/>
      <c r="F115" s="3" t="s">
        <v>2</v>
      </c>
      <c r="G115" s="3">
        <v>14</v>
      </c>
      <c r="H115" s="3" t="s">
        <v>261</v>
      </c>
      <c r="I115" s="4"/>
      <c r="J115" s="11">
        <f t="shared" si="1"/>
        <v>0</v>
      </c>
    </row>
    <row r="116" spans="1:10" ht="30">
      <c r="A116" s="2">
        <v>112</v>
      </c>
      <c r="B116" s="54" t="s">
        <v>214</v>
      </c>
      <c r="C116" s="14" t="s">
        <v>215</v>
      </c>
      <c r="D116" s="16" t="s">
        <v>20</v>
      </c>
      <c r="E116" s="15"/>
      <c r="F116" s="3" t="s">
        <v>2</v>
      </c>
      <c r="G116" s="17">
        <v>4</v>
      </c>
      <c r="H116" s="3" t="s">
        <v>261</v>
      </c>
      <c r="I116" s="4"/>
      <c r="J116" s="11">
        <f t="shared" si="1"/>
        <v>0</v>
      </c>
    </row>
    <row r="117" spans="1:10" ht="15">
      <c r="A117" s="2">
        <v>113</v>
      </c>
      <c r="B117" s="54" t="s">
        <v>216</v>
      </c>
      <c r="C117" s="14" t="s">
        <v>217</v>
      </c>
      <c r="D117" s="16" t="s">
        <v>20</v>
      </c>
      <c r="E117" s="15"/>
      <c r="F117" s="3" t="s">
        <v>2</v>
      </c>
      <c r="G117" s="17">
        <v>4</v>
      </c>
      <c r="H117" s="3" t="s">
        <v>261</v>
      </c>
      <c r="I117" s="4"/>
      <c r="J117" s="11">
        <f t="shared" si="1"/>
        <v>0</v>
      </c>
    </row>
    <row r="118" spans="1:10" ht="30">
      <c r="A118" s="2">
        <v>114</v>
      </c>
      <c r="B118" s="54" t="s">
        <v>218</v>
      </c>
      <c r="C118" s="14" t="s">
        <v>219</v>
      </c>
      <c r="D118" s="3" t="s">
        <v>20</v>
      </c>
      <c r="E118" s="36"/>
      <c r="F118" s="3" t="s">
        <v>2</v>
      </c>
      <c r="G118" s="3">
        <v>4</v>
      </c>
      <c r="H118" s="3" t="s">
        <v>261</v>
      </c>
      <c r="I118" s="4"/>
      <c r="J118" s="11">
        <f>G118*I118</f>
        <v>0</v>
      </c>
    </row>
    <row r="119" spans="1:10" ht="15">
      <c r="A119" s="2">
        <v>115</v>
      </c>
      <c r="B119" s="54" t="s">
        <v>220</v>
      </c>
      <c r="C119" s="14" t="s">
        <v>221</v>
      </c>
      <c r="D119" s="3" t="s">
        <v>23</v>
      </c>
      <c r="E119" s="36"/>
      <c r="F119" s="3" t="s">
        <v>2</v>
      </c>
      <c r="G119" s="3">
        <v>25</v>
      </c>
      <c r="H119" s="3" t="s">
        <v>261</v>
      </c>
      <c r="I119" s="4"/>
      <c r="J119" s="11">
        <f t="shared" si="1"/>
        <v>0</v>
      </c>
    </row>
    <row r="120" spans="1:10" ht="15">
      <c r="A120" s="2">
        <v>116</v>
      </c>
      <c r="B120" s="54" t="s">
        <v>415</v>
      </c>
      <c r="C120" s="14" t="s">
        <v>222</v>
      </c>
      <c r="D120" s="3" t="s">
        <v>23</v>
      </c>
      <c r="E120" s="36"/>
      <c r="F120" s="3" t="s">
        <v>2</v>
      </c>
      <c r="G120" s="3">
        <v>25</v>
      </c>
      <c r="H120" s="3" t="s">
        <v>261</v>
      </c>
      <c r="I120" s="4"/>
      <c r="J120" s="11">
        <f t="shared" si="1"/>
        <v>0</v>
      </c>
    </row>
    <row r="121" spans="1:10" ht="15">
      <c r="A121" s="2">
        <v>117</v>
      </c>
      <c r="B121" s="54" t="s">
        <v>223</v>
      </c>
      <c r="C121" s="14" t="s">
        <v>224</v>
      </c>
      <c r="D121" s="3" t="s">
        <v>23</v>
      </c>
      <c r="E121" s="36"/>
      <c r="F121" s="3" t="s">
        <v>2</v>
      </c>
      <c r="G121" s="3">
        <v>25</v>
      </c>
      <c r="H121" s="3" t="s">
        <v>261</v>
      </c>
      <c r="I121" s="4"/>
      <c r="J121" s="11">
        <f t="shared" si="1"/>
        <v>0</v>
      </c>
    </row>
    <row r="122" spans="1:10" ht="15">
      <c r="A122" s="2">
        <v>118</v>
      </c>
      <c r="B122" s="54" t="s">
        <v>225</v>
      </c>
      <c r="C122" s="14" t="s">
        <v>226</v>
      </c>
      <c r="D122" s="3" t="s">
        <v>23</v>
      </c>
      <c r="E122" s="36"/>
      <c r="F122" s="3" t="s">
        <v>2</v>
      </c>
      <c r="G122" s="3">
        <v>9</v>
      </c>
      <c r="H122" s="3" t="s">
        <v>261</v>
      </c>
      <c r="I122" s="4"/>
      <c r="J122" s="11">
        <f t="shared" si="1"/>
        <v>0</v>
      </c>
    </row>
    <row r="123" spans="1:10" ht="30">
      <c r="A123" s="2">
        <v>119</v>
      </c>
      <c r="B123" s="54" t="s">
        <v>227</v>
      </c>
      <c r="C123" s="14" t="s">
        <v>228</v>
      </c>
      <c r="D123" s="16" t="s">
        <v>20</v>
      </c>
      <c r="E123" s="15"/>
      <c r="F123" s="3" t="s">
        <v>2</v>
      </c>
      <c r="G123" s="17">
        <v>4</v>
      </c>
      <c r="H123" s="3" t="s">
        <v>261</v>
      </c>
      <c r="I123" s="4"/>
      <c r="J123" s="11">
        <f t="shared" si="1"/>
        <v>0</v>
      </c>
    </row>
    <row r="124" spans="1:10" ht="15">
      <c r="A124" s="2">
        <v>120</v>
      </c>
      <c r="B124" s="54" t="s">
        <v>229</v>
      </c>
      <c r="C124" s="14" t="s">
        <v>230</v>
      </c>
      <c r="D124" s="3" t="s">
        <v>23</v>
      </c>
      <c r="E124" s="36"/>
      <c r="F124" s="3" t="s">
        <v>2</v>
      </c>
      <c r="G124" s="3">
        <v>9</v>
      </c>
      <c r="H124" s="3" t="s">
        <v>261</v>
      </c>
      <c r="I124" s="4"/>
      <c r="J124" s="11">
        <f t="shared" si="1"/>
        <v>0</v>
      </c>
    </row>
    <row r="125" spans="1:10" ht="15">
      <c r="A125" s="2">
        <v>121</v>
      </c>
      <c r="B125" s="54" t="s">
        <v>231</v>
      </c>
      <c r="C125" s="14" t="s">
        <v>232</v>
      </c>
      <c r="D125" s="3" t="s">
        <v>23</v>
      </c>
      <c r="E125" s="36"/>
      <c r="F125" s="3" t="s">
        <v>2</v>
      </c>
      <c r="G125" s="3">
        <v>9</v>
      </c>
      <c r="H125" s="3" t="s">
        <v>261</v>
      </c>
      <c r="I125" s="4"/>
      <c r="J125" s="11">
        <f t="shared" si="1"/>
        <v>0</v>
      </c>
    </row>
    <row r="126" spans="1:10" ht="15">
      <c r="A126" s="2">
        <v>122</v>
      </c>
      <c r="B126" s="54" t="s">
        <v>416</v>
      </c>
      <c r="C126" s="14" t="s">
        <v>233</v>
      </c>
      <c r="D126" s="3" t="s">
        <v>23</v>
      </c>
      <c r="E126" s="36"/>
      <c r="F126" s="3" t="s">
        <v>2</v>
      </c>
      <c r="G126" s="3">
        <v>9</v>
      </c>
      <c r="H126" s="3" t="s">
        <v>261</v>
      </c>
      <c r="I126" s="4"/>
      <c r="J126" s="11">
        <f t="shared" si="1"/>
        <v>0</v>
      </c>
    </row>
    <row r="127" spans="1:10" ht="15">
      <c r="A127" s="2">
        <v>123</v>
      </c>
      <c r="B127" s="54" t="s">
        <v>417</v>
      </c>
      <c r="C127" s="14" t="s">
        <v>234</v>
      </c>
      <c r="D127" s="16">
        <f>6*18*0.08</f>
        <v>8.64</v>
      </c>
      <c r="E127" s="15"/>
      <c r="F127" s="3" t="s">
        <v>2</v>
      </c>
      <c r="G127" s="17">
        <v>2</v>
      </c>
      <c r="H127" s="13" t="s">
        <v>261</v>
      </c>
      <c r="I127" s="4"/>
      <c r="J127" s="11">
        <f t="shared" si="1"/>
        <v>0</v>
      </c>
    </row>
    <row r="128" spans="1:10" ht="15">
      <c r="A128" s="2">
        <v>124</v>
      </c>
      <c r="B128" s="54" t="s">
        <v>235</v>
      </c>
      <c r="C128" s="14" t="s">
        <v>236</v>
      </c>
      <c r="D128" s="16" t="s">
        <v>20</v>
      </c>
      <c r="E128" s="15"/>
      <c r="F128" s="3" t="s">
        <v>2</v>
      </c>
      <c r="G128" s="17">
        <v>2</v>
      </c>
      <c r="H128" s="13" t="s">
        <v>261</v>
      </c>
      <c r="I128" s="4"/>
      <c r="J128" s="11">
        <f>G128*I128</f>
        <v>0</v>
      </c>
    </row>
    <row r="129" spans="1:10" ht="15">
      <c r="A129" s="2">
        <v>125</v>
      </c>
      <c r="B129" s="54" t="s">
        <v>237</v>
      </c>
      <c r="C129" s="14" t="s">
        <v>238</v>
      </c>
      <c r="D129" s="3" t="s">
        <v>23</v>
      </c>
      <c r="E129" s="36"/>
      <c r="F129" s="3" t="s">
        <v>2</v>
      </c>
      <c r="G129" s="17">
        <v>4</v>
      </c>
      <c r="H129" s="3" t="s">
        <v>261</v>
      </c>
      <c r="I129" s="4"/>
      <c r="J129" s="11">
        <f t="shared" si="1"/>
        <v>0</v>
      </c>
    </row>
    <row r="130" spans="1:10" ht="15">
      <c r="A130" s="2">
        <v>126</v>
      </c>
      <c r="B130" s="54" t="s">
        <v>239</v>
      </c>
      <c r="C130" s="14" t="s">
        <v>240</v>
      </c>
      <c r="D130" s="3" t="s">
        <v>241</v>
      </c>
      <c r="E130" s="36"/>
      <c r="F130" s="3" t="s">
        <v>17</v>
      </c>
      <c r="G130" s="3">
        <v>4</v>
      </c>
      <c r="H130" s="3" t="s">
        <v>261</v>
      </c>
      <c r="I130" s="4"/>
      <c r="J130" s="11">
        <f t="shared" si="1"/>
        <v>0</v>
      </c>
    </row>
    <row r="131" spans="1:10" ht="15">
      <c r="A131" s="2">
        <v>127</v>
      </c>
      <c r="B131" s="54" t="s">
        <v>242</v>
      </c>
      <c r="C131" s="14" t="s">
        <v>243</v>
      </c>
      <c r="D131" s="16" t="s">
        <v>244</v>
      </c>
      <c r="E131" s="15"/>
      <c r="F131" s="3" t="s">
        <v>17</v>
      </c>
      <c r="G131" s="17">
        <v>9</v>
      </c>
      <c r="H131" s="3" t="s">
        <v>261</v>
      </c>
      <c r="I131" s="4"/>
      <c r="J131" s="11">
        <f t="shared" si="1"/>
        <v>0</v>
      </c>
    </row>
    <row r="132" spans="1:10" ht="15">
      <c r="A132" s="2">
        <v>128</v>
      </c>
      <c r="B132" s="54" t="s">
        <v>245</v>
      </c>
      <c r="C132" s="14" t="s">
        <v>246</v>
      </c>
      <c r="D132" s="16" t="s">
        <v>244</v>
      </c>
      <c r="E132" s="15"/>
      <c r="F132" s="3" t="s">
        <v>17</v>
      </c>
      <c r="G132" s="17">
        <v>9</v>
      </c>
      <c r="H132" s="3" t="s">
        <v>261</v>
      </c>
      <c r="I132" s="4"/>
      <c r="J132" s="11">
        <f t="shared" si="1"/>
        <v>0</v>
      </c>
    </row>
    <row r="133" spans="1:10" ht="15">
      <c r="A133" s="2">
        <v>129</v>
      </c>
      <c r="B133" s="54" t="s">
        <v>247</v>
      </c>
      <c r="C133" s="14" t="s">
        <v>248</v>
      </c>
      <c r="D133" s="16" t="s">
        <v>244</v>
      </c>
      <c r="E133" s="15"/>
      <c r="F133" s="3" t="s">
        <v>17</v>
      </c>
      <c r="G133" s="17">
        <v>9</v>
      </c>
      <c r="H133" s="3" t="s">
        <v>261</v>
      </c>
      <c r="I133" s="4"/>
      <c r="J133" s="11">
        <f aca="true" t="shared" si="2" ref="J133:J139">G133*I133</f>
        <v>0</v>
      </c>
    </row>
    <row r="134" spans="1:10" ht="15">
      <c r="A134" s="2">
        <v>130</v>
      </c>
      <c r="B134" s="54" t="s">
        <v>249</v>
      </c>
      <c r="C134" s="14" t="s">
        <v>250</v>
      </c>
      <c r="D134" s="16" t="s">
        <v>244</v>
      </c>
      <c r="E134" s="15"/>
      <c r="F134" s="3" t="s">
        <v>17</v>
      </c>
      <c r="G134" s="17">
        <v>9</v>
      </c>
      <c r="H134" s="3" t="s">
        <v>261</v>
      </c>
      <c r="I134" s="4"/>
      <c r="J134" s="11">
        <f t="shared" si="2"/>
        <v>0</v>
      </c>
    </row>
    <row r="135" spans="1:10" ht="15">
      <c r="A135" s="2">
        <v>131</v>
      </c>
      <c r="B135" s="54" t="s">
        <v>418</v>
      </c>
      <c r="C135" s="14" t="s">
        <v>251</v>
      </c>
      <c r="D135" s="16" t="s">
        <v>244</v>
      </c>
      <c r="E135" s="15"/>
      <c r="F135" s="3" t="s">
        <v>17</v>
      </c>
      <c r="G135" s="17">
        <v>9</v>
      </c>
      <c r="H135" s="3" t="s">
        <v>261</v>
      </c>
      <c r="I135" s="4"/>
      <c r="J135" s="11">
        <f t="shared" si="2"/>
        <v>0</v>
      </c>
    </row>
    <row r="136" spans="1:10" ht="15">
      <c r="A136" s="2">
        <v>132</v>
      </c>
      <c r="B136" s="54" t="s">
        <v>419</v>
      </c>
      <c r="C136" s="14" t="s">
        <v>252</v>
      </c>
      <c r="D136" s="16" t="s">
        <v>244</v>
      </c>
      <c r="E136" s="15"/>
      <c r="F136" s="3" t="s">
        <v>17</v>
      </c>
      <c r="G136" s="17">
        <v>9</v>
      </c>
      <c r="H136" s="3" t="s">
        <v>261</v>
      </c>
      <c r="I136" s="4"/>
      <c r="J136" s="11">
        <f t="shared" si="2"/>
        <v>0</v>
      </c>
    </row>
    <row r="137" spans="1:10" ht="15">
      <c r="A137" s="2">
        <v>133</v>
      </c>
      <c r="B137" s="54" t="s">
        <v>432</v>
      </c>
      <c r="C137" s="14" t="s">
        <v>253</v>
      </c>
      <c r="D137" s="16" t="s">
        <v>244</v>
      </c>
      <c r="E137" s="15"/>
      <c r="F137" s="3" t="s">
        <v>17</v>
      </c>
      <c r="G137" s="17">
        <v>9</v>
      </c>
      <c r="H137" s="3" t="s">
        <v>261</v>
      </c>
      <c r="I137" s="4"/>
      <c r="J137" s="11">
        <f t="shared" si="2"/>
        <v>0</v>
      </c>
    </row>
    <row r="138" spans="1:10" ht="15">
      <c r="A138" s="2">
        <v>134</v>
      </c>
      <c r="B138" s="54" t="s">
        <v>420</v>
      </c>
      <c r="C138" s="14" t="s">
        <v>254</v>
      </c>
      <c r="D138" s="16" t="s">
        <v>244</v>
      </c>
      <c r="E138" s="15"/>
      <c r="F138" s="3" t="s">
        <v>17</v>
      </c>
      <c r="G138" s="17">
        <v>9</v>
      </c>
      <c r="H138" s="3" t="s">
        <v>261</v>
      </c>
      <c r="I138" s="4"/>
      <c r="J138" s="11">
        <f t="shared" si="2"/>
        <v>0</v>
      </c>
    </row>
    <row r="139" spans="1:10" ht="15">
      <c r="A139" s="2">
        <v>135</v>
      </c>
      <c r="B139" s="54" t="s">
        <v>255</v>
      </c>
      <c r="C139" s="14" t="s">
        <v>256</v>
      </c>
      <c r="D139" s="3" t="s">
        <v>23</v>
      </c>
      <c r="E139" s="36"/>
      <c r="F139" s="3" t="s">
        <v>2</v>
      </c>
      <c r="G139" s="3">
        <v>17</v>
      </c>
      <c r="H139" s="3" t="s">
        <v>261</v>
      </c>
      <c r="I139" s="4"/>
      <c r="J139" s="11">
        <f t="shared" si="2"/>
        <v>0</v>
      </c>
    </row>
    <row r="140" spans="1:10" ht="15">
      <c r="A140" s="27" t="s">
        <v>3</v>
      </c>
      <c r="B140" s="28"/>
      <c r="C140" s="28"/>
      <c r="D140" s="29"/>
      <c r="E140" s="29"/>
      <c r="F140" s="29"/>
      <c r="G140" s="48"/>
      <c r="H140" s="29"/>
      <c r="I140" s="29"/>
      <c r="J140" s="47">
        <f>SUBTOTAL(109,[Cena celkem ****])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"/>
  <sheetViews>
    <sheetView workbookViewId="0" topLeftCell="A1">
      <selection activeCell="B7" sqref="B7"/>
    </sheetView>
  </sheetViews>
  <sheetFormatPr defaultColWidth="9.140625" defaultRowHeight="15"/>
  <cols>
    <col min="1" max="1" width="39.28125" style="60" customWidth="1"/>
    <col min="2" max="2" width="72.140625" style="60" customWidth="1"/>
    <col min="3" max="3" width="44.57421875" style="60" customWidth="1"/>
    <col min="4" max="7" width="9.140625" style="60" customWidth="1"/>
    <col min="8" max="8" width="61.140625" style="60" customWidth="1"/>
    <col min="9" max="16384" width="9.140625" style="60" customWidth="1"/>
  </cols>
  <sheetData>
    <row r="1" spans="1:11" s="59" customFormat="1" ht="15">
      <c r="A1" s="57" t="s">
        <v>381</v>
      </c>
      <c r="B1" s="57" t="s">
        <v>382</v>
      </c>
      <c r="C1" s="57" t="s">
        <v>383</v>
      </c>
      <c r="D1" s="57" t="s">
        <v>384</v>
      </c>
      <c r="E1" s="57" t="s">
        <v>385</v>
      </c>
      <c r="F1" s="57" t="s">
        <v>386</v>
      </c>
      <c r="G1" s="57" t="s">
        <v>387</v>
      </c>
      <c r="H1" s="57" t="s">
        <v>388</v>
      </c>
      <c r="I1" s="57" t="s">
        <v>389</v>
      </c>
      <c r="J1" s="58" t="s">
        <v>1</v>
      </c>
      <c r="K1" s="57" t="s">
        <v>390</v>
      </c>
    </row>
    <row r="2" spans="1:10" ht="15">
      <c r="A2" s="54" t="s">
        <v>18</v>
      </c>
      <c r="B2" s="60" t="s">
        <v>264</v>
      </c>
      <c r="C2" s="60" t="s">
        <v>391</v>
      </c>
      <c r="H2" s="50" t="s">
        <v>19</v>
      </c>
      <c r="J2" s="53" t="s">
        <v>2</v>
      </c>
    </row>
    <row r="3" spans="1:10" ht="30">
      <c r="A3" s="49" t="s">
        <v>21</v>
      </c>
      <c r="B3" s="60" t="s">
        <v>265</v>
      </c>
      <c r="C3" s="60" t="s">
        <v>391</v>
      </c>
      <c r="H3" s="50" t="s">
        <v>22</v>
      </c>
      <c r="J3" s="53" t="s">
        <v>2</v>
      </c>
    </row>
    <row r="4" spans="1:10" ht="15">
      <c r="A4" s="49" t="s">
        <v>437</v>
      </c>
      <c r="B4" s="60" t="s">
        <v>438</v>
      </c>
      <c r="C4" s="60" t="s">
        <v>392</v>
      </c>
      <c r="H4" s="50" t="s">
        <v>24</v>
      </c>
      <c r="J4" s="53" t="s">
        <v>2</v>
      </c>
    </row>
    <row r="5" spans="1:10" ht="15">
      <c r="A5" s="49" t="s">
        <v>399</v>
      </c>
      <c r="B5" s="60" t="s">
        <v>421</v>
      </c>
      <c r="C5" s="60" t="s">
        <v>392</v>
      </c>
      <c r="H5" s="50" t="s">
        <v>25</v>
      </c>
      <c r="J5" s="53" t="s">
        <v>2</v>
      </c>
    </row>
    <row r="6" spans="1:10" ht="15">
      <c r="A6" s="49" t="s">
        <v>400</v>
      </c>
      <c r="B6" s="60" t="s">
        <v>422</v>
      </c>
      <c r="C6" s="60" t="s">
        <v>392</v>
      </c>
      <c r="H6" s="50" t="s">
        <v>26</v>
      </c>
      <c r="J6" s="53" t="s">
        <v>2</v>
      </c>
    </row>
    <row r="7" spans="1:10" ht="15">
      <c r="A7" s="49" t="s">
        <v>27</v>
      </c>
      <c r="B7" s="60" t="s">
        <v>266</v>
      </c>
      <c r="C7" s="60" t="s">
        <v>392</v>
      </c>
      <c r="H7" s="51" t="s">
        <v>28</v>
      </c>
      <c r="J7" s="53" t="s">
        <v>2</v>
      </c>
    </row>
    <row r="8" spans="1:10" ht="30">
      <c r="A8" s="49" t="s">
        <v>29</v>
      </c>
      <c r="B8" s="60" t="s">
        <v>267</v>
      </c>
      <c r="C8" s="60" t="s">
        <v>392</v>
      </c>
      <c r="H8" s="50" t="s">
        <v>30</v>
      </c>
      <c r="J8" s="53" t="s">
        <v>2</v>
      </c>
    </row>
    <row r="9" spans="1:10" ht="15">
      <c r="A9" s="49" t="s">
        <v>31</v>
      </c>
      <c r="B9" s="60" t="s">
        <v>268</v>
      </c>
      <c r="C9" s="60" t="s">
        <v>392</v>
      </c>
      <c r="H9" s="50" t="s">
        <v>32</v>
      </c>
      <c r="J9" s="53" t="s">
        <v>2</v>
      </c>
    </row>
    <row r="10" spans="1:10" ht="45">
      <c r="A10" s="49" t="s">
        <v>401</v>
      </c>
      <c r="B10" s="60" t="s">
        <v>423</v>
      </c>
      <c r="C10" s="60" t="s">
        <v>392</v>
      </c>
      <c r="H10" s="50" t="s">
        <v>33</v>
      </c>
      <c r="J10" s="53" t="s">
        <v>2</v>
      </c>
    </row>
    <row r="11" spans="1:10" ht="15">
      <c r="A11" s="49" t="s">
        <v>34</v>
      </c>
      <c r="B11" s="60" t="s">
        <v>269</v>
      </c>
      <c r="C11" s="60" t="s">
        <v>393</v>
      </c>
      <c r="H11" s="51" t="s">
        <v>35</v>
      </c>
      <c r="J11" s="53" t="s">
        <v>2</v>
      </c>
    </row>
    <row r="12" spans="1:10" ht="15">
      <c r="A12" s="49" t="s">
        <v>36</v>
      </c>
      <c r="B12" s="60" t="s">
        <v>270</v>
      </c>
      <c r="C12" s="60" t="s">
        <v>393</v>
      </c>
      <c r="H12" s="51" t="s">
        <v>37</v>
      </c>
      <c r="J12" s="53" t="s">
        <v>2</v>
      </c>
    </row>
    <row r="13" spans="1:10" ht="15">
      <c r="A13" s="49" t="s">
        <v>38</v>
      </c>
      <c r="B13" s="60" t="s">
        <v>271</v>
      </c>
      <c r="C13" s="60" t="s">
        <v>393</v>
      </c>
      <c r="H13" s="51" t="s">
        <v>39</v>
      </c>
      <c r="J13" s="53" t="s">
        <v>2</v>
      </c>
    </row>
    <row r="14" spans="1:10" ht="15">
      <c r="A14" s="49" t="s">
        <v>40</v>
      </c>
      <c r="B14" s="60" t="s">
        <v>272</v>
      </c>
      <c r="C14" s="60" t="s">
        <v>393</v>
      </c>
      <c r="H14" s="51" t="s">
        <v>41</v>
      </c>
      <c r="J14" s="53" t="s">
        <v>2</v>
      </c>
    </row>
    <row r="15" spans="1:10" ht="30">
      <c r="A15" s="49" t="s">
        <v>42</v>
      </c>
      <c r="B15" s="60" t="s">
        <v>273</v>
      </c>
      <c r="C15" s="60" t="s">
        <v>394</v>
      </c>
      <c r="H15" s="50" t="s">
        <v>43</v>
      </c>
      <c r="J15" s="53" t="s">
        <v>2</v>
      </c>
    </row>
    <row r="16" spans="1:10" ht="45">
      <c r="A16" s="49" t="s">
        <v>44</v>
      </c>
      <c r="B16" s="60" t="s">
        <v>274</v>
      </c>
      <c r="C16" s="60" t="s">
        <v>394</v>
      </c>
      <c r="H16" s="50" t="s">
        <v>45</v>
      </c>
      <c r="J16" s="53" t="s">
        <v>2</v>
      </c>
    </row>
    <row r="17" spans="1:10" ht="45">
      <c r="A17" s="49" t="s">
        <v>402</v>
      </c>
      <c r="B17" s="60" t="s">
        <v>424</v>
      </c>
      <c r="C17" s="60" t="s">
        <v>394</v>
      </c>
      <c r="H17" s="50" t="s">
        <v>45</v>
      </c>
      <c r="J17" s="53" t="s">
        <v>2</v>
      </c>
    </row>
    <row r="18" spans="1:10" ht="15">
      <c r="A18" s="49" t="s">
        <v>46</v>
      </c>
      <c r="B18" s="60" t="s">
        <v>275</v>
      </c>
      <c r="C18" s="60" t="s">
        <v>394</v>
      </c>
      <c r="H18" s="50" t="s">
        <v>47</v>
      </c>
      <c r="J18" s="53" t="s">
        <v>2</v>
      </c>
    </row>
    <row r="19" spans="1:10" ht="45">
      <c r="A19" s="49" t="s">
        <v>48</v>
      </c>
      <c r="B19" s="60" t="s">
        <v>276</v>
      </c>
      <c r="C19" s="60" t="s">
        <v>394</v>
      </c>
      <c r="H19" s="50" t="s">
        <v>49</v>
      </c>
      <c r="J19" s="53" t="s">
        <v>2</v>
      </c>
    </row>
    <row r="20" spans="1:10" ht="45">
      <c r="A20" s="49" t="s">
        <v>429</v>
      </c>
      <c r="B20" s="60" t="s">
        <v>433</v>
      </c>
      <c r="C20" s="60" t="s">
        <v>394</v>
      </c>
      <c r="H20" s="50" t="s">
        <v>50</v>
      </c>
      <c r="J20" s="53" t="s">
        <v>2</v>
      </c>
    </row>
    <row r="21" spans="1:10" ht="30">
      <c r="A21" s="49" t="s">
        <v>430</v>
      </c>
      <c r="B21" s="60" t="s">
        <v>434</v>
      </c>
      <c r="C21" s="60" t="s">
        <v>394</v>
      </c>
      <c r="H21" s="50" t="s">
        <v>51</v>
      </c>
      <c r="J21" s="53" t="s">
        <v>2</v>
      </c>
    </row>
    <row r="22" spans="1:10" ht="45">
      <c r="A22" s="49" t="s">
        <v>431</v>
      </c>
      <c r="B22" s="60" t="s">
        <v>435</v>
      </c>
      <c r="C22" s="60" t="s">
        <v>394</v>
      </c>
      <c r="H22" s="50" t="s">
        <v>52</v>
      </c>
      <c r="J22" s="53" t="s">
        <v>2</v>
      </c>
    </row>
    <row r="23" spans="1:10" ht="45">
      <c r="A23" s="49" t="s">
        <v>53</v>
      </c>
      <c r="B23" s="60" t="s">
        <v>277</v>
      </c>
      <c r="C23" s="60" t="s">
        <v>394</v>
      </c>
      <c r="H23" s="50" t="s">
        <v>54</v>
      </c>
      <c r="J23" s="53" t="s">
        <v>2</v>
      </c>
    </row>
    <row r="24" spans="1:10" ht="30">
      <c r="A24" s="49" t="s">
        <v>55</v>
      </c>
      <c r="B24" s="60" t="s">
        <v>278</v>
      </c>
      <c r="C24" s="60" t="s">
        <v>394</v>
      </c>
      <c r="H24" s="50" t="s">
        <v>56</v>
      </c>
      <c r="J24" s="53" t="s">
        <v>2</v>
      </c>
    </row>
    <row r="25" spans="1:10" ht="45">
      <c r="A25" s="49" t="s">
        <v>57</v>
      </c>
      <c r="B25" s="60" t="s">
        <v>279</v>
      </c>
      <c r="C25" s="60" t="s">
        <v>394</v>
      </c>
      <c r="H25" s="50" t="s">
        <v>58</v>
      </c>
      <c r="J25" s="53" t="s">
        <v>2</v>
      </c>
    </row>
    <row r="26" spans="1:10" ht="15">
      <c r="A26" s="49" t="s">
        <v>59</v>
      </c>
      <c r="B26" s="60" t="s">
        <v>280</v>
      </c>
      <c r="C26" s="60" t="s">
        <v>394</v>
      </c>
      <c r="H26" s="50" t="s">
        <v>60</v>
      </c>
      <c r="J26" s="53" t="s">
        <v>2</v>
      </c>
    </row>
    <row r="27" spans="1:10" ht="45">
      <c r="A27" s="49" t="s">
        <v>62</v>
      </c>
      <c r="B27" s="60" t="s">
        <v>281</v>
      </c>
      <c r="C27" s="60" t="s">
        <v>394</v>
      </c>
      <c r="H27" s="50" t="s">
        <v>63</v>
      </c>
      <c r="J27" s="53" t="s">
        <v>2</v>
      </c>
    </row>
    <row r="28" spans="1:10" ht="30">
      <c r="A28" s="49" t="s">
        <v>64</v>
      </c>
      <c r="B28" s="60" t="s">
        <v>282</v>
      </c>
      <c r="C28" s="60" t="s">
        <v>394</v>
      </c>
      <c r="H28" s="50" t="s">
        <v>65</v>
      </c>
      <c r="J28" s="53" t="s">
        <v>2</v>
      </c>
    </row>
    <row r="29" spans="1:10" ht="45">
      <c r="A29" s="49" t="s">
        <v>66</v>
      </c>
      <c r="B29" s="60" t="s">
        <v>283</v>
      </c>
      <c r="C29" s="60" t="s">
        <v>394</v>
      </c>
      <c r="H29" s="50" t="s">
        <v>67</v>
      </c>
      <c r="J29" s="53" t="s">
        <v>2</v>
      </c>
    </row>
    <row r="30" spans="1:10" ht="30">
      <c r="A30" s="49" t="s">
        <v>68</v>
      </c>
      <c r="B30" s="60" t="s">
        <v>284</v>
      </c>
      <c r="C30" s="60" t="s">
        <v>394</v>
      </c>
      <c r="H30" s="50" t="s">
        <v>69</v>
      </c>
      <c r="J30" s="53" t="s">
        <v>2</v>
      </c>
    </row>
    <row r="31" spans="1:10" ht="30">
      <c r="A31" s="49" t="s">
        <v>70</v>
      </c>
      <c r="B31" s="60" t="s">
        <v>285</v>
      </c>
      <c r="C31" s="60" t="s">
        <v>394</v>
      </c>
      <c r="H31" s="50" t="s">
        <v>69</v>
      </c>
      <c r="J31" s="53" t="s">
        <v>2</v>
      </c>
    </row>
    <row r="32" spans="1:10" ht="30">
      <c r="A32" s="49" t="s">
        <v>71</v>
      </c>
      <c r="B32" s="60" t="s">
        <v>286</v>
      </c>
      <c r="C32" s="60" t="s">
        <v>394</v>
      </c>
      <c r="H32" s="50" t="s">
        <v>72</v>
      </c>
      <c r="J32" s="53" t="s">
        <v>2</v>
      </c>
    </row>
    <row r="33" spans="1:10" ht="30">
      <c r="A33" s="49" t="s">
        <v>73</v>
      </c>
      <c r="B33" s="60" t="s">
        <v>287</v>
      </c>
      <c r="C33" s="60" t="s">
        <v>394</v>
      </c>
      <c r="H33" s="50" t="s">
        <v>74</v>
      </c>
      <c r="J33" s="53" t="s">
        <v>2</v>
      </c>
    </row>
    <row r="34" spans="1:10" ht="30">
      <c r="A34" s="49" t="s">
        <v>75</v>
      </c>
      <c r="B34" s="60" t="s">
        <v>288</v>
      </c>
      <c r="C34" s="60" t="s">
        <v>394</v>
      </c>
      <c r="H34" s="50" t="s">
        <v>76</v>
      </c>
      <c r="J34" s="53" t="s">
        <v>2</v>
      </c>
    </row>
    <row r="35" spans="1:10" ht="30">
      <c r="A35" s="49" t="s">
        <v>77</v>
      </c>
      <c r="B35" s="60" t="s">
        <v>289</v>
      </c>
      <c r="C35" s="60" t="s">
        <v>394</v>
      </c>
      <c r="H35" s="50" t="s">
        <v>76</v>
      </c>
      <c r="J35" s="53" t="s">
        <v>2</v>
      </c>
    </row>
    <row r="36" spans="1:10" ht="60">
      <c r="A36" s="49" t="s">
        <v>78</v>
      </c>
      <c r="B36" s="60" t="s">
        <v>290</v>
      </c>
      <c r="C36" s="60" t="s">
        <v>394</v>
      </c>
      <c r="H36" s="50" t="s">
        <v>79</v>
      </c>
      <c r="J36" s="53" t="s">
        <v>2</v>
      </c>
    </row>
    <row r="37" spans="1:10" ht="30">
      <c r="A37" s="49" t="s">
        <v>80</v>
      </c>
      <c r="B37" s="60" t="s">
        <v>291</v>
      </c>
      <c r="C37" s="60" t="s">
        <v>394</v>
      </c>
      <c r="H37" s="50" t="s">
        <v>81</v>
      </c>
      <c r="J37" s="53" t="s">
        <v>2</v>
      </c>
    </row>
    <row r="38" spans="1:10" ht="45">
      <c r="A38" s="49" t="s">
        <v>82</v>
      </c>
      <c r="B38" s="60" t="s">
        <v>292</v>
      </c>
      <c r="C38" s="60" t="s">
        <v>394</v>
      </c>
      <c r="H38" s="50" t="s">
        <v>83</v>
      </c>
      <c r="J38" s="53" t="s">
        <v>2</v>
      </c>
    </row>
    <row r="39" spans="1:10" ht="30">
      <c r="A39" s="49" t="s">
        <v>84</v>
      </c>
      <c r="B39" s="60" t="s">
        <v>293</v>
      </c>
      <c r="C39" s="60" t="s">
        <v>394</v>
      </c>
      <c r="H39" s="50" t="s">
        <v>85</v>
      </c>
      <c r="J39" s="53" t="s">
        <v>2</v>
      </c>
    </row>
    <row r="40" spans="1:10" ht="30">
      <c r="A40" s="49" t="s">
        <v>403</v>
      </c>
      <c r="B40" s="60" t="s">
        <v>294</v>
      </c>
      <c r="C40" s="60" t="s">
        <v>394</v>
      </c>
      <c r="H40" s="50" t="s">
        <v>86</v>
      </c>
      <c r="J40" s="53" t="s">
        <v>2</v>
      </c>
    </row>
    <row r="41" spans="1:10" ht="30">
      <c r="A41" s="49" t="s">
        <v>87</v>
      </c>
      <c r="B41" s="60" t="s">
        <v>295</v>
      </c>
      <c r="C41" s="60" t="s">
        <v>394</v>
      </c>
      <c r="H41" s="50" t="s">
        <v>88</v>
      </c>
      <c r="J41" s="53" t="s">
        <v>2</v>
      </c>
    </row>
    <row r="42" spans="1:10" ht="30">
      <c r="A42" s="49" t="s">
        <v>89</v>
      </c>
      <c r="B42" s="60" t="s">
        <v>296</v>
      </c>
      <c r="C42" s="60" t="s">
        <v>394</v>
      </c>
      <c r="H42" s="50" t="s">
        <v>90</v>
      </c>
      <c r="J42" s="53" t="s">
        <v>2</v>
      </c>
    </row>
    <row r="43" spans="1:10" ht="15">
      <c r="A43" s="49" t="s">
        <v>91</v>
      </c>
      <c r="B43" s="60" t="s">
        <v>297</v>
      </c>
      <c r="C43" s="60" t="s">
        <v>393</v>
      </c>
      <c r="H43" s="51" t="s">
        <v>92</v>
      </c>
      <c r="J43" s="53" t="s">
        <v>2</v>
      </c>
    </row>
    <row r="44" spans="1:10" ht="15">
      <c r="A44" s="49" t="s">
        <v>93</v>
      </c>
      <c r="B44" s="60" t="s">
        <v>298</v>
      </c>
      <c r="C44" s="60" t="s">
        <v>395</v>
      </c>
      <c r="H44" s="50" t="s">
        <v>94</v>
      </c>
      <c r="J44" s="53" t="s">
        <v>2</v>
      </c>
    </row>
    <row r="45" spans="1:10" ht="30">
      <c r="A45" s="49" t="s">
        <v>95</v>
      </c>
      <c r="B45" s="60" t="s">
        <v>299</v>
      </c>
      <c r="C45" s="60" t="s">
        <v>393</v>
      </c>
      <c r="H45" s="50" t="s">
        <v>96</v>
      </c>
      <c r="J45" s="53" t="s">
        <v>2</v>
      </c>
    </row>
    <row r="46" spans="1:10" ht="15">
      <c r="A46" s="49" t="s">
        <v>97</v>
      </c>
      <c r="B46" s="60" t="s">
        <v>300</v>
      </c>
      <c r="C46" s="60" t="s">
        <v>395</v>
      </c>
      <c r="H46" s="50" t="s">
        <v>98</v>
      </c>
      <c r="J46" s="53" t="s">
        <v>2</v>
      </c>
    </row>
    <row r="47" spans="1:10" ht="15">
      <c r="A47" s="49" t="s">
        <v>99</v>
      </c>
      <c r="B47" s="60" t="s">
        <v>301</v>
      </c>
      <c r="C47" s="60" t="s">
        <v>392</v>
      </c>
      <c r="H47" s="50" t="s">
        <v>100</v>
      </c>
      <c r="J47" s="53" t="s">
        <v>2</v>
      </c>
    </row>
    <row r="48" spans="1:10" ht="15">
      <c r="A48" s="49" t="s">
        <v>101</v>
      </c>
      <c r="B48" s="60" t="s">
        <v>302</v>
      </c>
      <c r="C48" s="60" t="s">
        <v>392</v>
      </c>
      <c r="H48" s="50" t="s">
        <v>102</v>
      </c>
      <c r="J48" s="53" t="s">
        <v>2</v>
      </c>
    </row>
    <row r="49" spans="1:10" ht="15">
      <c r="A49" s="49" t="s">
        <v>439</v>
      </c>
      <c r="B49" s="60" t="s">
        <v>440</v>
      </c>
      <c r="C49" s="60" t="s">
        <v>392</v>
      </c>
      <c r="H49" s="50" t="s">
        <v>103</v>
      </c>
      <c r="J49" s="53" t="s">
        <v>2</v>
      </c>
    </row>
    <row r="50" spans="1:10" ht="15">
      <c r="A50" s="49" t="s">
        <v>104</v>
      </c>
      <c r="B50" s="60" t="s">
        <v>303</v>
      </c>
      <c r="C50" s="60" t="s">
        <v>392</v>
      </c>
      <c r="H50" s="50" t="s">
        <v>105</v>
      </c>
      <c r="J50" s="53" t="s">
        <v>2</v>
      </c>
    </row>
    <row r="51" spans="1:10" ht="15">
      <c r="A51" s="49" t="s">
        <v>106</v>
      </c>
      <c r="B51" s="60" t="s">
        <v>304</v>
      </c>
      <c r="C51" s="60" t="s">
        <v>392</v>
      </c>
      <c r="H51" s="50" t="s">
        <v>107</v>
      </c>
      <c r="J51" s="53" t="s">
        <v>2</v>
      </c>
    </row>
    <row r="52" spans="1:10" ht="15">
      <c r="A52" s="49" t="s">
        <v>108</v>
      </c>
      <c r="B52" s="60" t="s">
        <v>305</v>
      </c>
      <c r="C52" s="60" t="s">
        <v>392</v>
      </c>
      <c r="H52" s="50" t="s">
        <v>109</v>
      </c>
      <c r="J52" s="53" t="s">
        <v>2</v>
      </c>
    </row>
    <row r="53" spans="1:10" ht="15">
      <c r="A53" s="49" t="s">
        <v>110</v>
      </c>
      <c r="B53" s="60" t="s">
        <v>306</v>
      </c>
      <c r="C53" s="60" t="s">
        <v>393</v>
      </c>
      <c r="H53" s="51" t="s">
        <v>111</v>
      </c>
      <c r="J53" s="53" t="s">
        <v>2</v>
      </c>
    </row>
    <row r="54" spans="1:10" ht="15">
      <c r="A54" s="49" t="s">
        <v>112</v>
      </c>
      <c r="B54" s="60" t="s">
        <v>307</v>
      </c>
      <c r="C54" s="60" t="s">
        <v>391</v>
      </c>
      <c r="H54" s="50" t="s">
        <v>113</v>
      </c>
      <c r="J54" s="53" t="s">
        <v>2</v>
      </c>
    </row>
    <row r="55" spans="1:10" ht="30">
      <c r="A55" s="49" t="s">
        <v>114</v>
      </c>
      <c r="B55" s="60" t="s">
        <v>308</v>
      </c>
      <c r="C55" s="60" t="s">
        <v>394</v>
      </c>
      <c r="H55" s="50" t="s">
        <v>115</v>
      </c>
      <c r="J55" s="53" t="s">
        <v>2</v>
      </c>
    </row>
    <row r="56" spans="1:10" ht="30">
      <c r="A56" s="49" t="s">
        <v>116</v>
      </c>
      <c r="B56" s="60" t="s">
        <v>309</v>
      </c>
      <c r="C56" s="60" t="s">
        <v>394</v>
      </c>
      <c r="H56" s="50" t="s">
        <v>115</v>
      </c>
      <c r="J56" s="53" t="s">
        <v>2</v>
      </c>
    </row>
    <row r="57" spans="1:10" ht="15">
      <c r="A57" s="49" t="s">
        <v>404</v>
      </c>
      <c r="B57" s="60" t="s">
        <v>425</v>
      </c>
      <c r="C57" s="60" t="s">
        <v>394</v>
      </c>
      <c r="H57" s="50" t="s">
        <v>117</v>
      </c>
      <c r="J57" s="53" t="s">
        <v>2</v>
      </c>
    </row>
    <row r="58" spans="1:10" ht="15">
      <c r="A58" s="49" t="s">
        <v>118</v>
      </c>
      <c r="B58" s="60" t="s">
        <v>310</v>
      </c>
      <c r="C58" s="60" t="s">
        <v>393</v>
      </c>
      <c r="H58" s="51" t="s">
        <v>119</v>
      </c>
      <c r="J58" s="53" t="s">
        <v>2</v>
      </c>
    </row>
    <row r="59" spans="1:10" ht="15">
      <c r="A59" s="49" t="s">
        <v>120</v>
      </c>
      <c r="B59" s="60" t="s">
        <v>311</v>
      </c>
      <c r="C59" s="60" t="s">
        <v>393</v>
      </c>
      <c r="H59" s="51" t="s">
        <v>121</v>
      </c>
      <c r="J59" s="53" t="s">
        <v>2</v>
      </c>
    </row>
    <row r="60" spans="1:10" ht="15">
      <c r="A60" s="49" t="s">
        <v>122</v>
      </c>
      <c r="B60" s="60" t="s">
        <v>312</v>
      </c>
      <c r="C60" s="60" t="s">
        <v>393</v>
      </c>
      <c r="H60" s="51" t="s">
        <v>123</v>
      </c>
      <c r="J60" s="53" t="s">
        <v>2</v>
      </c>
    </row>
    <row r="61" spans="1:10" ht="15">
      <c r="A61" s="49" t="s">
        <v>124</v>
      </c>
      <c r="B61" s="60" t="s">
        <v>313</v>
      </c>
      <c r="C61" s="60" t="s">
        <v>393</v>
      </c>
      <c r="H61" s="51" t="s">
        <v>125</v>
      </c>
      <c r="J61" s="53" t="s">
        <v>17</v>
      </c>
    </row>
    <row r="62" spans="1:10" ht="15">
      <c r="A62" s="49" t="s">
        <v>126</v>
      </c>
      <c r="B62" s="60" t="s">
        <v>314</v>
      </c>
      <c r="C62" s="60" t="s">
        <v>391</v>
      </c>
      <c r="H62" s="50" t="s">
        <v>127</v>
      </c>
      <c r="J62" s="53" t="s">
        <v>2</v>
      </c>
    </row>
    <row r="63" spans="1:10" ht="15">
      <c r="A63" s="49" t="s">
        <v>128</v>
      </c>
      <c r="B63" s="60" t="s">
        <v>315</v>
      </c>
      <c r="C63" s="60" t="s">
        <v>395</v>
      </c>
      <c r="H63" s="50" t="s">
        <v>129</v>
      </c>
      <c r="J63" s="53" t="s">
        <v>2</v>
      </c>
    </row>
    <row r="64" spans="1:10" ht="15">
      <c r="A64" s="49" t="s">
        <v>130</v>
      </c>
      <c r="B64" s="60" t="s">
        <v>316</v>
      </c>
      <c r="C64" s="60" t="s">
        <v>391</v>
      </c>
      <c r="H64" s="50" t="s">
        <v>131</v>
      </c>
      <c r="J64" s="53" t="s">
        <v>2</v>
      </c>
    </row>
    <row r="65" spans="1:10" ht="15">
      <c r="A65" s="49" t="s">
        <v>132</v>
      </c>
      <c r="B65" s="60" t="s">
        <v>317</v>
      </c>
      <c r="C65" s="60" t="s">
        <v>391</v>
      </c>
      <c r="H65" s="50" t="s">
        <v>133</v>
      </c>
      <c r="J65" s="53" t="s">
        <v>2</v>
      </c>
    </row>
    <row r="66" spans="1:10" ht="15">
      <c r="A66" s="49" t="s">
        <v>134</v>
      </c>
      <c r="B66" s="60" t="s">
        <v>318</v>
      </c>
      <c r="C66" s="60" t="s">
        <v>393</v>
      </c>
      <c r="H66" s="50" t="s">
        <v>135</v>
      </c>
      <c r="J66" s="53" t="s">
        <v>2</v>
      </c>
    </row>
    <row r="67" spans="1:10" ht="30">
      <c r="A67" s="49" t="s">
        <v>136</v>
      </c>
      <c r="B67" s="60" t="s">
        <v>319</v>
      </c>
      <c r="C67" s="60" t="s">
        <v>395</v>
      </c>
      <c r="H67" s="50" t="s">
        <v>137</v>
      </c>
      <c r="J67" s="53" t="s">
        <v>2</v>
      </c>
    </row>
    <row r="68" spans="1:10" ht="30">
      <c r="A68" s="49" t="s">
        <v>138</v>
      </c>
      <c r="B68" s="60" t="s">
        <v>320</v>
      </c>
      <c r="C68" s="60" t="s">
        <v>395</v>
      </c>
      <c r="H68" s="50" t="s">
        <v>139</v>
      </c>
      <c r="J68" s="53" t="s">
        <v>2</v>
      </c>
    </row>
    <row r="69" spans="1:10" ht="30">
      <c r="A69" s="49" t="s">
        <v>405</v>
      </c>
      <c r="B69" s="60" t="s">
        <v>321</v>
      </c>
      <c r="C69" s="60" t="s">
        <v>395</v>
      </c>
      <c r="H69" s="50" t="s">
        <v>141</v>
      </c>
      <c r="J69" s="53" t="s">
        <v>2</v>
      </c>
    </row>
    <row r="70" spans="1:10" ht="30">
      <c r="A70" s="49" t="s">
        <v>142</v>
      </c>
      <c r="B70" s="60" t="s">
        <v>322</v>
      </c>
      <c r="C70" s="60" t="s">
        <v>395</v>
      </c>
      <c r="H70" s="50" t="s">
        <v>143</v>
      </c>
      <c r="J70" s="53" t="s">
        <v>2</v>
      </c>
    </row>
    <row r="71" spans="1:10" ht="15">
      <c r="A71" s="49" t="s">
        <v>144</v>
      </c>
      <c r="B71" s="60" t="s">
        <v>323</v>
      </c>
      <c r="C71" s="60" t="s">
        <v>395</v>
      </c>
      <c r="H71" s="50" t="s">
        <v>145</v>
      </c>
      <c r="J71" s="53" t="s">
        <v>2</v>
      </c>
    </row>
    <row r="72" spans="1:10" ht="30">
      <c r="A72" s="49" t="s">
        <v>406</v>
      </c>
      <c r="B72" s="60" t="s">
        <v>324</v>
      </c>
      <c r="C72" s="60" t="s">
        <v>395</v>
      </c>
      <c r="H72" s="50" t="s">
        <v>146</v>
      </c>
      <c r="J72" s="53" t="s">
        <v>2</v>
      </c>
    </row>
    <row r="73" spans="1:10" ht="30">
      <c r="A73" s="49" t="s">
        <v>147</v>
      </c>
      <c r="B73" s="60" t="s">
        <v>325</v>
      </c>
      <c r="C73" s="60" t="s">
        <v>393</v>
      </c>
      <c r="H73" s="50" t="s">
        <v>148</v>
      </c>
      <c r="J73" s="53" t="s">
        <v>2</v>
      </c>
    </row>
    <row r="74" spans="1:10" ht="15">
      <c r="A74" s="49" t="s">
        <v>149</v>
      </c>
      <c r="B74" s="60" t="s">
        <v>326</v>
      </c>
      <c r="C74" s="60" t="s">
        <v>393</v>
      </c>
      <c r="H74" s="50" t="s">
        <v>150</v>
      </c>
      <c r="J74" s="53" t="s">
        <v>2</v>
      </c>
    </row>
    <row r="75" spans="1:10" ht="30">
      <c r="A75" s="49" t="s">
        <v>446</v>
      </c>
      <c r="B75" s="60" t="s">
        <v>448</v>
      </c>
      <c r="C75" s="60" t="s">
        <v>396</v>
      </c>
      <c r="H75" s="50" t="s">
        <v>151</v>
      </c>
      <c r="J75" s="53" t="s">
        <v>2</v>
      </c>
    </row>
    <row r="76" spans="1:10" ht="45">
      <c r="A76" s="49" t="s">
        <v>447</v>
      </c>
      <c r="B76" s="60" t="s">
        <v>449</v>
      </c>
      <c r="C76" s="60" t="s">
        <v>396</v>
      </c>
      <c r="H76" s="50" t="s">
        <v>153</v>
      </c>
      <c r="J76" s="53" t="s">
        <v>2</v>
      </c>
    </row>
    <row r="77" spans="1:10" ht="30">
      <c r="A77" s="49" t="s">
        <v>407</v>
      </c>
      <c r="B77" s="60" t="s">
        <v>327</v>
      </c>
      <c r="C77" s="60" t="s">
        <v>396</v>
      </c>
      <c r="H77" s="50" t="s">
        <v>154</v>
      </c>
      <c r="J77" s="53" t="s">
        <v>2</v>
      </c>
    </row>
    <row r="78" spans="1:10" ht="30">
      <c r="A78" s="49" t="s">
        <v>155</v>
      </c>
      <c r="B78" s="60" t="s">
        <v>328</v>
      </c>
      <c r="C78" s="60" t="s">
        <v>396</v>
      </c>
      <c r="H78" s="50" t="s">
        <v>156</v>
      </c>
      <c r="J78" s="53" t="s">
        <v>2</v>
      </c>
    </row>
    <row r="79" spans="1:10" ht="30">
      <c r="A79" s="49" t="s">
        <v>442</v>
      </c>
      <c r="B79" s="60" t="s">
        <v>443</v>
      </c>
      <c r="C79" s="60" t="s">
        <v>396</v>
      </c>
      <c r="H79" s="50" t="s">
        <v>158</v>
      </c>
      <c r="J79" s="53" t="s">
        <v>2</v>
      </c>
    </row>
    <row r="80" spans="1:10" ht="45">
      <c r="A80" s="49" t="s">
        <v>157</v>
      </c>
      <c r="B80" s="60" t="s">
        <v>329</v>
      </c>
      <c r="C80" s="60" t="s">
        <v>396</v>
      </c>
      <c r="H80" s="50" t="s">
        <v>159</v>
      </c>
      <c r="J80" s="53" t="s">
        <v>2</v>
      </c>
    </row>
    <row r="81" spans="1:10" ht="30">
      <c r="A81" s="49" t="s">
        <v>408</v>
      </c>
      <c r="B81" s="60" t="s">
        <v>330</v>
      </c>
      <c r="C81" s="60" t="s">
        <v>396</v>
      </c>
      <c r="H81" s="50" t="s">
        <v>160</v>
      </c>
      <c r="J81" s="53" t="s">
        <v>2</v>
      </c>
    </row>
    <row r="82" spans="1:10" ht="30">
      <c r="A82" s="49" t="s">
        <v>161</v>
      </c>
      <c r="B82" s="60" t="s">
        <v>331</v>
      </c>
      <c r="C82" s="60" t="s">
        <v>396</v>
      </c>
      <c r="H82" s="50" t="s">
        <v>162</v>
      </c>
      <c r="J82" s="53" t="s">
        <v>2</v>
      </c>
    </row>
    <row r="83" spans="1:10" ht="30">
      <c r="A83" s="49" t="s">
        <v>163</v>
      </c>
      <c r="B83" s="60" t="s">
        <v>332</v>
      </c>
      <c r="C83" s="60" t="s">
        <v>396</v>
      </c>
      <c r="H83" s="50" t="s">
        <v>164</v>
      </c>
      <c r="J83" s="53" t="s">
        <v>2</v>
      </c>
    </row>
    <row r="84" spans="1:10" ht="30">
      <c r="A84" s="49" t="s">
        <v>165</v>
      </c>
      <c r="B84" s="60" t="s">
        <v>333</v>
      </c>
      <c r="C84" s="60" t="s">
        <v>396</v>
      </c>
      <c r="H84" s="50" t="s">
        <v>166</v>
      </c>
      <c r="J84" s="53" t="s">
        <v>2</v>
      </c>
    </row>
    <row r="85" spans="1:10" ht="15">
      <c r="A85" s="49" t="s">
        <v>167</v>
      </c>
      <c r="B85" s="60" t="s">
        <v>334</v>
      </c>
      <c r="C85" s="60" t="s">
        <v>396</v>
      </c>
      <c r="H85" s="50" t="s">
        <v>168</v>
      </c>
      <c r="J85" s="53" t="s">
        <v>2</v>
      </c>
    </row>
    <row r="86" spans="1:10" ht="30">
      <c r="A86" s="49" t="s">
        <v>169</v>
      </c>
      <c r="B86" s="60" t="s">
        <v>335</v>
      </c>
      <c r="C86" s="60" t="s">
        <v>396</v>
      </c>
      <c r="H86" s="50" t="s">
        <v>170</v>
      </c>
      <c r="J86" s="53" t="s">
        <v>2</v>
      </c>
    </row>
    <row r="87" spans="1:10" ht="30">
      <c r="A87" s="49" t="s">
        <v>171</v>
      </c>
      <c r="B87" s="60" t="s">
        <v>336</v>
      </c>
      <c r="C87" s="60" t="s">
        <v>394</v>
      </c>
      <c r="H87" s="50" t="s">
        <v>172</v>
      </c>
      <c r="J87" s="53" t="s">
        <v>2</v>
      </c>
    </row>
    <row r="88" spans="1:10" ht="30">
      <c r="A88" s="49" t="s">
        <v>173</v>
      </c>
      <c r="B88" s="60" t="s">
        <v>337</v>
      </c>
      <c r="C88" s="60" t="s">
        <v>396</v>
      </c>
      <c r="H88" s="50" t="s">
        <v>148</v>
      </c>
      <c r="J88" s="53" t="s">
        <v>2</v>
      </c>
    </row>
    <row r="89" spans="1:10" ht="30">
      <c r="A89" s="49" t="s">
        <v>174</v>
      </c>
      <c r="B89" s="60" t="s">
        <v>338</v>
      </c>
      <c r="C89" s="60" t="s">
        <v>396</v>
      </c>
      <c r="H89" s="50" t="s">
        <v>175</v>
      </c>
      <c r="J89" s="53" t="s">
        <v>2</v>
      </c>
    </row>
    <row r="90" spans="1:10" ht="30">
      <c r="A90" s="49" t="s">
        <v>176</v>
      </c>
      <c r="B90" s="60" t="s">
        <v>339</v>
      </c>
      <c r="C90" s="60" t="s">
        <v>396</v>
      </c>
      <c r="H90" s="50" t="s">
        <v>177</v>
      </c>
      <c r="J90" s="53" t="s">
        <v>2</v>
      </c>
    </row>
    <row r="91" spans="1:10" ht="30">
      <c r="A91" s="49" t="s">
        <v>178</v>
      </c>
      <c r="B91" s="60" t="s">
        <v>340</v>
      </c>
      <c r="C91" s="60" t="s">
        <v>393</v>
      </c>
      <c r="H91" s="50" t="s">
        <v>179</v>
      </c>
      <c r="J91" s="53" t="s">
        <v>2</v>
      </c>
    </row>
    <row r="92" spans="1:10" ht="30">
      <c r="A92" s="49" t="s">
        <v>180</v>
      </c>
      <c r="B92" s="60" t="s">
        <v>341</v>
      </c>
      <c r="C92" s="60" t="s">
        <v>397</v>
      </c>
      <c r="H92" s="52" t="s">
        <v>181</v>
      </c>
      <c r="J92" s="53" t="s">
        <v>2</v>
      </c>
    </row>
    <row r="93" spans="1:10" ht="45">
      <c r="A93" s="49" t="s">
        <v>182</v>
      </c>
      <c r="B93" s="60" t="s">
        <v>342</v>
      </c>
      <c r="C93" s="60" t="s">
        <v>397</v>
      </c>
      <c r="H93" s="52" t="s">
        <v>183</v>
      </c>
      <c r="J93" s="53" t="s">
        <v>2</v>
      </c>
    </row>
    <row r="94" spans="1:10" ht="30">
      <c r="A94" s="49" t="s">
        <v>184</v>
      </c>
      <c r="B94" s="60" t="s">
        <v>343</v>
      </c>
      <c r="C94" s="60" t="s">
        <v>397</v>
      </c>
      <c r="H94" s="52" t="s">
        <v>185</v>
      </c>
      <c r="J94" s="53" t="s">
        <v>2</v>
      </c>
    </row>
    <row r="95" spans="1:10" ht="30">
      <c r="A95" s="49" t="s">
        <v>186</v>
      </c>
      <c r="B95" s="60" t="s">
        <v>344</v>
      </c>
      <c r="C95" s="60" t="s">
        <v>397</v>
      </c>
      <c r="H95" s="52" t="s">
        <v>187</v>
      </c>
      <c r="J95" s="53" t="s">
        <v>2</v>
      </c>
    </row>
    <row r="96" spans="1:10" ht="30">
      <c r="A96" s="49" t="s">
        <v>188</v>
      </c>
      <c r="B96" s="60" t="s">
        <v>345</v>
      </c>
      <c r="C96" s="60" t="s">
        <v>397</v>
      </c>
      <c r="H96" s="52" t="s">
        <v>187</v>
      </c>
      <c r="J96" s="53" t="s">
        <v>17</v>
      </c>
    </row>
    <row r="97" spans="1:10" ht="30">
      <c r="A97" s="49" t="s">
        <v>409</v>
      </c>
      <c r="B97" s="60" t="s">
        <v>346</v>
      </c>
      <c r="C97" s="60" t="s">
        <v>397</v>
      </c>
      <c r="H97" s="52" t="s">
        <v>189</v>
      </c>
      <c r="J97" s="53" t="s">
        <v>2</v>
      </c>
    </row>
    <row r="98" spans="1:10" ht="45">
      <c r="A98" s="49" t="s">
        <v>444</v>
      </c>
      <c r="B98" s="60" t="s">
        <v>445</v>
      </c>
      <c r="C98" s="60" t="s">
        <v>397</v>
      </c>
      <c r="H98" s="52" t="s">
        <v>190</v>
      </c>
      <c r="J98" s="53" t="s">
        <v>2</v>
      </c>
    </row>
    <row r="99" spans="1:10" ht="30">
      <c r="A99" s="49" t="s">
        <v>191</v>
      </c>
      <c r="B99" s="60" t="s">
        <v>347</v>
      </c>
      <c r="C99" s="60" t="s">
        <v>397</v>
      </c>
      <c r="H99" s="52" t="s">
        <v>192</v>
      </c>
      <c r="J99" s="53" t="s">
        <v>2</v>
      </c>
    </row>
    <row r="100" spans="1:10" ht="30">
      <c r="A100" s="49" t="s">
        <v>193</v>
      </c>
      <c r="B100" s="60" t="s">
        <v>348</v>
      </c>
      <c r="C100" s="60" t="s">
        <v>397</v>
      </c>
      <c r="H100" s="52" t="s">
        <v>194</v>
      </c>
      <c r="J100" s="53" t="s">
        <v>2</v>
      </c>
    </row>
    <row r="101" spans="1:10" ht="30">
      <c r="A101" s="49" t="s">
        <v>410</v>
      </c>
      <c r="B101" s="60" t="s">
        <v>349</v>
      </c>
      <c r="C101" s="60" t="s">
        <v>397</v>
      </c>
      <c r="H101" s="52" t="s">
        <v>195</v>
      </c>
      <c r="J101" s="53" t="s">
        <v>17</v>
      </c>
    </row>
    <row r="102" spans="1:10" ht="30">
      <c r="A102" s="49" t="s">
        <v>411</v>
      </c>
      <c r="B102" s="60" t="s">
        <v>350</v>
      </c>
      <c r="C102" s="60" t="s">
        <v>397</v>
      </c>
      <c r="H102" s="52" t="s">
        <v>196</v>
      </c>
      <c r="J102" s="53" t="s">
        <v>2</v>
      </c>
    </row>
    <row r="103" spans="1:10" ht="30">
      <c r="A103" s="49" t="s">
        <v>197</v>
      </c>
      <c r="B103" s="60" t="s">
        <v>351</v>
      </c>
      <c r="C103" s="60" t="s">
        <v>397</v>
      </c>
      <c r="H103" s="52" t="s">
        <v>198</v>
      </c>
      <c r="J103" s="53" t="s">
        <v>2</v>
      </c>
    </row>
    <row r="104" spans="1:10" ht="30">
      <c r="A104" s="49" t="s">
        <v>199</v>
      </c>
      <c r="B104" s="60" t="s">
        <v>352</v>
      </c>
      <c r="C104" s="60" t="s">
        <v>397</v>
      </c>
      <c r="H104" s="52" t="s">
        <v>200</v>
      </c>
      <c r="J104" s="53" t="s">
        <v>2</v>
      </c>
    </row>
    <row r="105" spans="1:10" ht="15">
      <c r="A105" s="49" t="s">
        <v>412</v>
      </c>
      <c r="B105" s="60" t="s">
        <v>353</v>
      </c>
      <c r="C105" s="60" t="s">
        <v>397</v>
      </c>
      <c r="H105" s="52" t="s">
        <v>201</v>
      </c>
      <c r="J105" s="53" t="s">
        <v>17</v>
      </c>
    </row>
    <row r="106" spans="1:10" ht="30">
      <c r="A106" s="49" t="s">
        <v>413</v>
      </c>
      <c r="B106" s="60" t="s">
        <v>354</v>
      </c>
      <c r="C106" s="60" t="s">
        <v>397</v>
      </c>
      <c r="H106" s="52" t="s">
        <v>202</v>
      </c>
      <c r="J106" s="53" t="s">
        <v>2</v>
      </c>
    </row>
    <row r="107" spans="1:10" ht="30">
      <c r="A107" s="49" t="s">
        <v>203</v>
      </c>
      <c r="B107" s="60" t="s">
        <v>355</v>
      </c>
      <c r="C107" s="60" t="s">
        <v>397</v>
      </c>
      <c r="H107" s="52" t="s">
        <v>204</v>
      </c>
      <c r="J107" s="53" t="s">
        <v>2</v>
      </c>
    </row>
    <row r="108" spans="1:10" ht="30">
      <c r="A108" s="49" t="s">
        <v>414</v>
      </c>
      <c r="B108" s="60" t="s">
        <v>356</v>
      </c>
      <c r="C108" s="60" t="s">
        <v>397</v>
      </c>
      <c r="H108" s="52" t="s">
        <v>205</v>
      </c>
      <c r="J108" s="53" t="s">
        <v>2</v>
      </c>
    </row>
    <row r="109" spans="1:10" ht="30">
      <c r="A109" s="49" t="s">
        <v>206</v>
      </c>
      <c r="B109" s="60" t="s">
        <v>357</v>
      </c>
      <c r="C109" s="60" t="s">
        <v>397</v>
      </c>
      <c r="H109" s="52" t="s">
        <v>207</v>
      </c>
      <c r="J109" s="53" t="s">
        <v>2</v>
      </c>
    </row>
    <row r="110" spans="1:10" ht="30">
      <c r="A110" s="49" t="s">
        <v>208</v>
      </c>
      <c r="B110" s="60" t="s">
        <v>358</v>
      </c>
      <c r="C110" s="60" t="s">
        <v>397</v>
      </c>
      <c r="H110" s="52" t="s">
        <v>209</v>
      </c>
      <c r="J110" s="53" t="s">
        <v>2</v>
      </c>
    </row>
    <row r="111" spans="1:10" ht="15">
      <c r="A111" s="49" t="s">
        <v>210</v>
      </c>
      <c r="B111" s="60" t="s">
        <v>359</v>
      </c>
      <c r="C111" s="60" t="s">
        <v>393</v>
      </c>
      <c r="H111" s="50" t="s">
        <v>211</v>
      </c>
      <c r="J111" s="53" t="s">
        <v>2</v>
      </c>
    </row>
    <row r="112" spans="1:10" ht="30">
      <c r="A112" s="49" t="s">
        <v>212</v>
      </c>
      <c r="B112" s="60" t="s">
        <v>360</v>
      </c>
      <c r="C112" s="60" t="s">
        <v>393</v>
      </c>
      <c r="H112" s="52" t="s">
        <v>213</v>
      </c>
      <c r="J112" s="53" t="s">
        <v>2</v>
      </c>
    </row>
    <row r="113" spans="1:10" ht="30">
      <c r="A113" s="49" t="s">
        <v>214</v>
      </c>
      <c r="B113" s="60" t="s">
        <v>361</v>
      </c>
      <c r="C113" s="60" t="s">
        <v>393</v>
      </c>
      <c r="H113" s="50" t="s">
        <v>215</v>
      </c>
      <c r="J113" s="53" t="s">
        <v>2</v>
      </c>
    </row>
    <row r="114" spans="1:10" ht="15">
      <c r="A114" s="49" t="s">
        <v>216</v>
      </c>
      <c r="B114" s="60" t="s">
        <v>362</v>
      </c>
      <c r="C114" s="60" t="s">
        <v>393</v>
      </c>
      <c r="H114" s="50" t="s">
        <v>217</v>
      </c>
      <c r="J114" s="53" t="s">
        <v>2</v>
      </c>
    </row>
    <row r="115" spans="1:10" ht="30">
      <c r="A115" s="49" t="s">
        <v>218</v>
      </c>
      <c r="B115" s="60" t="s">
        <v>363</v>
      </c>
      <c r="C115" s="60" t="s">
        <v>393</v>
      </c>
      <c r="H115" s="50" t="s">
        <v>219</v>
      </c>
      <c r="J115" s="53" t="s">
        <v>2</v>
      </c>
    </row>
    <row r="116" spans="1:10" ht="15">
      <c r="A116" s="49" t="s">
        <v>220</v>
      </c>
      <c r="B116" s="60" t="s">
        <v>364</v>
      </c>
      <c r="C116" s="60" t="s">
        <v>393</v>
      </c>
      <c r="H116" s="50" t="s">
        <v>221</v>
      </c>
      <c r="J116" s="53" t="s">
        <v>2</v>
      </c>
    </row>
    <row r="117" spans="1:10" ht="15">
      <c r="A117" s="49" t="s">
        <v>415</v>
      </c>
      <c r="B117" s="60" t="s">
        <v>365</v>
      </c>
      <c r="C117" s="60" t="s">
        <v>393</v>
      </c>
      <c r="H117" s="50" t="s">
        <v>222</v>
      </c>
      <c r="J117" s="53" t="s">
        <v>2</v>
      </c>
    </row>
    <row r="118" spans="1:10" ht="15">
      <c r="A118" s="49" t="s">
        <v>223</v>
      </c>
      <c r="B118" s="60" t="s">
        <v>366</v>
      </c>
      <c r="C118" s="60" t="s">
        <v>393</v>
      </c>
      <c r="H118" s="50" t="s">
        <v>224</v>
      </c>
      <c r="J118" s="53" t="s">
        <v>2</v>
      </c>
    </row>
    <row r="119" spans="1:10" ht="30">
      <c r="A119" s="49" t="s">
        <v>225</v>
      </c>
      <c r="B119" s="60" t="s">
        <v>367</v>
      </c>
      <c r="C119" s="60" t="s">
        <v>393</v>
      </c>
      <c r="H119" s="50" t="s">
        <v>226</v>
      </c>
      <c r="J119" s="53" t="s">
        <v>2</v>
      </c>
    </row>
    <row r="120" spans="1:10" ht="30">
      <c r="A120" s="49" t="s">
        <v>227</v>
      </c>
      <c r="B120" s="60" t="s">
        <v>368</v>
      </c>
      <c r="C120" s="60" t="s">
        <v>393</v>
      </c>
      <c r="H120" s="50" t="s">
        <v>228</v>
      </c>
      <c r="J120" s="53" t="s">
        <v>2</v>
      </c>
    </row>
    <row r="121" spans="1:10" ht="15">
      <c r="A121" s="49" t="s">
        <v>229</v>
      </c>
      <c r="B121" s="60" t="s">
        <v>369</v>
      </c>
      <c r="C121" s="60" t="s">
        <v>393</v>
      </c>
      <c r="H121" s="50" t="s">
        <v>230</v>
      </c>
      <c r="J121" s="53" t="s">
        <v>2</v>
      </c>
    </row>
    <row r="122" spans="1:10" ht="15">
      <c r="A122" s="49" t="s">
        <v>231</v>
      </c>
      <c r="B122" s="60" t="s">
        <v>370</v>
      </c>
      <c r="C122" s="60" t="s">
        <v>393</v>
      </c>
      <c r="H122" s="50" t="s">
        <v>232</v>
      </c>
      <c r="J122" s="53" t="s">
        <v>2</v>
      </c>
    </row>
    <row r="123" spans="1:10" ht="15">
      <c r="A123" s="49" t="s">
        <v>416</v>
      </c>
      <c r="B123" s="60" t="s">
        <v>371</v>
      </c>
      <c r="C123" s="60" t="s">
        <v>393</v>
      </c>
      <c r="H123" s="50" t="s">
        <v>233</v>
      </c>
      <c r="J123" s="53" t="s">
        <v>2</v>
      </c>
    </row>
    <row r="124" spans="1:10" ht="15">
      <c r="A124" s="49" t="s">
        <v>417</v>
      </c>
      <c r="B124" s="60" t="s">
        <v>372</v>
      </c>
      <c r="C124" s="60" t="s">
        <v>395</v>
      </c>
      <c r="H124" s="50" t="s">
        <v>234</v>
      </c>
      <c r="J124" s="53" t="s">
        <v>2</v>
      </c>
    </row>
    <row r="125" spans="1:10" ht="30">
      <c r="A125" s="49" t="s">
        <v>235</v>
      </c>
      <c r="B125" s="60" t="s">
        <v>373</v>
      </c>
      <c r="C125" s="60" t="s">
        <v>393</v>
      </c>
      <c r="H125" s="50" t="s">
        <v>236</v>
      </c>
      <c r="J125" s="53" t="s">
        <v>2</v>
      </c>
    </row>
    <row r="126" spans="1:10" ht="15">
      <c r="A126" s="49" t="s">
        <v>237</v>
      </c>
      <c r="B126" s="60" t="s">
        <v>374</v>
      </c>
      <c r="C126" s="60" t="s">
        <v>393</v>
      </c>
      <c r="H126" s="50" t="s">
        <v>238</v>
      </c>
      <c r="J126" s="53" t="s">
        <v>2</v>
      </c>
    </row>
    <row r="127" spans="1:10" ht="15">
      <c r="A127" s="49" t="s">
        <v>239</v>
      </c>
      <c r="B127" s="60" t="s">
        <v>375</v>
      </c>
      <c r="C127" s="60" t="s">
        <v>398</v>
      </c>
      <c r="H127" s="50" t="s">
        <v>240</v>
      </c>
      <c r="J127" s="53" t="s">
        <v>17</v>
      </c>
    </row>
    <row r="128" spans="1:10" ht="30">
      <c r="A128" s="49" t="s">
        <v>242</v>
      </c>
      <c r="B128" s="60" t="s">
        <v>376</v>
      </c>
      <c r="C128" s="60" t="s">
        <v>398</v>
      </c>
      <c r="H128" s="50" t="s">
        <v>243</v>
      </c>
      <c r="J128" s="53" t="s">
        <v>17</v>
      </c>
    </row>
    <row r="129" spans="1:10" ht="30">
      <c r="A129" s="49" t="s">
        <v>245</v>
      </c>
      <c r="B129" s="60" t="s">
        <v>377</v>
      </c>
      <c r="C129" s="60" t="s">
        <v>398</v>
      </c>
      <c r="H129" s="50" t="s">
        <v>246</v>
      </c>
      <c r="J129" s="53" t="s">
        <v>17</v>
      </c>
    </row>
    <row r="130" spans="1:10" ht="30">
      <c r="A130" s="49" t="s">
        <v>247</v>
      </c>
      <c r="B130" s="60" t="s">
        <v>378</v>
      </c>
      <c r="C130" s="60" t="s">
        <v>398</v>
      </c>
      <c r="H130" s="50" t="s">
        <v>248</v>
      </c>
      <c r="J130" s="53" t="s">
        <v>17</v>
      </c>
    </row>
    <row r="131" spans="1:10" ht="15">
      <c r="A131" s="49" t="s">
        <v>249</v>
      </c>
      <c r="B131" s="60" t="s">
        <v>379</v>
      </c>
      <c r="C131" s="60" t="s">
        <v>398</v>
      </c>
      <c r="H131" s="50" t="s">
        <v>250</v>
      </c>
      <c r="J131" s="53" t="s">
        <v>17</v>
      </c>
    </row>
    <row r="132" spans="1:10" ht="15">
      <c r="A132" s="49" t="s">
        <v>418</v>
      </c>
      <c r="B132" s="60" t="s">
        <v>426</v>
      </c>
      <c r="C132" s="60" t="s">
        <v>398</v>
      </c>
      <c r="H132" s="50" t="s">
        <v>251</v>
      </c>
      <c r="J132" s="53" t="s">
        <v>17</v>
      </c>
    </row>
    <row r="133" spans="1:10" ht="15">
      <c r="A133" s="49" t="s">
        <v>419</v>
      </c>
      <c r="B133" s="60" t="s">
        <v>427</v>
      </c>
      <c r="C133" s="60" t="s">
        <v>398</v>
      </c>
      <c r="H133" s="50" t="s">
        <v>252</v>
      </c>
      <c r="J133" s="53" t="s">
        <v>17</v>
      </c>
    </row>
    <row r="134" spans="1:10" ht="15">
      <c r="A134" s="49" t="s">
        <v>432</v>
      </c>
      <c r="B134" s="60" t="s">
        <v>436</v>
      </c>
      <c r="C134" s="60" t="s">
        <v>398</v>
      </c>
      <c r="H134" s="50" t="s">
        <v>253</v>
      </c>
      <c r="J134" s="53" t="s">
        <v>17</v>
      </c>
    </row>
    <row r="135" spans="1:10" ht="15">
      <c r="A135" s="49" t="s">
        <v>420</v>
      </c>
      <c r="B135" s="60" t="s">
        <v>428</v>
      </c>
      <c r="C135" s="60" t="s">
        <v>398</v>
      </c>
      <c r="H135" s="50" t="s">
        <v>254</v>
      </c>
      <c r="J135" s="53" t="s">
        <v>17</v>
      </c>
    </row>
    <row r="136" spans="1:10" ht="15">
      <c r="A136" s="49" t="s">
        <v>255</v>
      </c>
      <c r="B136" s="60" t="s">
        <v>380</v>
      </c>
      <c r="C136" s="60" t="s">
        <v>393</v>
      </c>
      <c r="H136" s="50" t="s">
        <v>256</v>
      </c>
      <c r="J136" s="53" t="s">
        <v>2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dcterms:created xsi:type="dcterms:W3CDTF">2023-01-11T07:39:45Z</dcterms:created>
  <dcterms:modified xsi:type="dcterms:W3CDTF">2023-04-13T13:19:41Z</dcterms:modified>
  <cp:category/>
  <cp:version/>
  <cp:contentType/>
  <cp:contentStatus/>
</cp:coreProperties>
</file>