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00 - Stavební část" sheetId="2" r:id="rId2"/>
    <sheet name="H00 - Vzduchotechnika" sheetId="3" r:id="rId3"/>
    <sheet name="J00 - Zařízení silnoproud..." sheetId="4" r:id="rId4"/>
    <sheet name="K00 - EPS" sheetId="5" r:id="rId5"/>
    <sheet name="L00 - Meření a regulace" sheetId="6" r:id="rId6"/>
    <sheet name="R00 - Plynové stabilní ha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'A00 - Stavební část'!$C$120:$K$161</definedName>
    <definedName name="_xlnm.Print_Area" localSheetId="1">'A00 - Stavební část'!$C$4:$J$76,'A00 - Stavební část'!$C$82:$J$102,'A00 - Stavební část'!$C$108:$K$161</definedName>
    <definedName name="_xlnm.Print_Titles" localSheetId="1">'A00 - Stavební část'!$120:$120</definedName>
    <definedName name="_xlnm._FilterDatabase" localSheetId="2" hidden="1">'H00 - Vzduchotechnika'!$C$124:$K$172</definedName>
    <definedName name="_xlnm.Print_Area" localSheetId="2">'H00 - Vzduchotechnika'!$C$4:$J$76,'H00 - Vzduchotechnika'!$C$82:$J$106,'H00 - Vzduchotechnika'!$C$112:$K$172</definedName>
    <definedName name="_xlnm.Print_Titles" localSheetId="2">'H00 - Vzduchotechnika'!$124:$124</definedName>
    <definedName name="_xlnm._FilterDatabase" localSheetId="3" hidden="1">'J00 - Zařízení silnoproud...'!$C$121:$K$154</definedName>
    <definedName name="_xlnm.Print_Area" localSheetId="3">'J00 - Zařízení silnoproud...'!$C$4:$J$76,'J00 - Zařízení silnoproud...'!$C$82:$J$103,'J00 - Zařízení silnoproud...'!$C$109:$K$154</definedName>
    <definedName name="_xlnm.Print_Titles" localSheetId="3">'J00 - Zařízení silnoproud...'!$121:$121</definedName>
    <definedName name="_xlnm._FilterDatabase" localSheetId="4" hidden="1">'K00 - EPS'!$C$117:$K$156</definedName>
    <definedName name="_xlnm.Print_Area" localSheetId="4">'K00 - EPS'!$C$4:$J$76,'K00 - EPS'!$C$82:$J$99,'K00 - EPS'!$C$105:$K$156</definedName>
    <definedName name="_xlnm.Print_Titles" localSheetId="4">'K00 - EPS'!$117:$117</definedName>
    <definedName name="_xlnm._FilterDatabase" localSheetId="5" hidden="1">'L00 - Meření a regulace'!$C$124:$K$194</definedName>
    <definedName name="_xlnm.Print_Area" localSheetId="5">'L00 - Meření a regulace'!$C$4:$J$76,'L00 - Meření a regulace'!$C$82:$J$106,'L00 - Meření a regulace'!$C$112:$K$194</definedName>
    <definedName name="_xlnm.Print_Titles" localSheetId="5">'L00 - Meření a regulace'!$124:$124</definedName>
    <definedName name="_xlnm._FilterDatabase" localSheetId="6" hidden="1">'R00 - Plynové stabilní ha...'!$C$120:$K$208</definedName>
    <definedName name="_xlnm.Print_Area" localSheetId="6">'R00 - Plynové stabilní ha...'!$C$4:$J$76,'R00 - Plynové stabilní ha...'!$C$82:$J$102,'R00 - Plynové stabilní ha...'!$C$108:$K$208</definedName>
    <definedName name="_xlnm.Print_Titles" localSheetId="6">'R00 - Plynové stabilní ha...'!$120:$120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J117"/>
  <c r="F115"/>
  <c r="E113"/>
  <c r="J92"/>
  <c r="J91"/>
  <c r="F89"/>
  <c r="E87"/>
  <c r="J18"/>
  <c r="E18"/>
  <c r="F118"/>
  <c r="J17"/>
  <c r="J15"/>
  <c r="E15"/>
  <c r="F117"/>
  <c r="J14"/>
  <c r="J12"/>
  <c r="J89"/>
  <c r="E7"/>
  <c r="E111"/>
  <c i="6" r="J37"/>
  <c r="J36"/>
  <c i="1" r="AY99"/>
  <c i="6" r="J35"/>
  <c i="1" r="AX99"/>
  <c i="6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J121"/>
  <c r="F119"/>
  <c r="E117"/>
  <c r="J92"/>
  <c r="J91"/>
  <c r="F89"/>
  <c r="E87"/>
  <c r="J18"/>
  <c r="E18"/>
  <c r="F122"/>
  <c r="J17"/>
  <c r="J15"/>
  <c r="E15"/>
  <c r="F121"/>
  <c r="J14"/>
  <c r="J12"/>
  <c r="J119"/>
  <c r="E7"/>
  <c r="E85"/>
  <c i="5" r="J37"/>
  <c r="J36"/>
  <c i="1" r="AY98"/>
  <c i="5" r="J35"/>
  <c i="1" r="AX98"/>
  <c i="5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92"/>
  <c r="J17"/>
  <c r="J15"/>
  <c r="E15"/>
  <c r="F114"/>
  <c r="J14"/>
  <c r="J12"/>
  <c r="J112"/>
  <c r="E7"/>
  <c r="E85"/>
  <c i="4" r="J37"/>
  <c r="J36"/>
  <c i="1" r="AY97"/>
  <c i="4" r="J35"/>
  <c i="1" r="AX97"/>
  <c i="4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J119"/>
  <c r="J118"/>
  <c r="F116"/>
  <c r="E114"/>
  <c r="J92"/>
  <c r="J91"/>
  <c r="F89"/>
  <c r="E87"/>
  <c r="J18"/>
  <c r="E18"/>
  <c r="F119"/>
  <c r="J17"/>
  <c r="J15"/>
  <c r="E15"/>
  <c r="F118"/>
  <c r="J14"/>
  <c r="J12"/>
  <c r="J116"/>
  <c r="E7"/>
  <c r="E112"/>
  <c i="3" r="J37"/>
  <c r="J36"/>
  <c i="1" r="AY96"/>
  <c i="3" r="J35"/>
  <c i="1" r="AX96"/>
  <c i="3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122"/>
  <c r="J17"/>
  <c r="J15"/>
  <c r="E15"/>
  <c r="F91"/>
  <c r="J14"/>
  <c r="J12"/>
  <c r="J89"/>
  <c r="E7"/>
  <c r="E85"/>
  <c i="2" r="J37"/>
  <c r="J36"/>
  <c i="1" r="AY95"/>
  <c i="2" r="J35"/>
  <c i="1" r="AX95"/>
  <c i="2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T123"/>
  <c r="R124"/>
  <c r="R123"/>
  <c r="P124"/>
  <c r="P123"/>
  <c r="J118"/>
  <c r="J117"/>
  <c r="F115"/>
  <c r="E113"/>
  <c r="J92"/>
  <c r="J91"/>
  <c r="F89"/>
  <c r="E87"/>
  <c r="J18"/>
  <c r="E18"/>
  <c r="F92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BK148"/>
  <c r="J143"/>
  <c r="J138"/>
  <c r="J152"/>
  <c i="3" r="BK169"/>
  <c r="BK143"/>
  <c r="BK145"/>
  <c r="J145"/>
  <c r="J147"/>
  <c r="BK128"/>
  <c i="4" r="J153"/>
  <c r="J149"/>
  <c r="J125"/>
  <c r="J143"/>
  <c r="J130"/>
  <c i="5" r="J141"/>
  <c r="J137"/>
  <c i="6" r="J176"/>
  <c r="BK144"/>
  <c r="J181"/>
  <c i="7" r="BK191"/>
  <c r="BK127"/>
  <c r="BK178"/>
  <c r="BK137"/>
  <c r="J176"/>
  <c r="J135"/>
  <c r="J160"/>
  <c r="J178"/>
  <c r="BK155"/>
  <c r="J195"/>
  <c r="BK145"/>
  <c r="J141"/>
  <c i="2" r="J157"/>
  <c r="BK152"/>
  <c r="BK150"/>
  <c r="J132"/>
  <c i="3" r="J169"/>
  <c r="J167"/>
  <c r="J154"/>
  <c r="BK171"/>
  <c r="BK133"/>
  <c r="J136"/>
  <c i="4" r="J138"/>
  <c r="BK125"/>
  <c r="BK147"/>
  <c i="5" r="BK145"/>
  <c r="BK155"/>
  <c r="J121"/>
  <c r="J143"/>
  <c r="BK153"/>
  <c r="J139"/>
  <c i="6" r="J172"/>
  <c r="BK185"/>
  <c r="J168"/>
  <c r="BK158"/>
  <c r="BK135"/>
  <c r="BK156"/>
  <c r="J133"/>
  <c r="J193"/>
  <c r="J191"/>
  <c r="BK189"/>
  <c r="J185"/>
  <c r="J183"/>
  <c r="J178"/>
  <c r="J166"/>
  <c i="7" r="BK162"/>
  <c r="J197"/>
  <c r="J151"/>
  <c r="BK201"/>
  <c r="J174"/>
  <c r="J182"/>
  <c r="J180"/>
  <c r="J127"/>
  <c r="J166"/>
  <c r="J189"/>
  <c i="2" r="BK132"/>
  <c r="BK124"/>
  <c r="J148"/>
  <c r="BK160"/>
  <c i="3" r="BK136"/>
  <c r="J157"/>
  <c r="BK130"/>
  <c r="BK149"/>
  <c r="BK152"/>
  <c r="BK164"/>
  <c r="BK141"/>
  <c i="4" r="BK141"/>
  <c r="J141"/>
  <c r="BK130"/>
  <c i="5" r="J155"/>
  <c r="BK135"/>
  <c r="BK151"/>
  <c r="BK123"/>
  <c r="BK127"/>
  <c i="6" r="J158"/>
  <c r="BK166"/>
  <c r="J161"/>
  <c r="BK146"/>
  <c r="BK139"/>
  <c r="BK170"/>
  <c r="BK137"/>
  <c r="J135"/>
  <c r="BK129"/>
  <c i="7" r="J139"/>
  <c r="J164"/>
  <c r="J207"/>
  <c r="BK143"/>
  <c r="BK125"/>
  <c r="BK195"/>
  <c r="J131"/>
  <c r="BK174"/>
  <c r="BK199"/>
  <c i="2" r="J150"/>
  <c r="BK134"/>
  <c r="BK157"/>
  <c i="1" r="AS94"/>
  <c i="3" r="BK154"/>
  <c r="BK167"/>
  <c r="J139"/>
  <c r="J159"/>
  <c i="4" r="BK151"/>
  <c r="BK143"/>
  <c r="BK153"/>
  <c r="J128"/>
  <c i="5" r="J129"/>
  <c r="J153"/>
  <c r="J131"/>
  <c r="J145"/>
  <c r="BK129"/>
  <c r="BK143"/>
  <c r="J127"/>
  <c i="6" r="BK191"/>
  <c r="BK141"/>
  <c r="J156"/>
  <c r="BK181"/>
  <c r="BK148"/>
  <c r="BK172"/>
  <c r="J152"/>
  <c r="J148"/>
  <c r="J174"/>
  <c i="7" r="BK176"/>
  <c r="J187"/>
  <c r="J155"/>
  <c r="BK185"/>
  <c r="J172"/>
  <c r="J205"/>
  <c r="BK139"/>
  <c r="J203"/>
  <c r="J153"/>
  <c r="BK187"/>
  <c r="BK151"/>
  <c r="BK149"/>
  <c i="2" r="J154"/>
  <c r="J160"/>
  <c r="J134"/>
  <c r="BK138"/>
  <c i="3" r="J149"/>
  <c r="BK139"/>
  <c r="J130"/>
  <c r="J143"/>
  <c r="J141"/>
  <c r="J171"/>
  <c i="4" r="J135"/>
  <c r="BK128"/>
  <c r="J147"/>
  <c r="J133"/>
  <c i="5" r="BK121"/>
  <c r="BK139"/>
  <c r="BK131"/>
  <c r="J149"/>
  <c r="BK147"/>
  <c i="6" r="BK193"/>
  <c r="J144"/>
  <c r="BK152"/>
  <c r="BK161"/>
  <c r="BK154"/>
  <c r="BK174"/>
  <c r="J154"/>
  <c r="J187"/>
  <c r="BK176"/>
  <c i="7" r="J143"/>
  <c r="J170"/>
  <c r="J129"/>
  <c r="BK147"/>
  <c r="J191"/>
  <c r="J199"/>
  <c r="BK170"/>
  <c r="J125"/>
  <c r="J157"/>
  <c r="J168"/>
  <c i="2" r="BK143"/>
  <c r="BK154"/>
  <c r="J124"/>
  <c i="3" r="J162"/>
  <c r="BK159"/>
  <c r="BK162"/>
  <c r="J164"/>
  <c r="BK157"/>
  <c r="J133"/>
  <c r="J152"/>
  <c i="4" r="J151"/>
  <c r="J145"/>
  <c r="BK135"/>
  <c r="BK145"/>
  <c i="5" r="J147"/>
  <c r="J133"/>
  <c r="J123"/>
  <c r="J125"/>
  <c r="J151"/>
  <c r="BK137"/>
  <c i="6" r="J146"/>
  <c r="BK187"/>
  <c r="BK133"/>
  <c r="BK178"/>
  <c r="J137"/>
  <c r="BK163"/>
  <c r="J189"/>
  <c r="J131"/>
  <c i="7" r="BK153"/>
  <c r="J193"/>
  <c r="J145"/>
  <c r="J162"/>
  <c r="J133"/>
  <c r="BK168"/>
  <c r="BK197"/>
  <c r="J149"/>
  <c r="J185"/>
  <c r="BK129"/>
  <c i="3" r="J128"/>
  <c r="BK147"/>
  <c i="4" r="BK133"/>
  <c r="BK149"/>
  <c r="BK138"/>
  <c i="5" r="J135"/>
  <c r="BK149"/>
  <c r="BK125"/>
  <c r="BK133"/>
  <c r="BK141"/>
  <c i="6" r="J170"/>
  <c r="BK168"/>
  <c r="BK183"/>
  <c r="J163"/>
  <c r="BK131"/>
  <c r="J139"/>
  <c r="J141"/>
  <c i="7" r="BK189"/>
  <c r="BK157"/>
  <c r="BK205"/>
  <c r="BK193"/>
  <c r="J201"/>
  <c r="BK133"/>
  <c r="BK164"/>
  <c r="BK207"/>
  <c r="BK160"/>
  <c r="BK203"/>
  <c i="6" r="J129"/>
  <c i="7" r="BK182"/>
  <c r="BK131"/>
  <c r="J137"/>
  <c r="BK172"/>
  <c r="BK166"/>
  <c r="BK135"/>
  <c r="BK180"/>
  <c r="BK141"/>
  <c r="J147"/>
  <c i="2" l="1" r="T131"/>
  <c r="T122"/>
  <c r="T121"/>
  <c i="3" r="BK127"/>
  <c r="J127"/>
  <c r="J98"/>
  <c r="R156"/>
  <c r="P166"/>
  <c i="4" r="T132"/>
  <c i="6" r="BK128"/>
  <c r="P151"/>
  <c r="T160"/>
  <c r="P180"/>
  <c i="2" r="R131"/>
  <c i="3" r="P127"/>
  <c r="R151"/>
  <c r="R138"/>
  <c r="P161"/>
  <c i="4" r="BK127"/>
  <c r="J127"/>
  <c r="J99"/>
  <c r="R132"/>
  <c i="6" r="BK151"/>
  <c r="J151"/>
  <c r="J102"/>
  <c r="BK160"/>
  <c r="J160"/>
  <c r="J103"/>
  <c r="P165"/>
  <c i="7" r="BK124"/>
  <c r="R159"/>
  <c i="2" r="P131"/>
  <c r="P122"/>
  <c r="P121"/>
  <c i="1" r="AU95"/>
  <c i="3" r="BK156"/>
  <c r="J156"/>
  <c r="J103"/>
  <c r="T161"/>
  <c i="4" r="BK132"/>
  <c r="J132"/>
  <c r="J100"/>
  <c r="BK140"/>
  <c r="J140"/>
  <c r="J102"/>
  <c i="5" r="P120"/>
  <c r="P119"/>
  <c r="P118"/>
  <c i="1" r="AU98"/>
  <c i="6" r="P128"/>
  <c r="R143"/>
  <c r="P160"/>
  <c r="BK180"/>
  <c r="J180"/>
  <c r="J105"/>
  <c i="7" r="P124"/>
  <c r="T159"/>
  <c i="2" r="P147"/>
  <c i="3" r="T127"/>
  <c r="P151"/>
  <c r="P138"/>
  <c r="BK161"/>
  <c r="J161"/>
  <c r="J104"/>
  <c r="T166"/>
  <c i="4" r="P127"/>
  <c r="P123"/>
  <c r="P122"/>
  <c i="1" r="AU97"/>
  <c i="4" r="T140"/>
  <c i="6" r="P143"/>
  <c r="R151"/>
  <c r="R165"/>
  <c i="7" r="P159"/>
  <c r="BK184"/>
  <c r="J184"/>
  <c r="J101"/>
  <c i="2" r="BK147"/>
  <c r="J147"/>
  <c r="J100"/>
  <c i="3" r="P156"/>
  <c r="BK166"/>
  <c r="J166"/>
  <c r="J105"/>
  <c i="4" r="T127"/>
  <c r="T123"/>
  <c r="T122"/>
  <c r="P140"/>
  <c i="5" r="T120"/>
  <c r="T119"/>
  <c r="T118"/>
  <c i="6" r="BK143"/>
  <c r="J143"/>
  <c r="J100"/>
  <c r="T151"/>
  <c r="T165"/>
  <c i="7" r="R124"/>
  <c r="P184"/>
  <c i="2" r="R147"/>
  <c i="3" r="R127"/>
  <c r="BK151"/>
  <c r="J151"/>
  <c r="J102"/>
  <c r="T156"/>
  <c r="R166"/>
  <c i="4" r="P132"/>
  <c r="R140"/>
  <c i="5" r="R120"/>
  <c r="R119"/>
  <c r="R118"/>
  <c i="6" r="R128"/>
  <c r="T143"/>
  <c r="R160"/>
  <c r="T180"/>
  <c i="7" r="T124"/>
  <c r="R184"/>
  <c i="2" r="BK131"/>
  <c r="J131"/>
  <c r="J99"/>
  <c r="T147"/>
  <c i="3" r="T151"/>
  <c r="T138"/>
  <c r="R161"/>
  <c i="4" r="R127"/>
  <c r="R123"/>
  <c r="R122"/>
  <c i="5" r="BK120"/>
  <c r="J120"/>
  <c r="J98"/>
  <c i="6" r="T128"/>
  <c r="BK165"/>
  <c r="J165"/>
  <c r="J104"/>
  <c r="R180"/>
  <c i="7" r="BK159"/>
  <c r="J159"/>
  <c r="J100"/>
  <c r="T184"/>
  <c i="2" r="BK123"/>
  <c r="J123"/>
  <c r="J98"/>
  <c r="BK159"/>
  <c r="J159"/>
  <c r="J101"/>
  <c i="3" r="BK132"/>
  <c r="J132"/>
  <c r="J99"/>
  <c i="4" r="BK124"/>
  <c r="J124"/>
  <c r="J98"/>
  <c i="3" r="BK135"/>
  <c r="J135"/>
  <c r="J100"/>
  <c r="BK138"/>
  <c r="J138"/>
  <c r="J101"/>
  <c i="4" r="BK137"/>
  <c r="J137"/>
  <c r="J101"/>
  <c i="7" r="F92"/>
  <c r="BE127"/>
  <c r="BE129"/>
  <c r="BE137"/>
  <c r="BE153"/>
  <c r="BE164"/>
  <c r="BE178"/>
  <c r="BE182"/>
  <c r="BE191"/>
  <c r="BE193"/>
  <c r="F91"/>
  <c r="BE170"/>
  <c r="BE189"/>
  <c r="BE139"/>
  <c i="6" r="BK150"/>
  <c r="J150"/>
  <c r="J101"/>
  <c i="7" r="J115"/>
  <c r="BE125"/>
  <c r="BE151"/>
  <c r="BE157"/>
  <c r="BE160"/>
  <c r="BE162"/>
  <c r="BE185"/>
  <c r="BE187"/>
  <c i="6" r="J128"/>
  <c r="J99"/>
  <c i="7" r="E85"/>
  <c r="BE133"/>
  <c r="BE135"/>
  <c r="BE143"/>
  <c r="BE155"/>
  <c r="BE180"/>
  <c r="BE199"/>
  <c r="BE207"/>
  <c r="BE166"/>
  <c r="BE168"/>
  <c r="BE195"/>
  <c r="BE203"/>
  <c r="BE141"/>
  <c r="BE147"/>
  <c r="BE172"/>
  <c r="BE176"/>
  <c r="BE205"/>
  <c r="BE131"/>
  <c r="BE145"/>
  <c r="BE149"/>
  <c r="BE174"/>
  <c r="BE197"/>
  <c r="BE201"/>
  <c i="6" r="J89"/>
  <c r="BE141"/>
  <c r="BE156"/>
  <c r="BE161"/>
  <c i="5" r="BK119"/>
  <c r="BK118"/>
  <c r="J118"/>
  <c i="6" r="F92"/>
  <c r="BE168"/>
  <c r="BE129"/>
  <c r="BE181"/>
  <c r="BE193"/>
  <c r="BE133"/>
  <c r="BE166"/>
  <c r="BE172"/>
  <c r="F91"/>
  <c r="BE152"/>
  <c r="BE158"/>
  <c r="BE170"/>
  <c r="BE131"/>
  <c r="BE146"/>
  <c r="BE148"/>
  <c r="BE183"/>
  <c r="E115"/>
  <c r="BE137"/>
  <c r="BE139"/>
  <c r="BE144"/>
  <c r="BE176"/>
  <c r="BE178"/>
  <c r="BE135"/>
  <c r="BE154"/>
  <c r="BE163"/>
  <c r="BE174"/>
  <c r="BE185"/>
  <c r="BE187"/>
  <c r="BE189"/>
  <c r="BE191"/>
  <c i="5" r="BE121"/>
  <c r="BE123"/>
  <c r="BE129"/>
  <c i="4" r="BK123"/>
  <c r="J123"/>
  <c r="J97"/>
  <c i="5" r="BE125"/>
  <c r="BE131"/>
  <c r="J89"/>
  <c r="BE127"/>
  <c r="BE135"/>
  <c r="BE141"/>
  <c r="BE151"/>
  <c r="BE155"/>
  <c r="F91"/>
  <c r="BE133"/>
  <c r="BE137"/>
  <c r="BE149"/>
  <c r="BE153"/>
  <c r="BE147"/>
  <c r="E108"/>
  <c r="BE145"/>
  <c r="F115"/>
  <c r="BE143"/>
  <c r="BE139"/>
  <c i="4" r="BE125"/>
  <c r="BE135"/>
  <c r="BE143"/>
  <c r="E85"/>
  <c r="F91"/>
  <c r="BE145"/>
  <c r="BE151"/>
  <c r="BE153"/>
  <c r="F92"/>
  <c r="J89"/>
  <c r="BE141"/>
  <c r="BE128"/>
  <c r="BE130"/>
  <c r="BE133"/>
  <c r="BE138"/>
  <c r="BE147"/>
  <c r="BE149"/>
  <c i="3" r="J119"/>
  <c r="BE128"/>
  <c r="BE136"/>
  <c r="BE143"/>
  <c r="BE169"/>
  <c r="F121"/>
  <c r="BE139"/>
  <c r="BE141"/>
  <c r="BE147"/>
  <c r="BE149"/>
  <c r="BE152"/>
  <c r="BE171"/>
  <c r="BE130"/>
  <c r="BE154"/>
  <c r="BE159"/>
  <c r="BE162"/>
  <c r="BE164"/>
  <c r="E115"/>
  <c r="F92"/>
  <c r="BE167"/>
  <c r="BE145"/>
  <c r="BE133"/>
  <c r="BE157"/>
  <c i="2" r="E85"/>
  <c r="J89"/>
  <c r="F118"/>
  <c r="BE134"/>
  <c r="BE150"/>
  <c r="BE157"/>
  <c r="BE143"/>
  <c r="BE154"/>
  <c r="BE160"/>
  <c r="BE132"/>
  <c r="BE138"/>
  <c r="BE148"/>
  <c r="BE152"/>
  <c r="BE124"/>
  <c r="F91"/>
  <c r="F34"/>
  <c i="1" r="BA95"/>
  <c i="4" r="F37"/>
  <c i="1" r="BD97"/>
  <c i="5" r="F36"/>
  <c i="1" r="BC98"/>
  <c i="5" r="J30"/>
  <c i="7" r="J34"/>
  <c i="1" r="AW100"/>
  <c i="2" r="F36"/>
  <c i="1" r="BC95"/>
  <c i="3" r="F35"/>
  <c i="1" r="BB96"/>
  <c i="6" r="F34"/>
  <c i="1" r="BA99"/>
  <c i="7" r="F37"/>
  <c i="1" r="BD100"/>
  <c i="2" r="F37"/>
  <c i="1" r="BD95"/>
  <c i="3" r="F36"/>
  <c i="1" r="BC96"/>
  <c i="5" r="J34"/>
  <c i="1" r="AW98"/>
  <c i="7" r="F35"/>
  <c i="1" r="BB100"/>
  <c i="3" r="F37"/>
  <c i="1" r="BD96"/>
  <c i="4" r="J34"/>
  <c i="1" r="AW97"/>
  <c i="5" r="F35"/>
  <c i="1" r="BB98"/>
  <c i="6" r="F37"/>
  <c i="1" r="BD99"/>
  <c i="2" r="F35"/>
  <c i="1" r="BB95"/>
  <c i="3" r="F34"/>
  <c i="1" r="BA96"/>
  <c i="4" r="F36"/>
  <c i="1" r="BC97"/>
  <c i="6" r="F35"/>
  <c i="1" r="BB99"/>
  <c i="7" r="F34"/>
  <c i="1" r="BA100"/>
  <c i="2" r="J34"/>
  <c i="1" r="AW95"/>
  <c i="4" r="F35"/>
  <c i="1" r="BB97"/>
  <c i="5" r="F37"/>
  <c i="1" r="BD98"/>
  <c i="6" r="F36"/>
  <c i="1" r="BC99"/>
  <c i="3" r="J34"/>
  <c i="1" r="AW96"/>
  <c i="4" r="F34"/>
  <c i="1" r="BA97"/>
  <c i="5" r="F34"/>
  <c i="1" r="BA98"/>
  <c i="6" r="J34"/>
  <c i="1" r="AW99"/>
  <c i="7" r="F36"/>
  <c i="1" r="BC100"/>
  <c i="3" l="1" r="T126"/>
  <c r="T125"/>
  <c i="6" r="P150"/>
  <c r="P127"/>
  <c r="P126"/>
  <c r="P125"/>
  <c i="1" r="AU99"/>
  <c i="7" r="T123"/>
  <c r="T122"/>
  <c r="T121"/>
  <c r="R123"/>
  <c r="R122"/>
  <c r="R121"/>
  <c r="BK123"/>
  <c r="J123"/>
  <c r="J98"/>
  <c r="P123"/>
  <c r="P122"/>
  <c r="P121"/>
  <c i="1" r="AU100"/>
  <c i="2" r="R122"/>
  <c r="R121"/>
  <c i="6" r="R150"/>
  <c r="R127"/>
  <c r="R126"/>
  <c r="R125"/>
  <c i="3" r="P126"/>
  <c r="P125"/>
  <c i="1" r="AU96"/>
  <c i="3" r="R126"/>
  <c r="R125"/>
  <c i="6" r="T150"/>
  <c r="T127"/>
  <c r="T126"/>
  <c r="T125"/>
  <c i="7" r="J124"/>
  <c r="J99"/>
  <c i="2" r="BK122"/>
  <c r="BK121"/>
  <c r="J121"/>
  <c i="3" r="BK126"/>
  <c r="J126"/>
  <c r="J97"/>
  <c i="6" r="BK127"/>
  <c r="J127"/>
  <c r="J98"/>
  <c i="1" r="AG98"/>
  <c i="5" r="J119"/>
  <c r="J97"/>
  <c r="J96"/>
  <c i="4" r="BK122"/>
  <c r="J122"/>
  <c r="J96"/>
  <c i="2" r="F33"/>
  <c i="1" r="AZ95"/>
  <c i="5" r="F33"/>
  <c i="1" r="AZ98"/>
  <c r="BD94"/>
  <c r="W33"/>
  <c r="BB94"/>
  <c r="AX94"/>
  <c i="4" r="J33"/>
  <c i="1" r="AV97"/>
  <c r="AT97"/>
  <c i="6" r="J33"/>
  <c i="1" r="AV99"/>
  <c r="AT99"/>
  <c i="2" r="J30"/>
  <c i="1" r="AG95"/>
  <c i="3" r="J33"/>
  <c i="1" r="AV96"/>
  <c r="AT96"/>
  <c i="7" r="F33"/>
  <c i="1" r="AZ100"/>
  <c i="2" r="J33"/>
  <c i="1" r="AV95"/>
  <c r="AT95"/>
  <c r="AN95"/>
  <c i="5" r="J33"/>
  <c i="1" r="AV98"/>
  <c r="AT98"/>
  <c r="AN98"/>
  <c r="BA94"/>
  <c r="AW94"/>
  <c r="AK30"/>
  <c i="3" r="F33"/>
  <c i="1" r="AZ96"/>
  <c r="BC94"/>
  <c r="AY94"/>
  <c i="7" r="J33"/>
  <c i="1" r="AV100"/>
  <c r="AT100"/>
  <c i="4" r="F33"/>
  <c i="1" r="AZ97"/>
  <c i="6" r="F33"/>
  <c i="1" r="AZ99"/>
  <c i="2" l="1" r="J122"/>
  <c r="J97"/>
  <c i="7" r="BK122"/>
  <c r="BK121"/>
  <c r="J121"/>
  <c r="J96"/>
  <c i="2" r="J96"/>
  <c i="3" r="BK125"/>
  <c r="J125"/>
  <c r="J96"/>
  <c i="6" r="BK126"/>
  <c r="J126"/>
  <c r="J97"/>
  <c i="5" r="J39"/>
  <c i="2" r="J39"/>
  <c i="1" r="AU94"/>
  <c i="4" r="J30"/>
  <c i="1" r="AG97"/>
  <c r="AZ94"/>
  <c r="AV94"/>
  <c r="AK29"/>
  <c r="W30"/>
  <c r="W31"/>
  <c r="W32"/>
  <c i="7" l="1" r="J122"/>
  <c r="J97"/>
  <c i="6" r="BK125"/>
  <c r="J125"/>
  <c i="4" r="J39"/>
  <c i="1" r="AN97"/>
  <c i="7" r="J30"/>
  <c i="1" r="AG100"/>
  <c i="3" r="J30"/>
  <c i="1" r="AG96"/>
  <c r="AT94"/>
  <c i="6" r="J30"/>
  <c i="1" r="AG99"/>
  <c r="AN99"/>
  <c r="W29"/>
  <c i="3" l="1" r="J39"/>
  <c i="7" r="J39"/>
  <c i="6" r="J96"/>
  <c r="J39"/>
  <c i="1" r="AN96"/>
  <c r="AN100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<sst xmlns="http://schemas.openxmlformats.org/spreadsheetml/2006/main">
  <si>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</si>
  <si>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</si>
  <si>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</si>
  <si>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</si>
  <si>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{1432a9c7-1a1b-4b1c-b12d-20837ec0fed4}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</si>
  <si>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</si>
  <si>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</si>
  <si>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</si>
  <si>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</si>
  <si>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</si>
  <si>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</si>
  <si>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</si>
  <si>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</si>
  <si>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</si>
  <si>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2-0592-00/40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</si>
  <si>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</si>
  <si>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</si>
  <si>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Jinonice - stavební úpravy pro GHZ</t>
  </si>
  <si>
    <t>KSO:</t>
  </si>
  <si>
    <t>CC-CZ:</t>
  </si>
  <si>
    <t>Místo:</t>
  </si>
  <si>
    <t>Praha Jinonice</t>
  </si>
  <si>
    <t>Datum:</t>
  </si>
  <si>
    <t>22. 12. 2022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</si>
  <si>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</si>
  <si>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</si>
  <si>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</si>
  <si>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</si>
  <si>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</si>
  <si>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</si>
  <si>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</si>
  <si>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60193280</t>
  </si>
  <si>
    <t>VPÚ DECO Praha, a.s.</t>
  </si>
  <si>
    <t>CZ60193280</t>
  </si>
  <si>
    <t>True</t>
  </si>
  <si>
    <t>Zpracovatel:</t>
  </si>
  <si>
    <t>24853950</t>
  </si>
  <si>
    <t>QSB s.r.o.</t>
  </si>
  <si>
    <t>CZ24853950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</si>
  <si>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</si>
  <si>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</si>
  <si>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</si>
  <si>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</si>
  <si>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</si>
  <si>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</si>
  <si>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</si>
  <si>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</si>
  <si>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</si>
  <si>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</si>
  <si>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</si>
  <si>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</si>
  <si>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</si>
  <si>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</si>
  <si>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</si>
  <si>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</si>
  <si>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</si>
  <si>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</si>
  <si>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</si>
  <si>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</si>
  <si>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</si>
  <si>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</si>
  <si>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</si>
  <si>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</si>
  <si>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</si>
  <si>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</si>
  <si>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</si>
  <si>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</si>
  <si>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</si>
  <si>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</si>
  <si>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</si>
  <si>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</si>
  <si>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</si>
  <si>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</si>
  <si>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</si>
  <si>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</si>
  <si>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</si>
  <si>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</si>
  <si>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</si>
  <si>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</si>
  <si>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</si>
  <si>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</si>
  <si>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</si>
  <si>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</si>
  <si>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</si>
  <si>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</si>
  <si>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A00</t>
  </si>
  <si>
    <t>Stavební část</t>
  </si>
  <si>
    <t>STA</t>
  </si>
  <si>
    <t>1</t>
  </si>
  <si>
    <t>{4a01a1d0-6627-4342-b1aa-5e1df747a5f0}</t>
  </si>
  <si>
    <t>2</t>
  </si>
  <si>
    <t>H00</t>
  </si>
  <si>
    <t>Vzduchotechnika</t>
  </si>
  <si>
    <t>{56658ba0-d322-4c2c-8c40-dfcf133d3aac}</t>
  </si>
  <si>
    <t>J00</t>
  </si>
  <si>
    <t>Zařízení silnoproudé elektrotechniky</t>
  </si>
  <si>
    <t>{f07def40-fa60-45ab-8cc4-371a3a7084c4}</t>
  </si>
  <si>
    <t>K00</t>
  </si>
  <si>
    <t>EPS</t>
  </si>
  <si>
    <t>{3ddb54bc-3701-4ad8-8f97-13f8bd14719b}</t>
  </si>
  <si>
    <t>L00</t>
  </si>
  <si>
    <t>Meření a regulace</t>
  </si>
  <si>
    <t>{05f6ddbf-d9ec-48e6-a877-393a6b8b379e}</t>
  </si>
  <si>
    <t>R00</t>
  </si>
  <si>
    <t>Plynové stabilní hasicí zařízení</t>
  </si>
  <si>
    <t>{b630ec6a-576e-4e4c-a81a-186ae94ce64d}</t>
  </si>
  <si>
    <t>KRYCÍ LIST SOUPISU PRACÍ</t>
  </si>
  <si>
    <t>Objekt:</t>
  </si>
  <si>
    <t>A00 -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</si>
  <si>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</si>
  <si>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</si>
  <si>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</si>
  <si>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</si>
  <si>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</si>
  <si>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</si>
  <si>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</si>
  <si>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</si>
  <si>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</si>
  <si>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</si>
  <si>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</si>
  <si>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</si>
  <si>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</si>
  <si>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</si>
  <si>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</si>
  <si>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</si>
  <si>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</si>
  <si>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</si>
  <si>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</si>
  <si>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</si>
  <si>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</si>
  <si>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</si>
  <si>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</si>
  <si>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</si>
  <si>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</si>
  <si>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</si>
  <si>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</si>
  <si>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</si>
  <si>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</si>
  <si>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</si>
  <si>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</si>
  <si>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</si>
  <si>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2022 02</t>
  </si>
  <si>
    <t>4</t>
  </si>
  <si>
    <t>2140496912</t>
  </si>
  <si>
    <t>PP</t>
  </si>
  <si>
    <t>Začištění omítek (s dodáním hmot) kolem oken, dveří, podlah, obkladů apod.</t>
  </si>
  <si>
    <t>VV</t>
  </si>
  <si>
    <t>"prostup C.035 a angl. dvorek" 2*PI*0,08</t>
  </si>
  <si>
    <t>"prostup C.033 a C.034" 2*(0,5+0,3)*2</t>
  </si>
  <si>
    <t>"prostup C.035 a C.034" (0,39+0,315)*2</t>
  </si>
  <si>
    <t>"prostup C.033 a C.017" (0,56+0,57)*2</t>
  </si>
  <si>
    <t>Součet</t>
  </si>
  <si>
    <t>9</t>
  </si>
  <si>
    <t>Ostatní konstrukce a práce, bourání</t>
  </si>
  <si>
    <t>953334000.R</t>
  </si>
  <si>
    <t>Utěsnění prostupu pl do 0,0225 m2 vč. osazení a napojení HI manžety, vyplnění TPT a doplnění povrchové úpravy</t>
  </si>
  <si>
    <t>kus</t>
  </si>
  <si>
    <t>1913293524</t>
  </si>
  <si>
    <t>3</t>
  </si>
  <si>
    <t>971033241</t>
  </si>
  <si>
    <t>Vybourání otvorů ve zdivu cihelném pl do 0,0225 m2 na MVC nebo MV tl do 300 mm</t>
  </si>
  <si>
    <t>-1313894123</t>
  </si>
  <si>
    <t>Vybourání otvorů ve zdivu základovém nebo nadzákladovém z cihel, tvárnic, příčkovek z cihel pálených na maltu vápennou nebo vápenocementovou plochy do 0,0225 m2, tl. do 300 mm</t>
  </si>
  <si>
    <t>"prostup C.035 a angl. dvorek" 1</t>
  </si>
  <si>
    <t>971033431</t>
  </si>
  <si>
    <t>Vybourání otvorů ve zdivu cihelném pl do 0,25 m2 na MVC nebo MV tl do 150 mm</t>
  </si>
  <si>
    <t>-2058269259</t>
  </si>
  <si>
    <t>Vybourání otvorů ve zdivu základovém nebo nadzákladovém z cihel, tvárnic, příčkovek z cihel pálených na maltu vápennou nebo vápenocementovou plochy do 0,25 m2, tl. do 150 mm</t>
  </si>
  <si>
    <t>"prostup C.033 a C.034" 2</t>
  </si>
  <si>
    <t>"prostup C.035 a C.034" 1</t>
  </si>
  <si>
    <t>5</t>
  </si>
  <si>
    <t>971033531</t>
  </si>
  <si>
    <t>Vybourání otvorů ve zdivu cihelném pl do 1 m2 na MVC nebo MV tl do 150 mm</t>
  </si>
  <si>
    <t>m2</t>
  </si>
  <si>
    <t>-1497793093</t>
  </si>
  <si>
    <t>Vybourání otvorů ve zdivu základovém nebo nadzákladovém z cihel, tvárnic, příčkovek z cihel pálených na maltu vápennou nebo vápenocementovou plochy do 1 m2, tl. do 150 mm</t>
  </si>
  <si>
    <t>"prostup C.033 a C.017" 1</t>
  </si>
  <si>
    <t>997</t>
  </si>
  <si>
    <t>Přesun sutě</t>
  </si>
  <si>
    <t>997013211</t>
  </si>
  <si>
    <t>Vnitrostaveništní doprava suti a vybouraných hmot pro budovy v do 6 m ručně</t>
  </si>
  <si>
    <t>t</t>
  </si>
  <si>
    <t>1105095747</t>
  </si>
  <si>
    <t>Vnitrostaveništní doprava suti a vybouraných hmot vodorovně do 50 m svisle ručně pro budovy a haly výšky do 6 m</t>
  </si>
  <si>
    <t>7</t>
  </si>
  <si>
    <t>997013219</t>
  </si>
  <si>
    <t>Příplatek k vnitrostaveništní dopravě suti a vybouraných hmot za zvětšenou dopravu suti ZKD 10 m</t>
  </si>
  <si>
    <t>-827804715</t>
  </si>
  <si>
    <t>Vnitrostaveništní doprava suti a vybouraných hmot vodorovně do 50 m Příplatek k cenám -3111 až -3217 za zvětšenou vodorovnou dopravu přes vymezenou dopravní vzdálenost za každých dalších i započatých 10 m</t>
  </si>
  <si>
    <t>8</t>
  </si>
  <si>
    <t>997013501</t>
  </si>
  <si>
    <t>Odvoz suti a vybouraných hmot na skládku nebo meziskládku do 1 km se složením</t>
  </si>
  <si>
    <t>-331310114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</si>
  <si>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</si>
  <si>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</si>
  <si>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</si>
  <si>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-1201155852</t>
  </si>
  <si>
    <t>Odvoz suti a vybouraných hmot na skládku nebo meziskládku se složením, na vzdálenost Příplatek k ceně za každý další i započatý 1 km přes 1 km</t>
  </si>
  <si>
    <t>0,485*24 'Přepočtené koeficientem množství</t>
  </si>
  <si>
    <t>10</t>
  </si>
  <si>
    <t>997013631</t>
  </si>
  <si>
    <t>Poplatek za uložení na skládce (skládkovné) stavebního odpadu směsného kód odpadu 17 09 04</t>
  </si>
  <si>
    <t>-2144712848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</si>
  <si>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</si>
  <si>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</si>
  <si>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</si>
  <si>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11</t>
  </si>
  <si>
    <t>998018001</t>
  </si>
  <si>
    <t>Přesun hmot ruční pro budovy v do 6 m</t>
  </si>
  <si>
    <t>1328488312</t>
  </si>
  <si>
    <t>Přesun hmot pro budovy občanské výstavby, bydlení, výrobu a služby ruční - bez užití mechanizace vodorovná dopravní vzdálenost do 100 m pro budovy s jakoukoliv nosnou konstrukcí výšky do 6 m</t>
  </si>
  <si>
    <t>H00 - Vzduchotechnika</t>
  </si>
  <si>
    <t xml:space="preserve">    Zař.č.11 - Větrání zázemí v 1.PP</t>
  </si>
  <si>
    <t xml:space="preserve">    Zař.č.30 - Cirkulace serverovna C.033</t>
  </si>
  <si>
    <t xml:space="preserve">    Zař.č.31 - Cirkulace serverovna C.034</t>
  </si>
  <si>
    <t xml:space="preserve">    Zař.č.50 - Odvětrání hasebního plynu</t>
  </si>
  <si>
    <t xml:space="preserve">      01 - Potrubí a tvarovky kruhové - nerez - třída těsnosti D</t>
  </si>
  <si>
    <t xml:space="preserve">      02 - Potrubí a tvarovky kruhové - pozink - třída těsnosti D</t>
  </si>
  <si>
    <t xml:space="preserve">      03 - Potrubí a tvarovky čtyřhranné -pozink-třída těsnosti C</t>
  </si>
  <si>
    <t xml:space="preserve">    99 - Společné položky</t>
  </si>
  <si>
    <t>Zař.č.11</t>
  </si>
  <si>
    <t>Větrání zázemí v 1.PP</t>
  </si>
  <si>
    <t>M24R0001</t>
  </si>
  <si>
    <t>11.26 - Klapka protipožární, požární odolnost dle požadavku PBŘ, průměr 160mm - klapka je vybavena servopohonem 230V se zpětnou pružinou, bez napětí zavřeno, dvojicí koncových spínačů pro signalizaci polohy a termoelektrické spouštěcí zařízení 72°C</t>
  </si>
  <si>
    <t>ks</t>
  </si>
  <si>
    <t>64</t>
  </si>
  <si>
    <t>893129205</t>
  </si>
  <si>
    <t>M24R0002</t>
  </si>
  <si>
    <t>11.27 - Uzavírací klapka těsná - průměr 160mm se servopohonem 230V se zpětnou pružinou (havarijní funkcí), bez napětí zavřeno, se signalizací polohy</t>
  </si>
  <si>
    <t>-1894864631</t>
  </si>
  <si>
    <t>Zař.č.30</t>
  </si>
  <si>
    <t>Cirkulace serverovna C.033</t>
  </si>
  <si>
    <t>M24R0003</t>
  </si>
  <si>
    <t>30.02 - Klapka protipožární, požární odolnost dle požadavku PBŘ, průměr 225mm - klapka je vybavena servopohonem 230V se zpětnou pružinou, bez napětí zavřeno, dvojicí koncových spínačů pro signalizaci polohy a termoelektrické spouštěcí zařízení 72°C</t>
  </si>
  <si>
    <t>755722935</t>
  </si>
  <si>
    <t>Zař.č.31</t>
  </si>
  <si>
    <t>Cirkulace serverovna C.034</t>
  </si>
  <si>
    <t>M24R0004</t>
  </si>
  <si>
    <t>31.02 - Klapka protipožární, požární odolnost dle požadavku PBŘ, průměr 225mm - klapka je vybavena servopohonem 230V se zpětnou pružinou, bez napětí zavřeno, dvojicí koncových spínačů pro signalizaci polohy a termoelektrické spouštěcí zařízení 72°C</t>
  </si>
  <si>
    <t>693885767</t>
  </si>
  <si>
    <t>Zař.č.50</t>
  </si>
  <si>
    <t>Odvětrání hasebního plynu</t>
  </si>
  <si>
    <t>M24R0005</t>
  </si>
  <si>
    <t>50.01 - Radiální ventilátor do kruhového potrubí, výkon 65W, Vo=170m3/h, dpext=230 Pa, skříň - bílá(plastová), oběžné kolo z dozadu zahnutými lopatkami, asynchronní motor s vnějším rotorem - tepelná pojistka ve vinutí motoru, krytí IP44</t>
  </si>
  <si>
    <t>-1215559129</t>
  </si>
  <si>
    <t>M24R0006</t>
  </si>
  <si>
    <t>50.02 - Klapka protipožární lamelová, požární odolnost dle požadavku PBŘ, rozměr 200x315mm - klapka je vybavena servopohonem 230V se zpětnou pružinou, bez napětí zavřeno, dvojicí koncových spínačů pro signalizaci polohy a termoelektrické spouštěcí zařízen</t>
  </si>
  <si>
    <t>926873076</t>
  </si>
  <si>
    <t>M24R0007</t>
  </si>
  <si>
    <t>50.03 - Uzavírací klapka těsná - průměr 125mm se servopohonem 230V se zpětnou pružinou (havarijní funkcí), bez napětí zavřeno, se signalizací polohy</t>
  </si>
  <si>
    <t>2058429758</t>
  </si>
  <si>
    <t>M24R0008</t>
  </si>
  <si>
    <t>50.04 - Stěnová mřížka jednořadá, upínání pružinami 500x300mm bez regulace s upínacím rámečkem, lamely typ 1, rozteč lamel 20mm</t>
  </si>
  <si>
    <t>1964930233</t>
  </si>
  <si>
    <t>M24R0009</t>
  </si>
  <si>
    <t>50.05 - Šikmý výfukový kus nerez A304 - oblouk 90° - průměr 125mm, s pletivem</t>
  </si>
  <si>
    <t>1830622327</t>
  </si>
  <si>
    <t>M24R0016</t>
  </si>
  <si>
    <t>Tepelná izolace ze syntetického kaučuku (nenasákavá, parotěsná) tl. 25 mm s Al polepem, včetně těsnících pásek, trnů a dalšího příslušentsví</t>
  </si>
  <si>
    <t>994459206</t>
  </si>
  <si>
    <t>01</t>
  </si>
  <si>
    <t>Potrubí a tvarovky kruhové - nerez - třída těsnosti D</t>
  </si>
  <si>
    <t>M24R0010</t>
  </si>
  <si>
    <t xml:space="preserve">Oblouk kruhový  Ø 125mm 90° - nerez A304</t>
  </si>
  <si>
    <t>-394958486</t>
  </si>
  <si>
    <t>12</t>
  </si>
  <si>
    <t>M24R0011</t>
  </si>
  <si>
    <t>Kruhové potrubí Ø 125mm - nerez A304</t>
  </si>
  <si>
    <t>bm</t>
  </si>
  <si>
    <t>-1375744141</t>
  </si>
  <si>
    <t>02</t>
  </si>
  <si>
    <t>Potrubí a tvarovky kruhové - pozink - třída těsnosti D</t>
  </si>
  <si>
    <t>13</t>
  </si>
  <si>
    <t>M24R0012</t>
  </si>
  <si>
    <t xml:space="preserve">Oblouk kruhový  Ø 125mm 90°</t>
  </si>
  <si>
    <t>-2070211378</t>
  </si>
  <si>
    <t>14</t>
  </si>
  <si>
    <t>M24R0013</t>
  </si>
  <si>
    <t>Kruhové potrubí Ø 125mm</t>
  </si>
  <si>
    <t>855149782</t>
  </si>
  <si>
    <t>03</t>
  </si>
  <si>
    <t>Potrubí a tvarovky čtyřhranné -pozink-třída těsnosti C</t>
  </si>
  <si>
    <t>M24R0014</t>
  </si>
  <si>
    <t>Potrubí pozink. sk. I včetně tvarovek</t>
  </si>
  <si>
    <t>-1255466189</t>
  </si>
  <si>
    <t>16</t>
  </si>
  <si>
    <t>M24R0015</t>
  </si>
  <si>
    <t>Závěsy, spojovací, těsnící a montážní materiál</t>
  </si>
  <si>
    <t>kpl</t>
  </si>
  <si>
    <t>-480818418</t>
  </si>
  <si>
    <t>99</t>
  </si>
  <si>
    <t>Společné položky</t>
  </si>
  <si>
    <t>17</t>
  </si>
  <si>
    <t>M24R0017</t>
  </si>
  <si>
    <t>Demontáž a zpětná montáž stávajících prvků VZT zařízení pro doplnění požárních a těsných uzavíracích klapek</t>
  </si>
  <si>
    <t>452661797</t>
  </si>
  <si>
    <t>18</t>
  </si>
  <si>
    <t>M24R0018</t>
  </si>
  <si>
    <t>Zkoušky zařízení, zaregulování potrubního rozvodu VZT</t>
  </si>
  <si>
    <t>-2027199810</t>
  </si>
  <si>
    <t>19</t>
  </si>
  <si>
    <t>M24R0019</t>
  </si>
  <si>
    <t>Měření množstí vzduchu včetně vyhotovení protokolu</t>
  </si>
  <si>
    <t>965637731</t>
  </si>
  <si>
    <t>J00 - Zařízení silnoproudé elektrotechniky</t>
  </si>
  <si>
    <t xml:space="preserve">    01 - Rozváděče</t>
  </si>
  <si>
    <t xml:space="preserve">    02 - Samostatné přístroje, ostatní</t>
  </si>
  <si>
    <t xml:space="preserve">    03 - Spojovací vedení, pospojení (vč. ukončení)</t>
  </si>
  <si>
    <t xml:space="preserve">    04 - Instalační, úložný a ochranný mat.</t>
  </si>
  <si>
    <t xml:space="preserve">    05 - Ostatní</t>
  </si>
  <si>
    <t>Rozváděče</t>
  </si>
  <si>
    <t>J00.R001</t>
  </si>
  <si>
    <t>Úprava a doplnění stávajícího rozvaděče RHPO, doplnění dle schéma rozvaděče RHPO</t>
  </si>
  <si>
    <t>68872695</t>
  </si>
  <si>
    <t>Samostatné přístroje, ostatní</t>
  </si>
  <si>
    <t>J00.R002</t>
  </si>
  <si>
    <t>Uzamykatelný spínač, montáž na stěnu, včetně zámku a příslušenství</t>
  </si>
  <si>
    <t>-861518210</t>
  </si>
  <si>
    <t>J00.R003</t>
  </si>
  <si>
    <t>Ekvipotenciální svorkovnice (pospojení)</t>
  </si>
  <si>
    <t>659976681</t>
  </si>
  <si>
    <t>Spojovací vedení, pospojení (vč. ukončení)</t>
  </si>
  <si>
    <t>J00.R004</t>
  </si>
  <si>
    <t>CHKE-V 3x1,5</t>
  </si>
  <si>
    <t>1057474307</t>
  </si>
  <si>
    <t>J00.R005</t>
  </si>
  <si>
    <t>Vodič ochranný CY o průřezu do 6 mm2</t>
  </si>
  <si>
    <t>-1722478605</t>
  </si>
  <si>
    <t>04</t>
  </si>
  <si>
    <t>Instalační, úložný a ochranný mat.</t>
  </si>
  <si>
    <t>J00.R006</t>
  </si>
  <si>
    <t>Kabelová příchytka nehořlavá pozink</t>
  </si>
  <si>
    <t>1694789785</t>
  </si>
  <si>
    <t>05</t>
  </si>
  <si>
    <t>Ostatní</t>
  </si>
  <si>
    <t>J00.R007</t>
  </si>
  <si>
    <t>Stavební dozor a zajištění BOZP na pracovišti pro práci na el. zařízení nebo v jejich blízkosti</t>
  </si>
  <si>
    <t>1629848919</t>
  </si>
  <si>
    <t>J00.R008</t>
  </si>
  <si>
    <t>Zajištění a provedení manipulace (vypínání/zapínání) zařízení VN nebo NN.</t>
  </si>
  <si>
    <t>-1103646370</t>
  </si>
  <si>
    <t>J00.R009</t>
  </si>
  <si>
    <t>Nastavení ochran nebo zařízení a komponentů NN.</t>
  </si>
  <si>
    <t>2127146432</t>
  </si>
  <si>
    <t>J00.R010</t>
  </si>
  <si>
    <t>Uvedení zařízení do provozu.</t>
  </si>
  <si>
    <t>-661428540</t>
  </si>
  <si>
    <t>J00.R011</t>
  </si>
  <si>
    <t>Celková revizní zpráva.</t>
  </si>
  <si>
    <t>1755411028</t>
  </si>
  <si>
    <t>J00.R012</t>
  </si>
  <si>
    <t>Spoluúčast na finančním zajištění stavby (pojištění stavby, ostraha staveniště, přípojky voda a elektřina, osvětlení, sociální zařízení apod.)</t>
  </si>
  <si>
    <t>-1324449035</t>
  </si>
  <si>
    <t>J00.R013</t>
  </si>
  <si>
    <t>Doprava, uskladnění materiálu</t>
  </si>
  <si>
    <t>-264544471</t>
  </si>
  <si>
    <t>K00 - EPS</t>
  </si>
  <si>
    <t>PSV - PSV</t>
  </si>
  <si>
    <t xml:space="preserve">    K00 - Elektrická požární signalizace</t>
  </si>
  <si>
    <t>PSV</t>
  </si>
  <si>
    <t>Elektrická požární signalizace</t>
  </si>
  <si>
    <t>K00R0001</t>
  </si>
  <si>
    <t>Karta do ústředny vstupy 8x DI</t>
  </si>
  <si>
    <t>-249475197</t>
  </si>
  <si>
    <t>K00R0002</t>
  </si>
  <si>
    <t>Karta do ústředny výstupy 8x DO</t>
  </si>
  <si>
    <t>1241665157</t>
  </si>
  <si>
    <t>K00R0003</t>
  </si>
  <si>
    <t>SW - programování datových bodů - vstupy</t>
  </si>
  <si>
    <t>1358425386</t>
  </si>
  <si>
    <t>K00R0004</t>
  </si>
  <si>
    <t>SW - programování datových bodů - výstupy</t>
  </si>
  <si>
    <t>1298448135</t>
  </si>
  <si>
    <t>K00R0005</t>
  </si>
  <si>
    <t>SW - programování OPPO, TABLO</t>
  </si>
  <si>
    <t>-2033748250</t>
  </si>
  <si>
    <t>K00R0006</t>
  </si>
  <si>
    <t>SW - implementace a programování dispečinku BMS</t>
  </si>
  <si>
    <t>842086222</t>
  </si>
  <si>
    <t>K00R0007</t>
  </si>
  <si>
    <t>PRAFlaGuard 2x2x0,8 - stíněný kabel 2x2x0,8 P60-R, ohniodolný dle ČSN IEC60331, bezhalogenový dle ČSN 50267 a splňující vyhlášku č. 23/2008 Sb. (B2 ca s1d1)</t>
  </si>
  <si>
    <t>1927495301</t>
  </si>
  <si>
    <t>K00R0008</t>
  </si>
  <si>
    <t>-1810379422</t>
  </si>
  <si>
    <t>K00R0009</t>
  </si>
  <si>
    <t>kabelová úchytka pro jednotlivý kabel průměru 12mm, P-60R, uchycení po 30cm</t>
  </si>
  <si>
    <t>-1907391902</t>
  </si>
  <si>
    <t>K00R0010</t>
  </si>
  <si>
    <t>kabelová úchytka pro jednotlivý kabel průměru 8mm, P-60R, uchycení po 30cm</t>
  </si>
  <si>
    <t>-413212878</t>
  </si>
  <si>
    <t>K00R0011</t>
  </si>
  <si>
    <t>Ostatní montážní materiál (vruty, hmoždinky, stahovací pásky, sádra apod.)</t>
  </si>
  <si>
    <t>-426126266</t>
  </si>
  <si>
    <t>K00R0012</t>
  </si>
  <si>
    <t>Stavební přípomoci</t>
  </si>
  <si>
    <t>1841817766</t>
  </si>
  <si>
    <t>K00R0013</t>
  </si>
  <si>
    <t>Revize systému EPS, odkoušení systému vč. návazností, vypracování revizní zprávy</t>
  </si>
  <si>
    <t>-596812432</t>
  </si>
  <si>
    <t>K00R0014</t>
  </si>
  <si>
    <t>-1616635143</t>
  </si>
  <si>
    <t>K00R0015</t>
  </si>
  <si>
    <t>Montáž výše uvedeného zařízení</t>
  </si>
  <si>
    <t>397539389</t>
  </si>
  <si>
    <t>K00R0016</t>
  </si>
  <si>
    <t>Koordinace s ostatními profesemi</t>
  </si>
  <si>
    <t>33910646</t>
  </si>
  <si>
    <t>K00R0017</t>
  </si>
  <si>
    <t>Dílenská dokumentace</t>
  </si>
  <si>
    <t>1581646528</t>
  </si>
  <si>
    <t>K00R0018</t>
  </si>
  <si>
    <t>Dokumentace skutečného stavu</t>
  </si>
  <si>
    <t>1585535875</t>
  </si>
  <si>
    <t>L00 - Meření a regulace</t>
  </si>
  <si>
    <t>M - M</t>
  </si>
  <si>
    <t xml:space="preserve">    L00 - Meření a regulace</t>
  </si>
  <si>
    <t xml:space="preserve">      L00.1 - Kabelové trasy vč. montáže</t>
  </si>
  <si>
    <t xml:space="preserve">      L00.2 - Příslušenství kabelových tras vč. montáže</t>
  </si>
  <si>
    <t xml:space="preserve">      L00.3 - RMAR-C033 - GHZ rozšíření</t>
  </si>
  <si>
    <t xml:space="preserve">        L00.31 - VZT</t>
  </si>
  <si>
    <t xml:space="preserve">        L00.32 - ostatní technologie</t>
  </si>
  <si>
    <t xml:space="preserve">        L00.33 - Rozvodná krabice</t>
  </si>
  <si>
    <t xml:space="preserve">        L00.34 - Příprava a kompletace okruhu MaR</t>
  </si>
  <si>
    <t>M</t>
  </si>
  <si>
    <t>L00.1</t>
  </si>
  <si>
    <t>Kabelové trasy vč. montáže</t>
  </si>
  <si>
    <t>L00R0001</t>
  </si>
  <si>
    <t>JYSTY 2x2x0,8 rudá</t>
  </si>
  <si>
    <t>1057726544</t>
  </si>
  <si>
    <t>L00R0002</t>
  </si>
  <si>
    <t>JYSTY 4x2x0,8 rudý</t>
  </si>
  <si>
    <t>-1608856940</t>
  </si>
  <si>
    <t>L00R0003</t>
  </si>
  <si>
    <t>husí krk 20mm ohebný</t>
  </si>
  <si>
    <t>1461790341</t>
  </si>
  <si>
    <t>L00R0004</t>
  </si>
  <si>
    <t>husí krk 25mm ohebný</t>
  </si>
  <si>
    <t>1771823080</t>
  </si>
  <si>
    <t>L00R0005</t>
  </si>
  <si>
    <t>Pevná plastová trubka Kopos 1532_KA světle šedá + příchytka</t>
  </si>
  <si>
    <t>227562791</t>
  </si>
  <si>
    <t>L00R0006</t>
  </si>
  <si>
    <t>drátěný rošt 50x50 + nosník</t>
  </si>
  <si>
    <t>78616393</t>
  </si>
  <si>
    <t>L00R0007</t>
  </si>
  <si>
    <t>drátěný rošt 100x50 + nosník</t>
  </si>
  <si>
    <t>-1727317631</t>
  </si>
  <si>
    <t>L00.2</t>
  </si>
  <si>
    <t>Příslušenství kabelových tras vč. montáže</t>
  </si>
  <si>
    <t>L00R0008</t>
  </si>
  <si>
    <t>nástěnná krabice 80x80x30 pro zař. v zátežovém prostředí</t>
  </si>
  <si>
    <t>197604853</t>
  </si>
  <si>
    <t>L00R0009</t>
  </si>
  <si>
    <t>Drobný nespecifikovaný a montážní materiál</t>
  </si>
  <si>
    <t>2103890761</t>
  </si>
  <si>
    <t>L00R0010</t>
  </si>
  <si>
    <t>Stavební přípomocné práce</t>
  </si>
  <si>
    <t>1303488201</t>
  </si>
  <si>
    <t>L00.3</t>
  </si>
  <si>
    <t>RMAR-C033 - GHZ rozšíření</t>
  </si>
  <si>
    <t>L00.31</t>
  </si>
  <si>
    <t>VZT</t>
  </si>
  <si>
    <t>L00R0011</t>
  </si>
  <si>
    <t>UZ-KL měření stavu VZT uzavírací klapky, připojení pomocného kontaktu</t>
  </si>
  <si>
    <t>1843748160</t>
  </si>
  <si>
    <t>L00R0012</t>
  </si>
  <si>
    <t>POŽ-KL měření stavu VZT požární klapky, připojení pomocného kontaktu</t>
  </si>
  <si>
    <t>-1471706643</t>
  </si>
  <si>
    <t>L00R0013</t>
  </si>
  <si>
    <t>VZT - MaR vzt jednotky s interní regulací protokolem modBus, úprava logiky</t>
  </si>
  <si>
    <t>808021398</t>
  </si>
  <si>
    <t>L00R0014</t>
  </si>
  <si>
    <t>monitoring chodu ventilátoru - čidlo diff. tlaku</t>
  </si>
  <si>
    <t>-1874657963</t>
  </si>
  <si>
    <t>L00.32</t>
  </si>
  <si>
    <t>ostatní technologie</t>
  </si>
  <si>
    <t>L00R0015</t>
  </si>
  <si>
    <t>Monitoring GHZ systému - 5x signál DI</t>
  </si>
  <si>
    <t>-887444062</t>
  </si>
  <si>
    <t>L00R0016</t>
  </si>
  <si>
    <t>blokace zvlhčovače a souvisejícího ventilátoru - doplnění funkce</t>
  </si>
  <si>
    <t>-9220921</t>
  </si>
  <si>
    <t>L00.33</t>
  </si>
  <si>
    <t>Rozvodná krabice</t>
  </si>
  <si>
    <t>L00R0017</t>
  </si>
  <si>
    <t>rozvodná skříň</t>
  </si>
  <si>
    <t>1993538365</t>
  </si>
  <si>
    <t>L00R0018</t>
  </si>
  <si>
    <t>vystrojení rozvodnice svorky, vodiče a jiný nespec. el.inst. mat.</t>
  </si>
  <si>
    <t>-892662321</t>
  </si>
  <si>
    <t>L00R0019</t>
  </si>
  <si>
    <t>el. připojení monitorovaných zařízení</t>
  </si>
  <si>
    <t>1507551487</t>
  </si>
  <si>
    <t>20</t>
  </si>
  <si>
    <t>L00R0020</t>
  </si>
  <si>
    <t>výchozí revize</t>
  </si>
  <si>
    <t>1831443383</t>
  </si>
  <si>
    <t>L00R0021</t>
  </si>
  <si>
    <t>dokumentace skutečného provedení</t>
  </si>
  <si>
    <t>-2129789371</t>
  </si>
  <si>
    <t>22</t>
  </si>
  <si>
    <t>L00R0022</t>
  </si>
  <si>
    <t>Průmyslový procesor Kobra QC31 industry, Eth. LAN interface, 8GB flash paměť, 3x sběrnice iQ BUS, web server</t>
  </si>
  <si>
    <t>-690741943</t>
  </si>
  <si>
    <t>23</t>
  </si>
  <si>
    <t>L00R0023</t>
  </si>
  <si>
    <t>aktor Kobra qm820A - 8xDO, 16xDI/pulzy, 16xAI/PT1000/Ni1000, 8xAO, iQ BUS</t>
  </si>
  <si>
    <t>-1290406588</t>
  </si>
  <si>
    <t>L00.34</t>
  </si>
  <si>
    <t>Příprava a kompletace okruhu MaR</t>
  </si>
  <si>
    <t>24</t>
  </si>
  <si>
    <t>L00R0024</t>
  </si>
  <si>
    <t>SW práce - IRC regulace vytápění, chlazení, zastínění, technologie VZT, monitoring technologií</t>
  </si>
  <si>
    <t>hod</t>
  </si>
  <si>
    <t>1698959047</t>
  </si>
  <si>
    <t>25</t>
  </si>
  <si>
    <t>L00R0025</t>
  </si>
  <si>
    <t>Grafické práce pro vizualizaci MaR</t>
  </si>
  <si>
    <t>-1845119345</t>
  </si>
  <si>
    <t>26</t>
  </si>
  <si>
    <t>L00R0026</t>
  </si>
  <si>
    <t>Integrace do systému BMS</t>
  </si>
  <si>
    <t>-1948333802</t>
  </si>
  <si>
    <t>27</t>
  </si>
  <si>
    <t>L00R0027</t>
  </si>
  <si>
    <t>uvedení do provozu a testovací provoz</t>
  </si>
  <si>
    <t>139819309</t>
  </si>
  <si>
    <t>28</t>
  </si>
  <si>
    <t>L00R0028</t>
  </si>
  <si>
    <t>Přípomocné práce při montáži, oživení a testovacím provozu</t>
  </si>
  <si>
    <t>-1163455218</t>
  </si>
  <si>
    <t>29</t>
  </si>
  <si>
    <t>L00R0029</t>
  </si>
  <si>
    <t>Inženýring a koordinace navazujících profesí</t>
  </si>
  <si>
    <t>1106356735</t>
  </si>
  <si>
    <t>30</t>
  </si>
  <si>
    <t>L00R0030</t>
  </si>
  <si>
    <t>Doprava</t>
  </si>
  <si>
    <t>km</t>
  </si>
  <si>
    <t>1509692216</t>
  </si>
  <si>
    <t>R00 - Plynové stabilní hasicí zařízení</t>
  </si>
  <si>
    <t xml:space="preserve">    R00 - Plynové stabilní hasicí zařízení</t>
  </si>
  <si>
    <t xml:space="preserve">      R00.1 - Detekční část</t>
  </si>
  <si>
    <t xml:space="preserve">      R00.2 - Hasicí část</t>
  </si>
  <si>
    <t xml:space="preserve">      R00.3 - Ostatní</t>
  </si>
  <si>
    <t>R00.1</t>
  </si>
  <si>
    <t>Detekční část</t>
  </si>
  <si>
    <t>R00R01001</t>
  </si>
  <si>
    <t>Hasicí ústředna 3+1 vč. žlutého spouštěcího tlačítka</t>
  </si>
  <si>
    <t>-627461087</t>
  </si>
  <si>
    <t>R00R01002</t>
  </si>
  <si>
    <t>Indikační tablo obsluhy vč. žlutého spouštěcího tlačítka</t>
  </si>
  <si>
    <t>1951799295</t>
  </si>
  <si>
    <t>R00R01003</t>
  </si>
  <si>
    <t>Výstražný světelný panel</t>
  </si>
  <si>
    <t>-2061947093</t>
  </si>
  <si>
    <t>R00R01004</t>
  </si>
  <si>
    <t>Tlačítko nouzové přerušení, modré</t>
  </si>
  <si>
    <t>-2001155097</t>
  </si>
  <si>
    <t>R00R01005</t>
  </si>
  <si>
    <t>Tlačítko spouštění hašení, žluté</t>
  </si>
  <si>
    <t>2144282963</t>
  </si>
  <si>
    <t>R00R01006</t>
  </si>
  <si>
    <t>Opticko-kouřový hlásič</t>
  </si>
  <si>
    <t>447790697</t>
  </si>
  <si>
    <t>R00R01007</t>
  </si>
  <si>
    <t>Zásuvka (patice)</t>
  </si>
  <si>
    <t>1536506459</t>
  </si>
  <si>
    <t>R00R01008</t>
  </si>
  <si>
    <t>Nasávací laserový hlásič, 2 vstupy</t>
  </si>
  <si>
    <t>1804275092</t>
  </si>
  <si>
    <t>R00R01009</t>
  </si>
  <si>
    <t>Červené nasávací potrubí, ABS, včetně tvarovek</t>
  </si>
  <si>
    <t>-1649966193</t>
  </si>
  <si>
    <t>R00R01010</t>
  </si>
  <si>
    <t>Zdroj 24 V, 2.5 A v plechové skříni</t>
  </si>
  <si>
    <t>-934653435</t>
  </si>
  <si>
    <t>R00R01011</t>
  </si>
  <si>
    <t>Siréna s majákem, bílá barva, 1. stupeň dle EN54-3 a 23</t>
  </si>
  <si>
    <t>-541063871</t>
  </si>
  <si>
    <t>R00R01012</t>
  </si>
  <si>
    <t>Siréna s majákem, červená barva, 2. stupeň dle EN54-3 a 23</t>
  </si>
  <si>
    <t>291124023</t>
  </si>
  <si>
    <t>R00R01013</t>
  </si>
  <si>
    <t>Bezhalogenový kabel EF 180S 2x1</t>
  </si>
  <si>
    <t>-530827145</t>
  </si>
  <si>
    <t>R00R01014</t>
  </si>
  <si>
    <t>Bezhalogenový kabel EF 180S 4x1</t>
  </si>
  <si>
    <t>-1855947956</t>
  </si>
  <si>
    <t>R00R01015</t>
  </si>
  <si>
    <t>Zemnící drát Ž/Z, CY 6mm2</t>
  </si>
  <si>
    <t>-2116139749</t>
  </si>
  <si>
    <t>R00R01016</t>
  </si>
  <si>
    <t>Aku Yuasa 12V/7Ah</t>
  </si>
  <si>
    <t>-1269831863</t>
  </si>
  <si>
    <t>R00R01017</t>
  </si>
  <si>
    <t>Instalační materiál</t>
  </si>
  <si>
    <t>180055775</t>
  </si>
  <si>
    <t>R00.2</t>
  </si>
  <si>
    <t>Hasicí část</t>
  </si>
  <si>
    <t>R00R02001</t>
  </si>
  <si>
    <t>142 l tlaková nádoba, 25 bar, ventil, manometr</t>
  </si>
  <si>
    <t>-284636370</t>
  </si>
  <si>
    <t>R00R02002</t>
  </si>
  <si>
    <t>Hasivo 3M NOVEC 1230</t>
  </si>
  <si>
    <t>kg</t>
  </si>
  <si>
    <t>713156932</t>
  </si>
  <si>
    <t>R00R02003</t>
  </si>
  <si>
    <t>Třmen pro nádobu 142 l</t>
  </si>
  <si>
    <t>-1095060084</t>
  </si>
  <si>
    <t>R00R02004</t>
  </si>
  <si>
    <t>Redukce ventil - potrubí</t>
  </si>
  <si>
    <t>1868126111</t>
  </si>
  <si>
    <t>R00R02005</t>
  </si>
  <si>
    <t>Hubice (tryska) 180°/360°</t>
  </si>
  <si>
    <t>-824847202</t>
  </si>
  <si>
    <t>R00R02006</t>
  </si>
  <si>
    <t>Elektrický spouštěč, 24V=/0,2 A (pro ventily GCV 40,50,65)</t>
  </si>
  <si>
    <t>66184327</t>
  </si>
  <si>
    <t>R00R02007</t>
  </si>
  <si>
    <t>Ruční spouštěč</t>
  </si>
  <si>
    <t>-256357784</t>
  </si>
  <si>
    <t>R00R02008</t>
  </si>
  <si>
    <t>Tlakový spínač - hasivo vypuštěno</t>
  </si>
  <si>
    <t>-1049008339</t>
  </si>
  <si>
    <t>R00R02009</t>
  </si>
  <si>
    <t>Tlakový spínač - monitor tlaku v láhvi</t>
  </si>
  <si>
    <t>1916882254</t>
  </si>
  <si>
    <t>R00R02010</t>
  </si>
  <si>
    <t>Potrubí, tvarovky, závěsy, uzemnění</t>
  </si>
  <si>
    <t>991753712</t>
  </si>
  <si>
    <t>R00R02011</t>
  </si>
  <si>
    <t>Přetlaková klapka Apreco SGV-0505</t>
  </si>
  <si>
    <t>-385633962</t>
  </si>
  <si>
    <t>R00R02012</t>
  </si>
  <si>
    <t>1695987033</t>
  </si>
  <si>
    <t>R00.3</t>
  </si>
  <si>
    <t>R00R03001</t>
  </si>
  <si>
    <t>Značení, popisy, tabulky</t>
  </si>
  <si>
    <t>1950522335</t>
  </si>
  <si>
    <t>31</t>
  </si>
  <si>
    <t>R00R03002</t>
  </si>
  <si>
    <t>Požární ucpávky pro GHZ</t>
  </si>
  <si>
    <t>621076806</t>
  </si>
  <si>
    <t>32</t>
  </si>
  <si>
    <t>R00R03003</t>
  </si>
  <si>
    <t>-1009455285</t>
  </si>
  <si>
    <t>33</t>
  </si>
  <si>
    <t>R00R03004</t>
  </si>
  <si>
    <t>Montáž</t>
  </si>
  <si>
    <t>1311813382</t>
  </si>
  <si>
    <t>34</t>
  </si>
  <si>
    <t>R00R03005</t>
  </si>
  <si>
    <t>Oživení, programování a uvedení do provozu</t>
  </si>
  <si>
    <t>-455975915</t>
  </si>
  <si>
    <t>35</t>
  </si>
  <si>
    <t>R00R03006</t>
  </si>
  <si>
    <t>Funkční zkouška a kontrola provozuschopnosti</t>
  </si>
  <si>
    <t>-1275024371</t>
  </si>
  <si>
    <t>36</t>
  </si>
  <si>
    <t>R00R03007</t>
  </si>
  <si>
    <t>Zkouška těsnosti prostorů (Door Fan Test)</t>
  </si>
  <si>
    <t>1029109579</t>
  </si>
  <si>
    <t>37</t>
  </si>
  <si>
    <t>R00R03008</t>
  </si>
  <si>
    <t>Tlakové zkoušky (TIČR)</t>
  </si>
  <si>
    <t>-19693378</t>
  </si>
  <si>
    <t>38</t>
  </si>
  <si>
    <t>R00R03009</t>
  </si>
  <si>
    <t>Výchozí doklady</t>
  </si>
  <si>
    <t>-435461854</t>
  </si>
  <si>
    <t>39</t>
  </si>
  <si>
    <t>R00R03010</t>
  </si>
  <si>
    <t>Školení a manuály</t>
  </si>
  <si>
    <t>-1745070964</t>
  </si>
  <si>
    <t>40</t>
  </si>
  <si>
    <t>R00R03011</t>
  </si>
  <si>
    <t>Výrobní dokumentace - hydraulické výpočty</t>
  </si>
  <si>
    <t>-2061409237</t>
  </si>
  <si>
    <t>41</t>
  </si>
  <si>
    <t>R00R03012</t>
  </si>
  <si>
    <t>Dokumentace skutečného provední stavby</t>
  </si>
  <si>
    <t>57830402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</si>
</sst>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/>
    <xf numFmtId="0" fontId="11" fillId="0" borderId="14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5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33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36</v>
      </c>
      <c r="AR19" s="21"/>
      <c r="BE19" s="30"/>
      <c r="BS19" s="18" t="s">
        <v>6</v>
      </c>
    </row>
    <row r="20" s="1" customFormat="1" ht="18.48" customHeight="1">
      <c r="B20" s="21"/>
      <c r="E20" s="26" t="s">
        <v>37</v>
      </c>
      <c r="AK20" s="31" t="s">
        <v>27</v>
      </c>
      <c r="AN20" s="26" t="s">
        <v>38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39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41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42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43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44</v>
      </c>
      <c r="E29" s="3"/>
      <c r="F29" s="31" t="s">
        <v>45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46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47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48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49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50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51</v>
      </c>
      <c r="U35" s="49"/>
      <c r="V35" s="49"/>
      <c r="W35" s="49"/>
      <c r="X35" s="51" t="s">
        <v>52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54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55</v>
      </c>
      <c r="AI60" s="40"/>
      <c r="AJ60" s="40"/>
      <c r="AK60" s="40"/>
      <c r="AL60" s="40"/>
      <c r="AM60" s="57" t="s">
        <v>56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58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55</v>
      </c>
      <c r="AI75" s="40"/>
      <c r="AJ75" s="40"/>
      <c r="AK75" s="40"/>
      <c r="AL75" s="40"/>
      <c r="AM75" s="57" t="s">
        <v>56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2-0592-00/40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Jinonice - stavební úpravy pro GHZ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Praha Jinonice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22. 12. 2022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VPÚ DECO Praha, a.s.</v>
      </c>
      <c r="AN89" s="4"/>
      <c r="AO89" s="4"/>
      <c r="AP89" s="4"/>
      <c r="AQ89" s="37"/>
      <c r="AR89" s="38"/>
      <c r="AS89" s="70" t="s">
        <v>60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>QSB s.r.o.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61</v>
      </c>
      <c r="D92" s="79"/>
      <c r="E92" s="79"/>
      <c r="F92" s="79"/>
      <c r="G92" s="79"/>
      <c r="H92" s="80"/>
      <c r="I92" s="81" t="s">
        <v>62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63</v>
      </c>
      <c r="AH92" s="79"/>
      <c r="AI92" s="79"/>
      <c r="AJ92" s="79"/>
      <c r="AK92" s="79"/>
      <c r="AL92" s="79"/>
      <c r="AM92" s="79"/>
      <c r="AN92" s="81" t="s">
        <v>64</v>
      </c>
      <c r="AO92" s="79"/>
      <c r="AP92" s="83"/>
      <c r="AQ92" s="84" t="s">
        <v>65</v>
      </c>
      <c r="AR92" s="38"/>
      <c r="AS92" s="85" t="s">
        <v>66</v>
      </c>
      <c r="AT92" s="86" t="s">
        <v>67</v>
      </c>
      <c r="AU92" s="86" t="s">
        <v>68</v>
      </c>
      <c r="AV92" s="86" t="s">
        <v>69</v>
      </c>
      <c r="AW92" s="86" t="s">
        <v>70</v>
      </c>
      <c r="AX92" s="86" t="s">
        <v>71</v>
      </c>
      <c r="AY92" s="86" t="s">
        <v>72</v>
      </c>
      <c r="AZ92" s="86" t="s">
        <v>73</v>
      </c>
      <c r="BA92" s="86" t="s">
        <v>74</v>
      </c>
      <c r="BB92" s="86" t="s">
        <v>75</v>
      </c>
      <c r="BC92" s="86" t="s">
        <v>76</v>
      </c>
      <c r="BD92" s="87" t="s">
        <v>77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78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ROUND(SUM(AG95:AG100),2)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ROUND(SUM(AS95:AS100),2)</f>
        <v>0</v>
      </c>
      <c r="AT94" s="98">
        <f>ROUND(SUM(AV94:AW94),2)</f>
        <v>0</v>
      </c>
      <c r="AU94" s="99">
        <f>ROUND(SUM(AU95:AU100),5)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ROUND(SUM(AZ95:AZ100),2)</f>
        <v>0</v>
      </c>
      <c r="BA94" s="98">
        <f>ROUND(SUM(BA95:BA100),2)</f>
        <v>0</v>
      </c>
      <c r="BB94" s="98">
        <f>ROUND(SUM(BB95:BB100),2)</f>
        <v>0</v>
      </c>
      <c r="BC94" s="98">
        <f>ROUND(SUM(BC95:BC100),2)</f>
        <v>0</v>
      </c>
      <c r="BD94" s="100">
        <f>ROUND(SUM(BD95:BD100),2)</f>
        <v>0</v>
      </c>
      <c r="BE94" s="6"/>
      <c r="BS94" s="101" t="s">
        <v>79</v>
      </c>
      <c r="BT94" s="101" t="s">
        <v>80</v>
      </c>
      <c r="BU94" s="102" t="s">
        <v>81</v>
      </c>
      <c r="BV94" s="101" t="s">
        <v>82</v>
      </c>
      <c r="BW94" s="101" t="s">
        <v>4</v>
      </c>
      <c r="BX94" s="101" t="s">
        <v>83</v>
      </c>
      <c r="CL94" s="101" t="s">
        <v>1</v>
      </c>
    </row>
    <row r="95" s="7" customFormat="1" ht="16.5" customHeight="1">
      <c r="A95" s="103" t="s">
        <v>84</v>
      </c>
      <c r="B95" s="104"/>
      <c r="C95" s="105"/>
      <c r="D95" s="106" t="s">
        <v>85</v>
      </c>
      <c r="E95" s="106"/>
      <c r="F95" s="106"/>
      <c r="G95" s="106"/>
      <c r="H95" s="106"/>
      <c r="I95" s="107"/>
      <c r="J95" s="106" t="s">
        <v>86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'A00 - Stavební část'!J30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87</v>
      </c>
      <c r="AR95" s="104"/>
      <c r="AS95" s="110">
        <v>0</v>
      </c>
      <c r="AT95" s="111">
        <f>ROUND(SUM(AV95:AW95),2)</f>
        <v>0</v>
      </c>
      <c r="AU95" s="112">
        <f>'A00 - Stavební část'!P121</f>
        <v>0</v>
      </c>
      <c r="AV95" s="111">
        <f>'A00 - Stavební část'!J33</f>
        <v>0</v>
      </c>
      <c r="AW95" s="111">
        <f>'A00 - Stavební část'!J34</f>
        <v>0</v>
      </c>
      <c r="AX95" s="111">
        <f>'A00 - Stavební část'!J35</f>
        <v>0</v>
      </c>
      <c r="AY95" s="111">
        <f>'A00 - Stavební část'!J36</f>
        <v>0</v>
      </c>
      <c r="AZ95" s="111">
        <f>'A00 - Stavební část'!F33</f>
        <v>0</v>
      </c>
      <c r="BA95" s="111">
        <f>'A00 - Stavební část'!F34</f>
        <v>0</v>
      </c>
      <c r="BB95" s="111">
        <f>'A00 - Stavební část'!F35</f>
        <v>0</v>
      </c>
      <c r="BC95" s="111">
        <f>'A00 - Stavební část'!F36</f>
        <v>0</v>
      </c>
      <c r="BD95" s="113">
        <f>'A00 - Stavební část'!F37</f>
        <v>0</v>
      </c>
      <c r="BE95" s="7"/>
      <c r="BT95" s="114" t="s">
        <v>88</v>
      </c>
      <c r="BV95" s="114" t="s">
        <v>82</v>
      </c>
      <c r="BW95" s="114" t="s">
        <v>89</v>
      </c>
      <c r="BX95" s="114" t="s">
        <v>4</v>
      </c>
      <c r="CL95" s="114" t="s">
        <v>1</v>
      </c>
      <c r="CM95" s="114" t="s">
        <v>90</v>
      </c>
    </row>
    <row r="96" s="7" customFormat="1" ht="16.5" customHeight="1">
      <c r="A96" s="103" t="s">
        <v>84</v>
      </c>
      <c r="B96" s="104"/>
      <c r="C96" s="105"/>
      <c r="D96" s="106" t="s">
        <v>91</v>
      </c>
      <c r="E96" s="106"/>
      <c r="F96" s="106"/>
      <c r="G96" s="106"/>
      <c r="H96" s="106"/>
      <c r="I96" s="107"/>
      <c r="J96" s="106" t="s">
        <v>92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'H00 - Vzduchotechnika'!J30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87</v>
      </c>
      <c r="AR96" s="104"/>
      <c r="AS96" s="110">
        <v>0</v>
      </c>
      <c r="AT96" s="111">
        <f>ROUND(SUM(AV96:AW96),2)</f>
        <v>0</v>
      </c>
      <c r="AU96" s="112">
        <f>'H00 - Vzduchotechnika'!P125</f>
        <v>0</v>
      </c>
      <c r="AV96" s="111">
        <f>'H00 - Vzduchotechnika'!J33</f>
        <v>0</v>
      </c>
      <c r="AW96" s="111">
        <f>'H00 - Vzduchotechnika'!J34</f>
        <v>0</v>
      </c>
      <c r="AX96" s="111">
        <f>'H00 - Vzduchotechnika'!J35</f>
        <v>0</v>
      </c>
      <c r="AY96" s="111">
        <f>'H00 - Vzduchotechnika'!J36</f>
        <v>0</v>
      </c>
      <c r="AZ96" s="111">
        <f>'H00 - Vzduchotechnika'!F33</f>
        <v>0</v>
      </c>
      <c r="BA96" s="111">
        <f>'H00 - Vzduchotechnika'!F34</f>
        <v>0</v>
      </c>
      <c r="BB96" s="111">
        <f>'H00 - Vzduchotechnika'!F35</f>
        <v>0</v>
      </c>
      <c r="BC96" s="111">
        <f>'H00 - Vzduchotechnika'!F36</f>
        <v>0</v>
      </c>
      <c r="BD96" s="113">
        <f>'H00 - Vzduchotechnika'!F37</f>
        <v>0</v>
      </c>
      <c r="BE96" s="7"/>
      <c r="BT96" s="114" t="s">
        <v>88</v>
      </c>
      <c r="BV96" s="114" t="s">
        <v>82</v>
      </c>
      <c r="BW96" s="114" t="s">
        <v>93</v>
      </c>
      <c r="BX96" s="114" t="s">
        <v>4</v>
      </c>
      <c r="CL96" s="114" t="s">
        <v>1</v>
      </c>
      <c r="CM96" s="114" t="s">
        <v>90</v>
      </c>
    </row>
    <row r="97" s="7" customFormat="1" ht="16.5" customHeight="1">
      <c r="A97" s="103" t="s">
        <v>84</v>
      </c>
      <c r="B97" s="104"/>
      <c r="C97" s="105"/>
      <c r="D97" s="106" t="s">
        <v>94</v>
      </c>
      <c r="E97" s="106"/>
      <c r="F97" s="106"/>
      <c r="G97" s="106"/>
      <c r="H97" s="106"/>
      <c r="I97" s="107"/>
      <c r="J97" s="106" t="s">
        <v>95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'J00 - Zařízení silnoproud...'!J30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87</v>
      </c>
      <c r="AR97" s="104"/>
      <c r="AS97" s="110">
        <v>0</v>
      </c>
      <c r="AT97" s="111">
        <f>ROUND(SUM(AV97:AW97),2)</f>
        <v>0</v>
      </c>
      <c r="AU97" s="112">
        <f>'J00 - Zařízení silnoproud...'!P122</f>
        <v>0</v>
      </c>
      <c r="AV97" s="111">
        <f>'J00 - Zařízení silnoproud...'!J33</f>
        <v>0</v>
      </c>
      <c r="AW97" s="111">
        <f>'J00 - Zařízení silnoproud...'!J34</f>
        <v>0</v>
      </c>
      <c r="AX97" s="111">
        <f>'J00 - Zařízení silnoproud...'!J35</f>
        <v>0</v>
      </c>
      <c r="AY97" s="111">
        <f>'J00 - Zařízení silnoproud...'!J36</f>
        <v>0</v>
      </c>
      <c r="AZ97" s="111">
        <f>'J00 - Zařízení silnoproud...'!F33</f>
        <v>0</v>
      </c>
      <c r="BA97" s="111">
        <f>'J00 - Zařízení silnoproud...'!F34</f>
        <v>0</v>
      </c>
      <c r="BB97" s="111">
        <f>'J00 - Zařízení silnoproud...'!F35</f>
        <v>0</v>
      </c>
      <c r="BC97" s="111">
        <f>'J00 - Zařízení silnoproud...'!F36</f>
        <v>0</v>
      </c>
      <c r="BD97" s="113">
        <f>'J00 - Zařízení silnoproud...'!F37</f>
        <v>0</v>
      </c>
      <c r="BE97" s="7"/>
      <c r="BT97" s="114" t="s">
        <v>88</v>
      </c>
      <c r="BV97" s="114" t="s">
        <v>82</v>
      </c>
      <c r="BW97" s="114" t="s">
        <v>96</v>
      </c>
      <c r="BX97" s="114" t="s">
        <v>4</v>
      </c>
      <c r="CL97" s="114" t="s">
        <v>1</v>
      </c>
      <c r="CM97" s="114" t="s">
        <v>90</v>
      </c>
    </row>
    <row r="98" s="7" customFormat="1" ht="16.5" customHeight="1">
      <c r="A98" s="103" t="s">
        <v>84</v>
      </c>
      <c r="B98" s="104"/>
      <c r="C98" s="105"/>
      <c r="D98" s="106" t="s">
        <v>97</v>
      </c>
      <c r="E98" s="106"/>
      <c r="F98" s="106"/>
      <c r="G98" s="106"/>
      <c r="H98" s="106"/>
      <c r="I98" s="107"/>
      <c r="J98" s="106" t="s">
        <v>98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'K00 - EPS'!J30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87</v>
      </c>
      <c r="AR98" s="104"/>
      <c r="AS98" s="110">
        <v>0</v>
      </c>
      <c r="AT98" s="111">
        <f>ROUND(SUM(AV98:AW98),2)</f>
        <v>0</v>
      </c>
      <c r="AU98" s="112">
        <f>'K00 - EPS'!P118</f>
        <v>0</v>
      </c>
      <c r="AV98" s="111">
        <f>'K00 - EPS'!J33</f>
        <v>0</v>
      </c>
      <c r="AW98" s="111">
        <f>'K00 - EPS'!J34</f>
        <v>0</v>
      </c>
      <c r="AX98" s="111">
        <f>'K00 - EPS'!J35</f>
        <v>0</v>
      </c>
      <c r="AY98" s="111">
        <f>'K00 - EPS'!J36</f>
        <v>0</v>
      </c>
      <c r="AZ98" s="111">
        <f>'K00 - EPS'!F33</f>
        <v>0</v>
      </c>
      <c r="BA98" s="111">
        <f>'K00 - EPS'!F34</f>
        <v>0</v>
      </c>
      <c r="BB98" s="111">
        <f>'K00 - EPS'!F35</f>
        <v>0</v>
      </c>
      <c r="BC98" s="111">
        <f>'K00 - EPS'!F36</f>
        <v>0</v>
      </c>
      <c r="BD98" s="113">
        <f>'K00 - EPS'!F37</f>
        <v>0</v>
      </c>
      <c r="BE98" s="7"/>
      <c r="BT98" s="114" t="s">
        <v>88</v>
      </c>
      <c r="BV98" s="114" t="s">
        <v>82</v>
      </c>
      <c r="BW98" s="114" t="s">
        <v>99</v>
      </c>
      <c r="BX98" s="114" t="s">
        <v>4</v>
      </c>
      <c r="CL98" s="114" t="s">
        <v>1</v>
      </c>
      <c r="CM98" s="114" t="s">
        <v>90</v>
      </c>
    </row>
    <row r="99" s="7" customFormat="1" ht="16.5" customHeight="1">
      <c r="A99" s="103" t="s">
        <v>84</v>
      </c>
      <c r="B99" s="104"/>
      <c r="C99" s="105"/>
      <c r="D99" s="106" t="s">
        <v>100</v>
      </c>
      <c r="E99" s="106"/>
      <c r="F99" s="106"/>
      <c r="G99" s="106"/>
      <c r="H99" s="106"/>
      <c r="I99" s="107"/>
      <c r="J99" s="106" t="s">
        <v>101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'L00 - Meření a regulace'!J30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87</v>
      </c>
      <c r="AR99" s="104"/>
      <c r="AS99" s="110">
        <v>0</v>
      </c>
      <c r="AT99" s="111">
        <f>ROUND(SUM(AV99:AW99),2)</f>
        <v>0</v>
      </c>
      <c r="AU99" s="112">
        <f>'L00 - Meření a regulace'!P125</f>
        <v>0</v>
      </c>
      <c r="AV99" s="111">
        <f>'L00 - Meření a regulace'!J33</f>
        <v>0</v>
      </c>
      <c r="AW99" s="111">
        <f>'L00 - Meření a regulace'!J34</f>
        <v>0</v>
      </c>
      <c r="AX99" s="111">
        <f>'L00 - Meření a regulace'!J35</f>
        <v>0</v>
      </c>
      <c r="AY99" s="111">
        <f>'L00 - Meření a regulace'!J36</f>
        <v>0</v>
      </c>
      <c r="AZ99" s="111">
        <f>'L00 - Meření a regulace'!F33</f>
        <v>0</v>
      </c>
      <c r="BA99" s="111">
        <f>'L00 - Meření a regulace'!F34</f>
        <v>0</v>
      </c>
      <c r="BB99" s="111">
        <f>'L00 - Meření a regulace'!F35</f>
        <v>0</v>
      </c>
      <c r="BC99" s="111">
        <f>'L00 - Meření a regulace'!F36</f>
        <v>0</v>
      </c>
      <c r="BD99" s="113">
        <f>'L00 - Meření a regulace'!F37</f>
        <v>0</v>
      </c>
      <c r="BE99" s="7"/>
      <c r="BT99" s="114" t="s">
        <v>88</v>
      </c>
      <c r="BV99" s="114" t="s">
        <v>82</v>
      </c>
      <c r="BW99" s="114" t="s">
        <v>102</v>
      </c>
      <c r="BX99" s="114" t="s">
        <v>4</v>
      </c>
      <c r="CL99" s="114" t="s">
        <v>1</v>
      </c>
      <c r="CM99" s="114" t="s">
        <v>90</v>
      </c>
    </row>
    <row r="100" s="7" customFormat="1" ht="16.5" customHeight="1">
      <c r="A100" s="103" t="s">
        <v>84</v>
      </c>
      <c r="B100" s="104"/>
      <c r="C100" s="105"/>
      <c r="D100" s="106" t="s">
        <v>103</v>
      </c>
      <c r="E100" s="106"/>
      <c r="F100" s="106"/>
      <c r="G100" s="106"/>
      <c r="H100" s="106"/>
      <c r="I100" s="107"/>
      <c r="J100" s="106" t="s">
        <v>104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'R00 - Plynové stabilní ha...'!J30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87</v>
      </c>
      <c r="AR100" s="104"/>
      <c r="AS100" s="115">
        <v>0</v>
      </c>
      <c r="AT100" s="116">
        <f>ROUND(SUM(AV100:AW100),2)</f>
        <v>0</v>
      </c>
      <c r="AU100" s="117">
        <f>'R00 - Plynové stabilní ha...'!P121</f>
        <v>0</v>
      </c>
      <c r="AV100" s="116">
        <f>'R00 - Plynové stabilní ha...'!J33</f>
        <v>0</v>
      </c>
      <c r="AW100" s="116">
        <f>'R00 - Plynové stabilní ha...'!J34</f>
        <v>0</v>
      </c>
      <c r="AX100" s="116">
        <f>'R00 - Plynové stabilní ha...'!J35</f>
        <v>0</v>
      </c>
      <c r="AY100" s="116">
        <f>'R00 - Plynové stabilní ha...'!J36</f>
        <v>0</v>
      </c>
      <c r="AZ100" s="116">
        <f>'R00 - Plynové stabilní ha...'!F33</f>
        <v>0</v>
      </c>
      <c r="BA100" s="116">
        <f>'R00 - Plynové stabilní ha...'!F34</f>
        <v>0</v>
      </c>
      <c r="BB100" s="116">
        <f>'R00 - Plynové stabilní ha...'!F35</f>
        <v>0</v>
      </c>
      <c r="BC100" s="116">
        <f>'R00 - Plynové stabilní ha...'!F36</f>
        <v>0</v>
      </c>
      <c r="BD100" s="118">
        <f>'R00 - Plynové stabilní ha...'!F37</f>
        <v>0</v>
      </c>
      <c r="BE100" s="7"/>
      <c r="BT100" s="114" t="s">
        <v>88</v>
      </c>
      <c r="BV100" s="114" t="s">
        <v>82</v>
      </c>
      <c r="BW100" s="114" t="s">
        <v>105</v>
      </c>
      <c r="BX100" s="114" t="s">
        <v>4</v>
      </c>
      <c r="CL100" s="114" t="s">
        <v>1</v>
      </c>
      <c r="CM100" s="114" t="s">
        <v>90</v>
      </c>
    </row>
    <row r="101" s="2" customFormat="1" ht="30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A00 - Stavební část'!C2" display="/"/>
    <hyperlink ref="A96" location="'H00 - Vzduchotechnika'!C2" display="/"/>
    <hyperlink ref="A97" location="'J00 - Zařízení silnoproud...'!C2" display="/"/>
    <hyperlink ref="A98" location="'K00 - EPS'!C2" display="/"/>
    <hyperlink ref="A99" location="'L00 - Meření a regulace'!C2" display="/"/>
    <hyperlink ref="A100" location="'R00 - Plynové stabilní h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ROUND((SUM(BE121:BE161)),  2)</f>
        <v>0</v>
      </c>
      <c r="G33" s="37"/>
      <c r="H33" s="37"/>
      <c r="I33" s="127">
        <v>0.20999999999999999</v>
      </c>
      <c r="J33" s="126">
        <f>ROUND(((SUM(BE121:BE161))*I33),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ROUND((SUM(BF121:BF161)),  2)</f>
        <v>0</v>
      </c>
      <c r="G34" s="37"/>
      <c r="H34" s="37"/>
      <c r="I34" s="127">
        <v>0.14999999999999999</v>
      </c>
      <c r="J34" s="126">
        <f>ROUND(((SUM(BF121:BF161))*I34),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ROUND((SUM(BG121:BG161)),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ROUND((SUM(BH121:BH161)),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ROUND((SUM(BI121:BI161)),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A00 -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J131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J147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J159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119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Jinonice - stavební úpravy pro GHZ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A00 - Stavební část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Praha Jinonice</v>
      </c>
      <c r="G115" s="37"/>
      <c r="H115" s="37"/>
      <c r="I115" s="31" t="s">
        <v>22</v>
      </c>
      <c r="J115" s="68" t="str">
        <f>IF(J12="","",J12)</f>
        <v>22. 12. 2022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30</v>
      </c>
      <c r="J117" s="35" t="str">
        <f>E21</f>
        <v>VPÚ DECO Praha, a.s.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35</v>
      </c>
      <c r="J118" s="35" t="str">
        <f>E24</f>
        <v>QSB s.r.o.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120</v>
      </c>
      <c r="D120" s="150" t="s">
        <v>65</v>
      </c>
      <c r="E120" s="150" t="s">
        <v>61</v>
      </c>
      <c r="F120" s="150" t="s">
        <v>62</v>
      </c>
      <c r="G120" s="150" t="s">
        <v>121</v>
      </c>
      <c r="H120" s="150" t="s">
        <v>122</v>
      </c>
      <c r="I120" s="150" t="s">
        <v>123</v>
      </c>
      <c r="J120" s="150" t="s">
        <v>111</v>
      </c>
      <c r="K120" s="151" t="s">
        <v>124</v>
      </c>
      <c r="L120" s="152"/>
      <c r="M120" s="85" t="s">
        <v>1</v>
      </c>
      <c r="N120" s="86" t="s">
        <v>44</v>
      </c>
      <c r="O120" s="86" t="s">
        <v>125</v>
      </c>
      <c r="P120" s="86" t="s">
        <v>126</v>
      </c>
      <c r="Q120" s="86" t="s">
        <v>127</v>
      </c>
      <c r="R120" s="86" t="s">
        <v>128</v>
      </c>
      <c r="S120" s="86" t="s">
        <v>129</v>
      </c>
      <c r="T120" s="87" t="s">
        <v>130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131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0.017059499999999998</v>
      </c>
      <c r="S121" s="89"/>
      <c r="T121" s="155">
        <f>T122</f>
        <v>0.48500000000000004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79</v>
      </c>
      <c r="AU121" s="18" t="s">
        <v>113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79</v>
      </c>
      <c r="E122" s="159" t="s">
        <v>132</v>
      </c>
      <c r="F122" s="159" t="s">
        <v>133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P123+P131+P147+P159</f>
        <v>0</v>
      </c>
      <c r="Q122" s="163"/>
      <c r="R122" s="164">
        <f>R123+R131+R147+R159</f>
        <v>0.017059499999999998</v>
      </c>
      <c r="S122" s="163"/>
      <c r="T122" s="165">
        <f>T123+T131+T147+T159</f>
        <v>0.48500000000000004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88</v>
      </c>
      <c r="AT122" s="166" t="s">
        <v>79</v>
      </c>
      <c r="AU122" s="166" t="s">
        <v>80</v>
      </c>
      <c r="AY122" s="158" t="s">
        <v>134</v>
      </c>
      <c r="BK122" s="167">
        <f>BK123+BK131+BK147+BK159</f>
        <v>0</v>
      </c>
    </row>
    <row r="123" s="12" customFormat="1" ht="22.8" customHeight="1">
      <c r="A123" s="12"/>
      <c r="B123" s="157"/>
      <c r="C123" s="12"/>
      <c r="D123" s="158" t="s">
        <v>79</v>
      </c>
      <c r="E123" s="168" t="s">
        <v>135</v>
      </c>
      <c r="F123" s="168" t="s">
        <v>136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SUM(P124:P130)</f>
        <v>0</v>
      </c>
      <c r="Q123" s="163"/>
      <c r="R123" s="164">
        <f>SUM(R124:R130)</f>
        <v>0.0110595</v>
      </c>
      <c r="S123" s="163"/>
      <c r="T123" s="165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88</v>
      </c>
      <c r="AT123" s="166" t="s">
        <v>79</v>
      </c>
      <c r="AU123" s="166" t="s">
        <v>88</v>
      </c>
      <c r="AY123" s="158" t="s">
        <v>134</v>
      </c>
      <c r="BK123" s="167">
        <f>SUM(BK124:BK130)</f>
        <v>0</v>
      </c>
    </row>
    <row r="124" s="2" customFormat="1" ht="24.15" customHeight="1">
      <c r="A124" s="37"/>
      <c r="B124" s="170"/>
      <c r="C124" s="171" t="s">
        <v>88</v>
      </c>
      <c r="D124" s="171" t="s">
        <v>137</v>
      </c>
      <c r="E124" s="172" t="s">
        <v>138</v>
      </c>
      <c r="F124" s="173" t="s">
        <v>139</v>
      </c>
      <c r="G124" s="174" t="s">
        <v>140</v>
      </c>
      <c r="H124" s="175">
        <v>7.3730000000000002</v>
      </c>
      <c r="I124" s="176"/>
      <c r="J124" s="177">
        <f>ROUND(I124*H124,2)</f>
        <v>0</v>
      </c>
      <c r="K124" s="173" t="s">
        <v>141</v>
      </c>
      <c r="L124" s="38"/>
      <c r="M124" s="178" t="s">
        <v>1</v>
      </c>
      <c r="N124" s="179" t="s">
        <v>45</v>
      </c>
      <c r="O124" s="76"/>
      <c r="P124" s="180">
        <f>O124*H124</f>
        <v>0</v>
      </c>
      <c r="Q124" s="180">
        <v>0.0015</v>
      </c>
      <c r="R124" s="180">
        <f>Q124*H124</f>
        <v>0.0110595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142</v>
      </c>
      <c r="AT124" s="182" t="s">
        <v>137</v>
      </c>
      <c r="AU124" s="182" t="s">
        <v>90</v>
      </c>
      <c r="AY124" s="18" t="s">
        <v>134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88</v>
      </c>
      <c r="BK124" s="183">
        <f>ROUND(I124*H124,2)</f>
        <v>0</v>
      </c>
      <c r="BL124" s="18" t="s">
        <v>142</v>
      </c>
      <c r="BM124" s="182" t="s">
        <v>143</v>
      </c>
    </row>
    <row r="125" s="2" customFormat="1">
      <c r="A125" s="37"/>
      <c r="B125" s="38"/>
      <c r="C125" s="37"/>
      <c r="D125" s="184" t="s">
        <v>144</v>
      </c>
      <c r="E125" s="37"/>
      <c r="F125" s="185" t="s">
        <v>145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144</v>
      </c>
      <c r="AU125" s="18" t="s">
        <v>90</v>
      </c>
    </row>
    <row r="126" s="13" customFormat="1">
      <c r="A126" s="13"/>
      <c r="B126" s="189"/>
      <c r="C126" s="13"/>
      <c r="D126" s="184" t="s">
        <v>146</v>
      </c>
      <c r="E126" s="190" t="s">
        <v>1</v>
      </c>
      <c r="F126" s="191" t="s">
        <v>147</v>
      </c>
      <c r="G126" s="13"/>
      <c r="H126" s="192">
        <v>0.503</v>
      </c>
      <c r="I126" s="193"/>
      <c r="J126" s="13"/>
      <c r="K126" s="13"/>
      <c r="L126" s="189"/>
      <c r="M126" s="194"/>
      <c r="N126" s="195"/>
      <c r="O126" s="195"/>
      <c r="P126" s="195"/>
      <c r="Q126" s="195"/>
      <c r="R126" s="195"/>
      <c r="S126" s="195"/>
      <c r="T126" s="19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146</v>
      </c>
      <c r="AU126" s="190" t="s">
        <v>90</v>
      </c>
      <c r="AV126" s="13" t="s">
        <v>90</v>
      </c>
      <c r="AW126" s="13" t="s">
        <v>34</v>
      </c>
      <c r="AX126" s="13" t="s">
        <v>80</v>
      </c>
      <c r="AY126" s="190" t="s">
        <v>134</v>
      </c>
    </row>
    <row r="127" s="13" customFormat="1">
      <c r="A127" s="13"/>
      <c r="B127" s="189"/>
      <c r="C127" s="13"/>
      <c r="D127" s="184" t="s">
        <v>146</v>
      </c>
      <c r="E127" s="190" t="s">
        <v>1</v>
      </c>
      <c r="F127" s="191" t="s">
        <v>148</v>
      </c>
      <c r="G127" s="13"/>
      <c r="H127" s="192">
        <v>3.2000000000000002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146</v>
      </c>
      <c r="AU127" s="190" t="s">
        <v>90</v>
      </c>
      <c r="AV127" s="13" t="s">
        <v>90</v>
      </c>
      <c r="AW127" s="13" t="s">
        <v>34</v>
      </c>
      <c r="AX127" s="13" t="s">
        <v>80</v>
      </c>
      <c r="AY127" s="190" t="s">
        <v>134</v>
      </c>
    </row>
    <row r="128" s="13" customFormat="1">
      <c r="A128" s="13"/>
      <c r="B128" s="189"/>
      <c r="C128" s="13"/>
      <c r="D128" s="184" t="s">
        <v>146</v>
      </c>
      <c r="E128" s="190" t="s">
        <v>1</v>
      </c>
      <c r="F128" s="191" t="s">
        <v>149</v>
      </c>
      <c r="G128" s="13"/>
      <c r="H128" s="192">
        <v>1.4099999999999999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146</v>
      </c>
      <c r="AU128" s="190" t="s">
        <v>90</v>
      </c>
      <c r="AV128" s="13" t="s">
        <v>90</v>
      </c>
      <c r="AW128" s="13" t="s">
        <v>34</v>
      </c>
      <c r="AX128" s="13" t="s">
        <v>80</v>
      </c>
      <c r="AY128" s="190" t="s">
        <v>134</v>
      </c>
    </row>
    <row r="129" s="13" customFormat="1">
      <c r="A129" s="13"/>
      <c r="B129" s="189"/>
      <c r="C129" s="13"/>
      <c r="D129" s="184" t="s">
        <v>146</v>
      </c>
      <c r="E129" s="190" t="s">
        <v>1</v>
      </c>
      <c r="F129" s="191" t="s">
        <v>150</v>
      </c>
      <c r="G129" s="13"/>
      <c r="H129" s="192">
        <v>2.2599999999999998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146</v>
      </c>
      <c r="AU129" s="190" t="s">
        <v>90</v>
      </c>
      <c r="AV129" s="13" t="s">
        <v>90</v>
      </c>
      <c r="AW129" s="13" t="s">
        <v>34</v>
      </c>
      <c r="AX129" s="13" t="s">
        <v>80</v>
      </c>
      <c r="AY129" s="190" t="s">
        <v>134</v>
      </c>
    </row>
    <row r="130" s="14" customFormat="1">
      <c r="A130" s="14"/>
      <c r="B130" s="197"/>
      <c r="C130" s="14"/>
      <c r="D130" s="184" t="s">
        <v>146</v>
      </c>
      <c r="E130" s="198" t="s">
        <v>1</v>
      </c>
      <c r="F130" s="199" t="s">
        <v>151</v>
      </c>
      <c r="G130" s="14"/>
      <c r="H130" s="200">
        <v>7.3730000000000002</v>
      </c>
      <c r="I130" s="201"/>
      <c r="J130" s="14"/>
      <c r="K130" s="14"/>
      <c r="L130" s="197"/>
      <c r="M130" s="202"/>
      <c r="N130" s="203"/>
      <c r="O130" s="203"/>
      <c r="P130" s="203"/>
      <c r="Q130" s="203"/>
      <c r="R130" s="203"/>
      <c r="S130" s="203"/>
      <c r="T130" s="2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8" t="s">
        <v>146</v>
      </c>
      <c r="AU130" s="198" t="s">
        <v>90</v>
      </c>
      <c r="AV130" s="14" t="s">
        <v>142</v>
      </c>
      <c r="AW130" s="14" t="s">
        <v>34</v>
      </c>
      <c r="AX130" s="14" t="s">
        <v>88</v>
      </c>
      <c r="AY130" s="198" t="s">
        <v>134</v>
      </c>
    </row>
    <row r="131" s="12" customFormat="1" ht="22.8" customHeight="1">
      <c r="A131" s="12"/>
      <c r="B131" s="157"/>
      <c r="C131" s="12"/>
      <c r="D131" s="158" t="s">
        <v>79</v>
      </c>
      <c r="E131" s="168" t="s">
        <v>152</v>
      </c>
      <c r="F131" s="168" t="s">
        <v>153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SUM(P132:P146)</f>
        <v>0</v>
      </c>
      <c r="Q131" s="163"/>
      <c r="R131" s="164">
        <f>SUM(R132:R146)</f>
        <v>0.0060000000000000001</v>
      </c>
      <c r="S131" s="163"/>
      <c r="T131" s="165">
        <f>SUM(T132:T146)</f>
        <v>0.48500000000000004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88</v>
      </c>
      <c r="AT131" s="166" t="s">
        <v>79</v>
      </c>
      <c r="AU131" s="166" t="s">
        <v>88</v>
      </c>
      <c r="AY131" s="158" t="s">
        <v>134</v>
      </c>
      <c r="BK131" s="167">
        <f>SUM(BK132:BK146)</f>
        <v>0</v>
      </c>
    </row>
    <row r="132" s="2" customFormat="1" ht="37.8" customHeight="1">
      <c r="A132" s="37"/>
      <c r="B132" s="170"/>
      <c r="C132" s="171" t="s">
        <v>90</v>
      </c>
      <c r="D132" s="171" t="s">
        <v>137</v>
      </c>
      <c r="E132" s="172" t="s">
        <v>154</v>
      </c>
      <c r="F132" s="173" t="s">
        <v>155</v>
      </c>
      <c r="G132" s="174" t="s">
        <v>156</v>
      </c>
      <c r="H132" s="175">
        <v>2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45</v>
      </c>
      <c r="O132" s="76"/>
      <c r="P132" s="180">
        <f>O132*H132</f>
        <v>0</v>
      </c>
      <c r="Q132" s="180">
        <v>0.0030000000000000001</v>
      </c>
      <c r="R132" s="180">
        <f>Q132*H132</f>
        <v>0.0060000000000000001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142</v>
      </c>
      <c r="AT132" s="182" t="s">
        <v>137</v>
      </c>
      <c r="AU132" s="182" t="s">
        <v>90</v>
      </c>
      <c r="AY132" s="18" t="s">
        <v>134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88</v>
      </c>
      <c r="BK132" s="183">
        <f>ROUND(I132*H132,2)</f>
        <v>0</v>
      </c>
      <c r="BL132" s="18" t="s">
        <v>142</v>
      </c>
      <c r="BM132" s="182" t="s">
        <v>157</v>
      </c>
    </row>
    <row r="133" s="2" customFormat="1">
      <c r="A133" s="37"/>
      <c r="B133" s="38"/>
      <c r="C133" s="37"/>
      <c r="D133" s="184" t="s">
        <v>144</v>
      </c>
      <c r="E133" s="37"/>
      <c r="F133" s="185" t="s">
        <v>155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144</v>
      </c>
      <c r="AU133" s="18" t="s">
        <v>90</v>
      </c>
    </row>
    <row r="134" s="2" customFormat="1" ht="24.15" customHeight="1">
      <c r="A134" s="37"/>
      <c r="B134" s="170"/>
      <c r="C134" s="171" t="s">
        <v>158</v>
      </c>
      <c r="D134" s="171" t="s">
        <v>137</v>
      </c>
      <c r="E134" s="172" t="s">
        <v>159</v>
      </c>
      <c r="F134" s="173" t="s">
        <v>160</v>
      </c>
      <c r="G134" s="174" t="s">
        <v>156</v>
      </c>
      <c r="H134" s="175">
        <v>1</v>
      </c>
      <c r="I134" s="176"/>
      <c r="J134" s="177">
        <f>ROUND(I134*H134,2)</f>
        <v>0</v>
      </c>
      <c r="K134" s="173" t="s">
        <v>141</v>
      </c>
      <c r="L134" s="38"/>
      <c r="M134" s="178" t="s">
        <v>1</v>
      </c>
      <c r="N134" s="179" t="s">
        <v>45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0.0080000000000000002</v>
      </c>
      <c r="T134" s="181">
        <f>S134*H134</f>
        <v>0.0080000000000000002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142</v>
      </c>
      <c r="AT134" s="182" t="s">
        <v>137</v>
      </c>
      <c r="AU134" s="182" t="s">
        <v>90</v>
      </c>
      <c r="AY134" s="18" t="s">
        <v>134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88</v>
      </c>
      <c r="BK134" s="183">
        <f>ROUND(I134*H134,2)</f>
        <v>0</v>
      </c>
      <c r="BL134" s="18" t="s">
        <v>142</v>
      </c>
      <c r="BM134" s="182" t="s">
        <v>161</v>
      </c>
    </row>
    <row r="135" s="2" customFormat="1">
      <c r="A135" s="37"/>
      <c r="B135" s="38"/>
      <c r="C135" s="37"/>
      <c r="D135" s="184" t="s">
        <v>144</v>
      </c>
      <c r="E135" s="37"/>
      <c r="F135" s="185" t="s">
        <v>162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144</v>
      </c>
      <c r="AU135" s="18" t="s">
        <v>90</v>
      </c>
    </row>
    <row r="136" s="13" customFormat="1">
      <c r="A136" s="13"/>
      <c r="B136" s="189"/>
      <c r="C136" s="13"/>
      <c r="D136" s="184" t="s">
        <v>146</v>
      </c>
      <c r="E136" s="190" t="s">
        <v>1</v>
      </c>
      <c r="F136" s="191" t="s">
        <v>163</v>
      </c>
      <c r="G136" s="13"/>
      <c r="H136" s="192">
        <v>1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146</v>
      </c>
      <c r="AU136" s="190" t="s">
        <v>90</v>
      </c>
      <c r="AV136" s="13" t="s">
        <v>90</v>
      </c>
      <c r="AW136" s="13" t="s">
        <v>34</v>
      </c>
      <c r="AX136" s="13" t="s">
        <v>80</v>
      </c>
      <c r="AY136" s="190" t="s">
        <v>134</v>
      </c>
    </row>
    <row r="137" s="14" customFormat="1">
      <c r="A137" s="14"/>
      <c r="B137" s="197"/>
      <c r="C137" s="14"/>
      <c r="D137" s="184" t="s">
        <v>146</v>
      </c>
      <c r="E137" s="198" t="s">
        <v>1</v>
      </c>
      <c r="F137" s="199" t="s">
        <v>151</v>
      </c>
      <c r="G137" s="14"/>
      <c r="H137" s="200">
        <v>1</v>
      </c>
      <c r="I137" s="201"/>
      <c r="J137" s="14"/>
      <c r="K137" s="14"/>
      <c r="L137" s="197"/>
      <c r="M137" s="202"/>
      <c r="N137" s="203"/>
      <c r="O137" s="203"/>
      <c r="P137" s="203"/>
      <c r="Q137" s="203"/>
      <c r="R137" s="203"/>
      <c r="S137" s="203"/>
      <c r="T137" s="2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8" t="s">
        <v>146</v>
      </c>
      <c r="AU137" s="198" t="s">
        <v>90</v>
      </c>
      <c r="AV137" s="14" t="s">
        <v>142</v>
      </c>
      <c r="AW137" s="14" t="s">
        <v>34</v>
      </c>
      <c r="AX137" s="14" t="s">
        <v>88</v>
      </c>
      <c r="AY137" s="198" t="s">
        <v>134</v>
      </c>
    </row>
    <row r="138" s="2" customFormat="1" ht="24.15" customHeight="1">
      <c r="A138" s="37"/>
      <c r="B138" s="170"/>
      <c r="C138" s="171" t="s">
        <v>142</v>
      </c>
      <c r="D138" s="171" t="s">
        <v>137</v>
      </c>
      <c r="E138" s="172" t="s">
        <v>164</v>
      </c>
      <c r="F138" s="173" t="s">
        <v>165</v>
      </c>
      <c r="G138" s="174" t="s">
        <v>156</v>
      </c>
      <c r="H138" s="175">
        <v>3</v>
      </c>
      <c r="I138" s="176"/>
      <c r="J138" s="177">
        <f>ROUND(I138*H138,2)</f>
        <v>0</v>
      </c>
      <c r="K138" s="173" t="s">
        <v>141</v>
      </c>
      <c r="L138" s="38"/>
      <c r="M138" s="178" t="s">
        <v>1</v>
      </c>
      <c r="N138" s="179" t="s">
        <v>45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0.069000000000000006</v>
      </c>
      <c r="T138" s="181">
        <f>S138*H138</f>
        <v>0.20700000000000002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142</v>
      </c>
      <c r="AT138" s="182" t="s">
        <v>137</v>
      </c>
      <c r="AU138" s="182" t="s">
        <v>90</v>
      </c>
      <c r="AY138" s="18" t="s">
        <v>134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88</v>
      </c>
      <c r="BK138" s="183">
        <f>ROUND(I138*H138,2)</f>
        <v>0</v>
      </c>
      <c r="BL138" s="18" t="s">
        <v>142</v>
      </c>
      <c r="BM138" s="182" t="s">
        <v>166</v>
      </c>
    </row>
    <row r="139" s="2" customFormat="1">
      <c r="A139" s="37"/>
      <c r="B139" s="38"/>
      <c r="C139" s="37"/>
      <c r="D139" s="184" t="s">
        <v>144</v>
      </c>
      <c r="E139" s="37"/>
      <c r="F139" s="185" t="s">
        <v>167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144</v>
      </c>
      <c r="AU139" s="18" t="s">
        <v>90</v>
      </c>
    </row>
    <row r="140" s="13" customFormat="1">
      <c r="A140" s="13"/>
      <c r="B140" s="189"/>
      <c r="C140" s="13"/>
      <c r="D140" s="184" t="s">
        <v>146</v>
      </c>
      <c r="E140" s="190" t="s">
        <v>1</v>
      </c>
      <c r="F140" s="191" t="s">
        <v>168</v>
      </c>
      <c r="G140" s="13"/>
      <c r="H140" s="192">
        <v>2</v>
      </c>
      <c r="I140" s="193"/>
      <c r="J140" s="13"/>
      <c r="K140" s="13"/>
      <c r="L140" s="189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146</v>
      </c>
      <c r="AU140" s="190" t="s">
        <v>90</v>
      </c>
      <c r="AV140" s="13" t="s">
        <v>90</v>
      </c>
      <c r="AW140" s="13" t="s">
        <v>34</v>
      </c>
      <c r="AX140" s="13" t="s">
        <v>80</v>
      </c>
      <c r="AY140" s="190" t="s">
        <v>134</v>
      </c>
    </row>
    <row r="141" s="13" customFormat="1">
      <c r="A141" s="13"/>
      <c r="B141" s="189"/>
      <c r="C141" s="13"/>
      <c r="D141" s="184" t="s">
        <v>146</v>
      </c>
      <c r="E141" s="190" t="s">
        <v>1</v>
      </c>
      <c r="F141" s="191" t="s">
        <v>169</v>
      </c>
      <c r="G141" s="13"/>
      <c r="H141" s="192">
        <v>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146</v>
      </c>
      <c r="AU141" s="190" t="s">
        <v>90</v>
      </c>
      <c r="AV141" s="13" t="s">
        <v>90</v>
      </c>
      <c r="AW141" s="13" t="s">
        <v>34</v>
      </c>
      <c r="AX141" s="13" t="s">
        <v>80</v>
      </c>
      <c r="AY141" s="190" t="s">
        <v>134</v>
      </c>
    </row>
    <row r="142" s="14" customFormat="1">
      <c r="A142" s="14"/>
      <c r="B142" s="197"/>
      <c r="C142" s="14"/>
      <c r="D142" s="184" t="s">
        <v>146</v>
      </c>
      <c r="E142" s="198" t="s">
        <v>1</v>
      </c>
      <c r="F142" s="199" t="s">
        <v>151</v>
      </c>
      <c r="G142" s="14"/>
      <c r="H142" s="200">
        <v>3</v>
      </c>
      <c r="I142" s="201"/>
      <c r="J142" s="14"/>
      <c r="K142" s="14"/>
      <c r="L142" s="197"/>
      <c r="M142" s="202"/>
      <c r="N142" s="203"/>
      <c r="O142" s="203"/>
      <c r="P142" s="203"/>
      <c r="Q142" s="203"/>
      <c r="R142" s="203"/>
      <c r="S142" s="203"/>
      <c r="T142" s="2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8" t="s">
        <v>146</v>
      </c>
      <c r="AU142" s="198" t="s">
        <v>90</v>
      </c>
      <c r="AV142" s="14" t="s">
        <v>142</v>
      </c>
      <c r="AW142" s="14" t="s">
        <v>34</v>
      </c>
      <c r="AX142" s="14" t="s">
        <v>88</v>
      </c>
      <c r="AY142" s="198" t="s">
        <v>134</v>
      </c>
    </row>
    <row r="143" s="2" customFormat="1" ht="24.15" customHeight="1">
      <c r="A143" s="37"/>
      <c r="B143" s="170"/>
      <c r="C143" s="171" t="s">
        <v>170</v>
      </c>
      <c r="D143" s="171" t="s">
        <v>137</v>
      </c>
      <c r="E143" s="172" t="s">
        <v>171</v>
      </c>
      <c r="F143" s="173" t="s">
        <v>172</v>
      </c>
      <c r="G143" s="174" t="s">
        <v>173</v>
      </c>
      <c r="H143" s="175">
        <v>1</v>
      </c>
      <c r="I143" s="176"/>
      <c r="J143" s="177">
        <f>ROUND(I143*H143,2)</f>
        <v>0</v>
      </c>
      <c r="K143" s="173" t="s">
        <v>141</v>
      </c>
      <c r="L143" s="38"/>
      <c r="M143" s="178" t="s">
        <v>1</v>
      </c>
      <c r="N143" s="179" t="s">
        <v>45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0.27000000000000002</v>
      </c>
      <c r="T143" s="181">
        <f>S143*H143</f>
        <v>0.27000000000000002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142</v>
      </c>
      <c r="AT143" s="182" t="s">
        <v>137</v>
      </c>
      <c r="AU143" s="182" t="s">
        <v>90</v>
      </c>
      <c r="AY143" s="18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88</v>
      </c>
      <c r="BK143" s="183">
        <f>ROUND(I143*H143,2)</f>
        <v>0</v>
      </c>
      <c r="BL143" s="18" t="s">
        <v>142</v>
      </c>
      <c r="BM143" s="182" t="s">
        <v>174</v>
      </c>
    </row>
    <row r="144" s="2" customFormat="1">
      <c r="A144" s="37"/>
      <c r="B144" s="38"/>
      <c r="C144" s="37"/>
      <c r="D144" s="184" t="s">
        <v>144</v>
      </c>
      <c r="E144" s="37"/>
      <c r="F144" s="185" t="s">
        <v>175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144</v>
      </c>
      <c r="AU144" s="18" t="s">
        <v>90</v>
      </c>
    </row>
    <row r="145" s="13" customFormat="1">
      <c r="A145" s="13"/>
      <c r="B145" s="189"/>
      <c r="C145" s="13"/>
      <c r="D145" s="184" t="s">
        <v>146</v>
      </c>
      <c r="E145" s="190" t="s">
        <v>1</v>
      </c>
      <c r="F145" s="191" t="s">
        <v>176</v>
      </c>
      <c r="G145" s="13"/>
      <c r="H145" s="192">
        <v>1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146</v>
      </c>
      <c r="AU145" s="190" t="s">
        <v>90</v>
      </c>
      <c r="AV145" s="13" t="s">
        <v>90</v>
      </c>
      <c r="AW145" s="13" t="s">
        <v>34</v>
      </c>
      <c r="AX145" s="13" t="s">
        <v>80</v>
      </c>
      <c r="AY145" s="190" t="s">
        <v>134</v>
      </c>
    </row>
    <row r="146" s="14" customFormat="1">
      <c r="A146" s="14"/>
      <c r="B146" s="197"/>
      <c r="C146" s="14"/>
      <c r="D146" s="184" t="s">
        <v>146</v>
      </c>
      <c r="E146" s="198" t="s">
        <v>1</v>
      </c>
      <c r="F146" s="199" t="s">
        <v>151</v>
      </c>
      <c r="G146" s="14"/>
      <c r="H146" s="200">
        <v>1</v>
      </c>
      <c r="I146" s="201"/>
      <c r="J146" s="14"/>
      <c r="K146" s="14"/>
      <c r="L146" s="197"/>
      <c r="M146" s="202"/>
      <c r="N146" s="203"/>
      <c r="O146" s="203"/>
      <c r="P146" s="203"/>
      <c r="Q146" s="203"/>
      <c r="R146" s="203"/>
      <c r="S146" s="203"/>
      <c r="T146" s="2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8" t="s">
        <v>146</v>
      </c>
      <c r="AU146" s="198" t="s">
        <v>90</v>
      </c>
      <c r="AV146" s="14" t="s">
        <v>142</v>
      </c>
      <c r="AW146" s="14" t="s">
        <v>34</v>
      </c>
      <c r="AX146" s="14" t="s">
        <v>88</v>
      </c>
      <c r="AY146" s="198" t="s">
        <v>134</v>
      </c>
    </row>
    <row r="147" s="12" customFormat="1" ht="22.8" customHeight="1">
      <c r="A147" s="12"/>
      <c r="B147" s="157"/>
      <c r="C147" s="12"/>
      <c r="D147" s="158" t="s">
        <v>79</v>
      </c>
      <c r="E147" s="168" t="s">
        <v>177</v>
      </c>
      <c r="F147" s="168" t="s">
        <v>178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SUM(P148:P158)</f>
        <v>0</v>
      </c>
      <c r="Q147" s="163"/>
      <c r="R147" s="164">
        <f>SUM(R148:R158)</f>
        <v>0</v>
      </c>
      <c r="S147" s="163"/>
      <c r="T147" s="165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88</v>
      </c>
      <c r="AT147" s="166" t="s">
        <v>79</v>
      </c>
      <c r="AU147" s="166" t="s">
        <v>88</v>
      </c>
      <c r="AY147" s="158" t="s">
        <v>134</v>
      </c>
      <c r="BK147" s="167">
        <f>SUM(BK148:BK158)</f>
        <v>0</v>
      </c>
    </row>
    <row r="148" s="2" customFormat="1" ht="24.15" customHeight="1">
      <c r="A148" s="37"/>
      <c r="B148" s="170"/>
      <c r="C148" s="171" t="s">
        <v>135</v>
      </c>
      <c r="D148" s="171" t="s">
        <v>137</v>
      </c>
      <c r="E148" s="172" t="s">
        <v>179</v>
      </c>
      <c r="F148" s="173" t="s">
        <v>180</v>
      </c>
      <c r="G148" s="174" t="s">
        <v>181</v>
      </c>
      <c r="H148" s="175">
        <v>0.48499999999999999</v>
      </c>
      <c r="I148" s="176"/>
      <c r="J148" s="177">
        <f>ROUND(I148*H148,2)</f>
        <v>0</v>
      </c>
      <c r="K148" s="173" t="s">
        <v>141</v>
      </c>
      <c r="L148" s="38"/>
      <c r="M148" s="178" t="s">
        <v>1</v>
      </c>
      <c r="N148" s="179" t="s">
        <v>45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142</v>
      </c>
      <c r="AT148" s="182" t="s">
        <v>137</v>
      </c>
      <c r="AU148" s="182" t="s">
        <v>90</v>
      </c>
      <c r="AY148" s="18" t="s">
        <v>134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88</v>
      </c>
      <c r="BK148" s="183">
        <f>ROUND(I148*H148,2)</f>
        <v>0</v>
      </c>
      <c r="BL148" s="18" t="s">
        <v>142</v>
      </c>
      <c r="BM148" s="182" t="s">
        <v>182</v>
      </c>
    </row>
    <row r="149" s="2" customFormat="1">
      <c r="A149" s="37"/>
      <c r="B149" s="38"/>
      <c r="C149" s="37"/>
      <c r="D149" s="184" t="s">
        <v>144</v>
      </c>
      <c r="E149" s="37"/>
      <c r="F149" s="185" t="s">
        <v>183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144</v>
      </c>
      <c r="AU149" s="18" t="s">
        <v>90</v>
      </c>
    </row>
    <row r="150" s="2" customFormat="1" ht="33" customHeight="1">
      <c r="A150" s="37"/>
      <c r="B150" s="170"/>
      <c r="C150" s="171" t="s">
        <v>184</v>
      </c>
      <c r="D150" s="171" t="s">
        <v>137</v>
      </c>
      <c r="E150" s="172" t="s">
        <v>185</v>
      </c>
      <c r="F150" s="173" t="s">
        <v>186</v>
      </c>
      <c r="G150" s="174" t="s">
        <v>181</v>
      </c>
      <c r="H150" s="175">
        <v>0.48499999999999999</v>
      </c>
      <c r="I150" s="176"/>
      <c r="J150" s="177">
        <f>ROUND(I150*H150,2)</f>
        <v>0</v>
      </c>
      <c r="K150" s="173" t="s">
        <v>141</v>
      </c>
      <c r="L150" s="38"/>
      <c r="M150" s="178" t="s">
        <v>1</v>
      </c>
      <c r="N150" s="179" t="s">
        <v>45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142</v>
      </c>
      <c r="AT150" s="182" t="s">
        <v>137</v>
      </c>
      <c r="AU150" s="182" t="s">
        <v>90</v>
      </c>
      <c r="AY150" s="18" t="s">
        <v>134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88</v>
      </c>
      <c r="BK150" s="183">
        <f>ROUND(I150*H150,2)</f>
        <v>0</v>
      </c>
      <c r="BL150" s="18" t="s">
        <v>142</v>
      </c>
      <c r="BM150" s="182" t="s">
        <v>187</v>
      </c>
    </row>
    <row r="151" s="2" customFormat="1">
      <c r="A151" s="37"/>
      <c r="B151" s="38"/>
      <c r="C151" s="37"/>
      <c r="D151" s="184" t="s">
        <v>144</v>
      </c>
      <c r="E151" s="37"/>
      <c r="F151" s="185" t="s">
        <v>188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144</v>
      </c>
      <c r="AU151" s="18" t="s">
        <v>90</v>
      </c>
    </row>
    <row r="152" s="2" customFormat="1" ht="24.15" customHeight="1">
      <c r="A152" s="37"/>
      <c r="B152" s="170"/>
      <c r="C152" s="171" t="s">
        <v>189</v>
      </c>
      <c r="D152" s="171" t="s">
        <v>137</v>
      </c>
      <c r="E152" s="172" t="s">
        <v>190</v>
      </c>
      <c r="F152" s="173" t="s">
        <v>191</v>
      </c>
      <c r="G152" s="174" t="s">
        <v>181</v>
      </c>
      <c r="H152" s="175">
        <v>0.48499999999999999</v>
      </c>
      <c r="I152" s="176"/>
      <c r="J152" s="177">
        <f>ROUND(I152*H152,2)</f>
        <v>0</v>
      </c>
      <c r="K152" s="173" t="s">
        <v>141</v>
      </c>
      <c r="L152" s="38"/>
      <c r="M152" s="178" t="s">
        <v>1</v>
      </c>
      <c r="N152" s="179" t="s">
        <v>45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142</v>
      </c>
      <c r="AT152" s="182" t="s">
        <v>137</v>
      </c>
      <c r="AU152" s="182" t="s">
        <v>90</v>
      </c>
      <c r="AY152" s="18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88</v>
      </c>
      <c r="BK152" s="183">
        <f>ROUND(I152*H152,2)</f>
        <v>0</v>
      </c>
      <c r="BL152" s="18" t="s">
        <v>142</v>
      </c>
      <c r="BM152" s="182" t="s">
        <v>192</v>
      </c>
    </row>
    <row r="153" s="2" customFormat="1">
      <c r="A153" s="37"/>
      <c r="B153" s="38"/>
      <c r="C153" s="37"/>
      <c r="D153" s="184" t="s">
        <v>144</v>
      </c>
      <c r="E153" s="37"/>
      <c r="F153" s="185" t="s">
        <v>193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144</v>
      </c>
      <c r="AU153" s="18" t="s">
        <v>90</v>
      </c>
    </row>
    <row r="154" s="2" customFormat="1" ht="24.15" customHeight="1">
      <c r="A154" s="37"/>
      <c r="B154" s="170"/>
      <c r="C154" s="171" t="s">
        <v>152</v>
      </c>
      <c r="D154" s="171" t="s">
        <v>137</v>
      </c>
      <c r="E154" s="172" t="s">
        <v>194</v>
      </c>
      <c r="F154" s="173" t="s">
        <v>195</v>
      </c>
      <c r="G154" s="174" t="s">
        <v>181</v>
      </c>
      <c r="H154" s="175">
        <v>11.640000000000001</v>
      </c>
      <c r="I154" s="176"/>
      <c r="J154" s="177">
        <f>ROUND(I154*H154,2)</f>
        <v>0</v>
      </c>
      <c r="K154" s="173" t="s">
        <v>141</v>
      </c>
      <c r="L154" s="38"/>
      <c r="M154" s="178" t="s">
        <v>1</v>
      </c>
      <c r="N154" s="179" t="s">
        <v>45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142</v>
      </c>
      <c r="AT154" s="182" t="s">
        <v>137</v>
      </c>
      <c r="AU154" s="182" t="s">
        <v>90</v>
      </c>
      <c r="AY154" s="18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88</v>
      </c>
      <c r="BK154" s="183">
        <f>ROUND(I154*H154,2)</f>
        <v>0</v>
      </c>
      <c r="BL154" s="18" t="s">
        <v>142</v>
      </c>
      <c r="BM154" s="182" t="s">
        <v>196</v>
      </c>
    </row>
    <row r="155" s="2" customFormat="1">
      <c r="A155" s="37"/>
      <c r="B155" s="38"/>
      <c r="C155" s="37"/>
      <c r="D155" s="184" t="s">
        <v>144</v>
      </c>
      <c r="E155" s="37"/>
      <c r="F155" s="185" t="s">
        <v>197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144</v>
      </c>
      <c r="AU155" s="18" t="s">
        <v>90</v>
      </c>
    </row>
    <row r="156" s="13" customFormat="1">
      <c r="A156" s="13"/>
      <c r="B156" s="189"/>
      <c r="C156" s="13"/>
      <c r="D156" s="184" t="s">
        <v>146</v>
      </c>
      <c r="E156" s="13"/>
      <c r="F156" s="191" t="s">
        <v>198</v>
      </c>
      <c r="G156" s="13"/>
      <c r="H156" s="192">
        <v>11.640000000000001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146</v>
      </c>
      <c r="AU156" s="190" t="s">
        <v>90</v>
      </c>
      <c r="AV156" s="13" t="s">
        <v>90</v>
      </c>
      <c r="AW156" s="13" t="s">
        <v>3</v>
      </c>
      <c r="AX156" s="13" t="s">
        <v>88</v>
      </c>
      <c r="AY156" s="190" t="s">
        <v>134</v>
      </c>
    </row>
    <row r="157" s="2" customFormat="1" ht="33" customHeight="1">
      <c r="A157" s="37"/>
      <c r="B157" s="170"/>
      <c r="C157" s="171" t="s">
        <v>199</v>
      </c>
      <c r="D157" s="171" t="s">
        <v>137</v>
      </c>
      <c r="E157" s="172" t="s">
        <v>200</v>
      </c>
      <c r="F157" s="173" t="s">
        <v>201</v>
      </c>
      <c r="G157" s="174" t="s">
        <v>181</v>
      </c>
      <c r="H157" s="175">
        <v>0.48499999999999999</v>
      </c>
      <c r="I157" s="176"/>
      <c r="J157" s="177">
        <f>ROUND(I157*H157,2)</f>
        <v>0</v>
      </c>
      <c r="K157" s="173" t="s">
        <v>141</v>
      </c>
      <c r="L157" s="38"/>
      <c r="M157" s="178" t="s">
        <v>1</v>
      </c>
      <c r="N157" s="179" t="s">
        <v>45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142</v>
      </c>
      <c r="AT157" s="182" t="s">
        <v>137</v>
      </c>
      <c r="AU157" s="182" t="s">
        <v>90</v>
      </c>
      <c r="AY157" s="18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88</v>
      </c>
      <c r="BK157" s="183">
        <f>ROUND(I157*H157,2)</f>
        <v>0</v>
      </c>
      <c r="BL157" s="18" t="s">
        <v>142</v>
      </c>
      <c r="BM157" s="182" t="s">
        <v>202</v>
      </c>
    </row>
    <row r="158" s="2" customFormat="1">
      <c r="A158" s="37"/>
      <c r="B158" s="38"/>
      <c r="C158" s="37"/>
      <c r="D158" s="184" t="s">
        <v>144</v>
      </c>
      <c r="E158" s="37"/>
      <c r="F158" s="185" t="s">
        <v>203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144</v>
      </c>
      <c r="AU158" s="18" t="s">
        <v>90</v>
      </c>
    </row>
    <row r="159" s="12" customFormat="1" ht="22.8" customHeight="1">
      <c r="A159" s="12"/>
      <c r="B159" s="157"/>
      <c r="C159" s="12"/>
      <c r="D159" s="158" t="s">
        <v>79</v>
      </c>
      <c r="E159" s="168" t="s">
        <v>204</v>
      </c>
      <c r="F159" s="168" t="s">
        <v>205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f>SUM(P160:P161)</f>
        <v>0</v>
      </c>
      <c r="Q159" s="163"/>
      <c r="R159" s="164">
        <f>SUM(R160:R161)</f>
        <v>0</v>
      </c>
      <c r="S159" s="163"/>
      <c r="T159" s="165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88</v>
      </c>
      <c r="AT159" s="166" t="s">
        <v>79</v>
      </c>
      <c r="AU159" s="166" t="s">
        <v>88</v>
      </c>
      <c r="AY159" s="158" t="s">
        <v>134</v>
      </c>
      <c r="BK159" s="167">
        <f>SUM(BK160:BK161)</f>
        <v>0</v>
      </c>
    </row>
    <row r="160" s="2" customFormat="1" ht="16.5" customHeight="1">
      <c r="A160" s="37"/>
      <c r="B160" s="170"/>
      <c r="C160" s="171" t="s">
        <v>206</v>
      </c>
      <c r="D160" s="171" t="s">
        <v>137</v>
      </c>
      <c r="E160" s="172" t="s">
        <v>207</v>
      </c>
      <c r="F160" s="173" t="s">
        <v>208</v>
      </c>
      <c r="G160" s="174" t="s">
        <v>181</v>
      </c>
      <c r="H160" s="175">
        <v>0.017000000000000001</v>
      </c>
      <c r="I160" s="176"/>
      <c r="J160" s="177">
        <f>ROUND(I160*H160,2)</f>
        <v>0</v>
      </c>
      <c r="K160" s="173" t="s">
        <v>141</v>
      </c>
      <c r="L160" s="38"/>
      <c r="M160" s="178" t="s">
        <v>1</v>
      </c>
      <c r="N160" s="179" t="s">
        <v>45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142</v>
      </c>
      <c r="AT160" s="182" t="s">
        <v>137</v>
      </c>
      <c r="AU160" s="182" t="s">
        <v>90</v>
      </c>
      <c r="AY160" s="18" t="s">
        <v>134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88</v>
      </c>
      <c r="BK160" s="183">
        <f>ROUND(I160*H160,2)</f>
        <v>0</v>
      </c>
      <c r="BL160" s="18" t="s">
        <v>142</v>
      </c>
      <c r="BM160" s="182" t="s">
        <v>209</v>
      </c>
    </row>
    <row r="161" s="2" customFormat="1">
      <c r="A161" s="37"/>
      <c r="B161" s="38"/>
      <c r="C161" s="37"/>
      <c r="D161" s="184" t="s">
        <v>144</v>
      </c>
      <c r="E161" s="37"/>
      <c r="F161" s="185" t="s">
        <v>210</v>
      </c>
      <c r="G161" s="37"/>
      <c r="H161" s="37"/>
      <c r="I161" s="186"/>
      <c r="J161" s="37"/>
      <c r="K161" s="37"/>
      <c r="L161" s="38"/>
      <c r="M161" s="205"/>
      <c r="N161" s="206"/>
      <c r="O161" s="207"/>
      <c r="P161" s="207"/>
      <c r="Q161" s="207"/>
      <c r="R161" s="207"/>
      <c r="S161" s="207"/>
      <c r="T161" s="20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144</v>
      </c>
      <c r="AU161" s="18" t="s">
        <v>90</v>
      </c>
    </row>
    <row r="162" s="2" customFormat="1" ht="6.96" customHeight="1">
      <c r="A162" s="37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38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autoFilter ref="C120:K1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ROUND((SUM(BE125:BE172)),  2)</f>
        <v>0</v>
      </c>
      <c r="G33" s="37"/>
      <c r="H33" s="37"/>
      <c r="I33" s="127">
        <v>0.20999999999999999</v>
      </c>
      <c r="J33" s="126">
        <f>ROUND(((SUM(BE125:BE172))*I33),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ROUND((SUM(BF125:BF172)),  2)</f>
        <v>0</v>
      </c>
      <c r="G34" s="37"/>
      <c r="H34" s="37"/>
      <c r="I34" s="127">
        <v>0.14999999999999999</v>
      </c>
      <c r="J34" s="126">
        <f>ROUND(((SUM(BF125:BF172))*I34),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ROUND((SUM(BG125:BG172)),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ROUND((SUM(BH125:BH172)),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ROUND((SUM(BI125:BI172)),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H00 - Vzduchotechnika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211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212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213</v>
      </c>
      <c r="E99" s="145"/>
      <c r="F99" s="145"/>
      <c r="G99" s="145"/>
      <c r="H99" s="145"/>
      <c r="I99" s="145"/>
      <c r="J99" s="146">
        <f>J132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214</v>
      </c>
      <c r="E100" s="145"/>
      <c r="F100" s="145"/>
      <c r="G100" s="145"/>
      <c r="H100" s="145"/>
      <c r="I100" s="145"/>
      <c r="J100" s="146">
        <f>J135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215</v>
      </c>
      <c r="E101" s="145"/>
      <c r="F101" s="145"/>
      <c r="G101" s="145"/>
      <c r="H101" s="145"/>
      <c r="I101" s="145"/>
      <c r="J101" s="146">
        <f>J138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3"/>
      <c r="C102" s="10"/>
      <c r="D102" s="144" t="s">
        <v>216</v>
      </c>
      <c r="E102" s="145"/>
      <c r="F102" s="145"/>
      <c r="G102" s="145"/>
      <c r="H102" s="145"/>
      <c r="I102" s="145"/>
      <c r="J102" s="146">
        <f>J151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43"/>
      <c r="C103" s="10"/>
      <c r="D103" s="144" t="s">
        <v>217</v>
      </c>
      <c r="E103" s="145"/>
      <c r="F103" s="145"/>
      <c r="G103" s="145"/>
      <c r="H103" s="145"/>
      <c r="I103" s="145"/>
      <c r="J103" s="146">
        <f>J156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43"/>
      <c r="C104" s="10"/>
      <c r="D104" s="144" t="s">
        <v>218</v>
      </c>
      <c r="E104" s="145"/>
      <c r="F104" s="145"/>
      <c r="G104" s="145"/>
      <c r="H104" s="145"/>
      <c r="I104" s="145"/>
      <c r="J104" s="146">
        <f>J161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219</v>
      </c>
      <c r="E105" s="145"/>
      <c r="F105" s="145"/>
      <c r="G105" s="145"/>
      <c r="H105" s="145"/>
      <c r="I105" s="145"/>
      <c r="J105" s="146">
        <f>J166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119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Jinonice - stavební úpravy pro GHZ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107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H00 - Vzduchotechnika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>Praha Jinonice</v>
      </c>
      <c r="G119" s="37"/>
      <c r="H119" s="37"/>
      <c r="I119" s="31" t="s">
        <v>22</v>
      </c>
      <c r="J119" s="68" t="str">
        <f>IF(J12="","",J12)</f>
        <v>22. 12. 2022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30</v>
      </c>
      <c r="J121" s="35" t="str">
        <f>E21</f>
        <v>VPÚ DECO Praha, a.s.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IF(E18="","",E18)</f>
        <v>Vyplň údaj</v>
      </c>
      <c r="G122" s="37"/>
      <c r="H122" s="37"/>
      <c r="I122" s="31" t="s">
        <v>35</v>
      </c>
      <c r="J122" s="35" t="str">
        <f>E24</f>
        <v>QSB s.r.o.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120</v>
      </c>
      <c r="D124" s="150" t="s">
        <v>65</v>
      </c>
      <c r="E124" s="150" t="s">
        <v>61</v>
      </c>
      <c r="F124" s="150" t="s">
        <v>62</v>
      </c>
      <c r="G124" s="150" t="s">
        <v>121</v>
      </c>
      <c r="H124" s="150" t="s">
        <v>122</v>
      </c>
      <c r="I124" s="150" t="s">
        <v>123</v>
      </c>
      <c r="J124" s="150" t="s">
        <v>111</v>
      </c>
      <c r="K124" s="151" t="s">
        <v>124</v>
      </c>
      <c r="L124" s="152"/>
      <c r="M124" s="85" t="s">
        <v>1</v>
      </c>
      <c r="N124" s="86" t="s">
        <v>44</v>
      </c>
      <c r="O124" s="86" t="s">
        <v>125</v>
      </c>
      <c r="P124" s="86" t="s">
        <v>126</v>
      </c>
      <c r="Q124" s="86" t="s">
        <v>127</v>
      </c>
      <c r="R124" s="86" t="s">
        <v>128</v>
      </c>
      <c r="S124" s="86" t="s">
        <v>129</v>
      </c>
      <c r="T124" s="87" t="s">
        <v>130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131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</f>
        <v>0</v>
      </c>
      <c r="Q125" s="89"/>
      <c r="R125" s="154">
        <f>R126</f>
        <v>0</v>
      </c>
      <c r="S125" s="89"/>
      <c r="T125" s="155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79</v>
      </c>
      <c r="AU125" s="18" t="s">
        <v>113</v>
      </c>
      <c r="BK125" s="156">
        <f>BK126</f>
        <v>0</v>
      </c>
    </row>
    <row r="126" s="12" customFormat="1" ht="25.92" customHeight="1">
      <c r="A126" s="12"/>
      <c r="B126" s="157"/>
      <c r="C126" s="12"/>
      <c r="D126" s="158" t="s">
        <v>79</v>
      </c>
      <c r="E126" s="159" t="s">
        <v>91</v>
      </c>
      <c r="F126" s="159" t="s">
        <v>92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P127+P132+P135+P138+P166</f>
        <v>0</v>
      </c>
      <c r="Q126" s="163"/>
      <c r="R126" s="164">
        <f>R127+R132+R135+R138+R166</f>
        <v>0</v>
      </c>
      <c r="S126" s="163"/>
      <c r="T126" s="165">
        <f>T127+T132+T135+T138+T166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158</v>
      </c>
      <c r="AT126" s="166" t="s">
        <v>79</v>
      </c>
      <c r="AU126" s="166" t="s">
        <v>80</v>
      </c>
      <c r="AY126" s="158" t="s">
        <v>134</v>
      </c>
      <c r="BK126" s="167">
        <f>BK127+BK132+BK135+BK138+BK166</f>
        <v>0</v>
      </c>
    </row>
    <row r="127" s="12" customFormat="1" ht="22.8" customHeight="1">
      <c r="A127" s="12"/>
      <c r="B127" s="157"/>
      <c r="C127" s="12"/>
      <c r="D127" s="158" t="s">
        <v>79</v>
      </c>
      <c r="E127" s="168" t="s">
        <v>220</v>
      </c>
      <c r="F127" s="168" t="s">
        <v>221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SUM(P128:P131)</f>
        <v>0</v>
      </c>
      <c r="Q127" s="163"/>
      <c r="R127" s="164">
        <f>SUM(R128:R131)</f>
        <v>0</v>
      </c>
      <c r="S127" s="163"/>
      <c r="T127" s="165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158</v>
      </c>
      <c r="AT127" s="166" t="s">
        <v>79</v>
      </c>
      <c r="AU127" s="166" t="s">
        <v>88</v>
      </c>
      <c r="AY127" s="158" t="s">
        <v>134</v>
      </c>
      <c r="BK127" s="167">
        <f>SUM(BK128:BK131)</f>
        <v>0</v>
      </c>
    </row>
    <row r="128" s="2" customFormat="1" ht="66.75" customHeight="1">
      <c r="A128" s="37"/>
      <c r="B128" s="170"/>
      <c r="C128" s="171" t="s">
        <v>88</v>
      </c>
      <c r="D128" s="171" t="s">
        <v>137</v>
      </c>
      <c r="E128" s="172" t="s">
        <v>222</v>
      </c>
      <c r="F128" s="173" t="s">
        <v>223</v>
      </c>
      <c r="G128" s="174" t="s">
        <v>224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45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225</v>
      </c>
      <c r="AT128" s="182" t="s">
        <v>137</v>
      </c>
      <c r="AU128" s="182" t="s">
        <v>90</v>
      </c>
      <c r="AY128" s="18" t="s">
        <v>134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88</v>
      </c>
      <c r="BK128" s="183">
        <f>ROUND(I128*H128,2)</f>
        <v>0</v>
      </c>
      <c r="BL128" s="18" t="s">
        <v>225</v>
      </c>
      <c r="BM128" s="182" t="s">
        <v>226</v>
      </c>
    </row>
    <row r="129" s="2" customFormat="1">
      <c r="A129" s="37"/>
      <c r="B129" s="38"/>
      <c r="C129" s="37"/>
      <c r="D129" s="184" t="s">
        <v>144</v>
      </c>
      <c r="E129" s="37"/>
      <c r="F129" s="185" t="s">
        <v>223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144</v>
      </c>
      <c r="AU129" s="18" t="s">
        <v>90</v>
      </c>
    </row>
    <row r="130" s="2" customFormat="1" ht="44.25" customHeight="1">
      <c r="A130" s="37"/>
      <c r="B130" s="170"/>
      <c r="C130" s="171" t="s">
        <v>90</v>
      </c>
      <c r="D130" s="171" t="s">
        <v>137</v>
      </c>
      <c r="E130" s="172" t="s">
        <v>227</v>
      </c>
      <c r="F130" s="173" t="s">
        <v>228</v>
      </c>
      <c r="G130" s="174" t="s">
        <v>224</v>
      </c>
      <c r="H130" s="175">
        <v>4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45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225</v>
      </c>
      <c r="AT130" s="182" t="s">
        <v>137</v>
      </c>
      <c r="AU130" s="182" t="s">
        <v>90</v>
      </c>
      <c r="AY130" s="18" t="s">
        <v>134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88</v>
      </c>
      <c r="BK130" s="183">
        <f>ROUND(I130*H130,2)</f>
        <v>0</v>
      </c>
      <c r="BL130" s="18" t="s">
        <v>225</v>
      </c>
      <c r="BM130" s="182" t="s">
        <v>229</v>
      </c>
    </row>
    <row r="131" s="2" customFormat="1">
      <c r="A131" s="37"/>
      <c r="B131" s="38"/>
      <c r="C131" s="37"/>
      <c r="D131" s="184" t="s">
        <v>144</v>
      </c>
      <c r="E131" s="37"/>
      <c r="F131" s="185" t="s">
        <v>228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144</v>
      </c>
      <c r="AU131" s="18" t="s">
        <v>90</v>
      </c>
    </row>
    <row r="132" s="12" customFormat="1" ht="22.8" customHeight="1">
      <c r="A132" s="12"/>
      <c r="B132" s="157"/>
      <c r="C132" s="12"/>
      <c r="D132" s="158" t="s">
        <v>79</v>
      </c>
      <c r="E132" s="168" t="s">
        <v>230</v>
      </c>
      <c r="F132" s="168" t="s">
        <v>231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SUM(P133:P134)</f>
        <v>0</v>
      </c>
      <c r="Q132" s="163"/>
      <c r="R132" s="164">
        <f>SUM(R133:R134)</f>
        <v>0</v>
      </c>
      <c r="S132" s="163"/>
      <c r="T132" s="165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158</v>
      </c>
      <c r="AT132" s="166" t="s">
        <v>79</v>
      </c>
      <c r="AU132" s="166" t="s">
        <v>88</v>
      </c>
      <c r="AY132" s="158" t="s">
        <v>134</v>
      </c>
      <c r="BK132" s="167">
        <f>SUM(BK133:BK134)</f>
        <v>0</v>
      </c>
    </row>
    <row r="133" s="2" customFormat="1" ht="66.75" customHeight="1">
      <c r="A133" s="37"/>
      <c r="B133" s="170"/>
      <c r="C133" s="171" t="s">
        <v>158</v>
      </c>
      <c r="D133" s="171" t="s">
        <v>137</v>
      </c>
      <c r="E133" s="172" t="s">
        <v>232</v>
      </c>
      <c r="F133" s="173" t="s">
        <v>233</v>
      </c>
      <c r="G133" s="174" t="s">
        <v>224</v>
      </c>
      <c r="H133" s="175">
        <v>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45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225</v>
      </c>
      <c r="AT133" s="182" t="s">
        <v>137</v>
      </c>
      <c r="AU133" s="182" t="s">
        <v>90</v>
      </c>
      <c r="AY133" s="18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3">
        <f>ROUND(I133*H133,2)</f>
        <v>0</v>
      </c>
      <c r="BL133" s="18" t="s">
        <v>225</v>
      </c>
      <c r="BM133" s="182" t="s">
        <v>234</v>
      </c>
    </row>
    <row r="134" s="2" customFormat="1">
      <c r="A134" s="37"/>
      <c r="B134" s="38"/>
      <c r="C134" s="37"/>
      <c r="D134" s="184" t="s">
        <v>144</v>
      </c>
      <c r="E134" s="37"/>
      <c r="F134" s="185" t="s">
        <v>233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144</v>
      </c>
      <c r="AU134" s="18" t="s">
        <v>90</v>
      </c>
    </row>
    <row r="135" s="12" customFormat="1" ht="22.8" customHeight="1">
      <c r="A135" s="12"/>
      <c r="B135" s="157"/>
      <c r="C135" s="12"/>
      <c r="D135" s="158" t="s">
        <v>79</v>
      </c>
      <c r="E135" s="168" t="s">
        <v>235</v>
      </c>
      <c r="F135" s="168" t="s">
        <v>236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SUM(P136:P137)</f>
        <v>0</v>
      </c>
      <c r="Q135" s="163"/>
      <c r="R135" s="164">
        <f>SUM(R136:R137)</f>
        <v>0</v>
      </c>
      <c r="S135" s="163"/>
      <c r="T135" s="165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158</v>
      </c>
      <c r="AT135" s="166" t="s">
        <v>79</v>
      </c>
      <c r="AU135" s="166" t="s">
        <v>88</v>
      </c>
      <c r="AY135" s="158" t="s">
        <v>134</v>
      </c>
      <c r="BK135" s="167">
        <f>SUM(BK136:BK137)</f>
        <v>0</v>
      </c>
    </row>
    <row r="136" s="2" customFormat="1" ht="66.75" customHeight="1">
      <c r="A136" s="37"/>
      <c r="B136" s="170"/>
      <c r="C136" s="171" t="s">
        <v>142</v>
      </c>
      <c r="D136" s="171" t="s">
        <v>137</v>
      </c>
      <c r="E136" s="172" t="s">
        <v>237</v>
      </c>
      <c r="F136" s="173" t="s">
        <v>238</v>
      </c>
      <c r="G136" s="174" t="s">
        <v>224</v>
      </c>
      <c r="H136" s="175">
        <v>2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45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225</v>
      </c>
      <c r="AT136" s="182" t="s">
        <v>137</v>
      </c>
      <c r="AU136" s="182" t="s">
        <v>90</v>
      </c>
      <c r="AY136" s="18" t="s">
        <v>134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88</v>
      </c>
      <c r="BK136" s="183">
        <f>ROUND(I136*H136,2)</f>
        <v>0</v>
      </c>
      <c r="BL136" s="18" t="s">
        <v>225</v>
      </c>
      <c r="BM136" s="182" t="s">
        <v>239</v>
      </c>
    </row>
    <row r="137" s="2" customFormat="1">
      <c r="A137" s="37"/>
      <c r="B137" s="38"/>
      <c r="C137" s="37"/>
      <c r="D137" s="184" t="s">
        <v>144</v>
      </c>
      <c r="E137" s="37"/>
      <c r="F137" s="185" t="s">
        <v>238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144</v>
      </c>
      <c r="AU137" s="18" t="s">
        <v>90</v>
      </c>
    </row>
    <row r="138" s="12" customFormat="1" ht="22.8" customHeight="1">
      <c r="A138" s="12"/>
      <c r="B138" s="157"/>
      <c r="C138" s="12"/>
      <c r="D138" s="158" t="s">
        <v>79</v>
      </c>
      <c r="E138" s="168" t="s">
        <v>240</v>
      </c>
      <c r="F138" s="168" t="s">
        <v>241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P139+SUM(P140:P151)+P156+P161</f>
        <v>0</v>
      </c>
      <c r="Q138" s="163"/>
      <c r="R138" s="164">
        <f>R139+SUM(R140:R151)+R156+R161</f>
        <v>0</v>
      </c>
      <c r="S138" s="163"/>
      <c r="T138" s="165">
        <f>T139+SUM(T140:T151)+T156+T161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158</v>
      </c>
      <c r="AT138" s="166" t="s">
        <v>79</v>
      </c>
      <c r="AU138" s="166" t="s">
        <v>88</v>
      </c>
      <c r="AY138" s="158" t="s">
        <v>134</v>
      </c>
      <c r="BK138" s="167">
        <f>BK139+SUM(BK140:BK151)+BK156+BK161</f>
        <v>0</v>
      </c>
    </row>
    <row r="139" s="2" customFormat="1" ht="62.7" customHeight="1">
      <c r="A139" s="37"/>
      <c r="B139" s="170"/>
      <c r="C139" s="171" t="s">
        <v>170</v>
      </c>
      <c r="D139" s="171" t="s">
        <v>137</v>
      </c>
      <c r="E139" s="172" t="s">
        <v>242</v>
      </c>
      <c r="F139" s="173" t="s">
        <v>243</v>
      </c>
      <c r="G139" s="174" t="s">
        <v>224</v>
      </c>
      <c r="H139" s="175">
        <v>1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45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225</v>
      </c>
      <c r="AT139" s="182" t="s">
        <v>137</v>
      </c>
      <c r="AU139" s="182" t="s">
        <v>90</v>
      </c>
      <c r="AY139" s="18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88</v>
      </c>
      <c r="BK139" s="183">
        <f>ROUND(I139*H139,2)</f>
        <v>0</v>
      </c>
      <c r="BL139" s="18" t="s">
        <v>225</v>
      </c>
      <c r="BM139" s="182" t="s">
        <v>244</v>
      </c>
    </row>
    <row r="140" s="2" customFormat="1">
      <c r="A140" s="37"/>
      <c r="B140" s="38"/>
      <c r="C140" s="37"/>
      <c r="D140" s="184" t="s">
        <v>144</v>
      </c>
      <c r="E140" s="37"/>
      <c r="F140" s="185" t="s">
        <v>243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144</v>
      </c>
      <c r="AU140" s="18" t="s">
        <v>90</v>
      </c>
    </row>
    <row r="141" s="2" customFormat="1" ht="66.75" customHeight="1">
      <c r="A141" s="37"/>
      <c r="B141" s="170"/>
      <c r="C141" s="171" t="s">
        <v>135</v>
      </c>
      <c r="D141" s="171" t="s">
        <v>137</v>
      </c>
      <c r="E141" s="172" t="s">
        <v>245</v>
      </c>
      <c r="F141" s="173" t="s">
        <v>246</v>
      </c>
      <c r="G141" s="174" t="s">
        <v>224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45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225</v>
      </c>
      <c r="AT141" s="182" t="s">
        <v>137</v>
      </c>
      <c r="AU141" s="182" t="s">
        <v>90</v>
      </c>
      <c r="AY141" s="18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88</v>
      </c>
      <c r="BK141" s="183">
        <f>ROUND(I141*H141,2)</f>
        <v>0</v>
      </c>
      <c r="BL141" s="18" t="s">
        <v>225</v>
      </c>
      <c r="BM141" s="182" t="s">
        <v>247</v>
      </c>
    </row>
    <row r="142" s="2" customFormat="1">
      <c r="A142" s="37"/>
      <c r="B142" s="38"/>
      <c r="C142" s="37"/>
      <c r="D142" s="184" t="s">
        <v>144</v>
      </c>
      <c r="E142" s="37"/>
      <c r="F142" s="185" t="s">
        <v>246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144</v>
      </c>
      <c r="AU142" s="18" t="s">
        <v>90</v>
      </c>
    </row>
    <row r="143" s="2" customFormat="1" ht="44.25" customHeight="1">
      <c r="A143" s="37"/>
      <c r="B143" s="170"/>
      <c r="C143" s="171" t="s">
        <v>184</v>
      </c>
      <c r="D143" s="171" t="s">
        <v>137</v>
      </c>
      <c r="E143" s="172" t="s">
        <v>248</v>
      </c>
      <c r="F143" s="173" t="s">
        <v>249</v>
      </c>
      <c r="G143" s="174" t="s">
        <v>224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45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225</v>
      </c>
      <c r="AT143" s="182" t="s">
        <v>137</v>
      </c>
      <c r="AU143" s="182" t="s">
        <v>90</v>
      </c>
      <c r="AY143" s="18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88</v>
      </c>
      <c r="BK143" s="183">
        <f>ROUND(I143*H143,2)</f>
        <v>0</v>
      </c>
      <c r="BL143" s="18" t="s">
        <v>225</v>
      </c>
      <c r="BM143" s="182" t="s">
        <v>250</v>
      </c>
    </row>
    <row r="144" s="2" customFormat="1">
      <c r="A144" s="37"/>
      <c r="B144" s="38"/>
      <c r="C144" s="37"/>
      <c r="D144" s="184" t="s">
        <v>144</v>
      </c>
      <c r="E144" s="37"/>
      <c r="F144" s="185" t="s">
        <v>249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144</v>
      </c>
      <c r="AU144" s="18" t="s">
        <v>90</v>
      </c>
    </row>
    <row r="145" s="2" customFormat="1" ht="37.8" customHeight="1">
      <c r="A145" s="37"/>
      <c r="B145" s="170"/>
      <c r="C145" s="171" t="s">
        <v>189</v>
      </c>
      <c r="D145" s="171" t="s">
        <v>137</v>
      </c>
      <c r="E145" s="172" t="s">
        <v>251</v>
      </c>
      <c r="F145" s="173" t="s">
        <v>252</v>
      </c>
      <c r="G145" s="174" t="s">
        <v>224</v>
      </c>
      <c r="H145" s="175">
        <v>4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45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225</v>
      </c>
      <c r="AT145" s="182" t="s">
        <v>137</v>
      </c>
      <c r="AU145" s="182" t="s">
        <v>90</v>
      </c>
      <c r="AY145" s="18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88</v>
      </c>
      <c r="BK145" s="183">
        <f>ROUND(I145*H145,2)</f>
        <v>0</v>
      </c>
      <c r="BL145" s="18" t="s">
        <v>225</v>
      </c>
      <c r="BM145" s="182" t="s">
        <v>253</v>
      </c>
    </row>
    <row r="146" s="2" customFormat="1">
      <c r="A146" s="37"/>
      <c r="B146" s="38"/>
      <c r="C146" s="37"/>
      <c r="D146" s="184" t="s">
        <v>144</v>
      </c>
      <c r="E146" s="37"/>
      <c r="F146" s="185" t="s">
        <v>252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144</v>
      </c>
      <c r="AU146" s="18" t="s">
        <v>90</v>
      </c>
    </row>
    <row r="147" s="2" customFormat="1" ht="24.15" customHeight="1">
      <c r="A147" s="37"/>
      <c r="B147" s="170"/>
      <c r="C147" s="171" t="s">
        <v>152</v>
      </c>
      <c r="D147" s="171" t="s">
        <v>137</v>
      </c>
      <c r="E147" s="172" t="s">
        <v>254</v>
      </c>
      <c r="F147" s="173" t="s">
        <v>255</v>
      </c>
      <c r="G147" s="174" t="s">
        <v>224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45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225</v>
      </c>
      <c r="AT147" s="182" t="s">
        <v>137</v>
      </c>
      <c r="AU147" s="182" t="s">
        <v>90</v>
      </c>
      <c r="AY147" s="18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88</v>
      </c>
      <c r="BK147" s="183">
        <f>ROUND(I147*H147,2)</f>
        <v>0</v>
      </c>
      <c r="BL147" s="18" t="s">
        <v>225</v>
      </c>
      <c r="BM147" s="182" t="s">
        <v>256</v>
      </c>
    </row>
    <row r="148" s="2" customFormat="1">
      <c r="A148" s="37"/>
      <c r="B148" s="38"/>
      <c r="C148" s="37"/>
      <c r="D148" s="184" t="s">
        <v>144</v>
      </c>
      <c r="E148" s="37"/>
      <c r="F148" s="185" t="s">
        <v>255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144</v>
      </c>
      <c r="AU148" s="18" t="s">
        <v>90</v>
      </c>
    </row>
    <row r="149" s="2" customFormat="1" ht="44.25" customHeight="1">
      <c r="A149" s="37"/>
      <c r="B149" s="170"/>
      <c r="C149" s="171" t="s">
        <v>199</v>
      </c>
      <c r="D149" s="171" t="s">
        <v>137</v>
      </c>
      <c r="E149" s="172" t="s">
        <v>257</v>
      </c>
      <c r="F149" s="173" t="s">
        <v>258</v>
      </c>
      <c r="G149" s="174" t="s">
        <v>173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45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225</v>
      </c>
      <c r="AT149" s="182" t="s">
        <v>137</v>
      </c>
      <c r="AU149" s="182" t="s">
        <v>90</v>
      </c>
      <c r="AY149" s="18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88</v>
      </c>
      <c r="BK149" s="183">
        <f>ROUND(I149*H149,2)</f>
        <v>0</v>
      </c>
      <c r="BL149" s="18" t="s">
        <v>225</v>
      </c>
      <c r="BM149" s="182" t="s">
        <v>259</v>
      </c>
    </row>
    <row r="150" s="2" customFormat="1">
      <c r="A150" s="37"/>
      <c r="B150" s="38"/>
      <c r="C150" s="37"/>
      <c r="D150" s="184" t="s">
        <v>144</v>
      </c>
      <c r="E150" s="37"/>
      <c r="F150" s="185" t="s">
        <v>258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144</v>
      </c>
      <c r="AU150" s="18" t="s">
        <v>90</v>
      </c>
    </row>
    <row r="151" s="12" customFormat="1" ht="20.88" customHeight="1">
      <c r="A151" s="12"/>
      <c r="B151" s="157"/>
      <c r="C151" s="12"/>
      <c r="D151" s="158" t="s">
        <v>79</v>
      </c>
      <c r="E151" s="168" t="s">
        <v>260</v>
      </c>
      <c r="F151" s="168" t="s">
        <v>261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SUM(P152:P155)</f>
        <v>0</v>
      </c>
      <c r="Q151" s="163"/>
      <c r="R151" s="164">
        <f>SUM(R152:R155)</f>
        <v>0</v>
      </c>
      <c r="S151" s="163"/>
      <c r="T151" s="165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158</v>
      </c>
      <c r="AT151" s="166" t="s">
        <v>79</v>
      </c>
      <c r="AU151" s="166" t="s">
        <v>90</v>
      </c>
      <c r="AY151" s="158" t="s">
        <v>134</v>
      </c>
      <c r="BK151" s="167">
        <f>SUM(BK152:BK155)</f>
        <v>0</v>
      </c>
    </row>
    <row r="152" s="2" customFormat="1" ht="16.5" customHeight="1">
      <c r="A152" s="37"/>
      <c r="B152" s="170"/>
      <c r="C152" s="171" t="s">
        <v>206</v>
      </c>
      <c r="D152" s="171" t="s">
        <v>137</v>
      </c>
      <c r="E152" s="172" t="s">
        <v>262</v>
      </c>
      <c r="F152" s="173" t="s">
        <v>263</v>
      </c>
      <c r="G152" s="174" t="s">
        <v>224</v>
      </c>
      <c r="H152" s="175">
        <v>2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45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225</v>
      </c>
      <c r="AT152" s="182" t="s">
        <v>137</v>
      </c>
      <c r="AU152" s="182" t="s">
        <v>158</v>
      </c>
      <c r="AY152" s="18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88</v>
      </c>
      <c r="BK152" s="183">
        <f>ROUND(I152*H152,2)</f>
        <v>0</v>
      </c>
      <c r="BL152" s="18" t="s">
        <v>225</v>
      </c>
      <c r="BM152" s="182" t="s">
        <v>264</v>
      </c>
    </row>
    <row r="153" s="2" customFormat="1">
      <c r="A153" s="37"/>
      <c r="B153" s="38"/>
      <c r="C153" s="37"/>
      <c r="D153" s="184" t="s">
        <v>144</v>
      </c>
      <c r="E153" s="37"/>
      <c r="F153" s="185" t="s">
        <v>263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144</v>
      </c>
      <c r="AU153" s="18" t="s">
        <v>158</v>
      </c>
    </row>
    <row r="154" s="2" customFormat="1" ht="16.5" customHeight="1">
      <c r="A154" s="37"/>
      <c r="B154" s="170"/>
      <c r="C154" s="171" t="s">
        <v>265</v>
      </c>
      <c r="D154" s="171" t="s">
        <v>137</v>
      </c>
      <c r="E154" s="172" t="s">
        <v>266</v>
      </c>
      <c r="F154" s="173" t="s">
        <v>267</v>
      </c>
      <c r="G154" s="174" t="s">
        <v>268</v>
      </c>
      <c r="H154" s="175">
        <v>1.5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45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225</v>
      </c>
      <c r="AT154" s="182" t="s">
        <v>137</v>
      </c>
      <c r="AU154" s="182" t="s">
        <v>158</v>
      </c>
      <c r="AY154" s="18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88</v>
      </c>
      <c r="BK154" s="183">
        <f>ROUND(I154*H154,2)</f>
        <v>0</v>
      </c>
      <c r="BL154" s="18" t="s">
        <v>225</v>
      </c>
      <c r="BM154" s="182" t="s">
        <v>269</v>
      </c>
    </row>
    <row r="155" s="2" customFormat="1">
      <c r="A155" s="37"/>
      <c r="B155" s="38"/>
      <c r="C155" s="37"/>
      <c r="D155" s="184" t="s">
        <v>144</v>
      </c>
      <c r="E155" s="37"/>
      <c r="F155" s="185" t="s">
        <v>267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144</v>
      </c>
      <c r="AU155" s="18" t="s">
        <v>158</v>
      </c>
    </row>
    <row r="156" s="12" customFormat="1" ht="20.88" customHeight="1">
      <c r="A156" s="12"/>
      <c r="B156" s="157"/>
      <c r="C156" s="12"/>
      <c r="D156" s="158" t="s">
        <v>79</v>
      </c>
      <c r="E156" s="168" t="s">
        <v>270</v>
      </c>
      <c r="F156" s="168" t="s">
        <v>271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SUM(P157:P160)</f>
        <v>0</v>
      </c>
      <c r="Q156" s="163"/>
      <c r="R156" s="164">
        <f>SUM(R157:R160)</f>
        <v>0</v>
      </c>
      <c r="S156" s="163"/>
      <c r="T156" s="165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158</v>
      </c>
      <c r="AT156" s="166" t="s">
        <v>79</v>
      </c>
      <c r="AU156" s="166" t="s">
        <v>90</v>
      </c>
      <c r="AY156" s="158" t="s">
        <v>134</v>
      </c>
      <c r="BK156" s="167">
        <f>SUM(BK157:BK160)</f>
        <v>0</v>
      </c>
    </row>
    <row r="157" s="2" customFormat="1" ht="16.5" customHeight="1">
      <c r="A157" s="37"/>
      <c r="B157" s="170"/>
      <c r="C157" s="171" t="s">
        <v>272</v>
      </c>
      <c r="D157" s="171" t="s">
        <v>137</v>
      </c>
      <c r="E157" s="172" t="s">
        <v>273</v>
      </c>
      <c r="F157" s="173" t="s">
        <v>274</v>
      </c>
      <c r="G157" s="174" t="s">
        <v>224</v>
      </c>
      <c r="H157" s="175">
        <v>2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45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225</v>
      </c>
      <c r="AT157" s="182" t="s">
        <v>137</v>
      </c>
      <c r="AU157" s="182" t="s">
        <v>158</v>
      </c>
      <c r="AY157" s="18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88</v>
      </c>
      <c r="BK157" s="183">
        <f>ROUND(I157*H157,2)</f>
        <v>0</v>
      </c>
      <c r="BL157" s="18" t="s">
        <v>225</v>
      </c>
      <c r="BM157" s="182" t="s">
        <v>275</v>
      </c>
    </row>
    <row r="158" s="2" customFormat="1">
      <c r="A158" s="37"/>
      <c r="B158" s="38"/>
      <c r="C158" s="37"/>
      <c r="D158" s="184" t="s">
        <v>144</v>
      </c>
      <c r="E158" s="37"/>
      <c r="F158" s="185" t="s">
        <v>274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144</v>
      </c>
      <c r="AU158" s="18" t="s">
        <v>158</v>
      </c>
    </row>
    <row r="159" s="2" customFormat="1" ht="16.5" customHeight="1">
      <c r="A159" s="37"/>
      <c r="B159" s="170"/>
      <c r="C159" s="171" t="s">
        <v>276</v>
      </c>
      <c r="D159" s="171" t="s">
        <v>137</v>
      </c>
      <c r="E159" s="172" t="s">
        <v>277</v>
      </c>
      <c r="F159" s="173" t="s">
        <v>278</v>
      </c>
      <c r="G159" s="174" t="s">
        <v>268</v>
      </c>
      <c r="H159" s="175">
        <v>2.5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45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225</v>
      </c>
      <c r="AT159" s="182" t="s">
        <v>137</v>
      </c>
      <c r="AU159" s="182" t="s">
        <v>158</v>
      </c>
      <c r="AY159" s="18" t="s">
        <v>134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88</v>
      </c>
      <c r="BK159" s="183">
        <f>ROUND(I159*H159,2)</f>
        <v>0</v>
      </c>
      <c r="BL159" s="18" t="s">
        <v>225</v>
      </c>
      <c r="BM159" s="182" t="s">
        <v>279</v>
      </c>
    </row>
    <row r="160" s="2" customFormat="1">
      <c r="A160" s="37"/>
      <c r="B160" s="38"/>
      <c r="C160" s="37"/>
      <c r="D160" s="184" t="s">
        <v>144</v>
      </c>
      <c r="E160" s="37"/>
      <c r="F160" s="185" t="s">
        <v>278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144</v>
      </c>
      <c r="AU160" s="18" t="s">
        <v>158</v>
      </c>
    </row>
    <row r="161" s="12" customFormat="1" ht="20.88" customHeight="1">
      <c r="A161" s="12"/>
      <c r="B161" s="157"/>
      <c r="C161" s="12"/>
      <c r="D161" s="158" t="s">
        <v>79</v>
      </c>
      <c r="E161" s="168" t="s">
        <v>280</v>
      </c>
      <c r="F161" s="168" t="s">
        <v>281</v>
      </c>
      <c r="G161" s="12"/>
      <c r="H161" s="12"/>
      <c r="I161" s="160"/>
      <c r="J161" s="169">
        <f>BK161</f>
        <v>0</v>
      </c>
      <c r="K161" s="12"/>
      <c r="L161" s="157"/>
      <c r="M161" s="162"/>
      <c r="N161" s="163"/>
      <c r="O161" s="163"/>
      <c r="P161" s="164">
        <f>SUM(P162:P165)</f>
        <v>0</v>
      </c>
      <c r="Q161" s="163"/>
      <c r="R161" s="164">
        <f>SUM(R162:R165)</f>
        <v>0</v>
      </c>
      <c r="S161" s="163"/>
      <c r="T161" s="165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8" t="s">
        <v>158</v>
      </c>
      <c r="AT161" s="166" t="s">
        <v>79</v>
      </c>
      <c r="AU161" s="166" t="s">
        <v>90</v>
      </c>
      <c r="AY161" s="158" t="s">
        <v>134</v>
      </c>
      <c r="BK161" s="167">
        <f>SUM(BK162:BK165)</f>
        <v>0</v>
      </c>
    </row>
    <row r="162" s="2" customFormat="1" ht="16.5" customHeight="1">
      <c r="A162" s="37"/>
      <c r="B162" s="170"/>
      <c r="C162" s="171" t="s">
        <v>8</v>
      </c>
      <c r="D162" s="171" t="s">
        <v>137</v>
      </c>
      <c r="E162" s="172" t="s">
        <v>282</v>
      </c>
      <c r="F162" s="173" t="s">
        <v>283</v>
      </c>
      <c r="G162" s="174" t="s">
        <v>173</v>
      </c>
      <c r="H162" s="175">
        <v>1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45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225</v>
      </c>
      <c r="AT162" s="182" t="s">
        <v>137</v>
      </c>
      <c r="AU162" s="182" t="s">
        <v>158</v>
      </c>
      <c r="AY162" s="18" t="s">
        <v>134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88</v>
      </c>
      <c r="BK162" s="183">
        <f>ROUND(I162*H162,2)</f>
        <v>0</v>
      </c>
      <c r="BL162" s="18" t="s">
        <v>225</v>
      </c>
      <c r="BM162" s="182" t="s">
        <v>284</v>
      </c>
    </row>
    <row r="163" s="2" customFormat="1">
      <c r="A163" s="37"/>
      <c r="B163" s="38"/>
      <c r="C163" s="37"/>
      <c r="D163" s="184" t="s">
        <v>144</v>
      </c>
      <c r="E163" s="37"/>
      <c r="F163" s="185" t="s">
        <v>283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144</v>
      </c>
      <c r="AU163" s="18" t="s">
        <v>158</v>
      </c>
    </row>
    <row r="164" s="2" customFormat="1" ht="16.5" customHeight="1">
      <c r="A164" s="37"/>
      <c r="B164" s="170"/>
      <c r="C164" s="171" t="s">
        <v>285</v>
      </c>
      <c r="D164" s="171" t="s">
        <v>137</v>
      </c>
      <c r="E164" s="172" t="s">
        <v>286</v>
      </c>
      <c r="F164" s="173" t="s">
        <v>287</v>
      </c>
      <c r="G164" s="174" t="s">
        <v>288</v>
      </c>
      <c r="H164" s="175">
        <v>1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45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225</v>
      </c>
      <c r="AT164" s="182" t="s">
        <v>137</v>
      </c>
      <c r="AU164" s="182" t="s">
        <v>158</v>
      </c>
      <c r="AY164" s="18" t="s">
        <v>134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88</v>
      </c>
      <c r="BK164" s="183">
        <f>ROUND(I164*H164,2)</f>
        <v>0</v>
      </c>
      <c r="BL164" s="18" t="s">
        <v>225</v>
      </c>
      <c r="BM164" s="182" t="s">
        <v>289</v>
      </c>
    </row>
    <row r="165" s="2" customFormat="1">
      <c r="A165" s="37"/>
      <c r="B165" s="38"/>
      <c r="C165" s="37"/>
      <c r="D165" s="184" t="s">
        <v>144</v>
      </c>
      <c r="E165" s="37"/>
      <c r="F165" s="185" t="s">
        <v>287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144</v>
      </c>
      <c r="AU165" s="18" t="s">
        <v>158</v>
      </c>
    </row>
    <row r="166" s="12" customFormat="1" ht="22.8" customHeight="1">
      <c r="A166" s="12"/>
      <c r="B166" s="157"/>
      <c r="C166" s="12"/>
      <c r="D166" s="158" t="s">
        <v>79</v>
      </c>
      <c r="E166" s="168" t="s">
        <v>290</v>
      </c>
      <c r="F166" s="168" t="s">
        <v>291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SUM(P167:P172)</f>
        <v>0</v>
      </c>
      <c r="Q166" s="163"/>
      <c r="R166" s="164">
        <f>SUM(R167:R172)</f>
        <v>0</v>
      </c>
      <c r="S166" s="163"/>
      <c r="T166" s="165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158</v>
      </c>
      <c r="AT166" s="166" t="s">
        <v>79</v>
      </c>
      <c r="AU166" s="166" t="s">
        <v>88</v>
      </c>
      <c r="AY166" s="158" t="s">
        <v>134</v>
      </c>
      <c r="BK166" s="167">
        <f>SUM(BK167:BK172)</f>
        <v>0</v>
      </c>
    </row>
    <row r="167" s="2" customFormat="1" ht="37.8" customHeight="1">
      <c r="A167" s="37"/>
      <c r="B167" s="170"/>
      <c r="C167" s="171" t="s">
        <v>292</v>
      </c>
      <c r="D167" s="171" t="s">
        <v>137</v>
      </c>
      <c r="E167" s="172" t="s">
        <v>293</v>
      </c>
      <c r="F167" s="173" t="s">
        <v>294</v>
      </c>
      <c r="G167" s="174" t="s">
        <v>288</v>
      </c>
      <c r="H167" s="175">
        <v>1</v>
      </c>
      <c r="I167" s="176"/>
      <c r="J167" s="177">
        <f>ROUND(I167*H167,2)</f>
        <v>0</v>
      </c>
      <c r="K167" s="173" t="s">
        <v>1</v>
      </c>
      <c r="L167" s="38"/>
      <c r="M167" s="178" t="s">
        <v>1</v>
      </c>
      <c r="N167" s="179" t="s">
        <v>45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225</v>
      </c>
      <c r="AT167" s="182" t="s">
        <v>137</v>
      </c>
      <c r="AU167" s="182" t="s">
        <v>90</v>
      </c>
      <c r="AY167" s="18" t="s">
        <v>134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88</v>
      </c>
      <c r="BK167" s="183">
        <f>ROUND(I167*H167,2)</f>
        <v>0</v>
      </c>
      <c r="BL167" s="18" t="s">
        <v>225</v>
      </c>
      <c r="BM167" s="182" t="s">
        <v>295</v>
      </c>
    </row>
    <row r="168" s="2" customFormat="1">
      <c r="A168" s="37"/>
      <c r="B168" s="38"/>
      <c r="C168" s="37"/>
      <c r="D168" s="184" t="s">
        <v>144</v>
      </c>
      <c r="E168" s="37"/>
      <c r="F168" s="185" t="s">
        <v>294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144</v>
      </c>
      <c r="AU168" s="18" t="s">
        <v>90</v>
      </c>
    </row>
    <row r="169" s="2" customFormat="1" ht="21.75" customHeight="1">
      <c r="A169" s="37"/>
      <c r="B169" s="170"/>
      <c r="C169" s="171" t="s">
        <v>296</v>
      </c>
      <c r="D169" s="171" t="s">
        <v>137</v>
      </c>
      <c r="E169" s="172" t="s">
        <v>297</v>
      </c>
      <c r="F169" s="173" t="s">
        <v>298</v>
      </c>
      <c r="G169" s="174" t="s">
        <v>288</v>
      </c>
      <c r="H169" s="175">
        <v>1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45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225</v>
      </c>
      <c r="AT169" s="182" t="s">
        <v>137</v>
      </c>
      <c r="AU169" s="182" t="s">
        <v>90</v>
      </c>
      <c r="AY169" s="18" t="s">
        <v>134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88</v>
      </c>
      <c r="BK169" s="183">
        <f>ROUND(I169*H169,2)</f>
        <v>0</v>
      </c>
      <c r="BL169" s="18" t="s">
        <v>225</v>
      </c>
      <c r="BM169" s="182" t="s">
        <v>299</v>
      </c>
    </row>
    <row r="170" s="2" customFormat="1">
      <c r="A170" s="37"/>
      <c r="B170" s="38"/>
      <c r="C170" s="37"/>
      <c r="D170" s="184" t="s">
        <v>144</v>
      </c>
      <c r="E170" s="37"/>
      <c r="F170" s="185" t="s">
        <v>298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144</v>
      </c>
      <c r="AU170" s="18" t="s">
        <v>90</v>
      </c>
    </row>
    <row r="171" s="2" customFormat="1" ht="21.75" customHeight="1">
      <c r="A171" s="37"/>
      <c r="B171" s="170"/>
      <c r="C171" s="171" t="s">
        <v>300</v>
      </c>
      <c r="D171" s="171" t="s">
        <v>137</v>
      </c>
      <c r="E171" s="172" t="s">
        <v>301</v>
      </c>
      <c r="F171" s="173" t="s">
        <v>302</v>
      </c>
      <c r="G171" s="174" t="s">
        <v>288</v>
      </c>
      <c r="H171" s="175">
        <v>1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45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225</v>
      </c>
      <c r="AT171" s="182" t="s">
        <v>137</v>
      </c>
      <c r="AU171" s="182" t="s">
        <v>90</v>
      </c>
      <c r="AY171" s="18" t="s">
        <v>134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88</v>
      </c>
      <c r="BK171" s="183">
        <f>ROUND(I171*H171,2)</f>
        <v>0</v>
      </c>
      <c r="BL171" s="18" t="s">
        <v>225</v>
      </c>
      <c r="BM171" s="182" t="s">
        <v>303</v>
      </c>
    </row>
    <row r="172" s="2" customFormat="1">
      <c r="A172" s="37"/>
      <c r="B172" s="38"/>
      <c r="C172" s="37"/>
      <c r="D172" s="184" t="s">
        <v>144</v>
      </c>
      <c r="E172" s="37"/>
      <c r="F172" s="185" t="s">
        <v>302</v>
      </c>
      <c r="G172" s="37"/>
      <c r="H172" s="37"/>
      <c r="I172" s="186"/>
      <c r="J172" s="37"/>
      <c r="K172" s="37"/>
      <c r="L172" s="38"/>
      <c r="M172" s="205"/>
      <c r="N172" s="206"/>
      <c r="O172" s="207"/>
      <c r="P172" s="207"/>
      <c r="Q172" s="207"/>
      <c r="R172" s="207"/>
      <c r="S172" s="207"/>
      <c r="T172" s="20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144</v>
      </c>
      <c r="AU172" s="18" t="s">
        <v>90</v>
      </c>
    </row>
    <row r="173" s="2" customFormat="1" ht="6.96" customHeight="1">
      <c r="A173" s="37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38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autoFilter ref="C124:K17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304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ROUND((SUM(BE122:BE154)),  2)</f>
        <v>0</v>
      </c>
      <c r="G33" s="37"/>
      <c r="H33" s="37"/>
      <c r="I33" s="127">
        <v>0.20999999999999999</v>
      </c>
      <c r="J33" s="126">
        <f>ROUND(((SUM(BE122:BE154))*I33),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ROUND((SUM(BF122:BF154)),  2)</f>
        <v>0</v>
      </c>
      <c r="G34" s="37"/>
      <c r="H34" s="37"/>
      <c r="I34" s="127">
        <v>0.14999999999999999</v>
      </c>
      <c r="J34" s="126">
        <f>ROUND(((SUM(BF122:BF154))*I34),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ROUND((SUM(BG122:BG154)),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ROUND((SUM(BH122:BH154)),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ROUND((SUM(BI122:BI154)),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J00 - Zařízení silnoproudé elektrotechniky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304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305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306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307</v>
      </c>
      <c r="E100" s="145"/>
      <c r="F100" s="145"/>
      <c r="G100" s="145"/>
      <c r="H100" s="145"/>
      <c r="I100" s="145"/>
      <c r="J100" s="146">
        <f>J132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308</v>
      </c>
      <c r="E101" s="145"/>
      <c r="F101" s="145"/>
      <c r="G101" s="145"/>
      <c r="H101" s="145"/>
      <c r="I101" s="145"/>
      <c r="J101" s="146">
        <f>J137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309</v>
      </c>
      <c r="E102" s="145"/>
      <c r="F102" s="145"/>
      <c r="G102" s="145"/>
      <c r="H102" s="145"/>
      <c r="I102" s="145"/>
      <c r="J102" s="146">
        <f>J140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119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Jinonice - stavební úpravy pro GHZ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J00 - Zařízení silnoproudé elektrotechniky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>Praha Jinonice</v>
      </c>
      <c r="G116" s="37"/>
      <c r="H116" s="37"/>
      <c r="I116" s="31" t="s">
        <v>22</v>
      </c>
      <c r="J116" s="68" t="str">
        <f>IF(J12="","",J12)</f>
        <v>22. 12. 2022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30</v>
      </c>
      <c r="J118" s="35" t="str">
        <f>E21</f>
        <v>VPÚ DECO Praha, a.s.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IF(E18="","",E18)</f>
        <v>Vyplň údaj</v>
      </c>
      <c r="G119" s="37"/>
      <c r="H119" s="37"/>
      <c r="I119" s="31" t="s">
        <v>35</v>
      </c>
      <c r="J119" s="35" t="str">
        <f>E24</f>
        <v>QSB s.r.o.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120</v>
      </c>
      <c r="D121" s="150" t="s">
        <v>65</v>
      </c>
      <c r="E121" s="150" t="s">
        <v>61</v>
      </c>
      <c r="F121" s="150" t="s">
        <v>62</v>
      </c>
      <c r="G121" s="150" t="s">
        <v>121</v>
      </c>
      <c r="H121" s="150" t="s">
        <v>122</v>
      </c>
      <c r="I121" s="150" t="s">
        <v>123</v>
      </c>
      <c r="J121" s="150" t="s">
        <v>111</v>
      </c>
      <c r="K121" s="151" t="s">
        <v>124</v>
      </c>
      <c r="L121" s="152"/>
      <c r="M121" s="85" t="s">
        <v>1</v>
      </c>
      <c r="N121" s="86" t="s">
        <v>44</v>
      </c>
      <c r="O121" s="86" t="s">
        <v>125</v>
      </c>
      <c r="P121" s="86" t="s">
        <v>126</v>
      </c>
      <c r="Q121" s="86" t="s">
        <v>127</v>
      </c>
      <c r="R121" s="86" t="s">
        <v>128</v>
      </c>
      <c r="S121" s="86" t="s">
        <v>129</v>
      </c>
      <c r="T121" s="87" t="s">
        <v>130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131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0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79</v>
      </c>
      <c r="AU122" s="18" t="s">
        <v>113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79</v>
      </c>
      <c r="E123" s="159" t="s">
        <v>94</v>
      </c>
      <c r="F123" s="159" t="s">
        <v>95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P124+P127+P132+P137+P140</f>
        <v>0</v>
      </c>
      <c r="Q123" s="163"/>
      <c r="R123" s="164">
        <f>R124+R127+R132+R137+R140</f>
        <v>0</v>
      </c>
      <c r="S123" s="163"/>
      <c r="T123" s="165">
        <f>T124+T127+T132+T137+T140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158</v>
      </c>
      <c r="AT123" s="166" t="s">
        <v>79</v>
      </c>
      <c r="AU123" s="166" t="s">
        <v>80</v>
      </c>
      <c r="AY123" s="158" t="s">
        <v>134</v>
      </c>
      <c r="BK123" s="167">
        <f>BK124+BK127+BK132+BK137+BK140</f>
        <v>0</v>
      </c>
    </row>
    <row r="124" s="12" customFormat="1" ht="22.8" customHeight="1">
      <c r="A124" s="12"/>
      <c r="B124" s="157"/>
      <c r="C124" s="12"/>
      <c r="D124" s="158" t="s">
        <v>79</v>
      </c>
      <c r="E124" s="168" t="s">
        <v>260</v>
      </c>
      <c r="F124" s="168" t="s">
        <v>310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SUM(P125:P126)</f>
        <v>0</v>
      </c>
      <c r="Q124" s="163"/>
      <c r="R124" s="164">
        <f>SUM(R125:R126)</f>
        <v>0</v>
      </c>
      <c r="S124" s="163"/>
      <c r="T124" s="165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158</v>
      </c>
      <c r="AT124" s="166" t="s">
        <v>79</v>
      </c>
      <c r="AU124" s="166" t="s">
        <v>88</v>
      </c>
      <c r="AY124" s="158" t="s">
        <v>134</v>
      </c>
      <c r="BK124" s="167">
        <f>SUM(BK125:BK126)</f>
        <v>0</v>
      </c>
    </row>
    <row r="125" s="2" customFormat="1" ht="24.15" customHeight="1">
      <c r="A125" s="37"/>
      <c r="B125" s="170"/>
      <c r="C125" s="171" t="s">
        <v>88</v>
      </c>
      <c r="D125" s="171" t="s">
        <v>137</v>
      </c>
      <c r="E125" s="172" t="s">
        <v>311</v>
      </c>
      <c r="F125" s="173" t="s">
        <v>312</v>
      </c>
      <c r="G125" s="174" t="s">
        <v>224</v>
      </c>
      <c r="H125" s="175">
        <v>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45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225</v>
      </c>
      <c r="AT125" s="182" t="s">
        <v>137</v>
      </c>
      <c r="AU125" s="182" t="s">
        <v>90</v>
      </c>
      <c r="AY125" s="18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88</v>
      </c>
      <c r="BK125" s="183">
        <f>ROUND(I125*H125,2)</f>
        <v>0</v>
      </c>
      <c r="BL125" s="18" t="s">
        <v>225</v>
      </c>
      <c r="BM125" s="182" t="s">
        <v>313</v>
      </c>
    </row>
    <row r="126" s="2" customFormat="1">
      <c r="A126" s="37"/>
      <c r="B126" s="38"/>
      <c r="C126" s="37"/>
      <c r="D126" s="184" t="s">
        <v>144</v>
      </c>
      <c r="E126" s="37"/>
      <c r="F126" s="185" t="s">
        <v>312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144</v>
      </c>
      <c r="AU126" s="18" t="s">
        <v>90</v>
      </c>
    </row>
    <row r="127" s="12" customFormat="1" ht="22.8" customHeight="1">
      <c r="A127" s="12"/>
      <c r="B127" s="157"/>
      <c r="C127" s="12"/>
      <c r="D127" s="158" t="s">
        <v>79</v>
      </c>
      <c r="E127" s="168" t="s">
        <v>270</v>
      </c>
      <c r="F127" s="168" t="s">
        <v>314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SUM(P128:P131)</f>
        <v>0</v>
      </c>
      <c r="Q127" s="163"/>
      <c r="R127" s="164">
        <f>SUM(R128:R131)</f>
        <v>0</v>
      </c>
      <c r="S127" s="163"/>
      <c r="T127" s="165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158</v>
      </c>
      <c r="AT127" s="166" t="s">
        <v>79</v>
      </c>
      <c r="AU127" s="166" t="s">
        <v>88</v>
      </c>
      <c r="AY127" s="158" t="s">
        <v>134</v>
      </c>
      <c r="BK127" s="167">
        <f>SUM(BK128:BK131)</f>
        <v>0</v>
      </c>
    </row>
    <row r="128" s="2" customFormat="1" ht="24.15" customHeight="1">
      <c r="A128" s="37"/>
      <c r="B128" s="170"/>
      <c r="C128" s="171" t="s">
        <v>90</v>
      </c>
      <c r="D128" s="171" t="s">
        <v>137</v>
      </c>
      <c r="E128" s="172" t="s">
        <v>315</v>
      </c>
      <c r="F128" s="173" t="s">
        <v>316</v>
      </c>
      <c r="G128" s="174" t="s">
        <v>224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45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225</v>
      </c>
      <c r="AT128" s="182" t="s">
        <v>137</v>
      </c>
      <c r="AU128" s="182" t="s">
        <v>90</v>
      </c>
      <c r="AY128" s="18" t="s">
        <v>134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88</v>
      </c>
      <c r="BK128" s="183">
        <f>ROUND(I128*H128,2)</f>
        <v>0</v>
      </c>
      <c r="BL128" s="18" t="s">
        <v>225</v>
      </c>
      <c r="BM128" s="182" t="s">
        <v>317</v>
      </c>
    </row>
    <row r="129" s="2" customFormat="1">
      <c r="A129" s="37"/>
      <c r="B129" s="38"/>
      <c r="C129" s="37"/>
      <c r="D129" s="184" t="s">
        <v>144</v>
      </c>
      <c r="E129" s="37"/>
      <c r="F129" s="185" t="s">
        <v>316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144</v>
      </c>
      <c r="AU129" s="18" t="s">
        <v>90</v>
      </c>
    </row>
    <row r="130" s="2" customFormat="1" ht="16.5" customHeight="1">
      <c r="A130" s="37"/>
      <c r="B130" s="170"/>
      <c r="C130" s="171" t="s">
        <v>158</v>
      </c>
      <c r="D130" s="171" t="s">
        <v>137</v>
      </c>
      <c r="E130" s="172" t="s">
        <v>318</v>
      </c>
      <c r="F130" s="173" t="s">
        <v>319</v>
      </c>
      <c r="G130" s="174" t="s">
        <v>224</v>
      </c>
      <c r="H130" s="175">
        <v>1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45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225</v>
      </c>
      <c r="AT130" s="182" t="s">
        <v>137</v>
      </c>
      <c r="AU130" s="182" t="s">
        <v>90</v>
      </c>
      <c r="AY130" s="18" t="s">
        <v>134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88</v>
      </c>
      <c r="BK130" s="183">
        <f>ROUND(I130*H130,2)</f>
        <v>0</v>
      </c>
      <c r="BL130" s="18" t="s">
        <v>225</v>
      </c>
      <c r="BM130" s="182" t="s">
        <v>320</v>
      </c>
    </row>
    <row r="131" s="2" customFormat="1">
      <c r="A131" s="37"/>
      <c r="B131" s="38"/>
      <c r="C131" s="37"/>
      <c r="D131" s="184" t="s">
        <v>144</v>
      </c>
      <c r="E131" s="37"/>
      <c r="F131" s="185" t="s">
        <v>319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144</v>
      </c>
      <c r="AU131" s="18" t="s">
        <v>90</v>
      </c>
    </row>
    <row r="132" s="12" customFormat="1" ht="22.8" customHeight="1">
      <c r="A132" s="12"/>
      <c r="B132" s="157"/>
      <c r="C132" s="12"/>
      <c r="D132" s="158" t="s">
        <v>79</v>
      </c>
      <c r="E132" s="168" t="s">
        <v>280</v>
      </c>
      <c r="F132" s="168" t="s">
        <v>321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SUM(P133:P136)</f>
        <v>0</v>
      </c>
      <c r="Q132" s="163"/>
      <c r="R132" s="164">
        <f>SUM(R133:R136)</f>
        <v>0</v>
      </c>
      <c r="S132" s="163"/>
      <c r="T132" s="165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158</v>
      </c>
      <c r="AT132" s="166" t="s">
        <v>79</v>
      </c>
      <c r="AU132" s="166" t="s">
        <v>88</v>
      </c>
      <c r="AY132" s="158" t="s">
        <v>134</v>
      </c>
      <c r="BK132" s="167">
        <f>SUM(BK133:BK136)</f>
        <v>0</v>
      </c>
    </row>
    <row r="133" s="2" customFormat="1" ht="16.5" customHeight="1">
      <c r="A133" s="37"/>
      <c r="B133" s="170"/>
      <c r="C133" s="171" t="s">
        <v>142</v>
      </c>
      <c r="D133" s="171" t="s">
        <v>137</v>
      </c>
      <c r="E133" s="172" t="s">
        <v>322</v>
      </c>
      <c r="F133" s="173" t="s">
        <v>323</v>
      </c>
      <c r="G133" s="174" t="s">
        <v>140</v>
      </c>
      <c r="H133" s="175">
        <v>200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45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225</v>
      </c>
      <c r="AT133" s="182" t="s">
        <v>137</v>
      </c>
      <c r="AU133" s="182" t="s">
        <v>90</v>
      </c>
      <c r="AY133" s="18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3">
        <f>ROUND(I133*H133,2)</f>
        <v>0</v>
      </c>
      <c r="BL133" s="18" t="s">
        <v>225</v>
      </c>
      <c r="BM133" s="182" t="s">
        <v>324</v>
      </c>
    </row>
    <row r="134" s="2" customFormat="1">
      <c r="A134" s="37"/>
      <c r="B134" s="38"/>
      <c r="C134" s="37"/>
      <c r="D134" s="184" t="s">
        <v>144</v>
      </c>
      <c r="E134" s="37"/>
      <c r="F134" s="185" t="s">
        <v>323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144</v>
      </c>
      <c r="AU134" s="18" t="s">
        <v>90</v>
      </c>
    </row>
    <row r="135" s="2" customFormat="1" ht="16.5" customHeight="1">
      <c r="A135" s="37"/>
      <c r="B135" s="170"/>
      <c r="C135" s="171" t="s">
        <v>170</v>
      </c>
      <c r="D135" s="171" t="s">
        <v>137</v>
      </c>
      <c r="E135" s="172" t="s">
        <v>325</v>
      </c>
      <c r="F135" s="173" t="s">
        <v>326</v>
      </c>
      <c r="G135" s="174" t="s">
        <v>140</v>
      </c>
      <c r="H135" s="175">
        <v>5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45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225</v>
      </c>
      <c r="AT135" s="182" t="s">
        <v>137</v>
      </c>
      <c r="AU135" s="182" t="s">
        <v>90</v>
      </c>
      <c r="AY135" s="18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88</v>
      </c>
      <c r="BK135" s="183">
        <f>ROUND(I135*H135,2)</f>
        <v>0</v>
      </c>
      <c r="BL135" s="18" t="s">
        <v>225</v>
      </c>
      <c r="BM135" s="182" t="s">
        <v>327</v>
      </c>
    </row>
    <row r="136" s="2" customFormat="1">
      <c r="A136" s="37"/>
      <c r="B136" s="38"/>
      <c r="C136" s="37"/>
      <c r="D136" s="184" t="s">
        <v>144</v>
      </c>
      <c r="E136" s="37"/>
      <c r="F136" s="185" t="s">
        <v>326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144</v>
      </c>
      <c r="AU136" s="18" t="s">
        <v>90</v>
      </c>
    </row>
    <row r="137" s="12" customFormat="1" ht="22.8" customHeight="1">
      <c r="A137" s="12"/>
      <c r="B137" s="157"/>
      <c r="C137" s="12"/>
      <c r="D137" s="158" t="s">
        <v>79</v>
      </c>
      <c r="E137" s="168" t="s">
        <v>328</v>
      </c>
      <c r="F137" s="168" t="s">
        <v>329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SUM(P138:P139)</f>
        <v>0</v>
      </c>
      <c r="Q137" s="163"/>
      <c r="R137" s="164">
        <f>SUM(R138:R139)</f>
        <v>0</v>
      </c>
      <c r="S137" s="163"/>
      <c r="T137" s="165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158</v>
      </c>
      <c r="AT137" s="166" t="s">
        <v>79</v>
      </c>
      <c r="AU137" s="166" t="s">
        <v>88</v>
      </c>
      <c r="AY137" s="158" t="s">
        <v>134</v>
      </c>
      <c r="BK137" s="167">
        <f>SUM(BK138:BK139)</f>
        <v>0</v>
      </c>
    </row>
    <row r="138" s="2" customFormat="1" ht="16.5" customHeight="1">
      <c r="A138" s="37"/>
      <c r="B138" s="170"/>
      <c r="C138" s="171" t="s">
        <v>135</v>
      </c>
      <c r="D138" s="171" t="s">
        <v>137</v>
      </c>
      <c r="E138" s="172" t="s">
        <v>330</v>
      </c>
      <c r="F138" s="173" t="s">
        <v>331</v>
      </c>
      <c r="G138" s="174" t="s">
        <v>224</v>
      </c>
      <c r="H138" s="175">
        <v>100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45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225</v>
      </c>
      <c r="AT138" s="182" t="s">
        <v>137</v>
      </c>
      <c r="AU138" s="182" t="s">
        <v>90</v>
      </c>
      <c r="AY138" s="18" t="s">
        <v>134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88</v>
      </c>
      <c r="BK138" s="183">
        <f>ROUND(I138*H138,2)</f>
        <v>0</v>
      </c>
      <c r="BL138" s="18" t="s">
        <v>225</v>
      </c>
      <c r="BM138" s="182" t="s">
        <v>332</v>
      </c>
    </row>
    <row r="139" s="2" customFormat="1">
      <c r="A139" s="37"/>
      <c r="B139" s="38"/>
      <c r="C139" s="37"/>
      <c r="D139" s="184" t="s">
        <v>144</v>
      </c>
      <c r="E139" s="37"/>
      <c r="F139" s="185" t="s">
        <v>331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144</v>
      </c>
      <c r="AU139" s="18" t="s">
        <v>90</v>
      </c>
    </row>
    <row r="140" s="12" customFormat="1" ht="22.8" customHeight="1">
      <c r="A140" s="12"/>
      <c r="B140" s="157"/>
      <c r="C140" s="12"/>
      <c r="D140" s="158" t="s">
        <v>79</v>
      </c>
      <c r="E140" s="168" t="s">
        <v>333</v>
      </c>
      <c r="F140" s="168" t="s">
        <v>334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SUM(P141:P154)</f>
        <v>0</v>
      </c>
      <c r="Q140" s="163"/>
      <c r="R140" s="164">
        <f>SUM(R141:R154)</f>
        <v>0</v>
      </c>
      <c r="S140" s="163"/>
      <c r="T140" s="165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158</v>
      </c>
      <c r="AT140" s="166" t="s">
        <v>79</v>
      </c>
      <c r="AU140" s="166" t="s">
        <v>88</v>
      </c>
      <c r="AY140" s="158" t="s">
        <v>134</v>
      </c>
      <c r="BK140" s="167">
        <f>SUM(BK141:BK154)</f>
        <v>0</v>
      </c>
    </row>
    <row r="141" s="2" customFormat="1" ht="24.15" customHeight="1">
      <c r="A141" s="37"/>
      <c r="B141" s="170"/>
      <c r="C141" s="171" t="s">
        <v>184</v>
      </c>
      <c r="D141" s="171" t="s">
        <v>137</v>
      </c>
      <c r="E141" s="172" t="s">
        <v>335</v>
      </c>
      <c r="F141" s="173" t="s">
        <v>336</v>
      </c>
      <c r="G141" s="174" t="s">
        <v>224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45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225</v>
      </c>
      <c r="AT141" s="182" t="s">
        <v>137</v>
      </c>
      <c r="AU141" s="182" t="s">
        <v>90</v>
      </c>
      <c r="AY141" s="18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88</v>
      </c>
      <c r="BK141" s="183">
        <f>ROUND(I141*H141,2)</f>
        <v>0</v>
      </c>
      <c r="BL141" s="18" t="s">
        <v>225</v>
      </c>
      <c r="BM141" s="182" t="s">
        <v>337</v>
      </c>
    </row>
    <row r="142" s="2" customFormat="1">
      <c r="A142" s="37"/>
      <c r="B142" s="38"/>
      <c r="C142" s="37"/>
      <c r="D142" s="184" t="s">
        <v>144</v>
      </c>
      <c r="E142" s="37"/>
      <c r="F142" s="185" t="s">
        <v>336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144</v>
      </c>
      <c r="AU142" s="18" t="s">
        <v>90</v>
      </c>
    </row>
    <row r="143" s="2" customFormat="1" ht="24.15" customHeight="1">
      <c r="A143" s="37"/>
      <c r="B143" s="170"/>
      <c r="C143" s="171" t="s">
        <v>189</v>
      </c>
      <c r="D143" s="171" t="s">
        <v>137</v>
      </c>
      <c r="E143" s="172" t="s">
        <v>338</v>
      </c>
      <c r="F143" s="173" t="s">
        <v>339</v>
      </c>
      <c r="G143" s="174" t="s">
        <v>224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45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225</v>
      </c>
      <c r="AT143" s="182" t="s">
        <v>137</v>
      </c>
      <c r="AU143" s="182" t="s">
        <v>90</v>
      </c>
      <c r="AY143" s="18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88</v>
      </c>
      <c r="BK143" s="183">
        <f>ROUND(I143*H143,2)</f>
        <v>0</v>
      </c>
      <c r="BL143" s="18" t="s">
        <v>225</v>
      </c>
      <c r="BM143" s="182" t="s">
        <v>340</v>
      </c>
    </row>
    <row r="144" s="2" customFormat="1">
      <c r="A144" s="37"/>
      <c r="B144" s="38"/>
      <c r="C144" s="37"/>
      <c r="D144" s="184" t="s">
        <v>144</v>
      </c>
      <c r="E144" s="37"/>
      <c r="F144" s="185" t="s">
        <v>339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144</v>
      </c>
      <c r="AU144" s="18" t="s">
        <v>90</v>
      </c>
    </row>
    <row r="145" s="2" customFormat="1" ht="21.75" customHeight="1">
      <c r="A145" s="37"/>
      <c r="B145" s="170"/>
      <c r="C145" s="171" t="s">
        <v>152</v>
      </c>
      <c r="D145" s="171" t="s">
        <v>137</v>
      </c>
      <c r="E145" s="172" t="s">
        <v>341</v>
      </c>
      <c r="F145" s="173" t="s">
        <v>342</v>
      </c>
      <c r="G145" s="174" t="s">
        <v>224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45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225</v>
      </c>
      <c r="AT145" s="182" t="s">
        <v>137</v>
      </c>
      <c r="AU145" s="182" t="s">
        <v>90</v>
      </c>
      <c r="AY145" s="18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88</v>
      </c>
      <c r="BK145" s="183">
        <f>ROUND(I145*H145,2)</f>
        <v>0</v>
      </c>
      <c r="BL145" s="18" t="s">
        <v>225</v>
      </c>
      <c r="BM145" s="182" t="s">
        <v>343</v>
      </c>
    </row>
    <row r="146" s="2" customFormat="1">
      <c r="A146" s="37"/>
      <c r="B146" s="38"/>
      <c r="C146" s="37"/>
      <c r="D146" s="184" t="s">
        <v>144</v>
      </c>
      <c r="E146" s="37"/>
      <c r="F146" s="185" t="s">
        <v>342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144</v>
      </c>
      <c r="AU146" s="18" t="s">
        <v>90</v>
      </c>
    </row>
    <row r="147" s="2" customFormat="1" ht="16.5" customHeight="1">
      <c r="A147" s="37"/>
      <c r="B147" s="170"/>
      <c r="C147" s="171" t="s">
        <v>199</v>
      </c>
      <c r="D147" s="171" t="s">
        <v>137</v>
      </c>
      <c r="E147" s="172" t="s">
        <v>344</v>
      </c>
      <c r="F147" s="173" t="s">
        <v>345</v>
      </c>
      <c r="G147" s="174" t="s">
        <v>224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45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225</v>
      </c>
      <c r="AT147" s="182" t="s">
        <v>137</v>
      </c>
      <c r="AU147" s="182" t="s">
        <v>90</v>
      </c>
      <c r="AY147" s="18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88</v>
      </c>
      <c r="BK147" s="183">
        <f>ROUND(I147*H147,2)</f>
        <v>0</v>
      </c>
      <c r="BL147" s="18" t="s">
        <v>225</v>
      </c>
      <c r="BM147" s="182" t="s">
        <v>346</v>
      </c>
    </row>
    <row r="148" s="2" customFormat="1">
      <c r="A148" s="37"/>
      <c r="B148" s="38"/>
      <c r="C148" s="37"/>
      <c r="D148" s="184" t="s">
        <v>144</v>
      </c>
      <c r="E148" s="37"/>
      <c r="F148" s="185" t="s">
        <v>345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144</v>
      </c>
      <c r="AU148" s="18" t="s">
        <v>90</v>
      </c>
    </row>
    <row r="149" s="2" customFormat="1" ht="16.5" customHeight="1">
      <c r="A149" s="37"/>
      <c r="B149" s="170"/>
      <c r="C149" s="171" t="s">
        <v>206</v>
      </c>
      <c r="D149" s="171" t="s">
        <v>137</v>
      </c>
      <c r="E149" s="172" t="s">
        <v>347</v>
      </c>
      <c r="F149" s="173" t="s">
        <v>348</v>
      </c>
      <c r="G149" s="174" t="s">
        <v>224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45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225</v>
      </c>
      <c r="AT149" s="182" t="s">
        <v>137</v>
      </c>
      <c r="AU149" s="182" t="s">
        <v>90</v>
      </c>
      <c r="AY149" s="18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88</v>
      </c>
      <c r="BK149" s="183">
        <f>ROUND(I149*H149,2)</f>
        <v>0</v>
      </c>
      <c r="BL149" s="18" t="s">
        <v>225</v>
      </c>
      <c r="BM149" s="182" t="s">
        <v>349</v>
      </c>
    </row>
    <row r="150" s="2" customFormat="1">
      <c r="A150" s="37"/>
      <c r="B150" s="38"/>
      <c r="C150" s="37"/>
      <c r="D150" s="184" t="s">
        <v>144</v>
      </c>
      <c r="E150" s="37"/>
      <c r="F150" s="185" t="s">
        <v>348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144</v>
      </c>
      <c r="AU150" s="18" t="s">
        <v>90</v>
      </c>
    </row>
    <row r="151" s="2" customFormat="1" ht="37.8" customHeight="1">
      <c r="A151" s="37"/>
      <c r="B151" s="170"/>
      <c r="C151" s="171" t="s">
        <v>265</v>
      </c>
      <c r="D151" s="171" t="s">
        <v>137</v>
      </c>
      <c r="E151" s="172" t="s">
        <v>350</v>
      </c>
      <c r="F151" s="173" t="s">
        <v>351</v>
      </c>
      <c r="G151" s="174" t="s">
        <v>224</v>
      </c>
      <c r="H151" s="175">
        <v>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45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225</v>
      </c>
      <c r="AT151" s="182" t="s">
        <v>137</v>
      </c>
      <c r="AU151" s="182" t="s">
        <v>90</v>
      </c>
      <c r="AY151" s="18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88</v>
      </c>
      <c r="BK151" s="183">
        <f>ROUND(I151*H151,2)</f>
        <v>0</v>
      </c>
      <c r="BL151" s="18" t="s">
        <v>225</v>
      </c>
      <c r="BM151" s="182" t="s">
        <v>352</v>
      </c>
    </row>
    <row r="152" s="2" customFormat="1">
      <c r="A152" s="37"/>
      <c r="B152" s="38"/>
      <c r="C152" s="37"/>
      <c r="D152" s="184" t="s">
        <v>144</v>
      </c>
      <c r="E152" s="37"/>
      <c r="F152" s="185" t="s">
        <v>351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144</v>
      </c>
      <c r="AU152" s="18" t="s">
        <v>90</v>
      </c>
    </row>
    <row r="153" s="2" customFormat="1" ht="16.5" customHeight="1">
      <c r="A153" s="37"/>
      <c r="B153" s="170"/>
      <c r="C153" s="171" t="s">
        <v>272</v>
      </c>
      <c r="D153" s="171" t="s">
        <v>137</v>
      </c>
      <c r="E153" s="172" t="s">
        <v>353</v>
      </c>
      <c r="F153" s="173" t="s">
        <v>354</v>
      </c>
      <c r="G153" s="174" t="s">
        <v>224</v>
      </c>
      <c r="H153" s="175">
        <v>1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45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225</v>
      </c>
      <c r="AT153" s="182" t="s">
        <v>137</v>
      </c>
      <c r="AU153" s="182" t="s">
        <v>90</v>
      </c>
      <c r="AY153" s="18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88</v>
      </c>
      <c r="BK153" s="183">
        <f>ROUND(I153*H153,2)</f>
        <v>0</v>
      </c>
      <c r="BL153" s="18" t="s">
        <v>225</v>
      </c>
      <c r="BM153" s="182" t="s">
        <v>355</v>
      </c>
    </row>
    <row r="154" s="2" customFormat="1">
      <c r="A154" s="37"/>
      <c r="B154" s="38"/>
      <c r="C154" s="37"/>
      <c r="D154" s="184" t="s">
        <v>144</v>
      </c>
      <c r="E154" s="37"/>
      <c r="F154" s="185" t="s">
        <v>354</v>
      </c>
      <c r="G154" s="37"/>
      <c r="H154" s="37"/>
      <c r="I154" s="186"/>
      <c r="J154" s="37"/>
      <c r="K154" s="37"/>
      <c r="L154" s="38"/>
      <c r="M154" s="205"/>
      <c r="N154" s="206"/>
      <c r="O154" s="207"/>
      <c r="P154" s="207"/>
      <c r="Q154" s="207"/>
      <c r="R154" s="207"/>
      <c r="S154" s="207"/>
      <c r="T154" s="20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144</v>
      </c>
      <c r="AU154" s="18" t="s">
        <v>90</v>
      </c>
    </row>
    <row r="155" s="2" customFormat="1" ht="6.96" customHeight="1">
      <c r="A155" s="37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38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autoFilter ref="C121:K1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356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ROUND((SUM(BE118:BE156)),  2)</f>
        <v>0</v>
      </c>
      <c r="G33" s="37"/>
      <c r="H33" s="37"/>
      <c r="I33" s="127">
        <v>0.20999999999999999</v>
      </c>
      <c r="J33" s="126">
        <f>ROUND(((SUM(BE118:BE156))*I33),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ROUND((SUM(BF118:BF156)),  2)</f>
        <v>0</v>
      </c>
      <c r="G34" s="37"/>
      <c r="H34" s="37"/>
      <c r="I34" s="127">
        <v>0.14999999999999999</v>
      </c>
      <c r="J34" s="126">
        <f>ROUND(((SUM(BF118:BF156))*I34),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ROUND((SUM(BG118:BG156)),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ROUND((SUM(BH118:BH156)),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ROUND((SUM(BI118:BI156)),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K00 - EPS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357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358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119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Jinonice - stavební úpravy pro GHZ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107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K00 - EPS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Praha Jinonice</v>
      </c>
      <c r="G112" s="37"/>
      <c r="H112" s="37"/>
      <c r="I112" s="31" t="s">
        <v>22</v>
      </c>
      <c r="J112" s="68" t="str">
        <f>IF(J12="","",J12)</f>
        <v>22. 12. 2022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30</v>
      </c>
      <c r="J114" s="35" t="str">
        <f>E21</f>
        <v>VPÚ DECO Praha, a.s.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>QSB s.r.o.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120</v>
      </c>
      <c r="D117" s="150" t="s">
        <v>65</v>
      </c>
      <c r="E117" s="150" t="s">
        <v>61</v>
      </c>
      <c r="F117" s="150" t="s">
        <v>62</v>
      </c>
      <c r="G117" s="150" t="s">
        <v>121</v>
      </c>
      <c r="H117" s="150" t="s">
        <v>122</v>
      </c>
      <c r="I117" s="150" t="s">
        <v>123</v>
      </c>
      <c r="J117" s="150" t="s">
        <v>111</v>
      </c>
      <c r="K117" s="151" t="s">
        <v>124</v>
      </c>
      <c r="L117" s="152"/>
      <c r="M117" s="85" t="s">
        <v>1</v>
      </c>
      <c r="N117" s="86" t="s">
        <v>44</v>
      </c>
      <c r="O117" s="86" t="s">
        <v>125</v>
      </c>
      <c r="P117" s="86" t="s">
        <v>126</v>
      </c>
      <c r="Q117" s="86" t="s">
        <v>127</v>
      </c>
      <c r="R117" s="86" t="s">
        <v>128</v>
      </c>
      <c r="S117" s="86" t="s">
        <v>129</v>
      </c>
      <c r="T117" s="87" t="s">
        <v>130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131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79</v>
      </c>
      <c r="AU118" s="18" t="s">
        <v>113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79</v>
      </c>
      <c r="E119" s="159" t="s">
        <v>359</v>
      </c>
      <c r="F119" s="159" t="s">
        <v>359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90</v>
      </c>
      <c r="AT119" s="166" t="s">
        <v>79</v>
      </c>
      <c r="AU119" s="166" t="s">
        <v>80</v>
      </c>
      <c r="AY119" s="158" t="s">
        <v>134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79</v>
      </c>
      <c r="E120" s="168" t="s">
        <v>97</v>
      </c>
      <c r="F120" s="168" t="s">
        <v>360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SUM(P121:P156)</f>
        <v>0</v>
      </c>
      <c r="Q120" s="163"/>
      <c r="R120" s="164">
        <f>SUM(R121:R156)</f>
        <v>0</v>
      </c>
      <c r="S120" s="163"/>
      <c r="T120" s="165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90</v>
      </c>
      <c r="AT120" s="166" t="s">
        <v>79</v>
      </c>
      <c r="AU120" s="166" t="s">
        <v>88</v>
      </c>
      <c r="AY120" s="158" t="s">
        <v>134</v>
      </c>
      <c r="BK120" s="167">
        <f>SUM(BK121:BK156)</f>
        <v>0</v>
      </c>
    </row>
    <row r="121" s="2" customFormat="1" ht="16.5" customHeight="1">
      <c r="A121" s="37"/>
      <c r="B121" s="170"/>
      <c r="C121" s="171" t="s">
        <v>88</v>
      </c>
      <c r="D121" s="171" t="s">
        <v>137</v>
      </c>
      <c r="E121" s="172" t="s">
        <v>361</v>
      </c>
      <c r="F121" s="173" t="s">
        <v>362</v>
      </c>
      <c r="G121" s="174" t="s">
        <v>224</v>
      </c>
      <c r="H121" s="175">
        <v>1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45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285</v>
      </c>
      <c r="AT121" s="182" t="s">
        <v>137</v>
      </c>
      <c r="AU121" s="182" t="s">
        <v>90</v>
      </c>
      <c r="AY121" s="18" t="s">
        <v>134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88</v>
      </c>
      <c r="BK121" s="183">
        <f>ROUND(I121*H121,2)</f>
        <v>0</v>
      </c>
      <c r="BL121" s="18" t="s">
        <v>285</v>
      </c>
      <c r="BM121" s="182" t="s">
        <v>363</v>
      </c>
    </row>
    <row r="122" s="2" customFormat="1">
      <c r="A122" s="37"/>
      <c r="B122" s="38"/>
      <c r="C122" s="37"/>
      <c r="D122" s="184" t="s">
        <v>144</v>
      </c>
      <c r="E122" s="37"/>
      <c r="F122" s="185" t="s">
        <v>362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144</v>
      </c>
      <c r="AU122" s="18" t="s">
        <v>90</v>
      </c>
    </row>
    <row r="123" s="2" customFormat="1" ht="16.5" customHeight="1">
      <c r="A123" s="37"/>
      <c r="B123" s="170"/>
      <c r="C123" s="171" t="s">
        <v>90</v>
      </c>
      <c r="D123" s="171" t="s">
        <v>137</v>
      </c>
      <c r="E123" s="172" t="s">
        <v>364</v>
      </c>
      <c r="F123" s="173" t="s">
        <v>365</v>
      </c>
      <c r="G123" s="174" t="s">
        <v>224</v>
      </c>
      <c r="H123" s="175">
        <v>1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45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285</v>
      </c>
      <c r="AT123" s="182" t="s">
        <v>137</v>
      </c>
      <c r="AU123" s="182" t="s">
        <v>90</v>
      </c>
      <c r="AY123" s="18" t="s">
        <v>134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88</v>
      </c>
      <c r="BK123" s="183">
        <f>ROUND(I123*H123,2)</f>
        <v>0</v>
      </c>
      <c r="BL123" s="18" t="s">
        <v>285</v>
      </c>
      <c r="BM123" s="182" t="s">
        <v>366</v>
      </c>
    </row>
    <row r="124" s="2" customFormat="1">
      <c r="A124" s="37"/>
      <c r="B124" s="38"/>
      <c r="C124" s="37"/>
      <c r="D124" s="184" t="s">
        <v>144</v>
      </c>
      <c r="E124" s="37"/>
      <c r="F124" s="185" t="s">
        <v>365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144</v>
      </c>
      <c r="AU124" s="18" t="s">
        <v>90</v>
      </c>
    </row>
    <row r="125" s="2" customFormat="1" ht="16.5" customHeight="1">
      <c r="A125" s="37"/>
      <c r="B125" s="170"/>
      <c r="C125" s="171" t="s">
        <v>158</v>
      </c>
      <c r="D125" s="171" t="s">
        <v>137</v>
      </c>
      <c r="E125" s="172" t="s">
        <v>367</v>
      </c>
      <c r="F125" s="173" t="s">
        <v>368</v>
      </c>
      <c r="G125" s="174" t="s">
        <v>224</v>
      </c>
      <c r="H125" s="175">
        <v>8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45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285</v>
      </c>
      <c r="AT125" s="182" t="s">
        <v>137</v>
      </c>
      <c r="AU125" s="182" t="s">
        <v>90</v>
      </c>
      <c r="AY125" s="18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88</v>
      </c>
      <c r="BK125" s="183">
        <f>ROUND(I125*H125,2)</f>
        <v>0</v>
      </c>
      <c r="BL125" s="18" t="s">
        <v>285</v>
      </c>
      <c r="BM125" s="182" t="s">
        <v>369</v>
      </c>
    </row>
    <row r="126" s="2" customFormat="1">
      <c r="A126" s="37"/>
      <c r="B126" s="38"/>
      <c r="C126" s="37"/>
      <c r="D126" s="184" t="s">
        <v>144</v>
      </c>
      <c r="E126" s="37"/>
      <c r="F126" s="185" t="s">
        <v>368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144</v>
      </c>
      <c r="AU126" s="18" t="s">
        <v>90</v>
      </c>
    </row>
    <row r="127" s="2" customFormat="1" ht="16.5" customHeight="1">
      <c r="A127" s="37"/>
      <c r="B127" s="170"/>
      <c r="C127" s="171" t="s">
        <v>142</v>
      </c>
      <c r="D127" s="171" t="s">
        <v>137</v>
      </c>
      <c r="E127" s="172" t="s">
        <v>370</v>
      </c>
      <c r="F127" s="173" t="s">
        <v>371</v>
      </c>
      <c r="G127" s="174" t="s">
        <v>224</v>
      </c>
      <c r="H127" s="175">
        <v>8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45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285</v>
      </c>
      <c r="AT127" s="182" t="s">
        <v>137</v>
      </c>
      <c r="AU127" s="182" t="s">
        <v>90</v>
      </c>
      <c r="AY127" s="18" t="s">
        <v>134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88</v>
      </c>
      <c r="BK127" s="183">
        <f>ROUND(I127*H127,2)</f>
        <v>0</v>
      </c>
      <c r="BL127" s="18" t="s">
        <v>285</v>
      </c>
      <c r="BM127" s="182" t="s">
        <v>372</v>
      </c>
    </row>
    <row r="128" s="2" customFormat="1">
      <c r="A128" s="37"/>
      <c r="B128" s="38"/>
      <c r="C128" s="37"/>
      <c r="D128" s="184" t="s">
        <v>144</v>
      </c>
      <c r="E128" s="37"/>
      <c r="F128" s="185" t="s">
        <v>371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144</v>
      </c>
      <c r="AU128" s="18" t="s">
        <v>90</v>
      </c>
    </row>
    <row r="129" s="2" customFormat="1" ht="16.5" customHeight="1">
      <c r="A129" s="37"/>
      <c r="B129" s="170"/>
      <c r="C129" s="171" t="s">
        <v>170</v>
      </c>
      <c r="D129" s="171" t="s">
        <v>137</v>
      </c>
      <c r="E129" s="172" t="s">
        <v>373</v>
      </c>
      <c r="F129" s="173" t="s">
        <v>374</v>
      </c>
      <c r="G129" s="174" t="s">
        <v>288</v>
      </c>
      <c r="H129" s="175">
        <v>2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45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285</v>
      </c>
      <c r="AT129" s="182" t="s">
        <v>137</v>
      </c>
      <c r="AU129" s="182" t="s">
        <v>90</v>
      </c>
      <c r="AY129" s="18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88</v>
      </c>
      <c r="BK129" s="183">
        <f>ROUND(I129*H129,2)</f>
        <v>0</v>
      </c>
      <c r="BL129" s="18" t="s">
        <v>285</v>
      </c>
      <c r="BM129" s="182" t="s">
        <v>375</v>
      </c>
    </row>
    <row r="130" s="2" customFormat="1">
      <c r="A130" s="37"/>
      <c r="B130" s="38"/>
      <c r="C130" s="37"/>
      <c r="D130" s="184" t="s">
        <v>144</v>
      </c>
      <c r="E130" s="37"/>
      <c r="F130" s="185" t="s">
        <v>374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144</v>
      </c>
      <c r="AU130" s="18" t="s">
        <v>90</v>
      </c>
    </row>
    <row r="131" s="2" customFormat="1" ht="21.75" customHeight="1">
      <c r="A131" s="37"/>
      <c r="B131" s="170"/>
      <c r="C131" s="171" t="s">
        <v>135</v>
      </c>
      <c r="D131" s="171" t="s">
        <v>137</v>
      </c>
      <c r="E131" s="172" t="s">
        <v>376</v>
      </c>
      <c r="F131" s="173" t="s">
        <v>377</v>
      </c>
      <c r="G131" s="174" t="s">
        <v>288</v>
      </c>
      <c r="H131" s="175">
        <v>1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45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285</v>
      </c>
      <c r="AT131" s="182" t="s">
        <v>137</v>
      </c>
      <c r="AU131" s="182" t="s">
        <v>90</v>
      </c>
      <c r="AY131" s="18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88</v>
      </c>
      <c r="BK131" s="183">
        <f>ROUND(I131*H131,2)</f>
        <v>0</v>
      </c>
      <c r="BL131" s="18" t="s">
        <v>285</v>
      </c>
      <c r="BM131" s="182" t="s">
        <v>378</v>
      </c>
    </row>
    <row r="132" s="2" customFormat="1">
      <c r="A132" s="37"/>
      <c r="B132" s="38"/>
      <c r="C132" s="37"/>
      <c r="D132" s="184" t="s">
        <v>144</v>
      </c>
      <c r="E132" s="37"/>
      <c r="F132" s="185" t="s">
        <v>377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144</v>
      </c>
      <c r="AU132" s="18" t="s">
        <v>90</v>
      </c>
    </row>
    <row r="133" s="2" customFormat="1" ht="49.05" customHeight="1">
      <c r="A133" s="37"/>
      <c r="B133" s="170"/>
      <c r="C133" s="171" t="s">
        <v>184</v>
      </c>
      <c r="D133" s="171" t="s">
        <v>137</v>
      </c>
      <c r="E133" s="172" t="s">
        <v>379</v>
      </c>
      <c r="F133" s="173" t="s">
        <v>380</v>
      </c>
      <c r="G133" s="174" t="s">
        <v>140</v>
      </c>
      <c r="H133" s="175">
        <v>140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45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285</v>
      </c>
      <c r="AT133" s="182" t="s">
        <v>137</v>
      </c>
      <c r="AU133" s="182" t="s">
        <v>90</v>
      </c>
      <c r="AY133" s="18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3">
        <f>ROUND(I133*H133,2)</f>
        <v>0</v>
      </c>
      <c r="BL133" s="18" t="s">
        <v>285</v>
      </c>
      <c r="BM133" s="182" t="s">
        <v>381</v>
      </c>
    </row>
    <row r="134" s="2" customFormat="1">
      <c r="A134" s="37"/>
      <c r="B134" s="38"/>
      <c r="C134" s="37"/>
      <c r="D134" s="184" t="s">
        <v>144</v>
      </c>
      <c r="E134" s="37"/>
      <c r="F134" s="185" t="s">
        <v>380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144</v>
      </c>
      <c r="AU134" s="18" t="s">
        <v>90</v>
      </c>
    </row>
    <row r="135" s="2" customFormat="1" ht="49.05" customHeight="1">
      <c r="A135" s="37"/>
      <c r="B135" s="170"/>
      <c r="C135" s="171" t="s">
        <v>189</v>
      </c>
      <c r="D135" s="171" t="s">
        <v>137</v>
      </c>
      <c r="E135" s="172" t="s">
        <v>382</v>
      </c>
      <c r="F135" s="173" t="s">
        <v>380</v>
      </c>
      <c r="G135" s="174" t="s">
        <v>140</v>
      </c>
      <c r="H135" s="175">
        <v>280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45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285</v>
      </c>
      <c r="AT135" s="182" t="s">
        <v>137</v>
      </c>
      <c r="AU135" s="182" t="s">
        <v>90</v>
      </c>
      <c r="AY135" s="18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88</v>
      </c>
      <c r="BK135" s="183">
        <f>ROUND(I135*H135,2)</f>
        <v>0</v>
      </c>
      <c r="BL135" s="18" t="s">
        <v>285</v>
      </c>
      <c r="BM135" s="182" t="s">
        <v>383</v>
      </c>
    </row>
    <row r="136" s="2" customFormat="1">
      <c r="A136" s="37"/>
      <c r="B136" s="38"/>
      <c r="C136" s="37"/>
      <c r="D136" s="184" t="s">
        <v>144</v>
      </c>
      <c r="E136" s="37"/>
      <c r="F136" s="185" t="s">
        <v>380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144</v>
      </c>
      <c r="AU136" s="18" t="s">
        <v>90</v>
      </c>
    </row>
    <row r="137" s="2" customFormat="1" ht="24.15" customHeight="1">
      <c r="A137" s="37"/>
      <c r="B137" s="170"/>
      <c r="C137" s="171" t="s">
        <v>152</v>
      </c>
      <c r="D137" s="171" t="s">
        <v>137</v>
      </c>
      <c r="E137" s="172" t="s">
        <v>384</v>
      </c>
      <c r="F137" s="173" t="s">
        <v>385</v>
      </c>
      <c r="G137" s="174" t="s">
        <v>224</v>
      </c>
      <c r="H137" s="175">
        <v>940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45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285</v>
      </c>
      <c r="AT137" s="182" t="s">
        <v>137</v>
      </c>
      <c r="AU137" s="182" t="s">
        <v>90</v>
      </c>
      <c r="AY137" s="18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88</v>
      </c>
      <c r="BK137" s="183">
        <f>ROUND(I137*H137,2)</f>
        <v>0</v>
      </c>
      <c r="BL137" s="18" t="s">
        <v>285</v>
      </c>
      <c r="BM137" s="182" t="s">
        <v>386</v>
      </c>
    </row>
    <row r="138" s="2" customFormat="1">
      <c r="A138" s="37"/>
      <c r="B138" s="38"/>
      <c r="C138" s="37"/>
      <c r="D138" s="184" t="s">
        <v>144</v>
      </c>
      <c r="E138" s="37"/>
      <c r="F138" s="185" t="s">
        <v>385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144</v>
      </c>
      <c r="AU138" s="18" t="s">
        <v>90</v>
      </c>
    </row>
    <row r="139" s="2" customFormat="1" ht="24.15" customHeight="1">
      <c r="A139" s="37"/>
      <c r="B139" s="170"/>
      <c r="C139" s="171" t="s">
        <v>199</v>
      </c>
      <c r="D139" s="171" t="s">
        <v>137</v>
      </c>
      <c r="E139" s="172" t="s">
        <v>387</v>
      </c>
      <c r="F139" s="173" t="s">
        <v>388</v>
      </c>
      <c r="G139" s="174" t="s">
        <v>224</v>
      </c>
      <c r="H139" s="175">
        <v>470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45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285</v>
      </c>
      <c r="AT139" s="182" t="s">
        <v>137</v>
      </c>
      <c r="AU139" s="182" t="s">
        <v>90</v>
      </c>
      <c r="AY139" s="18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88</v>
      </c>
      <c r="BK139" s="183">
        <f>ROUND(I139*H139,2)</f>
        <v>0</v>
      </c>
      <c r="BL139" s="18" t="s">
        <v>285</v>
      </c>
      <c r="BM139" s="182" t="s">
        <v>389</v>
      </c>
    </row>
    <row r="140" s="2" customFormat="1">
      <c r="A140" s="37"/>
      <c r="B140" s="38"/>
      <c r="C140" s="37"/>
      <c r="D140" s="184" t="s">
        <v>144</v>
      </c>
      <c r="E140" s="37"/>
      <c r="F140" s="185" t="s">
        <v>388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144</v>
      </c>
      <c r="AU140" s="18" t="s">
        <v>90</v>
      </c>
    </row>
    <row r="141" s="2" customFormat="1" ht="24.15" customHeight="1">
      <c r="A141" s="37"/>
      <c r="B141" s="170"/>
      <c r="C141" s="171" t="s">
        <v>206</v>
      </c>
      <c r="D141" s="171" t="s">
        <v>137</v>
      </c>
      <c r="E141" s="172" t="s">
        <v>390</v>
      </c>
      <c r="F141" s="173" t="s">
        <v>391</v>
      </c>
      <c r="G141" s="174" t="s">
        <v>288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45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285</v>
      </c>
      <c r="AT141" s="182" t="s">
        <v>137</v>
      </c>
      <c r="AU141" s="182" t="s">
        <v>90</v>
      </c>
      <c r="AY141" s="18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88</v>
      </c>
      <c r="BK141" s="183">
        <f>ROUND(I141*H141,2)</f>
        <v>0</v>
      </c>
      <c r="BL141" s="18" t="s">
        <v>285</v>
      </c>
      <c r="BM141" s="182" t="s">
        <v>392</v>
      </c>
    </row>
    <row r="142" s="2" customFormat="1">
      <c r="A142" s="37"/>
      <c r="B142" s="38"/>
      <c r="C142" s="37"/>
      <c r="D142" s="184" t="s">
        <v>144</v>
      </c>
      <c r="E142" s="37"/>
      <c r="F142" s="185" t="s">
        <v>391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144</v>
      </c>
      <c r="AU142" s="18" t="s">
        <v>90</v>
      </c>
    </row>
    <row r="143" s="2" customFormat="1" ht="16.5" customHeight="1">
      <c r="A143" s="37"/>
      <c r="B143" s="170"/>
      <c r="C143" s="171" t="s">
        <v>265</v>
      </c>
      <c r="D143" s="171" t="s">
        <v>137</v>
      </c>
      <c r="E143" s="172" t="s">
        <v>393</v>
      </c>
      <c r="F143" s="173" t="s">
        <v>394</v>
      </c>
      <c r="G143" s="174" t="s">
        <v>288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45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285</v>
      </c>
      <c r="AT143" s="182" t="s">
        <v>137</v>
      </c>
      <c r="AU143" s="182" t="s">
        <v>90</v>
      </c>
      <c r="AY143" s="18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88</v>
      </c>
      <c r="BK143" s="183">
        <f>ROUND(I143*H143,2)</f>
        <v>0</v>
      </c>
      <c r="BL143" s="18" t="s">
        <v>285</v>
      </c>
      <c r="BM143" s="182" t="s">
        <v>395</v>
      </c>
    </row>
    <row r="144" s="2" customFormat="1">
      <c r="A144" s="37"/>
      <c r="B144" s="38"/>
      <c r="C144" s="37"/>
      <c r="D144" s="184" t="s">
        <v>144</v>
      </c>
      <c r="E144" s="37"/>
      <c r="F144" s="185" t="s">
        <v>394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144</v>
      </c>
      <c r="AU144" s="18" t="s">
        <v>90</v>
      </c>
    </row>
    <row r="145" s="2" customFormat="1" ht="24.15" customHeight="1">
      <c r="A145" s="37"/>
      <c r="B145" s="170"/>
      <c r="C145" s="171" t="s">
        <v>272</v>
      </c>
      <c r="D145" s="171" t="s">
        <v>137</v>
      </c>
      <c r="E145" s="172" t="s">
        <v>396</v>
      </c>
      <c r="F145" s="173" t="s">
        <v>397</v>
      </c>
      <c r="G145" s="174" t="s">
        <v>288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45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285</v>
      </c>
      <c r="AT145" s="182" t="s">
        <v>137</v>
      </c>
      <c r="AU145" s="182" t="s">
        <v>90</v>
      </c>
      <c r="AY145" s="18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88</v>
      </c>
      <c r="BK145" s="183">
        <f>ROUND(I145*H145,2)</f>
        <v>0</v>
      </c>
      <c r="BL145" s="18" t="s">
        <v>285</v>
      </c>
      <c r="BM145" s="182" t="s">
        <v>398</v>
      </c>
    </row>
    <row r="146" s="2" customFormat="1">
      <c r="A146" s="37"/>
      <c r="B146" s="38"/>
      <c r="C146" s="37"/>
      <c r="D146" s="184" t="s">
        <v>144</v>
      </c>
      <c r="E146" s="37"/>
      <c r="F146" s="185" t="s">
        <v>397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144</v>
      </c>
      <c r="AU146" s="18" t="s">
        <v>90</v>
      </c>
    </row>
    <row r="147" s="2" customFormat="1" ht="16.5" customHeight="1">
      <c r="A147" s="37"/>
      <c r="B147" s="170"/>
      <c r="C147" s="171" t="s">
        <v>276</v>
      </c>
      <c r="D147" s="171" t="s">
        <v>137</v>
      </c>
      <c r="E147" s="172" t="s">
        <v>399</v>
      </c>
      <c r="F147" s="173" t="s">
        <v>205</v>
      </c>
      <c r="G147" s="174" t="s">
        <v>288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45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285</v>
      </c>
      <c r="AT147" s="182" t="s">
        <v>137</v>
      </c>
      <c r="AU147" s="182" t="s">
        <v>90</v>
      </c>
      <c r="AY147" s="18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88</v>
      </c>
      <c r="BK147" s="183">
        <f>ROUND(I147*H147,2)</f>
        <v>0</v>
      </c>
      <c r="BL147" s="18" t="s">
        <v>285</v>
      </c>
      <c r="BM147" s="182" t="s">
        <v>400</v>
      </c>
    </row>
    <row r="148" s="2" customFormat="1">
      <c r="A148" s="37"/>
      <c r="B148" s="38"/>
      <c r="C148" s="37"/>
      <c r="D148" s="184" t="s">
        <v>144</v>
      </c>
      <c r="E148" s="37"/>
      <c r="F148" s="185" t="s">
        <v>205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144</v>
      </c>
      <c r="AU148" s="18" t="s">
        <v>90</v>
      </c>
    </row>
    <row r="149" s="2" customFormat="1" ht="16.5" customHeight="1">
      <c r="A149" s="37"/>
      <c r="B149" s="170"/>
      <c r="C149" s="171" t="s">
        <v>8</v>
      </c>
      <c r="D149" s="171" t="s">
        <v>137</v>
      </c>
      <c r="E149" s="172" t="s">
        <v>401</v>
      </c>
      <c r="F149" s="173" t="s">
        <v>402</v>
      </c>
      <c r="G149" s="174" t="s">
        <v>288</v>
      </c>
      <c r="H149" s="175">
        <v>1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45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285</v>
      </c>
      <c r="AT149" s="182" t="s">
        <v>137</v>
      </c>
      <c r="AU149" s="182" t="s">
        <v>90</v>
      </c>
      <c r="AY149" s="18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88</v>
      </c>
      <c r="BK149" s="183">
        <f>ROUND(I149*H149,2)</f>
        <v>0</v>
      </c>
      <c r="BL149" s="18" t="s">
        <v>285</v>
      </c>
      <c r="BM149" s="182" t="s">
        <v>403</v>
      </c>
    </row>
    <row r="150" s="2" customFormat="1">
      <c r="A150" s="37"/>
      <c r="B150" s="38"/>
      <c r="C150" s="37"/>
      <c r="D150" s="184" t="s">
        <v>144</v>
      </c>
      <c r="E150" s="37"/>
      <c r="F150" s="185" t="s">
        <v>402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144</v>
      </c>
      <c r="AU150" s="18" t="s">
        <v>90</v>
      </c>
    </row>
    <row r="151" s="2" customFormat="1" ht="16.5" customHeight="1">
      <c r="A151" s="37"/>
      <c r="B151" s="170"/>
      <c r="C151" s="171" t="s">
        <v>285</v>
      </c>
      <c r="D151" s="171" t="s">
        <v>137</v>
      </c>
      <c r="E151" s="172" t="s">
        <v>404</v>
      </c>
      <c r="F151" s="173" t="s">
        <v>405</v>
      </c>
      <c r="G151" s="174" t="s">
        <v>288</v>
      </c>
      <c r="H151" s="175">
        <v>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45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285</v>
      </c>
      <c r="AT151" s="182" t="s">
        <v>137</v>
      </c>
      <c r="AU151" s="182" t="s">
        <v>90</v>
      </c>
      <c r="AY151" s="18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88</v>
      </c>
      <c r="BK151" s="183">
        <f>ROUND(I151*H151,2)</f>
        <v>0</v>
      </c>
      <c r="BL151" s="18" t="s">
        <v>285</v>
      </c>
      <c r="BM151" s="182" t="s">
        <v>406</v>
      </c>
    </row>
    <row r="152" s="2" customFormat="1">
      <c r="A152" s="37"/>
      <c r="B152" s="38"/>
      <c r="C152" s="37"/>
      <c r="D152" s="184" t="s">
        <v>144</v>
      </c>
      <c r="E152" s="37"/>
      <c r="F152" s="185" t="s">
        <v>405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144</v>
      </c>
      <c r="AU152" s="18" t="s">
        <v>90</v>
      </c>
    </row>
    <row r="153" s="2" customFormat="1" ht="16.5" customHeight="1">
      <c r="A153" s="37"/>
      <c r="B153" s="170"/>
      <c r="C153" s="171" t="s">
        <v>292</v>
      </c>
      <c r="D153" s="171" t="s">
        <v>137</v>
      </c>
      <c r="E153" s="172" t="s">
        <v>407</v>
      </c>
      <c r="F153" s="173" t="s">
        <v>408</v>
      </c>
      <c r="G153" s="174" t="s">
        <v>288</v>
      </c>
      <c r="H153" s="175">
        <v>1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45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285</v>
      </c>
      <c r="AT153" s="182" t="s">
        <v>137</v>
      </c>
      <c r="AU153" s="182" t="s">
        <v>90</v>
      </c>
      <c r="AY153" s="18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88</v>
      </c>
      <c r="BK153" s="183">
        <f>ROUND(I153*H153,2)</f>
        <v>0</v>
      </c>
      <c r="BL153" s="18" t="s">
        <v>285</v>
      </c>
      <c r="BM153" s="182" t="s">
        <v>409</v>
      </c>
    </row>
    <row r="154" s="2" customFormat="1">
      <c r="A154" s="37"/>
      <c r="B154" s="38"/>
      <c r="C154" s="37"/>
      <c r="D154" s="184" t="s">
        <v>144</v>
      </c>
      <c r="E154" s="37"/>
      <c r="F154" s="185" t="s">
        <v>408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144</v>
      </c>
      <c r="AU154" s="18" t="s">
        <v>90</v>
      </c>
    </row>
    <row r="155" s="2" customFormat="1" ht="16.5" customHeight="1">
      <c r="A155" s="37"/>
      <c r="B155" s="170"/>
      <c r="C155" s="171" t="s">
        <v>296</v>
      </c>
      <c r="D155" s="171" t="s">
        <v>137</v>
      </c>
      <c r="E155" s="172" t="s">
        <v>410</v>
      </c>
      <c r="F155" s="173" t="s">
        <v>411</v>
      </c>
      <c r="G155" s="174" t="s">
        <v>288</v>
      </c>
      <c r="H155" s="175">
        <v>1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45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285</v>
      </c>
      <c r="AT155" s="182" t="s">
        <v>137</v>
      </c>
      <c r="AU155" s="182" t="s">
        <v>90</v>
      </c>
      <c r="AY155" s="18" t="s">
        <v>134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88</v>
      </c>
      <c r="BK155" s="183">
        <f>ROUND(I155*H155,2)</f>
        <v>0</v>
      </c>
      <c r="BL155" s="18" t="s">
        <v>285</v>
      </c>
      <c r="BM155" s="182" t="s">
        <v>412</v>
      </c>
    </row>
    <row r="156" s="2" customFormat="1">
      <c r="A156" s="37"/>
      <c r="B156" s="38"/>
      <c r="C156" s="37"/>
      <c r="D156" s="184" t="s">
        <v>144</v>
      </c>
      <c r="E156" s="37"/>
      <c r="F156" s="185" t="s">
        <v>411</v>
      </c>
      <c r="G156" s="37"/>
      <c r="H156" s="37"/>
      <c r="I156" s="186"/>
      <c r="J156" s="37"/>
      <c r="K156" s="37"/>
      <c r="L156" s="38"/>
      <c r="M156" s="205"/>
      <c r="N156" s="206"/>
      <c r="O156" s="207"/>
      <c r="P156" s="207"/>
      <c r="Q156" s="207"/>
      <c r="R156" s="207"/>
      <c r="S156" s="207"/>
      <c r="T156" s="20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144</v>
      </c>
      <c r="AU156" s="18" t="s">
        <v>90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413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ROUND((SUM(BE125:BE194)),  2)</f>
        <v>0</v>
      </c>
      <c r="G33" s="37"/>
      <c r="H33" s="37"/>
      <c r="I33" s="127">
        <v>0.20999999999999999</v>
      </c>
      <c r="J33" s="126">
        <f>ROUND(((SUM(BE125:BE194))*I33),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ROUND((SUM(BF125:BF194)),  2)</f>
        <v>0</v>
      </c>
      <c r="G34" s="37"/>
      <c r="H34" s="37"/>
      <c r="I34" s="127">
        <v>0.14999999999999999</v>
      </c>
      <c r="J34" s="126">
        <f>ROUND(((SUM(BF125:BF194))*I34),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ROUND((SUM(BG125:BG194)),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ROUND((SUM(BH125:BH194)),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ROUND((SUM(BI125:BI194)),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L00 - Meření a regulace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414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415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43"/>
      <c r="C99" s="10"/>
      <c r="D99" s="144" t="s">
        <v>416</v>
      </c>
      <c r="E99" s="145"/>
      <c r="F99" s="145"/>
      <c r="G99" s="145"/>
      <c r="H99" s="145"/>
      <c r="I99" s="145"/>
      <c r="J99" s="146">
        <f>J128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43"/>
      <c r="C100" s="10"/>
      <c r="D100" s="144" t="s">
        <v>417</v>
      </c>
      <c r="E100" s="145"/>
      <c r="F100" s="145"/>
      <c r="G100" s="145"/>
      <c r="H100" s="145"/>
      <c r="I100" s="145"/>
      <c r="J100" s="146">
        <f>J143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3"/>
      <c r="C101" s="10"/>
      <c r="D101" s="144" t="s">
        <v>418</v>
      </c>
      <c r="E101" s="145"/>
      <c r="F101" s="145"/>
      <c r="G101" s="145"/>
      <c r="H101" s="145"/>
      <c r="I101" s="145"/>
      <c r="J101" s="146">
        <f>J150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43"/>
      <c r="C102" s="10"/>
      <c r="D102" s="144" t="s">
        <v>419</v>
      </c>
      <c r="E102" s="145"/>
      <c r="F102" s="145"/>
      <c r="G102" s="145"/>
      <c r="H102" s="145"/>
      <c r="I102" s="145"/>
      <c r="J102" s="146">
        <f>J151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43"/>
      <c r="C103" s="10"/>
      <c r="D103" s="144" t="s">
        <v>420</v>
      </c>
      <c r="E103" s="145"/>
      <c r="F103" s="145"/>
      <c r="G103" s="145"/>
      <c r="H103" s="145"/>
      <c r="I103" s="145"/>
      <c r="J103" s="146">
        <f>J160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43"/>
      <c r="C104" s="10"/>
      <c r="D104" s="144" t="s">
        <v>421</v>
      </c>
      <c r="E104" s="145"/>
      <c r="F104" s="145"/>
      <c r="G104" s="145"/>
      <c r="H104" s="145"/>
      <c r="I104" s="145"/>
      <c r="J104" s="146">
        <f>J165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43"/>
      <c r="C105" s="10"/>
      <c r="D105" s="144" t="s">
        <v>422</v>
      </c>
      <c r="E105" s="145"/>
      <c r="F105" s="145"/>
      <c r="G105" s="145"/>
      <c r="H105" s="145"/>
      <c r="I105" s="145"/>
      <c r="J105" s="146">
        <f>J180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119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Jinonice - stavební úpravy pro GHZ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107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L00 - Meření a regulace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>Praha Jinonice</v>
      </c>
      <c r="G119" s="37"/>
      <c r="H119" s="37"/>
      <c r="I119" s="31" t="s">
        <v>22</v>
      </c>
      <c r="J119" s="68" t="str">
        <f>IF(J12="","",J12)</f>
        <v>22. 12. 2022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30</v>
      </c>
      <c r="J121" s="35" t="str">
        <f>E21</f>
        <v>VPÚ DECO Praha, a.s.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IF(E18="","",E18)</f>
        <v>Vyplň údaj</v>
      </c>
      <c r="G122" s="37"/>
      <c r="H122" s="37"/>
      <c r="I122" s="31" t="s">
        <v>35</v>
      </c>
      <c r="J122" s="35" t="str">
        <f>E24</f>
        <v>QSB s.r.o.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120</v>
      </c>
      <c r="D124" s="150" t="s">
        <v>65</v>
      </c>
      <c r="E124" s="150" t="s">
        <v>61</v>
      </c>
      <c r="F124" s="150" t="s">
        <v>62</v>
      </c>
      <c r="G124" s="150" t="s">
        <v>121</v>
      </c>
      <c r="H124" s="150" t="s">
        <v>122</v>
      </c>
      <c r="I124" s="150" t="s">
        <v>123</v>
      </c>
      <c r="J124" s="150" t="s">
        <v>111</v>
      </c>
      <c r="K124" s="151" t="s">
        <v>124</v>
      </c>
      <c r="L124" s="152"/>
      <c r="M124" s="85" t="s">
        <v>1</v>
      </c>
      <c r="N124" s="86" t="s">
        <v>44</v>
      </c>
      <c r="O124" s="86" t="s">
        <v>125</v>
      </c>
      <c r="P124" s="86" t="s">
        <v>126</v>
      </c>
      <c r="Q124" s="86" t="s">
        <v>127</v>
      </c>
      <c r="R124" s="86" t="s">
        <v>128</v>
      </c>
      <c r="S124" s="86" t="s">
        <v>129</v>
      </c>
      <c r="T124" s="87" t="s">
        <v>130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131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</f>
        <v>0</v>
      </c>
      <c r="Q125" s="89"/>
      <c r="R125" s="154">
        <f>R126</f>
        <v>0</v>
      </c>
      <c r="S125" s="89"/>
      <c r="T125" s="155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79</v>
      </c>
      <c r="AU125" s="18" t="s">
        <v>113</v>
      </c>
      <c r="BK125" s="156">
        <f>BK126</f>
        <v>0</v>
      </c>
    </row>
    <row r="126" s="12" customFormat="1" ht="25.92" customHeight="1">
      <c r="A126" s="12"/>
      <c r="B126" s="157"/>
      <c r="C126" s="12"/>
      <c r="D126" s="158" t="s">
        <v>79</v>
      </c>
      <c r="E126" s="159" t="s">
        <v>423</v>
      </c>
      <c r="F126" s="159" t="s">
        <v>423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</f>
        <v>0</v>
      </c>
      <c r="Q126" s="163"/>
      <c r="R126" s="164">
        <f>R127</f>
        <v>0</v>
      </c>
      <c r="S126" s="163"/>
      <c r="T126" s="165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158</v>
      </c>
      <c r="AT126" s="166" t="s">
        <v>79</v>
      </c>
      <c r="AU126" s="166" t="s">
        <v>80</v>
      </c>
      <c r="AY126" s="158" t="s">
        <v>134</v>
      </c>
      <c r="BK126" s="167">
        <f>BK127</f>
        <v>0</v>
      </c>
    </row>
    <row r="127" s="12" customFormat="1" ht="22.8" customHeight="1">
      <c r="A127" s="12"/>
      <c r="B127" s="157"/>
      <c r="C127" s="12"/>
      <c r="D127" s="158" t="s">
        <v>79</v>
      </c>
      <c r="E127" s="168" t="s">
        <v>100</v>
      </c>
      <c r="F127" s="168" t="s">
        <v>101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P128+P143+P150</f>
        <v>0</v>
      </c>
      <c r="Q127" s="163"/>
      <c r="R127" s="164">
        <f>R128+R143+R150</f>
        <v>0</v>
      </c>
      <c r="S127" s="163"/>
      <c r="T127" s="165">
        <f>T128+T143+T150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158</v>
      </c>
      <c r="AT127" s="166" t="s">
        <v>79</v>
      </c>
      <c r="AU127" s="166" t="s">
        <v>88</v>
      </c>
      <c r="AY127" s="158" t="s">
        <v>134</v>
      </c>
      <c r="BK127" s="167">
        <f>BK128+BK143+BK150</f>
        <v>0</v>
      </c>
    </row>
    <row r="128" s="12" customFormat="1" ht="20.88" customHeight="1">
      <c r="A128" s="12"/>
      <c r="B128" s="157"/>
      <c r="C128" s="12"/>
      <c r="D128" s="158" t="s">
        <v>79</v>
      </c>
      <c r="E128" s="168" t="s">
        <v>424</v>
      </c>
      <c r="F128" s="168" t="s">
        <v>425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SUM(P129:P142)</f>
        <v>0</v>
      </c>
      <c r="Q128" s="163"/>
      <c r="R128" s="164">
        <f>SUM(R129:R142)</f>
        <v>0</v>
      </c>
      <c r="S128" s="163"/>
      <c r="T128" s="165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158</v>
      </c>
      <c r="AT128" s="166" t="s">
        <v>79</v>
      </c>
      <c r="AU128" s="166" t="s">
        <v>90</v>
      </c>
      <c r="AY128" s="158" t="s">
        <v>134</v>
      </c>
      <c r="BK128" s="167">
        <f>SUM(BK129:BK142)</f>
        <v>0</v>
      </c>
    </row>
    <row r="129" s="2" customFormat="1" ht="16.5" customHeight="1">
      <c r="A129" s="37"/>
      <c r="B129" s="170"/>
      <c r="C129" s="171" t="s">
        <v>88</v>
      </c>
      <c r="D129" s="171" t="s">
        <v>137</v>
      </c>
      <c r="E129" s="172" t="s">
        <v>426</v>
      </c>
      <c r="F129" s="173" t="s">
        <v>427</v>
      </c>
      <c r="G129" s="174" t="s">
        <v>140</v>
      </c>
      <c r="H129" s="175">
        <v>100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45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225</v>
      </c>
      <c r="AT129" s="182" t="s">
        <v>137</v>
      </c>
      <c r="AU129" s="182" t="s">
        <v>158</v>
      </c>
      <c r="AY129" s="18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88</v>
      </c>
      <c r="BK129" s="183">
        <f>ROUND(I129*H129,2)</f>
        <v>0</v>
      </c>
      <c r="BL129" s="18" t="s">
        <v>225</v>
      </c>
      <c r="BM129" s="182" t="s">
        <v>428</v>
      </c>
    </row>
    <row r="130" s="2" customFormat="1">
      <c r="A130" s="37"/>
      <c r="B130" s="38"/>
      <c r="C130" s="37"/>
      <c r="D130" s="184" t="s">
        <v>144</v>
      </c>
      <c r="E130" s="37"/>
      <c r="F130" s="185" t="s">
        <v>427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144</v>
      </c>
      <c r="AU130" s="18" t="s">
        <v>158</v>
      </c>
    </row>
    <row r="131" s="2" customFormat="1" ht="16.5" customHeight="1">
      <c r="A131" s="37"/>
      <c r="B131" s="170"/>
      <c r="C131" s="171" t="s">
        <v>90</v>
      </c>
      <c r="D131" s="171" t="s">
        <v>137</v>
      </c>
      <c r="E131" s="172" t="s">
        <v>429</v>
      </c>
      <c r="F131" s="173" t="s">
        <v>430</v>
      </c>
      <c r="G131" s="174" t="s">
        <v>140</v>
      </c>
      <c r="H131" s="175">
        <v>150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45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225</v>
      </c>
      <c r="AT131" s="182" t="s">
        <v>137</v>
      </c>
      <c r="AU131" s="182" t="s">
        <v>158</v>
      </c>
      <c r="AY131" s="18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88</v>
      </c>
      <c r="BK131" s="183">
        <f>ROUND(I131*H131,2)</f>
        <v>0</v>
      </c>
      <c r="BL131" s="18" t="s">
        <v>225</v>
      </c>
      <c r="BM131" s="182" t="s">
        <v>431</v>
      </c>
    </row>
    <row r="132" s="2" customFormat="1">
      <c r="A132" s="37"/>
      <c r="B132" s="38"/>
      <c r="C132" s="37"/>
      <c r="D132" s="184" t="s">
        <v>144</v>
      </c>
      <c r="E132" s="37"/>
      <c r="F132" s="185" t="s">
        <v>430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144</v>
      </c>
      <c r="AU132" s="18" t="s">
        <v>158</v>
      </c>
    </row>
    <row r="133" s="2" customFormat="1" ht="16.5" customHeight="1">
      <c r="A133" s="37"/>
      <c r="B133" s="170"/>
      <c r="C133" s="171" t="s">
        <v>158</v>
      </c>
      <c r="D133" s="171" t="s">
        <v>137</v>
      </c>
      <c r="E133" s="172" t="s">
        <v>432</v>
      </c>
      <c r="F133" s="173" t="s">
        <v>433</v>
      </c>
      <c r="G133" s="174" t="s">
        <v>140</v>
      </c>
      <c r="H133" s="175">
        <v>30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45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225</v>
      </c>
      <c r="AT133" s="182" t="s">
        <v>137</v>
      </c>
      <c r="AU133" s="182" t="s">
        <v>158</v>
      </c>
      <c r="AY133" s="18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3">
        <f>ROUND(I133*H133,2)</f>
        <v>0</v>
      </c>
      <c r="BL133" s="18" t="s">
        <v>225</v>
      </c>
      <c r="BM133" s="182" t="s">
        <v>434</v>
      </c>
    </row>
    <row r="134" s="2" customFormat="1">
      <c r="A134" s="37"/>
      <c r="B134" s="38"/>
      <c r="C134" s="37"/>
      <c r="D134" s="184" t="s">
        <v>144</v>
      </c>
      <c r="E134" s="37"/>
      <c r="F134" s="185" t="s">
        <v>433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144</v>
      </c>
      <c r="AU134" s="18" t="s">
        <v>158</v>
      </c>
    </row>
    <row r="135" s="2" customFormat="1" ht="16.5" customHeight="1">
      <c r="A135" s="37"/>
      <c r="B135" s="170"/>
      <c r="C135" s="171" t="s">
        <v>142</v>
      </c>
      <c r="D135" s="171" t="s">
        <v>137</v>
      </c>
      <c r="E135" s="172" t="s">
        <v>435</v>
      </c>
      <c r="F135" s="173" t="s">
        <v>436</v>
      </c>
      <c r="G135" s="174" t="s">
        <v>140</v>
      </c>
      <c r="H135" s="175">
        <v>0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45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225</v>
      </c>
      <c r="AT135" s="182" t="s">
        <v>137</v>
      </c>
      <c r="AU135" s="182" t="s">
        <v>158</v>
      </c>
      <c r="AY135" s="18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88</v>
      </c>
      <c r="BK135" s="183">
        <f>ROUND(I135*H135,2)</f>
        <v>0</v>
      </c>
      <c r="BL135" s="18" t="s">
        <v>225</v>
      </c>
      <c r="BM135" s="182" t="s">
        <v>437</v>
      </c>
    </row>
    <row r="136" s="2" customFormat="1">
      <c r="A136" s="37"/>
      <c r="B136" s="38"/>
      <c r="C136" s="37"/>
      <c r="D136" s="184" t="s">
        <v>144</v>
      </c>
      <c r="E136" s="37"/>
      <c r="F136" s="185" t="s">
        <v>436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144</v>
      </c>
      <c r="AU136" s="18" t="s">
        <v>158</v>
      </c>
    </row>
    <row r="137" s="2" customFormat="1" ht="24.15" customHeight="1">
      <c r="A137" s="37"/>
      <c r="B137" s="170"/>
      <c r="C137" s="171" t="s">
        <v>170</v>
      </c>
      <c r="D137" s="171" t="s">
        <v>137</v>
      </c>
      <c r="E137" s="172" t="s">
        <v>438</v>
      </c>
      <c r="F137" s="173" t="s">
        <v>439</v>
      </c>
      <c r="G137" s="174" t="s">
        <v>140</v>
      </c>
      <c r="H137" s="175">
        <v>50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45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225</v>
      </c>
      <c r="AT137" s="182" t="s">
        <v>137</v>
      </c>
      <c r="AU137" s="182" t="s">
        <v>158</v>
      </c>
      <c r="AY137" s="18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88</v>
      </c>
      <c r="BK137" s="183">
        <f>ROUND(I137*H137,2)</f>
        <v>0</v>
      </c>
      <c r="BL137" s="18" t="s">
        <v>225</v>
      </c>
      <c r="BM137" s="182" t="s">
        <v>440</v>
      </c>
    </row>
    <row r="138" s="2" customFormat="1">
      <c r="A138" s="37"/>
      <c r="B138" s="38"/>
      <c r="C138" s="37"/>
      <c r="D138" s="184" t="s">
        <v>144</v>
      </c>
      <c r="E138" s="37"/>
      <c r="F138" s="185" t="s">
        <v>439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144</v>
      </c>
      <c r="AU138" s="18" t="s">
        <v>158</v>
      </c>
    </row>
    <row r="139" s="2" customFormat="1" ht="16.5" customHeight="1">
      <c r="A139" s="37"/>
      <c r="B139" s="170"/>
      <c r="C139" s="171" t="s">
        <v>135</v>
      </c>
      <c r="D139" s="171" t="s">
        <v>137</v>
      </c>
      <c r="E139" s="172" t="s">
        <v>441</v>
      </c>
      <c r="F139" s="173" t="s">
        <v>442</v>
      </c>
      <c r="G139" s="174" t="s">
        <v>140</v>
      </c>
      <c r="H139" s="175">
        <v>40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45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225</v>
      </c>
      <c r="AT139" s="182" t="s">
        <v>137</v>
      </c>
      <c r="AU139" s="182" t="s">
        <v>158</v>
      </c>
      <c r="AY139" s="18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88</v>
      </c>
      <c r="BK139" s="183">
        <f>ROUND(I139*H139,2)</f>
        <v>0</v>
      </c>
      <c r="BL139" s="18" t="s">
        <v>225</v>
      </c>
      <c r="BM139" s="182" t="s">
        <v>443</v>
      </c>
    </row>
    <row r="140" s="2" customFormat="1">
      <c r="A140" s="37"/>
      <c r="B140" s="38"/>
      <c r="C140" s="37"/>
      <c r="D140" s="184" t="s">
        <v>144</v>
      </c>
      <c r="E140" s="37"/>
      <c r="F140" s="185" t="s">
        <v>442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144</v>
      </c>
      <c r="AU140" s="18" t="s">
        <v>158</v>
      </c>
    </row>
    <row r="141" s="2" customFormat="1" ht="16.5" customHeight="1">
      <c r="A141" s="37"/>
      <c r="B141" s="170"/>
      <c r="C141" s="171" t="s">
        <v>184</v>
      </c>
      <c r="D141" s="171" t="s">
        <v>137</v>
      </c>
      <c r="E141" s="172" t="s">
        <v>444</v>
      </c>
      <c r="F141" s="173" t="s">
        <v>445</v>
      </c>
      <c r="G141" s="174" t="s">
        <v>140</v>
      </c>
      <c r="H141" s="175">
        <v>5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45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225</v>
      </c>
      <c r="AT141" s="182" t="s">
        <v>137</v>
      </c>
      <c r="AU141" s="182" t="s">
        <v>158</v>
      </c>
      <c r="AY141" s="18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88</v>
      </c>
      <c r="BK141" s="183">
        <f>ROUND(I141*H141,2)</f>
        <v>0</v>
      </c>
      <c r="BL141" s="18" t="s">
        <v>225</v>
      </c>
      <c r="BM141" s="182" t="s">
        <v>446</v>
      </c>
    </row>
    <row r="142" s="2" customFormat="1">
      <c r="A142" s="37"/>
      <c r="B142" s="38"/>
      <c r="C142" s="37"/>
      <c r="D142" s="184" t="s">
        <v>144</v>
      </c>
      <c r="E142" s="37"/>
      <c r="F142" s="185" t="s">
        <v>445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144</v>
      </c>
      <c r="AU142" s="18" t="s">
        <v>158</v>
      </c>
    </row>
    <row r="143" s="12" customFormat="1" ht="20.88" customHeight="1">
      <c r="A143" s="12"/>
      <c r="B143" s="157"/>
      <c r="C143" s="12"/>
      <c r="D143" s="158" t="s">
        <v>79</v>
      </c>
      <c r="E143" s="168" t="s">
        <v>447</v>
      </c>
      <c r="F143" s="168" t="s">
        <v>448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SUM(P144:P149)</f>
        <v>0</v>
      </c>
      <c r="Q143" s="163"/>
      <c r="R143" s="164">
        <f>SUM(R144:R149)</f>
        <v>0</v>
      </c>
      <c r="S143" s="163"/>
      <c r="T143" s="165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158</v>
      </c>
      <c r="AT143" s="166" t="s">
        <v>79</v>
      </c>
      <c r="AU143" s="166" t="s">
        <v>90</v>
      </c>
      <c r="AY143" s="158" t="s">
        <v>134</v>
      </c>
      <c r="BK143" s="167">
        <f>SUM(BK144:BK149)</f>
        <v>0</v>
      </c>
    </row>
    <row r="144" s="2" customFormat="1" ht="24.15" customHeight="1">
      <c r="A144" s="37"/>
      <c r="B144" s="170"/>
      <c r="C144" s="171" t="s">
        <v>189</v>
      </c>
      <c r="D144" s="171" t="s">
        <v>137</v>
      </c>
      <c r="E144" s="172" t="s">
        <v>449</v>
      </c>
      <c r="F144" s="173" t="s">
        <v>450</v>
      </c>
      <c r="G144" s="174" t="s">
        <v>224</v>
      </c>
      <c r="H144" s="175">
        <v>15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45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225</v>
      </c>
      <c r="AT144" s="182" t="s">
        <v>137</v>
      </c>
      <c r="AU144" s="182" t="s">
        <v>158</v>
      </c>
      <c r="AY144" s="18" t="s">
        <v>134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88</v>
      </c>
      <c r="BK144" s="183">
        <f>ROUND(I144*H144,2)</f>
        <v>0</v>
      </c>
      <c r="BL144" s="18" t="s">
        <v>225</v>
      </c>
      <c r="BM144" s="182" t="s">
        <v>451</v>
      </c>
    </row>
    <row r="145" s="2" customFormat="1">
      <c r="A145" s="37"/>
      <c r="B145" s="38"/>
      <c r="C145" s="37"/>
      <c r="D145" s="184" t="s">
        <v>144</v>
      </c>
      <c r="E145" s="37"/>
      <c r="F145" s="185" t="s">
        <v>450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144</v>
      </c>
      <c r="AU145" s="18" t="s">
        <v>158</v>
      </c>
    </row>
    <row r="146" s="2" customFormat="1" ht="16.5" customHeight="1">
      <c r="A146" s="37"/>
      <c r="B146" s="170"/>
      <c r="C146" s="171" t="s">
        <v>152</v>
      </c>
      <c r="D146" s="171" t="s">
        <v>137</v>
      </c>
      <c r="E146" s="172" t="s">
        <v>452</v>
      </c>
      <c r="F146" s="173" t="s">
        <v>453</v>
      </c>
      <c r="G146" s="174" t="s">
        <v>288</v>
      </c>
      <c r="H146" s="175">
        <v>1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45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225</v>
      </c>
      <c r="AT146" s="182" t="s">
        <v>137</v>
      </c>
      <c r="AU146" s="182" t="s">
        <v>158</v>
      </c>
      <c r="AY146" s="18" t="s">
        <v>134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88</v>
      </c>
      <c r="BK146" s="183">
        <f>ROUND(I146*H146,2)</f>
        <v>0</v>
      </c>
      <c r="BL146" s="18" t="s">
        <v>225</v>
      </c>
      <c r="BM146" s="182" t="s">
        <v>454</v>
      </c>
    </row>
    <row r="147" s="2" customFormat="1">
      <c r="A147" s="37"/>
      <c r="B147" s="38"/>
      <c r="C147" s="37"/>
      <c r="D147" s="184" t="s">
        <v>144</v>
      </c>
      <c r="E147" s="37"/>
      <c r="F147" s="185" t="s">
        <v>453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144</v>
      </c>
      <c r="AU147" s="18" t="s">
        <v>158</v>
      </c>
    </row>
    <row r="148" s="2" customFormat="1" ht="16.5" customHeight="1">
      <c r="A148" s="37"/>
      <c r="B148" s="170"/>
      <c r="C148" s="171" t="s">
        <v>199</v>
      </c>
      <c r="D148" s="171" t="s">
        <v>137</v>
      </c>
      <c r="E148" s="172" t="s">
        <v>455</v>
      </c>
      <c r="F148" s="173" t="s">
        <v>456</v>
      </c>
      <c r="G148" s="174" t="s">
        <v>288</v>
      </c>
      <c r="H148" s="175">
        <v>1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45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225</v>
      </c>
      <c r="AT148" s="182" t="s">
        <v>137</v>
      </c>
      <c r="AU148" s="182" t="s">
        <v>158</v>
      </c>
      <c r="AY148" s="18" t="s">
        <v>134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88</v>
      </c>
      <c r="BK148" s="183">
        <f>ROUND(I148*H148,2)</f>
        <v>0</v>
      </c>
      <c r="BL148" s="18" t="s">
        <v>225</v>
      </c>
      <c r="BM148" s="182" t="s">
        <v>457</v>
      </c>
    </row>
    <row r="149" s="2" customFormat="1">
      <c r="A149" s="37"/>
      <c r="B149" s="38"/>
      <c r="C149" s="37"/>
      <c r="D149" s="184" t="s">
        <v>144</v>
      </c>
      <c r="E149" s="37"/>
      <c r="F149" s="185" t="s">
        <v>456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144</v>
      </c>
      <c r="AU149" s="18" t="s">
        <v>158</v>
      </c>
    </row>
    <row r="150" s="12" customFormat="1" ht="20.88" customHeight="1">
      <c r="A150" s="12"/>
      <c r="B150" s="157"/>
      <c r="C150" s="12"/>
      <c r="D150" s="158" t="s">
        <v>79</v>
      </c>
      <c r="E150" s="168" t="s">
        <v>458</v>
      </c>
      <c r="F150" s="168" t="s">
        <v>459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P151+P160+P165+P180</f>
        <v>0</v>
      </c>
      <c r="Q150" s="163"/>
      <c r="R150" s="164">
        <f>R151+R160+R165+R180</f>
        <v>0</v>
      </c>
      <c r="S150" s="163"/>
      <c r="T150" s="165">
        <f>T151+T160+T165+T180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158</v>
      </c>
      <c r="AT150" s="166" t="s">
        <v>79</v>
      </c>
      <c r="AU150" s="166" t="s">
        <v>90</v>
      </c>
      <c r="AY150" s="158" t="s">
        <v>134</v>
      </c>
      <c r="BK150" s="167">
        <f>BK151+BK160+BK165+BK180</f>
        <v>0</v>
      </c>
    </row>
    <row r="151" s="15" customFormat="1" ht="20.88" customHeight="1">
      <c r="A151" s="15"/>
      <c r="B151" s="209"/>
      <c r="C151" s="15"/>
      <c r="D151" s="210" t="s">
        <v>79</v>
      </c>
      <c r="E151" s="210" t="s">
        <v>460</v>
      </c>
      <c r="F151" s="210" t="s">
        <v>461</v>
      </c>
      <c r="G151" s="15"/>
      <c r="H151" s="15"/>
      <c r="I151" s="211"/>
      <c r="J151" s="212">
        <f>BK151</f>
        <v>0</v>
      </c>
      <c r="K151" s="15"/>
      <c r="L151" s="209"/>
      <c r="M151" s="213"/>
      <c r="N151" s="214"/>
      <c r="O151" s="214"/>
      <c r="P151" s="215">
        <f>SUM(P152:P159)</f>
        <v>0</v>
      </c>
      <c r="Q151" s="214"/>
      <c r="R151" s="215">
        <f>SUM(R152:R159)</f>
        <v>0</v>
      </c>
      <c r="S151" s="214"/>
      <c r="T151" s="216">
        <f>SUM(T152:T159)</f>
        <v>0</v>
      </c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R151" s="210" t="s">
        <v>158</v>
      </c>
      <c r="AT151" s="217" t="s">
        <v>79</v>
      </c>
      <c r="AU151" s="217" t="s">
        <v>158</v>
      </c>
      <c r="AY151" s="210" t="s">
        <v>134</v>
      </c>
      <c r="BK151" s="218">
        <f>SUM(BK152:BK159)</f>
        <v>0</v>
      </c>
    </row>
    <row r="152" s="2" customFormat="1" ht="24.15" customHeight="1">
      <c r="A152" s="37"/>
      <c r="B152" s="170"/>
      <c r="C152" s="171" t="s">
        <v>206</v>
      </c>
      <c r="D152" s="171" t="s">
        <v>137</v>
      </c>
      <c r="E152" s="172" t="s">
        <v>462</v>
      </c>
      <c r="F152" s="173" t="s">
        <v>463</v>
      </c>
      <c r="G152" s="174" t="s">
        <v>224</v>
      </c>
      <c r="H152" s="175">
        <v>5</v>
      </c>
      <c r="I152" s="176"/>
      <c r="J152" s="177">
        <f>ROUND(I152*H152,2)</f>
        <v>0</v>
      </c>
      <c r="K152" s="173" t="s">
        <v>1</v>
      </c>
      <c r="L152" s="38"/>
      <c r="M152" s="178" t="s">
        <v>1</v>
      </c>
      <c r="N152" s="179" t="s">
        <v>45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225</v>
      </c>
      <c r="AT152" s="182" t="s">
        <v>137</v>
      </c>
      <c r="AU152" s="182" t="s">
        <v>142</v>
      </c>
      <c r="AY152" s="18" t="s">
        <v>134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88</v>
      </c>
      <c r="BK152" s="183">
        <f>ROUND(I152*H152,2)</f>
        <v>0</v>
      </c>
      <c r="BL152" s="18" t="s">
        <v>225</v>
      </c>
      <c r="BM152" s="182" t="s">
        <v>464</v>
      </c>
    </row>
    <row r="153" s="2" customFormat="1">
      <c r="A153" s="37"/>
      <c r="B153" s="38"/>
      <c r="C153" s="37"/>
      <c r="D153" s="184" t="s">
        <v>144</v>
      </c>
      <c r="E153" s="37"/>
      <c r="F153" s="185" t="s">
        <v>463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144</v>
      </c>
      <c r="AU153" s="18" t="s">
        <v>142</v>
      </c>
    </row>
    <row r="154" s="2" customFormat="1" ht="24.15" customHeight="1">
      <c r="A154" s="37"/>
      <c r="B154" s="170"/>
      <c r="C154" s="171" t="s">
        <v>265</v>
      </c>
      <c r="D154" s="171" t="s">
        <v>137</v>
      </c>
      <c r="E154" s="172" t="s">
        <v>465</v>
      </c>
      <c r="F154" s="173" t="s">
        <v>466</v>
      </c>
      <c r="G154" s="174" t="s">
        <v>224</v>
      </c>
      <c r="H154" s="175">
        <v>5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45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225</v>
      </c>
      <c r="AT154" s="182" t="s">
        <v>137</v>
      </c>
      <c r="AU154" s="182" t="s">
        <v>142</v>
      </c>
      <c r="AY154" s="18" t="s">
        <v>134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88</v>
      </c>
      <c r="BK154" s="183">
        <f>ROUND(I154*H154,2)</f>
        <v>0</v>
      </c>
      <c r="BL154" s="18" t="s">
        <v>225</v>
      </c>
      <c r="BM154" s="182" t="s">
        <v>467</v>
      </c>
    </row>
    <row r="155" s="2" customFormat="1">
      <c r="A155" s="37"/>
      <c r="B155" s="38"/>
      <c r="C155" s="37"/>
      <c r="D155" s="184" t="s">
        <v>144</v>
      </c>
      <c r="E155" s="37"/>
      <c r="F155" s="185" t="s">
        <v>466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144</v>
      </c>
      <c r="AU155" s="18" t="s">
        <v>142</v>
      </c>
    </row>
    <row r="156" s="2" customFormat="1" ht="24.15" customHeight="1">
      <c r="A156" s="37"/>
      <c r="B156" s="170"/>
      <c r="C156" s="171" t="s">
        <v>272</v>
      </c>
      <c r="D156" s="171" t="s">
        <v>137</v>
      </c>
      <c r="E156" s="172" t="s">
        <v>468</v>
      </c>
      <c r="F156" s="173" t="s">
        <v>469</v>
      </c>
      <c r="G156" s="174" t="s">
        <v>224</v>
      </c>
      <c r="H156" s="175">
        <v>1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45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225</v>
      </c>
      <c r="AT156" s="182" t="s">
        <v>137</v>
      </c>
      <c r="AU156" s="182" t="s">
        <v>142</v>
      </c>
      <c r="AY156" s="18" t="s">
        <v>134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88</v>
      </c>
      <c r="BK156" s="183">
        <f>ROUND(I156*H156,2)</f>
        <v>0</v>
      </c>
      <c r="BL156" s="18" t="s">
        <v>225</v>
      </c>
      <c r="BM156" s="182" t="s">
        <v>470</v>
      </c>
    </row>
    <row r="157" s="2" customFormat="1">
      <c r="A157" s="37"/>
      <c r="B157" s="38"/>
      <c r="C157" s="37"/>
      <c r="D157" s="184" t="s">
        <v>144</v>
      </c>
      <c r="E157" s="37"/>
      <c r="F157" s="185" t="s">
        <v>469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144</v>
      </c>
      <c r="AU157" s="18" t="s">
        <v>142</v>
      </c>
    </row>
    <row r="158" s="2" customFormat="1" ht="16.5" customHeight="1">
      <c r="A158" s="37"/>
      <c r="B158" s="170"/>
      <c r="C158" s="171" t="s">
        <v>276</v>
      </c>
      <c r="D158" s="171" t="s">
        <v>137</v>
      </c>
      <c r="E158" s="172" t="s">
        <v>471</v>
      </c>
      <c r="F158" s="173" t="s">
        <v>472</v>
      </c>
      <c r="G158" s="174" t="s">
        <v>224</v>
      </c>
      <c r="H158" s="175">
        <v>1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45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225</v>
      </c>
      <c r="AT158" s="182" t="s">
        <v>137</v>
      </c>
      <c r="AU158" s="182" t="s">
        <v>142</v>
      </c>
      <c r="AY158" s="18" t="s">
        <v>134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88</v>
      </c>
      <c r="BK158" s="183">
        <f>ROUND(I158*H158,2)</f>
        <v>0</v>
      </c>
      <c r="BL158" s="18" t="s">
        <v>225</v>
      </c>
      <c r="BM158" s="182" t="s">
        <v>473</v>
      </c>
    </row>
    <row r="159" s="2" customFormat="1">
      <c r="A159" s="37"/>
      <c r="B159" s="38"/>
      <c r="C159" s="37"/>
      <c r="D159" s="184" t="s">
        <v>144</v>
      </c>
      <c r="E159" s="37"/>
      <c r="F159" s="185" t="s">
        <v>472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144</v>
      </c>
      <c r="AU159" s="18" t="s">
        <v>142</v>
      </c>
    </row>
    <row r="160" s="15" customFormat="1" ht="20.88" customHeight="1">
      <c r="A160" s="15"/>
      <c r="B160" s="209"/>
      <c r="C160" s="15"/>
      <c r="D160" s="210" t="s">
        <v>79</v>
      </c>
      <c r="E160" s="210" t="s">
        <v>474</v>
      </c>
      <c r="F160" s="210" t="s">
        <v>475</v>
      </c>
      <c r="G160" s="15"/>
      <c r="H160" s="15"/>
      <c r="I160" s="211"/>
      <c r="J160" s="212">
        <f>BK160</f>
        <v>0</v>
      </c>
      <c r="K160" s="15"/>
      <c r="L160" s="209"/>
      <c r="M160" s="213"/>
      <c r="N160" s="214"/>
      <c r="O160" s="214"/>
      <c r="P160" s="215">
        <f>SUM(P161:P164)</f>
        <v>0</v>
      </c>
      <c r="Q160" s="214"/>
      <c r="R160" s="215">
        <f>SUM(R161:R164)</f>
        <v>0</v>
      </c>
      <c r="S160" s="214"/>
      <c r="T160" s="216">
        <f>SUM(T161:T164)</f>
        <v>0</v>
      </c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R160" s="210" t="s">
        <v>158</v>
      </c>
      <c r="AT160" s="217" t="s">
        <v>79</v>
      </c>
      <c r="AU160" s="217" t="s">
        <v>158</v>
      </c>
      <c r="AY160" s="210" t="s">
        <v>134</v>
      </c>
      <c r="BK160" s="218">
        <f>SUM(BK161:BK164)</f>
        <v>0</v>
      </c>
    </row>
    <row r="161" s="2" customFormat="1" ht="16.5" customHeight="1">
      <c r="A161" s="37"/>
      <c r="B161" s="170"/>
      <c r="C161" s="171" t="s">
        <v>8</v>
      </c>
      <c r="D161" s="171" t="s">
        <v>137</v>
      </c>
      <c r="E161" s="172" t="s">
        <v>476</v>
      </c>
      <c r="F161" s="173" t="s">
        <v>477</v>
      </c>
      <c r="G161" s="174" t="s">
        <v>224</v>
      </c>
      <c r="H161" s="175">
        <v>1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45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225</v>
      </c>
      <c r="AT161" s="182" t="s">
        <v>137</v>
      </c>
      <c r="AU161" s="182" t="s">
        <v>142</v>
      </c>
      <c r="AY161" s="18" t="s">
        <v>134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88</v>
      </c>
      <c r="BK161" s="183">
        <f>ROUND(I161*H161,2)</f>
        <v>0</v>
      </c>
      <c r="BL161" s="18" t="s">
        <v>225</v>
      </c>
      <c r="BM161" s="182" t="s">
        <v>478</v>
      </c>
    </row>
    <row r="162" s="2" customFormat="1">
      <c r="A162" s="37"/>
      <c r="B162" s="38"/>
      <c r="C162" s="37"/>
      <c r="D162" s="184" t="s">
        <v>144</v>
      </c>
      <c r="E162" s="37"/>
      <c r="F162" s="185" t="s">
        <v>477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144</v>
      </c>
      <c r="AU162" s="18" t="s">
        <v>142</v>
      </c>
    </row>
    <row r="163" s="2" customFormat="1" ht="24.15" customHeight="1">
      <c r="A163" s="37"/>
      <c r="B163" s="170"/>
      <c r="C163" s="171" t="s">
        <v>285</v>
      </c>
      <c r="D163" s="171" t="s">
        <v>137</v>
      </c>
      <c r="E163" s="172" t="s">
        <v>479</v>
      </c>
      <c r="F163" s="173" t="s">
        <v>480</v>
      </c>
      <c r="G163" s="174" t="s">
        <v>224</v>
      </c>
      <c r="H163" s="175">
        <v>2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45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225</v>
      </c>
      <c r="AT163" s="182" t="s">
        <v>137</v>
      </c>
      <c r="AU163" s="182" t="s">
        <v>142</v>
      </c>
      <c r="AY163" s="18" t="s">
        <v>134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88</v>
      </c>
      <c r="BK163" s="183">
        <f>ROUND(I163*H163,2)</f>
        <v>0</v>
      </c>
      <c r="BL163" s="18" t="s">
        <v>225</v>
      </c>
      <c r="BM163" s="182" t="s">
        <v>481</v>
      </c>
    </row>
    <row r="164" s="2" customFormat="1">
      <c r="A164" s="37"/>
      <c r="B164" s="38"/>
      <c r="C164" s="37"/>
      <c r="D164" s="184" t="s">
        <v>144</v>
      </c>
      <c r="E164" s="37"/>
      <c r="F164" s="185" t="s">
        <v>480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144</v>
      </c>
      <c r="AU164" s="18" t="s">
        <v>142</v>
      </c>
    </row>
    <row r="165" s="15" customFormat="1" ht="20.88" customHeight="1">
      <c r="A165" s="15"/>
      <c r="B165" s="209"/>
      <c r="C165" s="15"/>
      <c r="D165" s="210" t="s">
        <v>79</v>
      </c>
      <c r="E165" s="210" t="s">
        <v>482</v>
      </c>
      <c r="F165" s="210" t="s">
        <v>483</v>
      </c>
      <c r="G165" s="15"/>
      <c r="H165" s="15"/>
      <c r="I165" s="211"/>
      <c r="J165" s="212">
        <f>BK165</f>
        <v>0</v>
      </c>
      <c r="K165" s="15"/>
      <c r="L165" s="209"/>
      <c r="M165" s="213"/>
      <c r="N165" s="214"/>
      <c r="O165" s="214"/>
      <c r="P165" s="215">
        <f>SUM(P166:P179)</f>
        <v>0</v>
      </c>
      <c r="Q165" s="214"/>
      <c r="R165" s="215">
        <f>SUM(R166:R179)</f>
        <v>0</v>
      </c>
      <c r="S165" s="214"/>
      <c r="T165" s="216">
        <f>SUM(T166:T179)</f>
        <v>0</v>
      </c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R165" s="210" t="s">
        <v>158</v>
      </c>
      <c r="AT165" s="217" t="s">
        <v>79</v>
      </c>
      <c r="AU165" s="217" t="s">
        <v>158</v>
      </c>
      <c r="AY165" s="210" t="s">
        <v>134</v>
      </c>
      <c r="BK165" s="218">
        <f>SUM(BK166:BK179)</f>
        <v>0</v>
      </c>
    </row>
    <row r="166" s="2" customFormat="1" ht="16.5" customHeight="1">
      <c r="A166" s="37"/>
      <c r="B166" s="170"/>
      <c r="C166" s="171" t="s">
        <v>292</v>
      </c>
      <c r="D166" s="171" t="s">
        <v>137</v>
      </c>
      <c r="E166" s="172" t="s">
        <v>484</v>
      </c>
      <c r="F166" s="173" t="s">
        <v>485</v>
      </c>
      <c r="G166" s="174" t="s">
        <v>224</v>
      </c>
      <c r="H166" s="175">
        <v>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45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225</v>
      </c>
      <c r="AT166" s="182" t="s">
        <v>137</v>
      </c>
      <c r="AU166" s="182" t="s">
        <v>142</v>
      </c>
      <c r="AY166" s="18" t="s">
        <v>134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88</v>
      </c>
      <c r="BK166" s="183">
        <f>ROUND(I166*H166,2)</f>
        <v>0</v>
      </c>
      <c r="BL166" s="18" t="s">
        <v>225</v>
      </c>
      <c r="BM166" s="182" t="s">
        <v>486</v>
      </c>
    </row>
    <row r="167" s="2" customFormat="1">
      <c r="A167" s="37"/>
      <c r="B167" s="38"/>
      <c r="C167" s="37"/>
      <c r="D167" s="184" t="s">
        <v>144</v>
      </c>
      <c r="E167" s="37"/>
      <c r="F167" s="185" t="s">
        <v>485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144</v>
      </c>
      <c r="AU167" s="18" t="s">
        <v>142</v>
      </c>
    </row>
    <row r="168" s="2" customFormat="1" ht="24.15" customHeight="1">
      <c r="A168" s="37"/>
      <c r="B168" s="170"/>
      <c r="C168" s="171" t="s">
        <v>296</v>
      </c>
      <c r="D168" s="171" t="s">
        <v>137</v>
      </c>
      <c r="E168" s="172" t="s">
        <v>487</v>
      </c>
      <c r="F168" s="173" t="s">
        <v>488</v>
      </c>
      <c r="G168" s="174" t="s">
        <v>288</v>
      </c>
      <c r="H168" s="175">
        <v>1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45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225</v>
      </c>
      <c r="AT168" s="182" t="s">
        <v>137</v>
      </c>
      <c r="AU168" s="182" t="s">
        <v>142</v>
      </c>
      <c r="AY168" s="18" t="s">
        <v>134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88</v>
      </c>
      <c r="BK168" s="183">
        <f>ROUND(I168*H168,2)</f>
        <v>0</v>
      </c>
      <c r="BL168" s="18" t="s">
        <v>225</v>
      </c>
      <c r="BM168" s="182" t="s">
        <v>489</v>
      </c>
    </row>
    <row r="169" s="2" customFormat="1">
      <c r="A169" s="37"/>
      <c r="B169" s="38"/>
      <c r="C169" s="37"/>
      <c r="D169" s="184" t="s">
        <v>144</v>
      </c>
      <c r="E169" s="37"/>
      <c r="F169" s="185" t="s">
        <v>488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144</v>
      </c>
      <c r="AU169" s="18" t="s">
        <v>142</v>
      </c>
    </row>
    <row r="170" s="2" customFormat="1" ht="16.5" customHeight="1">
      <c r="A170" s="37"/>
      <c r="B170" s="170"/>
      <c r="C170" s="171" t="s">
        <v>300</v>
      </c>
      <c r="D170" s="171" t="s">
        <v>137</v>
      </c>
      <c r="E170" s="172" t="s">
        <v>490</v>
      </c>
      <c r="F170" s="173" t="s">
        <v>491</v>
      </c>
      <c r="G170" s="174" t="s">
        <v>288</v>
      </c>
      <c r="H170" s="175">
        <v>1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45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225</v>
      </c>
      <c r="AT170" s="182" t="s">
        <v>137</v>
      </c>
      <c r="AU170" s="182" t="s">
        <v>142</v>
      </c>
      <c r="AY170" s="18" t="s">
        <v>134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88</v>
      </c>
      <c r="BK170" s="183">
        <f>ROUND(I170*H170,2)</f>
        <v>0</v>
      </c>
      <c r="BL170" s="18" t="s">
        <v>225</v>
      </c>
      <c r="BM170" s="182" t="s">
        <v>492</v>
      </c>
    </row>
    <row r="171" s="2" customFormat="1">
      <c r="A171" s="37"/>
      <c r="B171" s="38"/>
      <c r="C171" s="37"/>
      <c r="D171" s="184" t="s">
        <v>144</v>
      </c>
      <c r="E171" s="37"/>
      <c r="F171" s="185" t="s">
        <v>491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144</v>
      </c>
      <c r="AU171" s="18" t="s">
        <v>142</v>
      </c>
    </row>
    <row r="172" s="2" customFormat="1" ht="16.5" customHeight="1">
      <c r="A172" s="37"/>
      <c r="B172" s="170"/>
      <c r="C172" s="171" t="s">
        <v>493</v>
      </c>
      <c r="D172" s="171" t="s">
        <v>137</v>
      </c>
      <c r="E172" s="172" t="s">
        <v>494</v>
      </c>
      <c r="F172" s="173" t="s">
        <v>495</v>
      </c>
      <c r="G172" s="174" t="s">
        <v>288</v>
      </c>
      <c r="H172" s="175">
        <v>0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45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225</v>
      </c>
      <c r="AT172" s="182" t="s">
        <v>137</v>
      </c>
      <c r="AU172" s="182" t="s">
        <v>142</v>
      </c>
      <c r="AY172" s="18" t="s">
        <v>134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88</v>
      </c>
      <c r="BK172" s="183">
        <f>ROUND(I172*H172,2)</f>
        <v>0</v>
      </c>
      <c r="BL172" s="18" t="s">
        <v>225</v>
      </c>
      <c r="BM172" s="182" t="s">
        <v>496</v>
      </c>
    </row>
    <row r="173" s="2" customFormat="1">
      <c r="A173" s="37"/>
      <c r="B173" s="38"/>
      <c r="C173" s="37"/>
      <c r="D173" s="184" t="s">
        <v>144</v>
      </c>
      <c r="E173" s="37"/>
      <c r="F173" s="185" t="s">
        <v>495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144</v>
      </c>
      <c r="AU173" s="18" t="s">
        <v>142</v>
      </c>
    </row>
    <row r="174" s="2" customFormat="1" ht="16.5" customHeight="1">
      <c r="A174" s="37"/>
      <c r="B174" s="170"/>
      <c r="C174" s="171" t="s">
        <v>7</v>
      </c>
      <c r="D174" s="171" t="s">
        <v>137</v>
      </c>
      <c r="E174" s="172" t="s">
        <v>497</v>
      </c>
      <c r="F174" s="173" t="s">
        <v>498</v>
      </c>
      <c r="G174" s="174" t="s">
        <v>288</v>
      </c>
      <c r="H174" s="175">
        <v>1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45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225</v>
      </c>
      <c r="AT174" s="182" t="s">
        <v>137</v>
      </c>
      <c r="AU174" s="182" t="s">
        <v>142</v>
      </c>
      <c r="AY174" s="18" t="s">
        <v>134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88</v>
      </c>
      <c r="BK174" s="183">
        <f>ROUND(I174*H174,2)</f>
        <v>0</v>
      </c>
      <c r="BL174" s="18" t="s">
        <v>225</v>
      </c>
      <c r="BM174" s="182" t="s">
        <v>499</v>
      </c>
    </row>
    <row r="175" s="2" customFormat="1">
      <c r="A175" s="37"/>
      <c r="B175" s="38"/>
      <c r="C175" s="37"/>
      <c r="D175" s="184" t="s">
        <v>144</v>
      </c>
      <c r="E175" s="37"/>
      <c r="F175" s="185" t="s">
        <v>498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144</v>
      </c>
      <c r="AU175" s="18" t="s">
        <v>142</v>
      </c>
    </row>
    <row r="176" s="2" customFormat="1" ht="37.8" customHeight="1">
      <c r="A176" s="37"/>
      <c r="B176" s="170"/>
      <c r="C176" s="171" t="s">
        <v>500</v>
      </c>
      <c r="D176" s="171" t="s">
        <v>137</v>
      </c>
      <c r="E176" s="172" t="s">
        <v>501</v>
      </c>
      <c r="F176" s="173" t="s">
        <v>502</v>
      </c>
      <c r="G176" s="174" t="s">
        <v>224</v>
      </c>
      <c r="H176" s="175">
        <v>1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45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225</v>
      </c>
      <c r="AT176" s="182" t="s">
        <v>137</v>
      </c>
      <c r="AU176" s="182" t="s">
        <v>142</v>
      </c>
      <c r="AY176" s="18" t="s">
        <v>134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88</v>
      </c>
      <c r="BK176" s="183">
        <f>ROUND(I176*H176,2)</f>
        <v>0</v>
      </c>
      <c r="BL176" s="18" t="s">
        <v>225</v>
      </c>
      <c r="BM176" s="182" t="s">
        <v>503</v>
      </c>
    </row>
    <row r="177" s="2" customFormat="1">
      <c r="A177" s="37"/>
      <c r="B177" s="38"/>
      <c r="C177" s="37"/>
      <c r="D177" s="184" t="s">
        <v>144</v>
      </c>
      <c r="E177" s="37"/>
      <c r="F177" s="185" t="s">
        <v>502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144</v>
      </c>
      <c r="AU177" s="18" t="s">
        <v>142</v>
      </c>
    </row>
    <row r="178" s="2" customFormat="1" ht="24.15" customHeight="1">
      <c r="A178" s="37"/>
      <c r="B178" s="170"/>
      <c r="C178" s="171" t="s">
        <v>504</v>
      </c>
      <c r="D178" s="171" t="s">
        <v>137</v>
      </c>
      <c r="E178" s="172" t="s">
        <v>505</v>
      </c>
      <c r="F178" s="173" t="s">
        <v>506</v>
      </c>
      <c r="G178" s="174" t="s">
        <v>224</v>
      </c>
      <c r="H178" s="175">
        <v>2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45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225</v>
      </c>
      <c r="AT178" s="182" t="s">
        <v>137</v>
      </c>
      <c r="AU178" s="182" t="s">
        <v>142</v>
      </c>
      <c r="AY178" s="18" t="s">
        <v>134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88</v>
      </c>
      <c r="BK178" s="183">
        <f>ROUND(I178*H178,2)</f>
        <v>0</v>
      </c>
      <c r="BL178" s="18" t="s">
        <v>225</v>
      </c>
      <c r="BM178" s="182" t="s">
        <v>507</v>
      </c>
    </row>
    <row r="179" s="2" customFormat="1">
      <c r="A179" s="37"/>
      <c r="B179" s="38"/>
      <c r="C179" s="37"/>
      <c r="D179" s="184" t="s">
        <v>144</v>
      </c>
      <c r="E179" s="37"/>
      <c r="F179" s="185" t="s">
        <v>506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144</v>
      </c>
      <c r="AU179" s="18" t="s">
        <v>142</v>
      </c>
    </row>
    <row r="180" s="15" customFormat="1" ht="20.88" customHeight="1">
      <c r="A180" s="15"/>
      <c r="B180" s="209"/>
      <c r="C180" s="15"/>
      <c r="D180" s="210" t="s">
        <v>79</v>
      </c>
      <c r="E180" s="210" t="s">
        <v>508</v>
      </c>
      <c r="F180" s="210" t="s">
        <v>509</v>
      </c>
      <c r="G180" s="15"/>
      <c r="H180" s="15"/>
      <c r="I180" s="211"/>
      <c r="J180" s="212">
        <f>BK180</f>
        <v>0</v>
      </c>
      <c r="K180" s="15"/>
      <c r="L180" s="209"/>
      <c r="M180" s="213"/>
      <c r="N180" s="214"/>
      <c r="O180" s="214"/>
      <c r="P180" s="215">
        <f>SUM(P181:P194)</f>
        <v>0</v>
      </c>
      <c r="Q180" s="214"/>
      <c r="R180" s="215">
        <f>SUM(R181:R194)</f>
        <v>0</v>
      </c>
      <c r="S180" s="214"/>
      <c r="T180" s="216">
        <f>SUM(T181:T194)</f>
        <v>0</v>
      </c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R180" s="210" t="s">
        <v>158</v>
      </c>
      <c r="AT180" s="217" t="s">
        <v>79</v>
      </c>
      <c r="AU180" s="217" t="s">
        <v>158</v>
      </c>
      <c r="AY180" s="210" t="s">
        <v>134</v>
      </c>
      <c r="BK180" s="218">
        <f>SUM(BK181:BK194)</f>
        <v>0</v>
      </c>
    </row>
    <row r="181" s="2" customFormat="1" ht="24.15" customHeight="1">
      <c r="A181" s="37"/>
      <c r="B181" s="170"/>
      <c r="C181" s="171" t="s">
        <v>510</v>
      </c>
      <c r="D181" s="171" t="s">
        <v>137</v>
      </c>
      <c r="E181" s="172" t="s">
        <v>511</v>
      </c>
      <c r="F181" s="173" t="s">
        <v>512</v>
      </c>
      <c r="G181" s="174" t="s">
        <v>513</v>
      </c>
      <c r="H181" s="175">
        <v>20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45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225</v>
      </c>
      <c r="AT181" s="182" t="s">
        <v>137</v>
      </c>
      <c r="AU181" s="182" t="s">
        <v>142</v>
      </c>
      <c r="AY181" s="18" t="s">
        <v>134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88</v>
      </c>
      <c r="BK181" s="183">
        <f>ROUND(I181*H181,2)</f>
        <v>0</v>
      </c>
      <c r="BL181" s="18" t="s">
        <v>225</v>
      </c>
      <c r="BM181" s="182" t="s">
        <v>514</v>
      </c>
    </row>
    <row r="182" s="2" customFormat="1">
      <c r="A182" s="37"/>
      <c r="B182" s="38"/>
      <c r="C182" s="37"/>
      <c r="D182" s="184" t="s">
        <v>144</v>
      </c>
      <c r="E182" s="37"/>
      <c r="F182" s="185" t="s">
        <v>512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144</v>
      </c>
      <c r="AU182" s="18" t="s">
        <v>142</v>
      </c>
    </row>
    <row r="183" s="2" customFormat="1" ht="16.5" customHeight="1">
      <c r="A183" s="37"/>
      <c r="B183" s="170"/>
      <c r="C183" s="171" t="s">
        <v>515</v>
      </c>
      <c r="D183" s="171" t="s">
        <v>137</v>
      </c>
      <c r="E183" s="172" t="s">
        <v>516</v>
      </c>
      <c r="F183" s="173" t="s">
        <v>517</v>
      </c>
      <c r="G183" s="174" t="s">
        <v>513</v>
      </c>
      <c r="H183" s="175">
        <v>20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45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225</v>
      </c>
      <c r="AT183" s="182" t="s">
        <v>137</v>
      </c>
      <c r="AU183" s="182" t="s">
        <v>142</v>
      </c>
      <c r="AY183" s="18" t="s">
        <v>134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88</v>
      </c>
      <c r="BK183" s="183">
        <f>ROUND(I183*H183,2)</f>
        <v>0</v>
      </c>
      <c r="BL183" s="18" t="s">
        <v>225</v>
      </c>
      <c r="BM183" s="182" t="s">
        <v>518</v>
      </c>
    </row>
    <row r="184" s="2" customFormat="1">
      <c r="A184" s="37"/>
      <c r="B184" s="38"/>
      <c r="C184" s="37"/>
      <c r="D184" s="184" t="s">
        <v>144</v>
      </c>
      <c r="E184" s="37"/>
      <c r="F184" s="185" t="s">
        <v>517</v>
      </c>
      <c r="G184" s="37"/>
      <c r="H184" s="37"/>
      <c r="I184" s="186"/>
      <c r="J184" s="37"/>
      <c r="K184" s="37"/>
      <c r="L184" s="38"/>
      <c r="M184" s="187"/>
      <c r="N184" s="188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144</v>
      </c>
      <c r="AU184" s="18" t="s">
        <v>142</v>
      </c>
    </row>
    <row r="185" s="2" customFormat="1" ht="16.5" customHeight="1">
      <c r="A185" s="37"/>
      <c r="B185" s="170"/>
      <c r="C185" s="171" t="s">
        <v>519</v>
      </c>
      <c r="D185" s="171" t="s">
        <v>137</v>
      </c>
      <c r="E185" s="172" t="s">
        <v>520</v>
      </c>
      <c r="F185" s="173" t="s">
        <v>521</v>
      </c>
      <c r="G185" s="174" t="s">
        <v>288</v>
      </c>
      <c r="H185" s="175">
        <v>1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45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225</v>
      </c>
      <c r="AT185" s="182" t="s">
        <v>137</v>
      </c>
      <c r="AU185" s="182" t="s">
        <v>142</v>
      </c>
      <c r="AY185" s="18" t="s">
        <v>134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88</v>
      </c>
      <c r="BK185" s="183">
        <f>ROUND(I185*H185,2)</f>
        <v>0</v>
      </c>
      <c r="BL185" s="18" t="s">
        <v>225</v>
      </c>
      <c r="BM185" s="182" t="s">
        <v>522</v>
      </c>
    </row>
    <row r="186" s="2" customFormat="1">
      <c r="A186" s="37"/>
      <c r="B186" s="38"/>
      <c r="C186" s="37"/>
      <c r="D186" s="184" t="s">
        <v>144</v>
      </c>
      <c r="E186" s="37"/>
      <c r="F186" s="185" t="s">
        <v>521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144</v>
      </c>
      <c r="AU186" s="18" t="s">
        <v>142</v>
      </c>
    </row>
    <row r="187" s="2" customFormat="1" ht="16.5" customHeight="1">
      <c r="A187" s="37"/>
      <c r="B187" s="170"/>
      <c r="C187" s="171" t="s">
        <v>523</v>
      </c>
      <c r="D187" s="171" t="s">
        <v>137</v>
      </c>
      <c r="E187" s="172" t="s">
        <v>524</v>
      </c>
      <c r="F187" s="173" t="s">
        <v>525</v>
      </c>
      <c r="G187" s="174" t="s">
        <v>513</v>
      </c>
      <c r="H187" s="175">
        <v>5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45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225</v>
      </c>
      <c r="AT187" s="182" t="s">
        <v>137</v>
      </c>
      <c r="AU187" s="182" t="s">
        <v>142</v>
      </c>
      <c r="AY187" s="18" t="s">
        <v>134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88</v>
      </c>
      <c r="BK187" s="183">
        <f>ROUND(I187*H187,2)</f>
        <v>0</v>
      </c>
      <c r="BL187" s="18" t="s">
        <v>225</v>
      </c>
      <c r="BM187" s="182" t="s">
        <v>526</v>
      </c>
    </row>
    <row r="188" s="2" customFormat="1">
      <c r="A188" s="37"/>
      <c r="B188" s="38"/>
      <c r="C188" s="37"/>
      <c r="D188" s="184" t="s">
        <v>144</v>
      </c>
      <c r="E188" s="37"/>
      <c r="F188" s="185" t="s">
        <v>525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144</v>
      </c>
      <c r="AU188" s="18" t="s">
        <v>142</v>
      </c>
    </row>
    <row r="189" s="2" customFormat="1" ht="24.15" customHeight="1">
      <c r="A189" s="37"/>
      <c r="B189" s="170"/>
      <c r="C189" s="171" t="s">
        <v>527</v>
      </c>
      <c r="D189" s="171" t="s">
        <v>137</v>
      </c>
      <c r="E189" s="172" t="s">
        <v>528</v>
      </c>
      <c r="F189" s="173" t="s">
        <v>529</v>
      </c>
      <c r="G189" s="174" t="s">
        <v>513</v>
      </c>
      <c r="H189" s="175">
        <v>5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45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225</v>
      </c>
      <c r="AT189" s="182" t="s">
        <v>137</v>
      </c>
      <c r="AU189" s="182" t="s">
        <v>142</v>
      </c>
      <c r="AY189" s="18" t="s">
        <v>134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88</v>
      </c>
      <c r="BK189" s="183">
        <f>ROUND(I189*H189,2)</f>
        <v>0</v>
      </c>
      <c r="BL189" s="18" t="s">
        <v>225</v>
      </c>
      <c r="BM189" s="182" t="s">
        <v>530</v>
      </c>
    </row>
    <row r="190" s="2" customFormat="1">
      <c r="A190" s="37"/>
      <c r="B190" s="38"/>
      <c r="C190" s="37"/>
      <c r="D190" s="184" t="s">
        <v>144</v>
      </c>
      <c r="E190" s="37"/>
      <c r="F190" s="185" t="s">
        <v>529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144</v>
      </c>
      <c r="AU190" s="18" t="s">
        <v>142</v>
      </c>
    </row>
    <row r="191" s="2" customFormat="1" ht="16.5" customHeight="1">
      <c r="A191" s="37"/>
      <c r="B191" s="170"/>
      <c r="C191" s="171" t="s">
        <v>531</v>
      </c>
      <c r="D191" s="171" t="s">
        <v>137</v>
      </c>
      <c r="E191" s="172" t="s">
        <v>532</v>
      </c>
      <c r="F191" s="173" t="s">
        <v>533</v>
      </c>
      <c r="G191" s="174" t="s">
        <v>513</v>
      </c>
      <c r="H191" s="175">
        <v>10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45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225</v>
      </c>
      <c r="AT191" s="182" t="s">
        <v>137</v>
      </c>
      <c r="AU191" s="182" t="s">
        <v>142</v>
      </c>
      <c r="AY191" s="18" t="s">
        <v>134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88</v>
      </c>
      <c r="BK191" s="183">
        <f>ROUND(I191*H191,2)</f>
        <v>0</v>
      </c>
      <c r="BL191" s="18" t="s">
        <v>225</v>
      </c>
      <c r="BM191" s="182" t="s">
        <v>534</v>
      </c>
    </row>
    <row r="192" s="2" customFormat="1">
      <c r="A192" s="37"/>
      <c r="B192" s="38"/>
      <c r="C192" s="37"/>
      <c r="D192" s="184" t="s">
        <v>144</v>
      </c>
      <c r="E192" s="37"/>
      <c r="F192" s="185" t="s">
        <v>533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144</v>
      </c>
      <c r="AU192" s="18" t="s">
        <v>142</v>
      </c>
    </row>
    <row r="193" s="2" customFormat="1" ht="16.5" customHeight="1">
      <c r="A193" s="37"/>
      <c r="B193" s="170"/>
      <c r="C193" s="171" t="s">
        <v>535</v>
      </c>
      <c r="D193" s="171" t="s">
        <v>137</v>
      </c>
      <c r="E193" s="172" t="s">
        <v>536</v>
      </c>
      <c r="F193" s="173" t="s">
        <v>537</v>
      </c>
      <c r="G193" s="174" t="s">
        <v>538</v>
      </c>
      <c r="H193" s="175">
        <v>300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45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225</v>
      </c>
      <c r="AT193" s="182" t="s">
        <v>137</v>
      </c>
      <c r="AU193" s="182" t="s">
        <v>142</v>
      </c>
      <c r="AY193" s="18" t="s">
        <v>134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88</v>
      </c>
      <c r="BK193" s="183">
        <f>ROUND(I193*H193,2)</f>
        <v>0</v>
      </c>
      <c r="BL193" s="18" t="s">
        <v>225</v>
      </c>
      <c r="BM193" s="182" t="s">
        <v>539</v>
      </c>
    </row>
    <row r="194" s="2" customFormat="1">
      <c r="A194" s="37"/>
      <c r="B194" s="38"/>
      <c r="C194" s="37"/>
      <c r="D194" s="184" t="s">
        <v>144</v>
      </c>
      <c r="E194" s="37"/>
      <c r="F194" s="185" t="s">
        <v>537</v>
      </c>
      <c r="G194" s="37"/>
      <c r="H194" s="37"/>
      <c r="I194" s="186"/>
      <c r="J194" s="37"/>
      <c r="K194" s="37"/>
      <c r="L194" s="38"/>
      <c r="M194" s="205"/>
      <c r="N194" s="206"/>
      <c r="O194" s="207"/>
      <c r="P194" s="207"/>
      <c r="Q194" s="207"/>
      <c r="R194" s="207"/>
      <c r="S194" s="207"/>
      <c r="T194" s="20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144</v>
      </c>
      <c r="AU194" s="18" t="s">
        <v>142</v>
      </c>
    </row>
    <row r="195" s="2" customFormat="1" ht="6.96" customHeight="1">
      <c r="A195" s="37"/>
      <c r="B195" s="59"/>
      <c r="C195" s="60"/>
      <c r="D195" s="60"/>
      <c r="E195" s="60"/>
      <c r="F195" s="60"/>
      <c r="G195" s="60"/>
      <c r="H195" s="60"/>
      <c r="I195" s="60"/>
      <c r="J195" s="60"/>
      <c r="K195" s="60"/>
      <c r="L195" s="38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autoFilter ref="C124:K19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Jinonice - stavební úpravy pro GHZ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540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22. 12. 2022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">
        <v>36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37</v>
      </c>
      <c r="F24" s="37"/>
      <c r="G24" s="37"/>
      <c r="H24" s="37"/>
      <c r="I24" s="31" t="s">
        <v>27</v>
      </c>
      <c r="J24" s="26" t="s">
        <v>38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39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40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42</v>
      </c>
      <c r="G32" s="37"/>
      <c r="H32" s="37"/>
      <c r="I32" s="42" t="s">
        <v>41</v>
      </c>
      <c r="J32" s="42" t="s">
        <v>43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44</v>
      </c>
      <c r="E33" s="31" t="s">
        <v>45</v>
      </c>
      <c r="F33" s="126">
        <f>ROUND((SUM(BE121:BE208)),  2)</f>
        <v>0</v>
      </c>
      <c r="G33" s="37"/>
      <c r="H33" s="37"/>
      <c r="I33" s="127">
        <v>0.20999999999999999</v>
      </c>
      <c r="J33" s="126">
        <f>ROUND(((SUM(BE121:BE208))*I33),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46</v>
      </c>
      <c r="F34" s="126">
        <f>ROUND((SUM(BF121:BF208)),  2)</f>
        <v>0</v>
      </c>
      <c r="G34" s="37"/>
      <c r="H34" s="37"/>
      <c r="I34" s="127">
        <v>0.14999999999999999</v>
      </c>
      <c r="J34" s="126">
        <f>ROUND(((SUM(BF121:BF208))*I34),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47</v>
      </c>
      <c r="F35" s="126">
        <f>ROUND((SUM(BG121:BG208)),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48</v>
      </c>
      <c r="F36" s="126">
        <f>ROUND((SUM(BH121:BH208)),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49</v>
      </c>
      <c r="F37" s="126">
        <f>ROUND((SUM(BI121:BI208)),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50</v>
      </c>
      <c r="E39" s="80"/>
      <c r="F39" s="80"/>
      <c r="G39" s="130" t="s">
        <v>51</v>
      </c>
      <c r="H39" s="131" t="s">
        <v>52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53</v>
      </c>
      <c r="E50" s="56"/>
      <c r="F50" s="56"/>
      <c r="G50" s="55" t="s">
        <v>54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55</v>
      </c>
      <c r="E61" s="40"/>
      <c r="F61" s="134" t="s">
        <v>56</v>
      </c>
      <c r="G61" s="57" t="s">
        <v>55</v>
      </c>
      <c r="H61" s="40"/>
      <c r="I61" s="40"/>
      <c r="J61" s="135" t="s">
        <v>56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57</v>
      </c>
      <c r="E65" s="58"/>
      <c r="F65" s="58"/>
      <c r="G65" s="55" t="s">
        <v>58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55</v>
      </c>
      <c r="E76" s="40"/>
      <c r="F76" s="134" t="s">
        <v>56</v>
      </c>
      <c r="G76" s="57" t="s">
        <v>55</v>
      </c>
      <c r="H76" s="40"/>
      <c r="I76" s="40"/>
      <c r="J76" s="135" t="s">
        <v>56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Jinonice - stavební úpravy pro GHZ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R00 - Plynové stabilní hasicí zařízení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Praha Jinonice</v>
      </c>
      <c r="G89" s="37"/>
      <c r="H89" s="37"/>
      <c r="I89" s="31" t="s">
        <v>22</v>
      </c>
      <c r="J89" s="68" t="str">
        <f>IF(J12="","",J12)</f>
        <v>22. 12. 2022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VPÚ DECO Praha, a.s.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>QSB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357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541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43"/>
      <c r="C99" s="10"/>
      <c r="D99" s="144" t="s">
        <v>542</v>
      </c>
      <c r="E99" s="145"/>
      <c r="F99" s="145"/>
      <c r="G99" s="145"/>
      <c r="H99" s="145"/>
      <c r="I99" s="145"/>
      <c r="J99" s="146">
        <f>J124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43"/>
      <c r="C100" s="10"/>
      <c r="D100" s="144" t="s">
        <v>543</v>
      </c>
      <c r="E100" s="145"/>
      <c r="F100" s="145"/>
      <c r="G100" s="145"/>
      <c r="H100" s="145"/>
      <c r="I100" s="145"/>
      <c r="J100" s="146">
        <f>J159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3"/>
      <c r="C101" s="10"/>
      <c r="D101" s="144" t="s">
        <v>544</v>
      </c>
      <c r="E101" s="145"/>
      <c r="F101" s="145"/>
      <c r="G101" s="145"/>
      <c r="H101" s="145"/>
      <c r="I101" s="145"/>
      <c r="J101" s="146">
        <f>J184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119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Jinonice - stavební úpravy pro GHZ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R00 - Plynové stabilní hasicí zařízení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Praha Jinonice</v>
      </c>
      <c r="G115" s="37"/>
      <c r="H115" s="37"/>
      <c r="I115" s="31" t="s">
        <v>22</v>
      </c>
      <c r="J115" s="68" t="str">
        <f>IF(J12="","",J12)</f>
        <v>22. 12. 2022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30</v>
      </c>
      <c r="J117" s="35" t="str">
        <f>E21</f>
        <v>VPÚ DECO Praha, a.s.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35</v>
      </c>
      <c r="J118" s="35" t="str">
        <f>E24</f>
        <v>QSB s.r.o.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120</v>
      </c>
      <c r="D120" s="150" t="s">
        <v>65</v>
      </c>
      <c r="E120" s="150" t="s">
        <v>61</v>
      </c>
      <c r="F120" s="150" t="s">
        <v>62</v>
      </c>
      <c r="G120" s="150" t="s">
        <v>121</v>
      </c>
      <c r="H120" s="150" t="s">
        <v>122</v>
      </c>
      <c r="I120" s="150" t="s">
        <v>123</v>
      </c>
      <c r="J120" s="150" t="s">
        <v>111</v>
      </c>
      <c r="K120" s="151" t="s">
        <v>124</v>
      </c>
      <c r="L120" s="152"/>
      <c r="M120" s="85" t="s">
        <v>1</v>
      </c>
      <c r="N120" s="86" t="s">
        <v>44</v>
      </c>
      <c r="O120" s="86" t="s">
        <v>125</v>
      </c>
      <c r="P120" s="86" t="s">
        <v>126</v>
      </c>
      <c r="Q120" s="86" t="s">
        <v>127</v>
      </c>
      <c r="R120" s="86" t="s">
        <v>128</v>
      </c>
      <c r="S120" s="86" t="s">
        <v>129</v>
      </c>
      <c r="T120" s="87" t="s">
        <v>130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131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79</v>
      </c>
      <c r="AU121" s="18" t="s">
        <v>113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79</v>
      </c>
      <c r="E122" s="159" t="s">
        <v>359</v>
      </c>
      <c r="F122" s="159" t="s">
        <v>359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</f>
        <v>0</v>
      </c>
      <c r="Q122" s="163"/>
      <c r="R122" s="164">
        <f>R123</f>
        <v>0</v>
      </c>
      <c r="S122" s="163"/>
      <c r="T122" s="165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90</v>
      </c>
      <c r="AT122" s="166" t="s">
        <v>79</v>
      </c>
      <c r="AU122" s="166" t="s">
        <v>80</v>
      </c>
      <c r="AY122" s="158" t="s">
        <v>134</v>
      </c>
      <c r="BK122" s="167">
        <f>BK123</f>
        <v>0</v>
      </c>
    </row>
    <row r="123" s="12" customFormat="1" ht="22.8" customHeight="1">
      <c r="A123" s="12"/>
      <c r="B123" s="157"/>
      <c r="C123" s="12"/>
      <c r="D123" s="158" t="s">
        <v>79</v>
      </c>
      <c r="E123" s="168" t="s">
        <v>103</v>
      </c>
      <c r="F123" s="168" t="s">
        <v>104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P124+P159+P184</f>
        <v>0</v>
      </c>
      <c r="Q123" s="163"/>
      <c r="R123" s="164">
        <f>R124+R159+R184</f>
        <v>0</v>
      </c>
      <c r="S123" s="163"/>
      <c r="T123" s="165">
        <f>T124+T159+T184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90</v>
      </c>
      <c r="AT123" s="166" t="s">
        <v>79</v>
      </c>
      <c r="AU123" s="166" t="s">
        <v>88</v>
      </c>
      <c r="AY123" s="158" t="s">
        <v>134</v>
      </c>
      <c r="BK123" s="167">
        <f>BK124+BK159+BK184</f>
        <v>0</v>
      </c>
    </row>
    <row r="124" s="12" customFormat="1" ht="20.88" customHeight="1">
      <c r="A124" s="12"/>
      <c r="B124" s="157"/>
      <c r="C124" s="12"/>
      <c r="D124" s="158" t="s">
        <v>79</v>
      </c>
      <c r="E124" s="168" t="s">
        <v>545</v>
      </c>
      <c r="F124" s="168" t="s">
        <v>546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SUM(P125:P158)</f>
        <v>0</v>
      </c>
      <c r="Q124" s="163"/>
      <c r="R124" s="164">
        <f>SUM(R125:R158)</f>
        <v>0</v>
      </c>
      <c r="S124" s="163"/>
      <c r="T124" s="165">
        <f>SUM(T125:T158)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90</v>
      </c>
      <c r="AT124" s="166" t="s">
        <v>79</v>
      </c>
      <c r="AU124" s="166" t="s">
        <v>90</v>
      </c>
      <c r="AY124" s="158" t="s">
        <v>134</v>
      </c>
      <c r="BK124" s="167">
        <f>SUM(BK125:BK158)</f>
        <v>0</v>
      </c>
    </row>
    <row r="125" s="2" customFormat="1" ht="21.75" customHeight="1">
      <c r="A125" s="37"/>
      <c r="B125" s="170"/>
      <c r="C125" s="171" t="s">
        <v>88</v>
      </c>
      <c r="D125" s="171" t="s">
        <v>137</v>
      </c>
      <c r="E125" s="172" t="s">
        <v>547</v>
      </c>
      <c r="F125" s="173" t="s">
        <v>548</v>
      </c>
      <c r="G125" s="174" t="s">
        <v>224</v>
      </c>
      <c r="H125" s="175">
        <v>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45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285</v>
      </c>
      <c r="AT125" s="182" t="s">
        <v>137</v>
      </c>
      <c r="AU125" s="182" t="s">
        <v>158</v>
      </c>
      <c r="AY125" s="18" t="s">
        <v>134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88</v>
      </c>
      <c r="BK125" s="183">
        <f>ROUND(I125*H125,2)</f>
        <v>0</v>
      </c>
      <c r="BL125" s="18" t="s">
        <v>285</v>
      </c>
      <c r="BM125" s="182" t="s">
        <v>549</v>
      </c>
    </row>
    <row r="126" s="2" customFormat="1">
      <c r="A126" s="37"/>
      <c r="B126" s="38"/>
      <c r="C126" s="37"/>
      <c r="D126" s="184" t="s">
        <v>144</v>
      </c>
      <c r="E126" s="37"/>
      <c r="F126" s="185" t="s">
        <v>548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144</v>
      </c>
      <c r="AU126" s="18" t="s">
        <v>158</v>
      </c>
    </row>
    <row r="127" s="2" customFormat="1" ht="21.75" customHeight="1">
      <c r="A127" s="37"/>
      <c r="B127" s="170"/>
      <c r="C127" s="171" t="s">
        <v>90</v>
      </c>
      <c r="D127" s="171" t="s">
        <v>137</v>
      </c>
      <c r="E127" s="172" t="s">
        <v>550</v>
      </c>
      <c r="F127" s="173" t="s">
        <v>551</v>
      </c>
      <c r="G127" s="174" t="s">
        <v>224</v>
      </c>
      <c r="H127" s="175">
        <v>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45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285</v>
      </c>
      <c r="AT127" s="182" t="s">
        <v>137</v>
      </c>
      <c r="AU127" s="182" t="s">
        <v>158</v>
      </c>
      <c r="AY127" s="18" t="s">
        <v>134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88</v>
      </c>
      <c r="BK127" s="183">
        <f>ROUND(I127*H127,2)</f>
        <v>0</v>
      </c>
      <c r="BL127" s="18" t="s">
        <v>285</v>
      </c>
      <c r="BM127" s="182" t="s">
        <v>552</v>
      </c>
    </row>
    <row r="128" s="2" customFormat="1">
      <c r="A128" s="37"/>
      <c r="B128" s="38"/>
      <c r="C128" s="37"/>
      <c r="D128" s="184" t="s">
        <v>144</v>
      </c>
      <c r="E128" s="37"/>
      <c r="F128" s="185" t="s">
        <v>551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144</v>
      </c>
      <c r="AU128" s="18" t="s">
        <v>158</v>
      </c>
    </row>
    <row r="129" s="2" customFormat="1" ht="16.5" customHeight="1">
      <c r="A129" s="37"/>
      <c r="B129" s="170"/>
      <c r="C129" s="171" t="s">
        <v>158</v>
      </c>
      <c r="D129" s="171" t="s">
        <v>137</v>
      </c>
      <c r="E129" s="172" t="s">
        <v>553</v>
      </c>
      <c r="F129" s="173" t="s">
        <v>554</v>
      </c>
      <c r="G129" s="174" t="s">
        <v>224</v>
      </c>
      <c r="H129" s="175">
        <v>2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45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285</v>
      </c>
      <c r="AT129" s="182" t="s">
        <v>137</v>
      </c>
      <c r="AU129" s="182" t="s">
        <v>158</v>
      </c>
      <c r="AY129" s="18" t="s">
        <v>134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88</v>
      </c>
      <c r="BK129" s="183">
        <f>ROUND(I129*H129,2)</f>
        <v>0</v>
      </c>
      <c r="BL129" s="18" t="s">
        <v>285</v>
      </c>
      <c r="BM129" s="182" t="s">
        <v>555</v>
      </c>
    </row>
    <row r="130" s="2" customFormat="1">
      <c r="A130" s="37"/>
      <c r="B130" s="38"/>
      <c r="C130" s="37"/>
      <c r="D130" s="184" t="s">
        <v>144</v>
      </c>
      <c r="E130" s="37"/>
      <c r="F130" s="185" t="s">
        <v>554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144</v>
      </c>
      <c r="AU130" s="18" t="s">
        <v>158</v>
      </c>
    </row>
    <row r="131" s="2" customFormat="1" ht="16.5" customHeight="1">
      <c r="A131" s="37"/>
      <c r="B131" s="170"/>
      <c r="C131" s="171" t="s">
        <v>142</v>
      </c>
      <c r="D131" s="171" t="s">
        <v>137</v>
      </c>
      <c r="E131" s="172" t="s">
        <v>556</v>
      </c>
      <c r="F131" s="173" t="s">
        <v>557</v>
      </c>
      <c r="G131" s="174" t="s">
        <v>224</v>
      </c>
      <c r="H131" s="175">
        <v>2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45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285</v>
      </c>
      <c r="AT131" s="182" t="s">
        <v>137</v>
      </c>
      <c r="AU131" s="182" t="s">
        <v>158</v>
      </c>
      <c r="AY131" s="18" t="s">
        <v>134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88</v>
      </c>
      <c r="BK131" s="183">
        <f>ROUND(I131*H131,2)</f>
        <v>0</v>
      </c>
      <c r="BL131" s="18" t="s">
        <v>285</v>
      </c>
      <c r="BM131" s="182" t="s">
        <v>558</v>
      </c>
    </row>
    <row r="132" s="2" customFormat="1">
      <c r="A132" s="37"/>
      <c r="B132" s="38"/>
      <c r="C132" s="37"/>
      <c r="D132" s="184" t="s">
        <v>144</v>
      </c>
      <c r="E132" s="37"/>
      <c r="F132" s="185" t="s">
        <v>557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144</v>
      </c>
      <c r="AU132" s="18" t="s">
        <v>158</v>
      </c>
    </row>
    <row r="133" s="2" customFormat="1" ht="16.5" customHeight="1">
      <c r="A133" s="37"/>
      <c r="B133" s="170"/>
      <c r="C133" s="171" t="s">
        <v>170</v>
      </c>
      <c r="D133" s="171" t="s">
        <v>137</v>
      </c>
      <c r="E133" s="172" t="s">
        <v>559</v>
      </c>
      <c r="F133" s="173" t="s">
        <v>560</v>
      </c>
      <c r="G133" s="174" t="s">
        <v>224</v>
      </c>
      <c r="H133" s="175">
        <v>2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45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285</v>
      </c>
      <c r="AT133" s="182" t="s">
        <v>137</v>
      </c>
      <c r="AU133" s="182" t="s">
        <v>158</v>
      </c>
      <c r="AY133" s="18" t="s">
        <v>134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3">
        <f>ROUND(I133*H133,2)</f>
        <v>0</v>
      </c>
      <c r="BL133" s="18" t="s">
        <v>285</v>
      </c>
      <c r="BM133" s="182" t="s">
        <v>561</v>
      </c>
    </row>
    <row r="134" s="2" customFormat="1">
      <c r="A134" s="37"/>
      <c r="B134" s="38"/>
      <c r="C134" s="37"/>
      <c r="D134" s="184" t="s">
        <v>144</v>
      </c>
      <c r="E134" s="37"/>
      <c r="F134" s="185" t="s">
        <v>560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144</v>
      </c>
      <c r="AU134" s="18" t="s">
        <v>158</v>
      </c>
    </row>
    <row r="135" s="2" customFormat="1" ht="16.5" customHeight="1">
      <c r="A135" s="37"/>
      <c r="B135" s="170"/>
      <c r="C135" s="171" t="s">
        <v>135</v>
      </c>
      <c r="D135" s="171" t="s">
        <v>137</v>
      </c>
      <c r="E135" s="172" t="s">
        <v>562</v>
      </c>
      <c r="F135" s="173" t="s">
        <v>563</v>
      </c>
      <c r="G135" s="174" t="s">
        <v>224</v>
      </c>
      <c r="H135" s="175">
        <v>10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45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285</v>
      </c>
      <c r="AT135" s="182" t="s">
        <v>137</v>
      </c>
      <c r="AU135" s="182" t="s">
        <v>158</v>
      </c>
      <c r="AY135" s="18" t="s">
        <v>134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88</v>
      </c>
      <c r="BK135" s="183">
        <f>ROUND(I135*H135,2)</f>
        <v>0</v>
      </c>
      <c r="BL135" s="18" t="s">
        <v>285</v>
      </c>
      <c r="BM135" s="182" t="s">
        <v>564</v>
      </c>
    </row>
    <row r="136" s="2" customFormat="1">
      <c r="A136" s="37"/>
      <c r="B136" s="38"/>
      <c r="C136" s="37"/>
      <c r="D136" s="184" t="s">
        <v>144</v>
      </c>
      <c r="E136" s="37"/>
      <c r="F136" s="185" t="s">
        <v>563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144</v>
      </c>
      <c r="AU136" s="18" t="s">
        <v>158</v>
      </c>
    </row>
    <row r="137" s="2" customFormat="1" ht="16.5" customHeight="1">
      <c r="A137" s="37"/>
      <c r="B137" s="170"/>
      <c r="C137" s="171" t="s">
        <v>184</v>
      </c>
      <c r="D137" s="171" t="s">
        <v>137</v>
      </c>
      <c r="E137" s="172" t="s">
        <v>565</v>
      </c>
      <c r="F137" s="173" t="s">
        <v>566</v>
      </c>
      <c r="G137" s="174" t="s">
        <v>224</v>
      </c>
      <c r="H137" s="175">
        <v>10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45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285</v>
      </c>
      <c r="AT137" s="182" t="s">
        <v>137</v>
      </c>
      <c r="AU137" s="182" t="s">
        <v>158</v>
      </c>
      <c r="AY137" s="18" t="s">
        <v>134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88</v>
      </c>
      <c r="BK137" s="183">
        <f>ROUND(I137*H137,2)</f>
        <v>0</v>
      </c>
      <c r="BL137" s="18" t="s">
        <v>285</v>
      </c>
      <c r="BM137" s="182" t="s">
        <v>567</v>
      </c>
    </row>
    <row r="138" s="2" customFormat="1">
      <c r="A138" s="37"/>
      <c r="B138" s="38"/>
      <c r="C138" s="37"/>
      <c r="D138" s="184" t="s">
        <v>144</v>
      </c>
      <c r="E138" s="37"/>
      <c r="F138" s="185" t="s">
        <v>566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144</v>
      </c>
      <c r="AU138" s="18" t="s">
        <v>158</v>
      </c>
    </row>
    <row r="139" s="2" customFormat="1" ht="16.5" customHeight="1">
      <c r="A139" s="37"/>
      <c r="B139" s="170"/>
      <c r="C139" s="171" t="s">
        <v>189</v>
      </c>
      <c r="D139" s="171" t="s">
        <v>137</v>
      </c>
      <c r="E139" s="172" t="s">
        <v>568</v>
      </c>
      <c r="F139" s="173" t="s">
        <v>569</v>
      </c>
      <c r="G139" s="174" t="s">
        <v>224</v>
      </c>
      <c r="H139" s="175">
        <v>1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45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285</v>
      </c>
      <c r="AT139" s="182" t="s">
        <v>137</v>
      </c>
      <c r="AU139" s="182" t="s">
        <v>158</v>
      </c>
      <c r="AY139" s="18" t="s">
        <v>134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88</v>
      </c>
      <c r="BK139" s="183">
        <f>ROUND(I139*H139,2)</f>
        <v>0</v>
      </c>
      <c r="BL139" s="18" t="s">
        <v>285</v>
      </c>
      <c r="BM139" s="182" t="s">
        <v>570</v>
      </c>
    </row>
    <row r="140" s="2" customFormat="1">
      <c r="A140" s="37"/>
      <c r="B140" s="38"/>
      <c r="C140" s="37"/>
      <c r="D140" s="184" t="s">
        <v>144</v>
      </c>
      <c r="E140" s="37"/>
      <c r="F140" s="185" t="s">
        <v>569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144</v>
      </c>
      <c r="AU140" s="18" t="s">
        <v>158</v>
      </c>
    </row>
    <row r="141" s="2" customFormat="1" ht="16.5" customHeight="1">
      <c r="A141" s="37"/>
      <c r="B141" s="170"/>
      <c r="C141" s="171" t="s">
        <v>152</v>
      </c>
      <c r="D141" s="171" t="s">
        <v>137</v>
      </c>
      <c r="E141" s="172" t="s">
        <v>571</v>
      </c>
      <c r="F141" s="173" t="s">
        <v>572</v>
      </c>
      <c r="G141" s="174" t="s">
        <v>288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45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285</v>
      </c>
      <c r="AT141" s="182" t="s">
        <v>137</v>
      </c>
      <c r="AU141" s="182" t="s">
        <v>158</v>
      </c>
      <c r="AY141" s="18" t="s">
        <v>134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88</v>
      </c>
      <c r="BK141" s="183">
        <f>ROUND(I141*H141,2)</f>
        <v>0</v>
      </c>
      <c r="BL141" s="18" t="s">
        <v>285</v>
      </c>
      <c r="BM141" s="182" t="s">
        <v>573</v>
      </c>
    </row>
    <row r="142" s="2" customFormat="1">
      <c r="A142" s="37"/>
      <c r="B142" s="38"/>
      <c r="C142" s="37"/>
      <c r="D142" s="184" t="s">
        <v>144</v>
      </c>
      <c r="E142" s="37"/>
      <c r="F142" s="185" t="s">
        <v>572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144</v>
      </c>
      <c r="AU142" s="18" t="s">
        <v>158</v>
      </c>
    </row>
    <row r="143" s="2" customFormat="1" ht="16.5" customHeight="1">
      <c r="A143" s="37"/>
      <c r="B143" s="170"/>
      <c r="C143" s="171" t="s">
        <v>199</v>
      </c>
      <c r="D143" s="171" t="s">
        <v>137</v>
      </c>
      <c r="E143" s="172" t="s">
        <v>574</v>
      </c>
      <c r="F143" s="173" t="s">
        <v>575</v>
      </c>
      <c r="G143" s="174" t="s">
        <v>224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45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285</v>
      </c>
      <c r="AT143" s="182" t="s">
        <v>137</v>
      </c>
      <c r="AU143" s="182" t="s">
        <v>158</v>
      </c>
      <c r="AY143" s="18" t="s">
        <v>134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88</v>
      </c>
      <c r="BK143" s="183">
        <f>ROUND(I143*H143,2)</f>
        <v>0</v>
      </c>
      <c r="BL143" s="18" t="s">
        <v>285</v>
      </c>
      <c r="BM143" s="182" t="s">
        <v>576</v>
      </c>
    </row>
    <row r="144" s="2" customFormat="1">
      <c r="A144" s="37"/>
      <c r="B144" s="38"/>
      <c r="C144" s="37"/>
      <c r="D144" s="184" t="s">
        <v>144</v>
      </c>
      <c r="E144" s="37"/>
      <c r="F144" s="185" t="s">
        <v>575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144</v>
      </c>
      <c r="AU144" s="18" t="s">
        <v>158</v>
      </c>
    </row>
    <row r="145" s="2" customFormat="1" ht="24.15" customHeight="1">
      <c r="A145" s="37"/>
      <c r="B145" s="170"/>
      <c r="C145" s="171" t="s">
        <v>206</v>
      </c>
      <c r="D145" s="171" t="s">
        <v>137</v>
      </c>
      <c r="E145" s="172" t="s">
        <v>577</v>
      </c>
      <c r="F145" s="173" t="s">
        <v>578</v>
      </c>
      <c r="G145" s="174" t="s">
        <v>224</v>
      </c>
      <c r="H145" s="175">
        <v>4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45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285</v>
      </c>
      <c r="AT145" s="182" t="s">
        <v>137</v>
      </c>
      <c r="AU145" s="182" t="s">
        <v>158</v>
      </c>
      <c r="AY145" s="18" t="s">
        <v>134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88</v>
      </c>
      <c r="BK145" s="183">
        <f>ROUND(I145*H145,2)</f>
        <v>0</v>
      </c>
      <c r="BL145" s="18" t="s">
        <v>285</v>
      </c>
      <c r="BM145" s="182" t="s">
        <v>579</v>
      </c>
    </row>
    <row r="146" s="2" customFormat="1">
      <c r="A146" s="37"/>
      <c r="B146" s="38"/>
      <c r="C146" s="37"/>
      <c r="D146" s="184" t="s">
        <v>144</v>
      </c>
      <c r="E146" s="37"/>
      <c r="F146" s="185" t="s">
        <v>578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144</v>
      </c>
      <c r="AU146" s="18" t="s">
        <v>158</v>
      </c>
    </row>
    <row r="147" s="2" customFormat="1" ht="24.15" customHeight="1">
      <c r="A147" s="37"/>
      <c r="B147" s="170"/>
      <c r="C147" s="171" t="s">
        <v>265</v>
      </c>
      <c r="D147" s="171" t="s">
        <v>137</v>
      </c>
      <c r="E147" s="172" t="s">
        <v>580</v>
      </c>
      <c r="F147" s="173" t="s">
        <v>581</v>
      </c>
      <c r="G147" s="174" t="s">
        <v>224</v>
      </c>
      <c r="H147" s="175">
        <v>2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45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285</v>
      </c>
      <c r="AT147" s="182" t="s">
        <v>137</v>
      </c>
      <c r="AU147" s="182" t="s">
        <v>158</v>
      </c>
      <c r="AY147" s="18" t="s">
        <v>134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88</v>
      </c>
      <c r="BK147" s="183">
        <f>ROUND(I147*H147,2)</f>
        <v>0</v>
      </c>
      <c r="BL147" s="18" t="s">
        <v>285</v>
      </c>
      <c r="BM147" s="182" t="s">
        <v>582</v>
      </c>
    </row>
    <row r="148" s="2" customFormat="1">
      <c r="A148" s="37"/>
      <c r="B148" s="38"/>
      <c r="C148" s="37"/>
      <c r="D148" s="184" t="s">
        <v>144</v>
      </c>
      <c r="E148" s="37"/>
      <c r="F148" s="185" t="s">
        <v>581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144</v>
      </c>
      <c r="AU148" s="18" t="s">
        <v>158</v>
      </c>
    </row>
    <row r="149" s="2" customFormat="1" ht="16.5" customHeight="1">
      <c r="A149" s="37"/>
      <c r="B149" s="170"/>
      <c r="C149" s="171" t="s">
        <v>272</v>
      </c>
      <c r="D149" s="171" t="s">
        <v>137</v>
      </c>
      <c r="E149" s="172" t="s">
        <v>583</v>
      </c>
      <c r="F149" s="173" t="s">
        <v>584</v>
      </c>
      <c r="G149" s="174" t="s">
        <v>140</v>
      </c>
      <c r="H149" s="175">
        <v>150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45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285</v>
      </c>
      <c r="AT149" s="182" t="s">
        <v>137</v>
      </c>
      <c r="AU149" s="182" t="s">
        <v>158</v>
      </c>
      <c r="AY149" s="18" t="s">
        <v>134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88</v>
      </c>
      <c r="BK149" s="183">
        <f>ROUND(I149*H149,2)</f>
        <v>0</v>
      </c>
      <c r="BL149" s="18" t="s">
        <v>285</v>
      </c>
      <c r="BM149" s="182" t="s">
        <v>585</v>
      </c>
    </row>
    <row r="150" s="2" customFormat="1">
      <c r="A150" s="37"/>
      <c r="B150" s="38"/>
      <c r="C150" s="37"/>
      <c r="D150" s="184" t="s">
        <v>144</v>
      </c>
      <c r="E150" s="37"/>
      <c r="F150" s="185" t="s">
        <v>584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144</v>
      </c>
      <c r="AU150" s="18" t="s">
        <v>158</v>
      </c>
    </row>
    <row r="151" s="2" customFormat="1" ht="16.5" customHeight="1">
      <c r="A151" s="37"/>
      <c r="B151" s="170"/>
      <c r="C151" s="171" t="s">
        <v>276</v>
      </c>
      <c r="D151" s="171" t="s">
        <v>137</v>
      </c>
      <c r="E151" s="172" t="s">
        <v>586</v>
      </c>
      <c r="F151" s="173" t="s">
        <v>587</v>
      </c>
      <c r="G151" s="174" t="s">
        <v>140</v>
      </c>
      <c r="H151" s="175">
        <v>40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45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285</v>
      </c>
      <c r="AT151" s="182" t="s">
        <v>137</v>
      </c>
      <c r="AU151" s="182" t="s">
        <v>158</v>
      </c>
      <c r="AY151" s="18" t="s">
        <v>134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88</v>
      </c>
      <c r="BK151" s="183">
        <f>ROUND(I151*H151,2)</f>
        <v>0</v>
      </c>
      <c r="BL151" s="18" t="s">
        <v>285</v>
      </c>
      <c r="BM151" s="182" t="s">
        <v>588</v>
      </c>
    </row>
    <row r="152" s="2" customFormat="1">
      <c r="A152" s="37"/>
      <c r="B152" s="38"/>
      <c r="C152" s="37"/>
      <c r="D152" s="184" t="s">
        <v>144</v>
      </c>
      <c r="E152" s="37"/>
      <c r="F152" s="185" t="s">
        <v>587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144</v>
      </c>
      <c r="AU152" s="18" t="s">
        <v>158</v>
      </c>
    </row>
    <row r="153" s="2" customFormat="1" ht="16.5" customHeight="1">
      <c r="A153" s="37"/>
      <c r="B153" s="170"/>
      <c r="C153" s="171" t="s">
        <v>8</v>
      </c>
      <c r="D153" s="171" t="s">
        <v>137</v>
      </c>
      <c r="E153" s="172" t="s">
        <v>589</v>
      </c>
      <c r="F153" s="173" t="s">
        <v>590</v>
      </c>
      <c r="G153" s="174" t="s">
        <v>140</v>
      </c>
      <c r="H153" s="175">
        <v>30</v>
      </c>
      <c r="I153" s="176"/>
      <c r="J153" s="177">
        <f>ROUND(I153*H153,2)</f>
        <v>0</v>
      </c>
      <c r="K153" s="173" t="s">
        <v>1</v>
      </c>
      <c r="L153" s="38"/>
      <c r="M153" s="178" t="s">
        <v>1</v>
      </c>
      <c r="N153" s="179" t="s">
        <v>45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285</v>
      </c>
      <c r="AT153" s="182" t="s">
        <v>137</v>
      </c>
      <c r="AU153" s="182" t="s">
        <v>158</v>
      </c>
      <c r="AY153" s="18" t="s">
        <v>134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88</v>
      </c>
      <c r="BK153" s="183">
        <f>ROUND(I153*H153,2)</f>
        <v>0</v>
      </c>
      <c r="BL153" s="18" t="s">
        <v>285</v>
      </c>
      <c r="BM153" s="182" t="s">
        <v>591</v>
      </c>
    </row>
    <row r="154" s="2" customFormat="1">
      <c r="A154" s="37"/>
      <c r="B154" s="38"/>
      <c r="C154" s="37"/>
      <c r="D154" s="184" t="s">
        <v>144</v>
      </c>
      <c r="E154" s="37"/>
      <c r="F154" s="185" t="s">
        <v>590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144</v>
      </c>
      <c r="AU154" s="18" t="s">
        <v>158</v>
      </c>
    </row>
    <row r="155" s="2" customFormat="1" ht="16.5" customHeight="1">
      <c r="A155" s="37"/>
      <c r="B155" s="170"/>
      <c r="C155" s="171" t="s">
        <v>285</v>
      </c>
      <c r="D155" s="171" t="s">
        <v>137</v>
      </c>
      <c r="E155" s="172" t="s">
        <v>592</v>
      </c>
      <c r="F155" s="173" t="s">
        <v>593</v>
      </c>
      <c r="G155" s="174" t="s">
        <v>224</v>
      </c>
      <c r="H155" s="175">
        <v>4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45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285</v>
      </c>
      <c r="AT155" s="182" t="s">
        <v>137</v>
      </c>
      <c r="AU155" s="182" t="s">
        <v>158</v>
      </c>
      <c r="AY155" s="18" t="s">
        <v>134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88</v>
      </c>
      <c r="BK155" s="183">
        <f>ROUND(I155*H155,2)</f>
        <v>0</v>
      </c>
      <c r="BL155" s="18" t="s">
        <v>285</v>
      </c>
      <c r="BM155" s="182" t="s">
        <v>594</v>
      </c>
    </row>
    <row r="156" s="2" customFormat="1">
      <c r="A156" s="37"/>
      <c r="B156" s="38"/>
      <c r="C156" s="37"/>
      <c r="D156" s="184" t="s">
        <v>144</v>
      </c>
      <c r="E156" s="37"/>
      <c r="F156" s="185" t="s">
        <v>593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144</v>
      </c>
      <c r="AU156" s="18" t="s">
        <v>158</v>
      </c>
    </row>
    <row r="157" s="2" customFormat="1" ht="16.5" customHeight="1">
      <c r="A157" s="37"/>
      <c r="B157" s="170"/>
      <c r="C157" s="171" t="s">
        <v>292</v>
      </c>
      <c r="D157" s="171" t="s">
        <v>137</v>
      </c>
      <c r="E157" s="172" t="s">
        <v>595</v>
      </c>
      <c r="F157" s="173" t="s">
        <v>596</v>
      </c>
      <c r="G157" s="174" t="s">
        <v>288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45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285</v>
      </c>
      <c r="AT157" s="182" t="s">
        <v>137</v>
      </c>
      <c r="AU157" s="182" t="s">
        <v>158</v>
      </c>
      <c r="AY157" s="18" t="s">
        <v>134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88</v>
      </c>
      <c r="BK157" s="183">
        <f>ROUND(I157*H157,2)</f>
        <v>0</v>
      </c>
      <c r="BL157" s="18" t="s">
        <v>285</v>
      </c>
      <c r="BM157" s="182" t="s">
        <v>597</v>
      </c>
    </row>
    <row r="158" s="2" customFormat="1">
      <c r="A158" s="37"/>
      <c r="B158" s="38"/>
      <c r="C158" s="37"/>
      <c r="D158" s="184" t="s">
        <v>144</v>
      </c>
      <c r="E158" s="37"/>
      <c r="F158" s="185" t="s">
        <v>596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144</v>
      </c>
      <c r="AU158" s="18" t="s">
        <v>158</v>
      </c>
    </row>
    <row r="159" s="12" customFormat="1" ht="20.88" customHeight="1">
      <c r="A159" s="12"/>
      <c r="B159" s="157"/>
      <c r="C159" s="12"/>
      <c r="D159" s="158" t="s">
        <v>79</v>
      </c>
      <c r="E159" s="168" t="s">
        <v>598</v>
      </c>
      <c r="F159" s="168" t="s">
        <v>599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f>SUM(P160:P183)</f>
        <v>0</v>
      </c>
      <c r="Q159" s="163"/>
      <c r="R159" s="164">
        <f>SUM(R160:R183)</f>
        <v>0</v>
      </c>
      <c r="S159" s="163"/>
      <c r="T159" s="165">
        <f>SUM(T160:T183)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90</v>
      </c>
      <c r="AT159" s="166" t="s">
        <v>79</v>
      </c>
      <c r="AU159" s="166" t="s">
        <v>90</v>
      </c>
      <c r="AY159" s="158" t="s">
        <v>134</v>
      </c>
      <c r="BK159" s="167">
        <f>SUM(BK160:BK183)</f>
        <v>0</v>
      </c>
    </row>
    <row r="160" s="2" customFormat="1" ht="16.5" customHeight="1">
      <c r="A160" s="37"/>
      <c r="B160" s="170"/>
      <c r="C160" s="171" t="s">
        <v>296</v>
      </c>
      <c r="D160" s="171" t="s">
        <v>137</v>
      </c>
      <c r="E160" s="172" t="s">
        <v>600</v>
      </c>
      <c r="F160" s="173" t="s">
        <v>601</v>
      </c>
      <c r="G160" s="174" t="s">
        <v>224</v>
      </c>
      <c r="H160" s="175">
        <v>1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45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285</v>
      </c>
      <c r="AT160" s="182" t="s">
        <v>137</v>
      </c>
      <c r="AU160" s="182" t="s">
        <v>158</v>
      </c>
      <c r="AY160" s="18" t="s">
        <v>134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88</v>
      </c>
      <c r="BK160" s="183">
        <f>ROUND(I160*H160,2)</f>
        <v>0</v>
      </c>
      <c r="BL160" s="18" t="s">
        <v>285</v>
      </c>
      <c r="BM160" s="182" t="s">
        <v>602</v>
      </c>
    </row>
    <row r="161" s="2" customFormat="1">
      <c r="A161" s="37"/>
      <c r="B161" s="38"/>
      <c r="C161" s="37"/>
      <c r="D161" s="184" t="s">
        <v>144</v>
      </c>
      <c r="E161" s="37"/>
      <c r="F161" s="185" t="s">
        <v>601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144</v>
      </c>
      <c r="AU161" s="18" t="s">
        <v>158</v>
      </c>
    </row>
    <row r="162" s="2" customFormat="1" ht="16.5" customHeight="1">
      <c r="A162" s="37"/>
      <c r="B162" s="170"/>
      <c r="C162" s="171" t="s">
        <v>300</v>
      </c>
      <c r="D162" s="171" t="s">
        <v>137</v>
      </c>
      <c r="E162" s="172" t="s">
        <v>603</v>
      </c>
      <c r="F162" s="173" t="s">
        <v>604</v>
      </c>
      <c r="G162" s="174" t="s">
        <v>605</v>
      </c>
      <c r="H162" s="175">
        <v>141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45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285</v>
      </c>
      <c r="AT162" s="182" t="s">
        <v>137</v>
      </c>
      <c r="AU162" s="182" t="s">
        <v>158</v>
      </c>
      <c r="AY162" s="18" t="s">
        <v>134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88</v>
      </c>
      <c r="BK162" s="183">
        <f>ROUND(I162*H162,2)</f>
        <v>0</v>
      </c>
      <c r="BL162" s="18" t="s">
        <v>285</v>
      </c>
      <c r="BM162" s="182" t="s">
        <v>606</v>
      </c>
    </row>
    <row r="163" s="2" customFormat="1">
      <c r="A163" s="37"/>
      <c r="B163" s="38"/>
      <c r="C163" s="37"/>
      <c r="D163" s="184" t="s">
        <v>144</v>
      </c>
      <c r="E163" s="37"/>
      <c r="F163" s="185" t="s">
        <v>604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144</v>
      </c>
      <c r="AU163" s="18" t="s">
        <v>158</v>
      </c>
    </row>
    <row r="164" s="2" customFormat="1" ht="16.5" customHeight="1">
      <c r="A164" s="37"/>
      <c r="B164" s="170"/>
      <c r="C164" s="171" t="s">
        <v>493</v>
      </c>
      <c r="D164" s="171" t="s">
        <v>137</v>
      </c>
      <c r="E164" s="172" t="s">
        <v>607</v>
      </c>
      <c r="F164" s="173" t="s">
        <v>608</v>
      </c>
      <c r="G164" s="174" t="s">
        <v>224</v>
      </c>
      <c r="H164" s="175">
        <v>1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45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285</v>
      </c>
      <c r="AT164" s="182" t="s">
        <v>137</v>
      </c>
      <c r="AU164" s="182" t="s">
        <v>158</v>
      </c>
      <c r="AY164" s="18" t="s">
        <v>134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88</v>
      </c>
      <c r="BK164" s="183">
        <f>ROUND(I164*H164,2)</f>
        <v>0</v>
      </c>
      <c r="BL164" s="18" t="s">
        <v>285</v>
      </c>
      <c r="BM164" s="182" t="s">
        <v>609</v>
      </c>
    </row>
    <row r="165" s="2" customFormat="1">
      <c r="A165" s="37"/>
      <c r="B165" s="38"/>
      <c r="C165" s="37"/>
      <c r="D165" s="184" t="s">
        <v>144</v>
      </c>
      <c r="E165" s="37"/>
      <c r="F165" s="185" t="s">
        <v>608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144</v>
      </c>
      <c r="AU165" s="18" t="s">
        <v>158</v>
      </c>
    </row>
    <row r="166" s="2" customFormat="1" ht="16.5" customHeight="1">
      <c r="A166" s="37"/>
      <c r="B166" s="170"/>
      <c r="C166" s="171" t="s">
        <v>7</v>
      </c>
      <c r="D166" s="171" t="s">
        <v>137</v>
      </c>
      <c r="E166" s="172" t="s">
        <v>610</v>
      </c>
      <c r="F166" s="173" t="s">
        <v>611</v>
      </c>
      <c r="G166" s="174" t="s">
        <v>224</v>
      </c>
      <c r="H166" s="175">
        <v>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45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285</v>
      </c>
      <c r="AT166" s="182" t="s">
        <v>137</v>
      </c>
      <c r="AU166" s="182" t="s">
        <v>158</v>
      </c>
      <c r="AY166" s="18" t="s">
        <v>134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88</v>
      </c>
      <c r="BK166" s="183">
        <f>ROUND(I166*H166,2)</f>
        <v>0</v>
      </c>
      <c r="BL166" s="18" t="s">
        <v>285</v>
      </c>
      <c r="BM166" s="182" t="s">
        <v>612</v>
      </c>
    </row>
    <row r="167" s="2" customFormat="1">
      <c r="A167" s="37"/>
      <c r="B167" s="38"/>
      <c r="C167" s="37"/>
      <c r="D167" s="184" t="s">
        <v>144</v>
      </c>
      <c r="E167" s="37"/>
      <c r="F167" s="185" t="s">
        <v>611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144</v>
      </c>
      <c r="AU167" s="18" t="s">
        <v>158</v>
      </c>
    </row>
    <row r="168" s="2" customFormat="1" ht="16.5" customHeight="1">
      <c r="A168" s="37"/>
      <c r="B168" s="170"/>
      <c r="C168" s="171" t="s">
        <v>500</v>
      </c>
      <c r="D168" s="171" t="s">
        <v>137</v>
      </c>
      <c r="E168" s="172" t="s">
        <v>613</v>
      </c>
      <c r="F168" s="173" t="s">
        <v>614</v>
      </c>
      <c r="G168" s="174" t="s">
        <v>224</v>
      </c>
      <c r="H168" s="175">
        <v>2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45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285</v>
      </c>
      <c r="AT168" s="182" t="s">
        <v>137</v>
      </c>
      <c r="AU168" s="182" t="s">
        <v>158</v>
      </c>
      <c r="AY168" s="18" t="s">
        <v>134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88</v>
      </c>
      <c r="BK168" s="183">
        <f>ROUND(I168*H168,2)</f>
        <v>0</v>
      </c>
      <c r="BL168" s="18" t="s">
        <v>285</v>
      </c>
      <c r="BM168" s="182" t="s">
        <v>615</v>
      </c>
    </row>
    <row r="169" s="2" customFormat="1">
      <c r="A169" s="37"/>
      <c r="B169" s="38"/>
      <c r="C169" s="37"/>
      <c r="D169" s="184" t="s">
        <v>144</v>
      </c>
      <c r="E169" s="37"/>
      <c r="F169" s="185" t="s">
        <v>614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144</v>
      </c>
      <c r="AU169" s="18" t="s">
        <v>158</v>
      </c>
    </row>
    <row r="170" s="2" customFormat="1" ht="24.15" customHeight="1">
      <c r="A170" s="37"/>
      <c r="B170" s="170"/>
      <c r="C170" s="171" t="s">
        <v>504</v>
      </c>
      <c r="D170" s="171" t="s">
        <v>137</v>
      </c>
      <c r="E170" s="172" t="s">
        <v>616</v>
      </c>
      <c r="F170" s="173" t="s">
        <v>617</v>
      </c>
      <c r="G170" s="174" t="s">
        <v>224</v>
      </c>
      <c r="H170" s="175">
        <v>1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45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285</v>
      </c>
      <c r="AT170" s="182" t="s">
        <v>137</v>
      </c>
      <c r="AU170" s="182" t="s">
        <v>158</v>
      </c>
      <c r="AY170" s="18" t="s">
        <v>134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88</v>
      </c>
      <c r="BK170" s="183">
        <f>ROUND(I170*H170,2)</f>
        <v>0</v>
      </c>
      <c r="BL170" s="18" t="s">
        <v>285</v>
      </c>
      <c r="BM170" s="182" t="s">
        <v>618</v>
      </c>
    </row>
    <row r="171" s="2" customFormat="1">
      <c r="A171" s="37"/>
      <c r="B171" s="38"/>
      <c r="C171" s="37"/>
      <c r="D171" s="184" t="s">
        <v>144</v>
      </c>
      <c r="E171" s="37"/>
      <c r="F171" s="185" t="s">
        <v>617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144</v>
      </c>
      <c r="AU171" s="18" t="s">
        <v>158</v>
      </c>
    </row>
    <row r="172" s="2" customFormat="1" ht="16.5" customHeight="1">
      <c r="A172" s="37"/>
      <c r="B172" s="170"/>
      <c r="C172" s="171" t="s">
        <v>510</v>
      </c>
      <c r="D172" s="171" t="s">
        <v>137</v>
      </c>
      <c r="E172" s="172" t="s">
        <v>619</v>
      </c>
      <c r="F172" s="173" t="s">
        <v>620</v>
      </c>
      <c r="G172" s="174" t="s">
        <v>224</v>
      </c>
      <c r="H172" s="175">
        <v>1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45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285</v>
      </c>
      <c r="AT172" s="182" t="s">
        <v>137</v>
      </c>
      <c r="AU172" s="182" t="s">
        <v>158</v>
      </c>
      <c r="AY172" s="18" t="s">
        <v>134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88</v>
      </c>
      <c r="BK172" s="183">
        <f>ROUND(I172*H172,2)</f>
        <v>0</v>
      </c>
      <c r="BL172" s="18" t="s">
        <v>285</v>
      </c>
      <c r="BM172" s="182" t="s">
        <v>621</v>
      </c>
    </row>
    <row r="173" s="2" customFormat="1">
      <c r="A173" s="37"/>
      <c r="B173" s="38"/>
      <c r="C173" s="37"/>
      <c r="D173" s="184" t="s">
        <v>144</v>
      </c>
      <c r="E173" s="37"/>
      <c r="F173" s="185" t="s">
        <v>620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144</v>
      </c>
      <c r="AU173" s="18" t="s">
        <v>158</v>
      </c>
    </row>
    <row r="174" s="2" customFormat="1" ht="16.5" customHeight="1">
      <c r="A174" s="37"/>
      <c r="B174" s="170"/>
      <c r="C174" s="171" t="s">
        <v>515</v>
      </c>
      <c r="D174" s="171" t="s">
        <v>137</v>
      </c>
      <c r="E174" s="172" t="s">
        <v>622</v>
      </c>
      <c r="F174" s="173" t="s">
        <v>623</v>
      </c>
      <c r="G174" s="174" t="s">
        <v>224</v>
      </c>
      <c r="H174" s="175">
        <v>1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45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285</v>
      </c>
      <c r="AT174" s="182" t="s">
        <v>137</v>
      </c>
      <c r="AU174" s="182" t="s">
        <v>158</v>
      </c>
      <c r="AY174" s="18" t="s">
        <v>134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88</v>
      </c>
      <c r="BK174" s="183">
        <f>ROUND(I174*H174,2)</f>
        <v>0</v>
      </c>
      <c r="BL174" s="18" t="s">
        <v>285</v>
      </c>
      <c r="BM174" s="182" t="s">
        <v>624</v>
      </c>
    </row>
    <row r="175" s="2" customFormat="1">
      <c r="A175" s="37"/>
      <c r="B175" s="38"/>
      <c r="C175" s="37"/>
      <c r="D175" s="184" t="s">
        <v>144</v>
      </c>
      <c r="E175" s="37"/>
      <c r="F175" s="185" t="s">
        <v>623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144</v>
      </c>
      <c r="AU175" s="18" t="s">
        <v>158</v>
      </c>
    </row>
    <row r="176" s="2" customFormat="1" ht="16.5" customHeight="1">
      <c r="A176" s="37"/>
      <c r="B176" s="170"/>
      <c r="C176" s="171" t="s">
        <v>519</v>
      </c>
      <c r="D176" s="171" t="s">
        <v>137</v>
      </c>
      <c r="E176" s="172" t="s">
        <v>625</v>
      </c>
      <c r="F176" s="173" t="s">
        <v>626</v>
      </c>
      <c r="G176" s="174" t="s">
        <v>224</v>
      </c>
      <c r="H176" s="175">
        <v>1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45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285</v>
      </c>
      <c r="AT176" s="182" t="s">
        <v>137</v>
      </c>
      <c r="AU176" s="182" t="s">
        <v>158</v>
      </c>
      <c r="AY176" s="18" t="s">
        <v>134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88</v>
      </c>
      <c r="BK176" s="183">
        <f>ROUND(I176*H176,2)</f>
        <v>0</v>
      </c>
      <c r="BL176" s="18" t="s">
        <v>285</v>
      </c>
      <c r="BM176" s="182" t="s">
        <v>627</v>
      </c>
    </row>
    <row r="177" s="2" customFormat="1">
      <c r="A177" s="37"/>
      <c r="B177" s="38"/>
      <c r="C177" s="37"/>
      <c r="D177" s="184" t="s">
        <v>144</v>
      </c>
      <c r="E177" s="37"/>
      <c r="F177" s="185" t="s">
        <v>626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144</v>
      </c>
      <c r="AU177" s="18" t="s">
        <v>158</v>
      </c>
    </row>
    <row r="178" s="2" customFormat="1" ht="16.5" customHeight="1">
      <c r="A178" s="37"/>
      <c r="B178" s="170"/>
      <c r="C178" s="171" t="s">
        <v>523</v>
      </c>
      <c r="D178" s="171" t="s">
        <v>137</v>
      </c>
      <c r="E178" s="172" t="s">
        <v>628</v>
      </c>
      <c r="F178" s="173" t="s">
        <v>629</v>
      </c>
      <c r="G178" s="174" t="s">
        <v>288</v>
      </c>
      <c r="H178" s="175">
        <v>1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45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285</v>
      </c>
      <c r="AT178" s="182" t="s">
        <v>137</v>
      </c>
      <c r="AU178" s="182" t="s">
        <v>158</v>
      </c>
      <c r="AY178" s="18" t="s">
        <v>134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88</v>
      </c>
      <c r="BK178" s="183">
        <f>ROUND(I178*H178,2)</f>
        <v>0</v>
      </c>
      <c r="BL178" s="18" t="s">
        <v>285</v>
      </c>
      <c r="BM178" s="182" t="s">
        <v>630</v>
      </c>
    </row>
    <row r="179" s="2" customFormat="1">
      <c r="A179" s="37"/>
      <c r="B179" s="38"/>
      <c r="C179" s="37"/>
      <c r="D179" s="184" t="s">
        <v>144</v>
      </c>
      <c r="E179" s="37"/>
      <c r="F179" s="185" t="s">
        <v>629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144</v>
      </c>
      <c r="AU179" s="18" t="s">
        <v>158</v>
      </c>
    </row>
    <row r="180" s="2" customFormat="1" ht="16.5" customHeight="1">
      <c r="A180" s="37"/>
      <c r="B180" s="170"/>
      <c r="C180" s="171" t="s">
        <v>527</v>
      </c>
      <c r="D180" s="171" t="s">
        <v>137</v>
      </c>
      <c r="E180" s="172" t="s">
        <v>631</v>
      </c>
      <c r="F180" s="173" t="s">
        <v>632</v>
      </c>
      <c r="G180" s="174" t="s">
        <v>288</v>
      </c>
      <c r="H180" s="175">
        <v>1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45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285</v>
      </c>
      <c r="AT180" s="182" t="s">
        <v>137</v>
      </c>
      <c r="AU180" s="182" t="s">
        <v>158</v>
      </c>
      <c r="AY180" s="18" t="s">
        <v>134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88</v>
      </c>
      <c r="BK180" s="183">
        <f>ROUND(I180*H180,2)</f>
        <v>0</v>
      </c>
      <c r="BL180" s="18" t="s">
        <v>285</v>
      </c>
      <c r="BM180" s="182" t="s">
        <v>633</v>
      </c>
    </row>
    <row r="181" s="2" customFormat="1">
      <c r="A181" s="37"/>
      <c r="B181" s="38"/>
      <c r="C181" s="37"/>
      <c r="D181" s="184" t="s">
        <v>144</v>
      </c>
      <c r="E181" s="37"/>
      <c r="F181" s="185" t="s">
        <v>632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144</v>
      </c>
      <c r="AU181" s="18" t="s">
        <v>158</v>
      </c>
    </row>
    <row r="182" s="2" customFormat="1" ht="16.5" customHeight="1">
      <c r="A182" s="37"/>
      <c r="B182" s="170"/>
      <c r="C182" s="171" t="s">
        <v>531</v>
      </c>
      <c r="D182" s="171" t="s">
        <v>137</v>
      </c>
      <c r="E182" s="172" t="s">
        <v>634</v>
      </c>
      <c r="F182" s="173" t="s">
        <v>596</v>
      </c>
      <c r="G182" s="174" t="s">
        <v>288</v>
      </c>
      <c r="H182" s="175">
        <v>1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45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285</v>
      </c>
      <c r="AT182" s="182" t="s">
        <v>137</v>
      </c>
      <c r="AU182" s="182" t="s">
        <v>158</v>
      </c>
      <c r="AY182" s="18" t="s">
        <v>134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88</v>
      </c>
      <c r="BK182" s="183">
        <f>ROUND(I182*H182,2)</f>
        <v>0</v>
      </c>
      <c r="BL182" s="18" t="s">
        <v>285</v>
      </c>
      <c r="BM182" s="182" t="s">
        <v>635</v>
      </c>
    </row>
    <row r="183" s="2" customFormat="1">
      <c r="A183" s="37"/>
      <c r="B183" s="38"/>
      <c r="C183" s="37"/>
      <c r="D183" s="184" t="s">
        <v>144</v>
      </c>
      <c r="E183" s="37"/>
      <c r="F183" s="185" t="s">
        <v>596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144</v>
      </c>
      <c r="AU183" s="18" t="s">
        <v>158</v>
      </c>
    </row>
    <row r="184" s="12" customFormat="1" ht="20.88" customHeight="1">
      <c r="A184" s="12"/>
      <c r="B184" s="157"/>
      <c r="C184" s="12"/>
      <c r="D184" s="158" t="s">
        <v>79</v>
      </c>
      <c r="E184" s="168" t="s">
        <v>636</v>
      </c>
      <c r="F184" s="168" t="s">
        <v>334</v>
      </c>
      <c r="G184" s="12"/>
      <c r="H184" s="12"/>
      <c r="I184" s="160"/>
      <c r="J184" s="169">
        <f>BK184</f>
        <v>0</v>
      </c>
      <c r="K184" s="12"/>
      <c r="L184" s="157"/>
      <c r="M184" s="162"/>
      <c r="N184" s="163"/>
      <c r="O184" s="163"/>
      <c r="P184" s="164">
        <f>SUM(P185:P208)</f>
        <v>0</v>
      </c>
      <c r="Q184" s="163"/>
      <c r="R184" s="164">
        <f>SUM(R185:R208)</f>
        <v>0</v>
      </c>
      <c r="S184" s="163"/>
      <c r="T184" s="165">
        <f>SUM(T185:T208)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8" t="s">
        <v>90</v>
      </c>
      <c r="AT184" s="166" t="s">
        <v>79</v>
      </c>
      <c r="AU184" s="166" t="s">
        <v>90</v>
      </c>
      <c r="AY184" s="158" t="s">
        <v>134</v>
      </c>
      <c r="BK184" s="167">
        <f>SUM(BK185:BK208)</f>
        <v>0</v>
      </c>
    </row>
    <row r="185" s="2" customFormat="1" ht="16.5" customHeight="1">
      <c r="A185" s="37"/>
      <c r="B185" s="170"/>
      <c r="C185" s="171" t="s">
        <v>535</v>
      </c>
      <c r="D185" s="171" t="s">
        <v>137</v>
      </c>
      <c r="E185" s="172" t="s">
        <v>637</v>
      </c>
      <c r="F185" s="173" t="s">
        <v>638</v>
      </c>
      <c r="G185" s="174" t="s">
        <v>288</v>
      </c>
      <c r="H185" s="175">
        <v>1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45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285</v>
      </c>
      <c r="AT185" s="182" t="s">
        <v>137</v>
      </c>
      <c r="AU185" s="182" t="s">
        <v>158</v>
      </c>
      <c r="AY185" s="18" t="s">
        <v>134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88</v>
      </c>
      <c r="BK185" s="183">
        <f>ROUND(I185*H185,2)</f>
        <v>0</v>
      </c>
      <c r="BL185" s="18" t="s">
        <v>285</v>
      </c>
      <c r="BM185" s="182" t="s">
        <v>639</v>
      </c>
    </row>
    <row r="186" s="2" customFormat="1">
      <c r="A186" s="37"/>
      <c r="B186" s="38"/>
      <c r="C186" s="37"/>
      <c r="D186" s="184" t="s">
        <v>144</v>
      </c>
      <c r="E186" s="37"/>
      <c r="F186" s="185" t="s">
        <v>638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144</v>
      </c>
      <c r="AU186" s="18" t="s">
        <v>158</v>
      </c>
    </row>
    <row r="187" s="2" customFormat="1" ht="16.5" customHeight="1">
      <c r="A187" s="37"/>
      <c r="B187" s="170"/>
      <c r="C187" s="171" t="s">
        <v>640</v>
      </c>
      <c r="D187" s="171" t="s">
        <v>137</v>
      </c>
      <c r="E187" s="172" t="s">
        <v>641</v>
      </c>
      <c r="F187" s="173" t="s">
        <v>642</v>
      </c>
      <c r="G187" s="174" t="s">
        <v>288</v>
      </c>
      <c r="H187" s="175">
        <v>1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45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285</v>
      </c>
      <c r="AT187" s="182" t="s">
        <v>137</v>
      </c>
      <c r="AU187" s="182" t="s">
        <v>158</v>
      </c>
      <c r="AY187" s="18" t="s">
        <v>134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88</v>
      </c>
      <c r="BK187" s="183">
        <f>ROUND(I187*H187,2)</f>
        <v>0</v>
      </c>
      <c r="BL187" s="18" t="s">
        <v>285</v>
      </c>
      <c r="BM187" s="182" t="s">
        <v>643</v>
      </c>
    </row>
    <row r="188" s="2" customFormat="1">
      <c r="A188" s="37"/>
      <c r="B188" s="38"/>
      <c r="C188" s="37"/>
      <c r="D188" s="184" t="s">
        <v>144</v>
      </c>
      <c r="E188" s="37"/>
      <c r="F188" s="185" t="s">
        <v>642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144</v>
      </c>
      <c r="AU188" s="18" t="s">
        <v>158</v>
      </c>
    </row>
    <row r="189" s="2" customFormat="1" ht="16.5" customHeight="1">
      <c r="A189" s="37"/>
      <c r="B189" s="170"/>
      <c r="C189" s="171" t="s">
        <v>644</v>
      </c>
      <c r="D189" s="171" t="s">
        <v>137</v>
      </c>
      <c r="E189" s="172" t="s">
        <v>645</v>
      </c>
      <c r="F189" s="173" t="s">
        <v>537</v>
      </c>
      <c r="G189" s="174" t="s">
        <v>288</v>
      </c>
      <c r="H189" s="175">
        <v>1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45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285</v>
      </c>
      <c r="AT189" s="182" t="s">
        <v>137</v>
      </c>
      <c r="AU189" s="182" t="s">
        <v>158</v>
      </c>
      <c r="AY189" s="18" t="s">
        <v>134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88</v>
      </c>
      <c r="BK189" s="183">
        <f>ROUND(I189*H189,2)</f>
        <v>0</v>
      </c>
      <c r="BL189" s="18" t="s">
        <v>285</v>
      </c>
      <c r="BM189" s="182" t="s">
        <v>646</v>
      </c>
    </row>
    <row r="190" s="2" customFormat="1">
      <c r="A190" s="37"/>
      <c r="B190" s="38"/>
      <c r="C190" s="37"/>
      <c r="D190" s="184" t="s">
        <v>144</v>
      </c>
      <c r="E190" s="37"/>
      <c r="F190" s="185" t="s">
        <v>537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144</v>
      </c>
      <c r="AU190" s="18" t="s">
        <v>158</v>
      </c>
    </row>
    <row r="191" s="2" customFormat="1" ht="16.5" customHeight="1">
      <c r="A191" s="37"/>
      <c r="B191" s="170"/>
      <c r="C191" s="171" t="s">
        <v>647</v>
      </c>
      <c r="D191" s="171" t="s">
        <v>137</v>
      </c>
      <c r="E191" s="172" t="s">
        <v>648</v>
      </c>
      <c r="F191" s="173" t="s">
        <v>649</v>
      </c>
      <c r="G191" s="174" t="s">
        <v>288</v>
      </c>
      <c r="H191" s="175">
        <v>1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45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285</v>
      </c>
      <c r="AT191" s="182" t="s">
        <v>137</v>
      </c>
      <c r="AU191" s="182" t="s">
        <v>158</v>
      </c>
      <c r="AY191" s="18" t="s">
        <v>134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88</v>
      </c>
      <c r="BK191" s="183">
        <f>ROUND(I191*H191,2)</f>
        <v>0</v>
      </c>
      <c r="BL191" s="18" t="s">
        <v>285</v>
      </c>
      <c r="BM191" s="182" t="s">
        <v>650</v>
      </c>
    </row>
    <row r="192" s="2" customFormat="1">
      <c r="A192" s="37"/>
      <c r="B192" s="38"/>
      <c r="C192" s="37"/>
      <c r="D192" s="184" t="s">
        <v>144</v>
      </c>
      <c r="E192" s="37"/>
      <c r="F192" s="185" t="s">
        <v>649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144</v>
      </c>
      <c r="AU192" s="18" t="s">
        <v>158</v>
      </c>
    </row>
    <row r="193" s="2" customFormat="1" ht="16.5" customHeight="1">
      <c r="A193" s="37"/>
      <c r="B193" s="170"/>
      <c r="C193" s="171" t="s">
        <v>651</v>
      </c>
      <c r="D193" s="171" t="s">
        <v>137</v>
      </c>
      <c r="E193" s="172" t="s">
        <v>652</v>
      </c>
      <c r="F193" s="173" t="s">
        <v>653</v>
      </c>
      <c r="G193" s="174" t="s">
        <v>288</v>
      </c>
      <c r="H193" s="175">
        <v>1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45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285</v>
      </c>
      <c r="AT193" s="182" t="s">
        <v>137</v>
      </c>
      <c r="AU193" s="182" t="s">
        <v>158</v>
      </c>
      <c r="AY193" s="18" t="s">
        <v>134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88</v>
      </c>
      <c r="BK193" s="183">
        <f>ROUND(I193*H193,2)</f>
        <v>0</v>
      </c>
      <c r="BL193" s="18" t="s">
        <v>285</v>
      </c>
      <c r="BM193" s="182" t="s">
        <v>654</v>
      </c>
    </row>
    <row r="194" s="2" customFormat="1">
      <c r="A194" s="37"/>
      <c r="B194" s="38"/>
      <c r="C194" s="37"/>
      <c r="D194" s="184" t="s">
        <v>144</v>
      </c>
      <c r="E194" s="37"/>
      <c r="F194" s="185" t="s">
        <v>653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144</v>
      </c>
      <c r="AU194" s="18" t="s">
        <v>158</v>
      </c>
    </row>
    <row r="195" s="2" customFormat="1" ht="16.5" customHeight="1">
      <c r="A195" s="37"/>
      <c r="B195" s="170"/>
      <c r="C195" s="171" t="s">
        <v>655</v>
      </c>
      <c r="D195" s="171" t="s">
        <v>137</v>
      </c>
      <c r="E195" s="172" t="s">
        <v>656</v>
      </c>
      <c r="F195" s="173" t="s">
        <v>657</v>
      </c>
      <c r="G195" s="174" t="s">
        <v>288</v>
      </c>
      <c r="H195" s="175">
        <v>1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45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285</v>
      </c>
      <c r="AT195" s="182" t="s">
        <v>137</v>
      </c>
      <c r="AU195" s="182" t="s">
        <v>158</v>
      </c>
      <c r="AY195" s="18" t="s">
        <v>134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88</v>
      </c>
      <c r="BK195" s="183">
        <f>ROUND(I195*H195,2)</f>
        <v>0</v>
      </c>
      <c r="BL195" s="18" t="s">
        <v>285</v>
      </c>
      <c r="BM195" s="182" t="s">
        <v>658</v>
      </c>
    </row>
    <row r="196" s="2" customFormat="1">
      <c r="A196" s="37"/>
      <c r="B196" s="38"/>
      <c r="C196" s="37"/>
      <c r="D196" s="184" t="s">
        <v>144</v>
      </c>
      <c r="E196" s="37"/>
      <c r="F196" s="185" t="s">
        <v>657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144</v>
      </c>
      <c r="AU196" s="18" t="s">
        <v>158</v>
      </c>
    </row>
    <row r="197" s="2" customFormat="1" ht="16.5" customHeight="1">
      <c r="A197" s="37"/>
      <c r="B197" s="170"/>
      <c r="C197" s="171" t="s">
        <v>659</v>
      </c>
      <c r="D197" s="171" t="s">
        <v>137</v>
      </c>
      <c r="E197" s="172" t="s">
        <v>660</v>
      </c>
      <c r="F197" s="173" t="s">
        <v>661</v>
      </c>
      <c r="G197" s="174" t="s">
        <v>288</v>
      </c>
      <c r="H197" s="175">
        <v>1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45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285</v>
      </c>
      <c r="AT197" s="182" t="s">
        <v>137</v>
      </c>
      <c r="AU197" s="182" t="s">
        <v>158</v>
      </c>
      <c r="AY197" s="18" t="s">
        <v>134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88</v>
      </c>
      <c r="BK197" s="183">
        <f>ROUND(I197*H197,2)</f>
        <v>0</v>
      </c>
      <c r="BL197" s="18" t="s">
        <v>285</v>
      </c>
      <c r="BM197" s="182" t="s">
        <v>662</v>
      </c>
    </row>
    <row r="198" s="2" customFormat="1">
      <c r="A198" s="37"/>
      <c r="B198" s="38"/>
      <c r="C198" s="37"/>
      <c r="D198" s="184" t="s">
        <v>144</v>
      </c>
      <c r="E198" s="37"/>
      <c r="F198" s="185" t="s">
        <v>661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144</v>
      </c>
      <c r="AU198" s="18" t="s">
        <v>158</v>
      </c>
    </row>
    <row r="199" s="2" customFormat="1" ht="16.5" customHeight="1">
      <c r="A199" s="37"/>
      <c r="B199" s="170"/>
      <c r="C199" s="171" t="s">
        <v>663</v>
      </c>
      <c r="D199" s="171" t="s">
        <v>137</v>
      </c>
      <c r="E199" s="172" t="s">
        <v>664</v>
      </c>
      <c r="F199" s="173" t="s">
        <v>665</v>
      </c>
      <c r="G199" s="174" t="s">
        <v>288</v>
      </c>
      <c r="H199" s="175">
        <v>1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45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285</v>
      </c>
      <c r="AT199" s="182" t="s">
        <v>137</v>
      </c>
      <c r="AU199" s="182" t="s">
        <v>158</v>
      </c>
      <c r="AY199" s="18" t="s">
        <v>134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88</v>
      </c>
      <c r="BK199" s="183">
        <f>ROUND(I199*H199,2)</f>
        <v>0</v>
      </c>
      <c r="BL199" s="18" t="s">
        <v>285</v>
      </c>
      <c r="BM199" s="182" t="s">
        <v>666</v>
      </c>
    </row>
    <row r="200" s="2" customFormat="1">
      <c r="A200" s="37"/>
      <c r="B200" s="38"/>
      <c r="C200" s="37"/>
      <c r="D200" s="184" t="s">
        <v>144</v>
      </c>
      <c r="E200" s="37"/>
      <c r="F200" s="185" t="s">
        <v>665</v>
      </c>
      <c r="G200" s="37"/>
      <c r="H200" s="37"/>
      <c r="I200" s="186"/>
      <c r="J200" s="37"/>
      <c r="K200" s="37"/>
      <c r="L200" s="38"/>
      <c r="M200" s="187"/>
      <c r="N200" s="188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144</v>
      </c>
      <c r="AU200" s="18" t="s">
        <v>158</v>
      </c>
    </row>
    <row r="201" s="2" customFormat="1" ht="16.5" customHeight="1">
      <c r="A201" s="37"/>
      <c r="B201" s="170"/>
      <c r="C201" s="171" t="s">
        <v>667</v>
      </c>
      <c r="D201" s="171" t="s">
        <v>137</v>
      </c>
      <c r="E201" s="172" t="s">
        <v>668</v>
      </c>
      <c r="F201" s="173" t="s">
        <v>669</v>
      </c>
      <c r="G201" s="174" t="s">
        <v>288</v>
      </c>
      <c r="H201" s="175">
        <v>1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45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285</v>
      </c>
      <c r="AT201" s="182" t="s">
        <v>137</v>
      </c>
      <c r="AU201" s="182" t="s">
        <v>158</v>
      </c>
      <c r="AY201" s="18" t="s">
        <v>134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88</v>
      </c>
      <c r="BK201" s="183">
        <f>ROUND(I201*H201,2)</f>
        <v>0</v>
      </c>
      <c r="BL201" s="18" t="s">
        <v>285</v>
      </c>
      <c r="BM201" s="182" t="s">
        <v>670</v>
      </c>
    </row>
    <row r="202" s="2" customFormat="1">
      <c r="A202" s="37"/>
      <c r="B202" s="38"/>
      <c r="C202" s="37"/>
      <c r="D202" s="184" t="s">
        <v>144</v>
      </c>
      <c r="E202" s="37"/>
      <c r="F202" s="185" t="s">
        <v>669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144</v>
      </c>
      <c r="AU202" s="18" t="s">
        <v>158</v>
      </c>
    </row>
    <row r="203" s="2" customFormat="1" ht="16.5" customHeight="1">
      <c r="A203" s="37"/>
      <c r="B203" s="170"/>
      <c r="C203" s="171" t="s">
        <v>671</v>
      </c>
      <c r="D203" s="171" t="s">
        <v>137</v>
      </c>
      <c r="E203" s="172" t="s">
        <v>672</v>
      </c>
      <c r="F203" s="173" t="s">
        <v>673</v>
      </c>
      <c r="G203" s="174" t="s">
        <v>288</v>
      </c>
      <c r="H203" s="175">
        <v>1</v>
      </c>
      <c r="I203" s="176"/>
      <c r="J203" s="177">
        <f>ROUND(I203*H203,2)</f>
        <v>0</v>
      </c>
      <c r="K203" s="173" t="s">
        <v>1</v>
      </c>
      <c r="L203" s="38"/>
      <c r="M203" s="178" t="s">
        <v>1</v>
      </c>
      <c r="N203" s="179" t="s">
        <v>45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285</v>
      </c>
      <c r="AT203" s="182" t="s">
        <v>137</v>
      </c>
      <c r="AU203" s="182" t="s">
        <v>158</v>
      </c>
      <c r="AY203" s="18" t="s">
        <v>134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88</v>
      </c>
      <c r="BK203" s="183">
        <f>ROUND(I203*H203,2)</f>
        <v>0</v>
      </c>
      <c r="BL203" s="18" t="s">
        <v>285</v>
      </c>
      <c r="BM203" s="182" t="s">
        <v>674</v>
      </c>
    </row>
    <row r="204" s="2" customFormat="1">
      <c r="A204" s="37"/>
      <c r="B204" s="38"/>
      <c r="C204" s="37"/>
      <c r="D204" s="184" t="s">
        <v>144</v>
      </c>
      <c r="E204" s="37"/>
      <c r="F204" s="185" t="s">
        <v>673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144</v>
      </c>
      <c r="AU204" s="18" t="s">
        <v>158</v>
      </c>
    </row>
    <row r="205" s="2" customFormat="1" ht="16.5" customHeight="1">
      <c r="A205" s="37"/>
      <c r="B205" s="170"/>
      <c r="C205" s="171" t="s">
        <v>675</v>
      </c>
      <c r="D205" s="171" t="s">
        <v>137</v>
      </c>
      <c r="E205" s="172" t="s">
        <v>676</v>
      </c>
      <c r="F205" s="173" t="s">
        <v>677</v>
      </c>
      <c r="G205" s="174" t="s">
        <v>288</v>
      </c>
      <c r="H205" s="175">
        <v>1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45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285</v>
      </c>
      <c r="AT205" s="182" t="s">
        <v>137</v>
      </c>
      <c r="AU205" s="182" t="s">
        <v>158</v>
      </c>
      <c r="AY205" s="18" t="s">
        <v>134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88</v>
      </c>
      <c r="BK205" s="183">
        <f>ROUND(I205*H205,2)</f>
        <v>0</v>
      </c>
      <c r="BL205" s="18" t="s">
        <v>285</v>
      </c>
      <c r="BM205" s="182" t="s">
        <v>678</v>
      </c>
    </row>
    <row r="206" s="2" customFormat="1">
      <c r="A206" s="37"/>
      <c r="B206" s="38"/>
      <c r="C206" s="37"/>
      <c r="D206" s="184" t="s">
        <v>144</v>
      </c>
      <c r="E206" s="37"/>
      <c r="F206" s="185" t="s">
        <v>677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144</v>
      </c>
      <c r="AU206" s="18" t="s">
        <v>158</v>
      </c>
    </row>
    <row r="207" s="2" customFormat="1" ht="16.5" customHeight="1">
      <c r="A207" s="37"/>
      <c r="B207" s="170"/>
      <c r="C207" s="171" t="s">
        <v>679</v>
      </c>
      <c r="D207" s="171" t="s">
        <v>137</v>
      </c>
      <c r="E207" s="172" t="s">
        <v>680</v>
      </c>
      <c r="F207" s="173" t="s">
        <v>681</v>
      </c>
      <c r="G207" s="174" t="s">
        <v>288</v>
      </c>
      <c r="H207" s="175">
        <v>1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45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285</v>
      </c>
      <c r="AT207" s="182" t="s">
        <v>137</v>
      </c>
      <c r="AU207" s="182" t="s">
        <v>158</v>
      </c>
      <c r="AY207" s="18" t="s">
        <v>134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88</v>
      </c>
      <c r="BK207" s="183">
        <f>ROUND(I207*H207,2)</f>
        <v>0</v>
      </c>
      <c r="BL207" s="18" t="s">
        <v>285</v>
      </c>
      <c r="BM207" s="182" t="s">
        <v>682</v>
      </c>
    </row>
    <row r="208" s="2" customFormat="1">
      <c r="A208" s="37"/>
      <c r="B208" s="38"/>
      <c r="C208" s="37"/>
      <c r="D208" s="184" t="s">
        <v>144</v>
      </c>
      <c r="E208" s="37"/>
      <c r="F208" s="185" t="s">
        <v>681</v>
      </c>
      <c r="G208" s="37"/>
      <c r="H208" s="37"/>
      <c r="I208" s="186"/>
      <c r="J208" s="37"/>
      <c r="K208" s="37"/>
      <c r="L208" s="38"/>
      <c r="M208" s="205"/>
      <c r="N208" s="206"/>
      <c r="O208" s="207"/>
      <c r="P208" s="207"/>
      <c r="Q208" s="207"/>
      <c r="R208" s="207"/>
      <c r="S208" s="207"/>
      <c r="T208" s="20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144</v>
      </c>
      <c r="AU208" s="18" t="s">
        <v>158</v>
      </c>
    </row>
    <row r="209" s="2" customFormat="1" ht="6.96" customHeight="1">
      <c r="A209" s="37"/>
      <c r="B209" s="59"/>
      <c r="C209" s="60"/>
      <c r="D209" s="60"/>
      <c r="E209" s="60"/>
      <c r="F209" s="60"/>
      <c r="G209" s="60"/>
      <c r="H209" s="60"/>
      <c r="I209" s="60"/>
      <c r="J209" s="60"/>
      <c r="K209" s="60"/>
      <c r="L209" s="38"/>
      <c r="M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</sheetData>
  <autoFilter ref="C120:K20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2023-01-10T14:21:11Z</dcterms:created>
  <dcterms:modified xsi:type="dcterms:W3CDTF">2023-01-10T14:21:14Z</dcterms:modified>
</cp:coreProperties>
</file>