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DNS technologie\Jednota\chlazení\"/>
    </mc:Choice>
  </mc:AlternateContent>
  <bookViews>
    <workbookView xWindow="0" yWindow="0" windowWidth="28800" windowHeight="12450"/>
  </bookViews>
  <sheets>
    <sheet name="Sumar" sheetId="2" r:id="rId1"/>
    <sheet name="chladící box zelenina" sheetId="3" r:id="rId2"/>
    <sheet name="mrazící box zelenina" sheetId="8" r:id="rId3"/>
    <sheet name="denní sklad " sheetId="9" r:id="rId4"/>
    <sheet name="mléčný box" sheetId="10" r:id="rId5"/>
    <sheet name="sklad masa" sheetId="11" r:id="rId6"/>
    <sheet name="mražený maso" sheetId="12" r:id="rId7"/>
    <sheet name="jednotka sdruž" sheetId="13" r:id="rId8"/>
  </sheets>
  <definedNames>
    <definedName name="_GoBack" localSheetId="0">Sumar!$A$26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I21" i="2" s="1"/>
  <c r="G20" i="2"/>
  <c r="I20" i="2" s="1"/>
  <c r="G19" i="2"/>
  <c r="I19" i="2" s="1"/>
  <c r="G18" i="2"/>
  <c r="I18" i="2" s="1"/>
  <c r="G17" i="2"/>
  <c r="I17" i="2" s="1"/>
  <c r="I22" i="2" l="1"/>
  <c r="G22" i="2"/>
  <c r="F13" i="2" l="1"/>
  <c r="B13" i="2"/>
  <c r="F12" i="2"/>
  <c r="B12" i="2"/>
  <c r="F11" i="2"/>
  <c r="B11" i="2"/>
  <c r="F10" i="2"/>
  <c r="B10" i="2"/>
  <c r="F9" i="2"/>
  <c r="B9" i="2"/>
  <c r="A5" i="13"/>
  <c r="A5" i="12"/>
  <c r="A5" i="11"/>
  <c r="A5" i="10"/>
  <c r="A5" i="9"/>
  <c r="F8" i="2"/>
  <c r="B8" i="2"/>
  <c r="A5" i="8"/>
  <c r="F7" i="2"/>
  <c r="B7" i="2"/>
  <c r="G9" i="2" l="1"/>
  <c r="I9" i="2" s="1"/>
  <c r="G10" i="2"/>
  <c r="I10" i="2" s="1"/>
  <c r="G11" i="2"/>
  <c r="I11" i="2" s="1"/>
  <c r="G12" i="2"/>
  <c r="I12" i="2" s="1"/>
  <c r="G13" i="2"/>
  <c r="I13" i="2" s="1"/>
  <c r="G7" i="2"/>
  <c r="I7" i="2" s="1"/>
  <c r="G8" i="2"/>
  <c r="I8" i="2" s="1"/>
  <c r="I14" i="2" l="1"/>
  <c r="I24" i="2" s="1"/>
  <c r="G14" i="2"/>
  <c r="G24" i="2" s="1"/>
  <c r="A5" i="3" l="1"/>
</calcChain>
</file>

<file path=xl/sharedStrings.xml><?xml version="1.0" encoding="utf-8"?>
<sst xmlns="http://schemas.openxmlformats.org/spreadsheetml/2006/main" count="240" uniqueCount="80">
  <si>
    <t>Položka:</t>
  </si>
  <si>
    <t>Položka</t>
  </si>
  <si>
    <t>Minimální technické požadavky</t>
  </si>
  <si>
    <t>Popis produktu</t>
  </si>
  <si>
    <t>Cena celkem:</t>
  </si>
  <si>
    <t>Druh položky</t>
  </si>
  <si>
    <t>Nabídková cena za 1ks v Kč bez DPH</t>
  </si>
  <si>
    <t>Nabídková cena spolu bez DPH</t>
  </si>
  <si>
    <t>DPH</t>
  </si>
  <si>
    <t>Celkem</t>
  </si>
  <si>
    <t>ano</t>
  </si>
  <si>
    <t>PČ</t>
  </si>
  <si>
    <t>KS</t>
  </si>
  <si>
    <t>Cena v Kč s DPH</t>
  </si>
  <si>
    <t>Záruční lhůta</t>
  </si>
  <si>
    <t>Má nabízený produkt tuto vlastnost/spolňuje požadavek</t>
  </si>
  <si>
    <t>rozměr</t>
  </si>
  <si>
    <t>napětí</t>
  </si>
  <si>
    <t>příkon</t>
  </si>
  <si>
    <t>umístění</t>
  </si>
  <si>
    <t>materiál</t>
  </si>
  <si>
    <t>DN32</t>
  </si>
  <si>
    <t>Chladící box zelenina</t>
  </si>
  <si>
    <t>PUR 60mm</t>
  </si>
  <si>
    <t>osvětlení</t>
  </si>
  <si>
    <t>LED</t>
  </si>
  <si>
    <t>hygienické lišty</t>
  </si>
  <si>
    <t>box</t>
  </si>
  <si>
    <t>chlazení zeleniny</t>
  </si>
  <si>
    <t>připojení</t>
  </si>
  <si>
    <t>centrální chladící jednotka</t>
  </si>
  <si>
    <t>nerezové regály</t>
  </si>
  <si>
    <t>3350x3230x2250mm</t>
  </si>
  <si>
    <t>230V</t>
  </si>
  <si>
    <t>2kW</t>
  </si>
  <si>
    <t>odpad</t>
  </si>
  <si>
    <t>ze dvou stran, min 5 polic každý regál</t>
  </si>
  <si>
    <t>Mrazící box zelenina</t>
  </si>
  <si>
    <t>mrazící na zeleninu</t>
  </si>
  <si>
    <t>PUR 100mm</t>
  </si>
  <si>
    <t>podlaha</t>
  </si>
  <si>
    <t>PUR 100mm překlížka</t>
  </si>
  <si>
    <t>400V</t>
  </si>
  <si>
    <t>4kW</t>
  </si>
  <si>
    <t>agregát v strojovně chlazení</t>
  </si>
  <si>
    <t>Chladící box denní sklad</t>
  </si>
  <si>
    <t>chlazení</t>
  </si>
  <si>
    <t>PUR 60mm překlížka</t>
  </si>
  <si>
    <t>3270x2510x2200mm</t>
  </si>
  <si>
    <t>stavební prohlubeň</t>
  </si>
  <si>
    <t>77mm, agregát strojovna chlazení</t>
  </si>
  <si>
    <t>Chladící box mléčný sklad</t>
  </si>
  <si>
    <t>2890x2700x2200mm</t>
  </si>
  <si>
    <t>Chladící box maso</t>
  </si>
  <si>
    <t>3080x2650x2200mm</t>
  </si>
  <si>
    <t>Mrazící box maso</t>
  </si>
  <si>
    <t>mražení</t>
  </si>
  <si>
    <t>3kW</t>
  </si>
  <si>
    <t>147mm, agregát strojovna chlazení</t>
  </si>
  <si>
    <t>Sdružená jednotka pro chladící boxy</t>
  </si>
  <si>
    <t>strojovna</t>
  </si>
  <si>
    <t>15kW</t>
  </si>
  <si>
    <t>do 15.9.2023</t>
  </si>
  <si>
    <t>specifikace</t>
  </si>
  <si>
    <t>zpět</t>
  </si>
  <si>
    <t>Zadávací dokumentace: Chladící a mrazící boxy</t>
  </si>
  <si>
    <t>Specifikace produktu</t>
  </si>
  <si>
    <t>Název technologie nabízené účastníkem</t>
  </si>
  <si>
    <t>počet zařízení celkem</t>
  </si>
  <si>
    <t>Specifikace</t>
  </si>
  <si>
    <t>Dodávka a montáž všech zařízení včetně zaškolení obsluhy</t>
  </si>
  <si>
    <t>Dodávka a montáž včetně dopravy a likvidace obalového materiálu</t>
  </si>
  <si>
    <t>min 24 měsíců</t>
  </si>
  <si>
    <t>do 24 hod</t>
  </si>
  <si>
    <t>SPOLU CELKEM</t>
  </si>
  <si>
    <t>Vyhotovení dokumentace o zaškolení personálu</t>
  </si>
  <si>
    <t>Oprava od nahlášení závady v záruční lhůtě ( v případě čekání na náhradní díl, nebo složitější opravu 5 dní)</t>
  </si>
  <si>
    <t>Obhlídka místa plnění je možná dne 7.8.2023 o 8:00 hod na adrese: Menza Jednota, Opletalova 38, Praha 110 00. Svojí účast prosím nahlaste předem na email: josef.karasek@kam.cuni.cz</t>
  </si>
  <si>
    <t>Splnění termínu / požadavku v sloupci D</t>
  </si>
  <si>
    <t>Nabídková cena za za služby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</si>
</sst>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\ &quot;bez DPH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theme="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6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4" fillId="0" borderId="0" xfId="2"/>
    <xf numFmtId="0" fontId="0" fillId="0" borderId="0" xfId="0" applyAlignment="1">
      <alignment horizontal="center"/>
    </xf>
    <xf numFmtId="0" fontId="0" fillId="0" borderId="0" xfId="0" applyFill="1" applyBorder="1"/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7" xfId="0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Border="1"/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5" borderId="1" xfId="0" applyFont="1" applyFill="1" applyBorder="1"/>
    <xf numFmtId="0" fontId="4" fillId="0" borderId="1" xfId="2" applyFill="1" applyBorder="1" applyAlignment="1">
      <alignment horizontal="center" vertical="center" wrapText="1"/>
    </xf>
    <xf numFmtId="0" fontId="3" fillId="0" borderId="1" xfId="0" applyFont="1" applyFill="1" applyBorder="1"/>
    <xf numFmtId="0" fontId="7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0" fillId="2" borderId="0" xfId="0" applyFont="1" applyFill="1"/>
    <xf numFmtId="165" fontId="10" fillId="2" borderId="0" xfId="0" applyNumberFormat="1" applyFont="1" applyFill="1" applyAlignment="1">
      <alignment horizontal="center"/>
    </xf>
    <xf numFmtId="0" fontId="8" fillId="6" borderId="0" xfId="3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60 % – Zvýraznění5" xfId="3" builtinId="48"/>
    <cellStyle name="Hypertextový odkaz" xfId="2" builtinId="8"/>
    <cellStyle name="Normální" xfId="0" builtinId="0"/>
    <cellStyle name="Procenta" xfId="1" builtinId="5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u val="none"/>
        <color theme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color auto="1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234" displayName="Tabulka234" ref="A6:I14" totalsRowCount="1" headerRowDxfId="47" dataDxfId="45" totalsRowDxfId="43" headerRowBorderDxfId="46" tableBorderDxfId="44" totalsRowBorderDxfId="42">
  <autoFilter ref="A6:I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41" totalsRowDxfId="17"/>
    <tableColumn id="2" name="Druh položky" dataDxfId="40" totalsRowDxfId="16"/>
    <tableColumn id="10" name="Název technologie nabízené účastníkem" dataDxfId="39" totalsRowDxfId="15"/>
    <tableColumn id="4" name="Specifikace produktu" dataDxfId="38" totalsRowDxfId="14"/>
    <tableColumn id="6" name="KS" dataDxfId="37" totalsRowDxfId="13"/>
    <tableColumn id="7" name="Nabídková cena za 1ks v Kč bez DPH" dataDxfId="36" totalsRowDxfId="12">
      <calculatedColumnFormula>+#REF!</calculatedColumnFormula>
    </tableColumn>
    <tableColumn id="8" name="Nabídková cena spolu bez DPH" totalsRowFunction="sum" dataDxfId="35" totalsRowDxfId="11">
      <calculatedColumnFormula>+E7*F7</calculatedColumnFormula>
    </tableColumn>
    <tableColumn id="11" name="DPH" dataDxfId="34" totalsRowDxfId="10" dataCellStyle="Procenta"/>
    <tableColumn id="9" name="Cena v Kč s DPH" totalsRowFunction="sum" dataDxfId="33" totalsRowDxfId="9">
      <calculatedColumnFormula>+Tabulka234[[#This Row],[Nabídková cena spolu bez DPH]]*Tabulka234[[#This Row],[DPH]]+Tabulka234[[#This Row],[Nabídková cena spolu bez DPH]]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234785" displayName="Tabulka234785" ref="A16:I22" totalsRowCount="1" headerRowDxfId="32" dataDxfId="30" totalsRowDxfId="28" headerRowBorderDxfId="31" tableBorderDxfId="29" totalsRowBorderDxfId="27">
  <autoFilter ref="A16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očet zařízení celkem" dataDxfId="26" totalsRowDxfId="8"/>
    <tableColumn id="2" name="Druh položky" totalsRowLabel="Celkem" dataDxfId="25" totalsRowDxfId="7"/>
    <tableColumn id="4" name="Splnění termínu / požadavku v sloupci D" dataDxfId="24" totalsRowDxfId="6" dataCellStyle="Hypertextový odkaz"/>
    <tableColumn id="5" name="Specifikace" dataDxfId="23" totalsRowDxfId="5" dataCellStyle="Hypertextový odkaz"/>
    <tableColumn id="6" name="KS" dataDxfId="22" totalsRowDxfId="4"/>
    <tableColumn id="7" name="Nabídková cena za za služby  v Kč bez DPH" dataDxfId="21" totalsRowDxfId="3"/>
    <tableColumn id="8" name="Nabídková cena spolu bez DPH" totalsRowFunction="sum" dataDxfId="20" totalsRowDxfId="2">
      <calculatedColumnFormula>+E17*F17</calculatedColumnFormula>
    </tableColumn>
    <tableColumn id="11" name="DPH" dataDxfId="19" totalsRowDxfId="1" dataCellStyle="Procenta"/>
    <tableColumn id="9" name="Cena v Kč s DPH" totalsRowFunction="sum" dataDxfId="18" totalsRowDxfId="0">
      <calculatedColumnFormula>+Tabulka234785[[#This Row],[Nabídková cena spolu bez DPH]]*Tabulka234785[[#This Row],[DPH]]+Tabulka234785[[#This Row],[Nabídková cena spolu bez DPH]]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selection activeCell="C20" sqref="C20"/>
    </sheetView>
  </sheetViews>
  <sheetFormatPr defaultRowHeight="15" x14ac:dyDescent="0.25"/>
  <cols>
    <col min="1" max="1" width="8" style="9" customWidth="1"/>
    <col min="2" max="2" width="51.28515625" customWidth="1"/>
    <col min="3" max="3" width="36.5703125" customWidth="1"/>
    <col min="4" max="4" width="16.85546875" customWidth="1"/>
    <col min="5" max="5" width="10" customWidth="1"/>
    <col min="6" max="6" width="35.28515625" customWidth="1"/>
    <col min="7" max="7" width="34.7109375" customWidth="1"/>
    <col min="8" max="8" width="10.42578125" customWidth="1"/>
    <col min="9" max="9" width="28.140625" customWidth="1"/>
  </cols>
  <sheetData>
    <row r="1" spans="1:9" ht="1.5" customHeight="1" x14ac:dyDescent="0.25"/>
    <row r="2" spans="1:9" x14ac:dyDescent="0.25">
      <c r="A2" s="19"/>
      <c r="B2" s="46"/>
      <c r="C2" s="46"/>
      <c r="D2" s="46"/>
      <c r="E2" s="46"/>
      <c r="F2" s="46"/>
      <c r="G2" s="20"/>
      <c r="H2" s="20"/>
      <c r="I2" s="20"/>
    </row>
    <row r="3" spans="1:9" x14ac:dyDescent="0.25">
      <c r="A3" s="47" t="s">
        <v>65</v>
      </c>
      <c r="B3" s="47"/>
      <c r="C3" s="47"/>
      <c r="D3" s="47"/>
      <c r="E3" s="47"/>
      <c r="F3" s="47"/>
      <c r="G3" s="47"/>
      <c r="H3" s="47"/>
      <c r="I3" s="21"/>
    </row>
    <row r="4" spans="1:9" x14ac:dyDescent="0.25">
      <c r="A4" s="48"/>
      <c r="B4" s="48"/>
      <c r="C4" s="48"/>
      <c r="D4" s="48"/>
      <c r="E4" s="48"/>
      <c r="F4" s="48"/>
      <c r="G4" s="48"/>
      <c r="H4" s="48"/>
      <c r="I4" s="18"/>
    </row>
    <row r="6" spans="1:9" ht="93" customHeight="1" x14ac:dyDescent="0.25">
      <c r="A6" s="11" t="s">
        <v>11</v>
      </c>
      <c r="B6" s="12" t="s">
        <v>5</v>
      </c>
      <c r="C6" s="12" t="s">
        <v>67</v>
      </c>
      <c r="D6" s="12" t="s">
        <v>66</v>
      </c>
      <c r="E6" s="12" t="s">
        <v>12</v>
      </c>
      <c r="F6" s="12" t="s">
        <v>6</v>
      </c>
      <c r="G6" s="12" t="s">
        <v>7</v>
      </c>
      <c r="H6" s="12" t="s">
        <v>8</v>
      </c>
      <c r="I6" s="12" t="s">
        <v>13</v>
      </c>
    </row>
    <row r="7" spans="1:9" x14ac:dyDescent="0.25">
      <c r="A7" s="22">
        <v>1</v>
      </c>
      <c r="B7" s="23" t="str">
        <f>+'chladící box zelenina'!B1</f>
        <v>Chladící box zelenina</v>
      </c>
      <c r="C7" s="41"/>
      <c r="D7" s="28" t="s">
        <v>63</v>
      </c>
      <c r="E7" s="24">
        <v>1</v>
      </c>
      <c r="F7" s="25">
        <f>+'chladící box zelenina'!D15</f>
        <v>0</v>
      </c>
      <c r="G7" s="25">
        <f t="shared" ref="G7:G13" si="0">+E7*F7</f>
        <v>0</v>
      </c>
      <c r="H7" s="26">
        <v>0.21</v>
      </c>
      <c r="I7" s="25">
        <f>+Tabulka234[[#This Row],[Nabídková cena spolu bez DPH]]*Tabulka234[[#This Row],[DPH]]+Tabulka234[[#This Row],[Nabídková cena spolu bez DPH]]</f>
        <v>0</v>
      </c>
    </row>
    <row r="8" spans="1:9" x14ac:dyDescent="0.25">
      <c r="A8" s="22">
        <v>2</v>
      </c>
      <c r="B8" s="23" t="str">
        <f>+'mrazící box zelenina'!B1</f>
        <v>Mrazící box zelenina</v>
      </c>
      <c r="C8" s="41"/>
      <c r="D8" s="28" t="s">
        <v>63</v>
      </c>
      <c r="E8" s="24">
        <v>1</v>
      </c>
      <c r="F8" s="25">
        <f>+'mrazící box zelenina'!D16</f>
        <v>0</v>
      </c>
      <c r="G8" s="25">
        <f t="shared" si="0"/>
        <v>0</v>
      </c>
      <c r="H8" s="26">
        <v>0.21</v>
      </c>
      <c r="I8" s="25">
        <f>+Tabulka234[[#This Row],[Nabídková cena spolu bez DPH]]*Tabulka234[[#This Row],[DPH]]+Tabulka234[[#This Row],[Nabídková cena spolu bez DPH]]</f>
        <v>0</v>
      </c>
    </row>
    <row r="9" spans="1:9" x14ac:dyDescent="0.25">
      <c r="A9" s="22">
        <v>3</v>
      </c>
      <c r="B9" s="23" t="str">
        <f>+'denní sklad '!B1</f>
        <v>Chladící box denní sklad</v>
      </c>
      <c r="C9" s="41"/>
      <c r="D9" s="28" t="s">
        <v>63</v>
      </c>
      <c r="E9" s="24">
        <v>1</v>
      </c>
      <c r="F9" s="25">
        <f>+'denní sklad '!D17</f>
        <v>0</v>
      </c>
      <c r="G9" s="25">
        <f t="shared" si="0"/>
        <v>0</v>
      </c>
      <c r="H9" s="26">
        <v>0.21</v>
      </c>
      <c r="I9" s="25">
        <f>+Tabulka234[[#This Row],[Nabídková cena spolu bez DPH]]*Tabulka234[[#This Row],[DPH]]+Tabulka234[[#This Row],[Nabídková cena spolu bez DPH]]</f>
        <v>0</v>
      </c>
    </row>
    <row r="10" spans="1:9" x14ac:dyDescent="0.25">
      <c r="A10" s="22">
        <v>4</v>
      </c>
      <c r="B10" s="23" t="str">
        <f>+'mléčný box'!B1</f>
        <v>Chladící box mléčný sklad</v>
      </c>
      <c r="C10" s="41"/>
      <c r="D10" s="28" t="s">
        <v>63</v>
      </c>
      <c r="E10" s="24">
        <v>1</v>
      </c>
      <c r="F10" s="25">
        <f>+'mléčný box'!D17</f>
        <v>0</v>
      </c>
      <c r="G10" s="25">
        <f t="shared" si="0"/>
        <v>0</v>
      </c>
      <c r="H10" s="26">
        <v>0.21</v>
      </c>
      <c r="I10" s="25">
        <f>+Tabulka234[[#This Row],[Nabídková cena spolu bez DPH]]*Tabulka234[[#This Row],[DPH]]+Tabulka234[[#This Row],[Nabídková cena spolu bez DPH]]</f>
        <v>0</v>
      </c>
    </row>
    <row r="11" spans="1:9" x14ac:dyDescent="0.25">
      <c r="A11" s="22">
        <v>5</v>
      </c>
      <c r="B11" s="23" t="str">
        <f>+'sklad masa'!B1</f>
        <v>Chladící box maso</v>
      </c>
      <c r="C11" s="41"/>
      <c r="D11" s="28" t="s">
        <v>63</v>
      </c>
      <c r="E11" s="24">
        <v>1</v>
      </c>
      <c r="F11" s="25">
        <f>+'sklad masa'!D17</f>
        <v>0</v>
      </c>
      <c r="G11" s="25">
        <f t="shared" si="0"/>
        <v>0</v>
      </c>
      <c r="H11" s="26">
        <v>0.21</v>
      </c>
      <c r="I11" s="25">
        <f>+Tabulka234[[#This Row],[Nabídková cena spolu bez DPH]]*Tabulka234[[#This Row],[DPH]]+Tabulka234[[#This Row],[Nabídková cena spolu bez DPH]]</f>
        <v>0</v>
      </c>
    </row>
    <row r="12" spans="1:9" x14ac:dyDescent="0.25">
      <c r="A12" s="22">
        <v>6</v>
      </c>
      <c r="B12" s="23" t="str">
        <f>+'mražený maso'!B1</f>
        <v>Mrazící box maso</v>
      </c>
      <c r="C12" s="41"/>
      <c r="D12" s="28" t="s">
        <v>63</v>
      </c>
      <c r="E12" s="24">
        <v>1</v>
      </c>
      <c r="F12" s="25">
        <f>+'mražený maso'!D17</f>
        <v>0</v>
      </c>
      <c r="G12" s="25">
        <f t="shared" si="0"/>
        <v>0</v>
      </c>
      <c r="H12" s="26">
        <v>0.21</v>
      </c>
      <c r="I12" s="25">
        <f>+Tabulka234[[#This Row],[Nabídková cena spolu bez DPH]]*Tabulka234[[#This Row],[DPH]]+Tabulka234[[#This Row],[Nabídková cena spolu bez DPH]]</f>
        <v>0</v>
      </c>
    </row>
    <row r="13" spans="1:9" x14ac:dyDescent="0.25">
      <c r="A13" s="22">
        <v>7</v>
      </c>
      <c r="B13" s="23" t="str">
        <f>+'jednotka sdruž'!B1</f>
        <v>Sdružená jednotka pro chladící boxy</v>
      </c>
      <c r="C13" s="41"/>
      <c r="D13" s="28" t="s">
        <v>63</v>
      </c>
      <c r="E13" s="24">
        <v>1</v>
      </c>
      <c r="F13" s="25">
        <f>+'jednotka sdruž'!D8</f>
        <v>0</v>
      </c>
      <c r="G13" s="25">
        <f t="shared" si="0"/>
        <v>0</v>
      </c>
      <c r="H13" s="26">
        <v>0.21</v>
      </c>
      <c r="I13" s="25">
        <f>+Tabulka234[[#This Row],[Nabídková cena spolu bez DPH]]*Tabulka234[[#This Row],[DPH]]+Tabulka234[[#This Row],[Nabídková cena spolu bez DPH]]</f>
        <v>0</v>
      </c>
    </row>
    <row r="14" spans="1:9" x14ac:dyDescent="0.25">
      <c r="A14" s="13" t="s">
        <v>9</v>
      </c>
      <c r="B14" s="14"/>
      <c r="C14" s="14"/>
      <c r="D14" s="14"/>
      <c r="E14" s="15"/>
      <c r="F14" s="30"/>
      <c r="G14" s="31">
        <f>SUBTOTAL(109,Tabulka234[Nabídková cena spolu bez DPH])</f>
        <v>0</v>
      </c>
      <c r="H14" s="32"/>
      <c r="I14" s="31">
        <f>SUBTOTAL(109,Tabulka234[Cena v Kč s DPH])</f>
        <v>0</v>
      </c>
    </row>
    <row r="15" spans="1:9" x14ac:dyDescent="0.25">
      <c r="A15"/>
    </row>
    <row r="16" spans="1:9" ht="45" x14ac:dyDescent="0.25">
      <c r="A16" s="11" t="s">
        <v>68</v>
      </c>
      <c r="B16" s="12" t="s">
        <v>5</v>
      </c>
      <c r="C16" s="40" t="s">
        <v>78</v>
      </c>
      <c r="D16" s="12" t="s">
        <v>69</v>
      </c>
      <c r="E16" s="12" t="s">
        <v>12</v>
      </c>
      <c r="F16" s="12" t="s">
        <v>79</v>
      </c>
      <c r="G16" s="12" t="s">
        <v>7</v>
      </c>
      <c r="H16" s="12" t="s">
        <v>8</v>
      </c>
      <c r="I16" s="12" t="s">
        <v>13</v>
      </c>
    </row>
    <row r="17" spans="1:9" ht="30" customHeight="1" x14ac:dyDescent="0.25">
      <c r="A17" s="33">
        <v>1</v>
      </c>
      <c r="B17" s="23" t="s">
        <v>70</v>
      </c>
      <c r="C17" s="42"/>
      <c r="D17" s="34" t="s">
        <v>62</v>
      </c>
      <c r="E17" s="35">
        <v>1</v>
      </c>
      <c r="F17" s="44">
        <v>0</v>
      </c>
      <c r="G17" s="25">
        <f t="shared" ref="G17:G18" si="1">+E17*F17</f>
        <v>0</v>
      </c>
      <c r="H17" s="26">
        <v>0.21</v>
      </c>
      <c r="I17" s="25">
        <f>+Tabulka234785[[#This Row],[Nabídková cena spolu bez DPH]]*Tabulka234785[[#This Row],[DPH]]+Tabulka234785[[#This Row],[Nabídková cena spolu bez DPH]]</f>
        <v>0</v>
      </c>
    </row>
    <row r="18" spans="1:9" ht="30" customHeight="1" x14ac:dyDescent="0.25">
      <c r="A18" s="33">
        <v>1</v>
      </c>
      <c r="B18" s="23" t="s">
        <v>71</v>
      </c>
      <c r="C18" s="42"/>
      <c r="D18" s="34" t="s">
        <v>10</v>
      </c>
      <c r="E18" s="35">
        <v>1</v>
      </c>
      <c r="F18" s="44">
        <v>0</v>
      </c>
      <c r="G18" s="25">
        <f t="shared" si="1"/>
        <v>0</v>
      </c>
      <c r="H18" s="26">
        <v>0.21</v>
      </c>
      <c r="I18" s="25">
        <f>+Tabulka234785[[#This Row],[Nabídková cena spolu bez DPH]]*Tabulka234785[[#This Row],[DPH]]+Tabulka234785[[#This Row],[Nabídková cena spolu bez DPH]]</f>
        <v>0</v>
      </c>
    </row>
    <row r="19" spans="1:9" ht="30" customHeight="1" x14ac:dyDescent="0.25">
      <c r="A19" s="33">
        <v>1</v>
      </c>
      <c r="B19" s="23" t="s">
        <v>75</v>
      </c>
      <c r="C19" s="42"/>
      <c r="D19" s="34" t="s">
        <v>10</v>
      </c>
      <c r="E19" s="35">
        <v>1</v>
      </c>
      <c r="F19" s="44">
        <v>0</v>
      </c>
      <c r="G19" s="25">
        <f>+E19*F19</f>
        <v>0</v>
      </c>
      <c r="H19" s="26">
        <v>0.21</v>
      </c>
      <c r="I19" s="25">
        <f>+Tabulka234785[[#This Row],[Nabídková cena spolu bez DPH]]*Tabulka234785[[#This Row],[DPH]]+Tabulka234785[[#This Row],[Nabídková cena spolu bez DPH]]</f>
        <v>0</v>
      </c>
    </row>
    <row r="20" spans="1:9" ht="30" customHeight="1" x14ac:dyDescent="0.25">
      <c r="A20" s="33">
        <v>1</v>
      </c>
      <c r="B20" s="23" t="s">
        <v>14</v>
      </c>
      <c r="C20" s="43"/>
      <c r="D20" s="34" t="s">
        <v>72</v>
      </c>
      <c r="E20" s="24">
        <v>1</v>
      </c>
      <c r="F20" s="44">
        <v>0</v>
      </c>
      <c r="G20" s="25">
        <f t="shared" ref="G20" si="2">+E20*F20</f>
        <v>0</v>
      </c>
      <c r="H20" s="26">
        <v>0.21</v>
      </c>
      <c r="I20" s="25">
        <f>+Tabulka234785[[#This Row],[Nabídková cena spolu bez DPH]]*Tabulka234785[[#This Row],[DPH]]+Tabulka234785[[#This Row],[Nabídková cena spolu bez DPH]]</f>
        <v>0</v>
      </c>
    </row>
    <row r="21" spans="1:9" ht="30" customHeight="1" x14ac:dyDescent="0.25">
      <c r="A21" s="33">
        <v>1</v>
      </c>
      <c r="B21" s="23" t="s">
        <v>76</v>
      </c>
      <c r="C21" s="43"/>
      <c r="D21" s="34" t="s">
        <v>73</v>
      </c>
      <c r="E21" s="35">
        <v>1</v>
      </c>
      <c r="F21" s="44">
        <v>0</v>
      </c>
      <c r="G21" s="25">
        <f>+E21*F21</f>
        <v>0</v>
      </c>
      <c r="H21" s="26">
        <v>0.21</v>
      </c>
      <c r="I21" s="25">
        <f>+Tabulka234785[[#This Row],[Nabídková cena spolu bez DPH]]*Tabulka234785[[#This Row],[DPH]]+Tabulka234785[[#This Row],[Nabídková cena spolu bez DPH]]</f>
        <v>0</v>
      </c>
    </row>
    <row r="22" spans="1:9" x14ac:dyDescent="0.25">
      <c r="A22" s="13"/>
      <c r="B22" s="13" t="s">
        <v>9</v>
      </c>
      <c r="C22" s="36"/>
      <c r="D22" s="15"/>
      <c r="E22" s="15"/>
      <c r="F22" s="30"/>
      <c r="G22" s="31">
        <f>SUBTOTAL(109,Tabulka234785[Nabídková cena spolu bez DPH])</f>
        <v>0</v>
      </c>
      <c r="H22" s="32"/>
      <c r="I22" s="31">
        <f>SUBTOTAL(109,Tabulka234785[Cena v Kč s DPH])</f>
        <v>0</v>
      </c>
    </row>
    <row r="23" spans="1:9" x14ac:dyDescent="0.25">
      <c r="A23"/>
    </row>
    <row r="24" spans="1:9" ht="23.25" x14ac:dyDescent="0.35">
      <c r="A24" s="37" t="s">
        <v>74</v>
      </c>
      <c r="B24" s="37"/>
      <c r="C24" s="37"/>
      <c r="D24" s="37"/>
      <c r="E24" s="37"/>
      <c r="F24" s="37"/>
      <c r="G24" s="38">
        <f>+Tabulka234[[#Totals],[Nabídková cena spolu bez DPH]]+Tabulka234785[[#Totals],[Nabídková cena spolu bez DPH]]</f>
        <v>0</v>
      </c>
      <c r="H24" s="37"/>
      <c r="I24" s="38">
        <f>+Tabulka234[[#Totals],[Cena v Kč s DPH]]+Tabulka234785[[#Totals],[Cena v Kč s DPH]]</f>
        <v>0</v>
      </c>
    </row>
    <row r="26" spans="1:9" x14ac:dyDescent="0.25">
      <c r="A26" s="49" t="s">
        <v>77</v>
      </c>
      <c r="B26" s="49"/>
      <c r="C26" s="49"/>
      <c r="D26" s="49"/>
      <c r="E26" s="49"/>
      <c r="F26" s="49"/>
      <c r="G26" s="49"/>
      <c r="H26" s="49"/>
      <c r="I26" s="49"/>
    </row>
  </sheetData>
  <sheetProtection algorithmName="SHA-512" hashValue="CIUunppeNc6AaVOhztzk4YGrWsR1luDVKgXPvg+Cs6zCqf2WDPlJjKGsS4CS5QhreX7bngzPS5AFDNdx59laUA==" saltValue="DE25JpSf+5XgVXK4UNjVLg==" spinCount="100000" sheet="1" objects="1" scenarios="1"/>
  <mergeCells count="3">
    <mergeCell ref="B2:F2"/>
    <mergeCell ref="A3:H4"/>
    <mergeCell ref="A26:I26"/>
  </mergeCells>
  <hyperlinks>
    <hyperlink ref="D7" location="'chladící box zelenina'!A1" display="specifikace"/>
    <hyperlink ref="D8" location="'mrazící box zelenina'!A1" display="specifikace"/>
    <hyperlink ref="D9" location="'denní sklad '!A1" display="specifikace"/>
    <hyperlink ref="D10" location="'mléčný box'!A1" display="specifikace"/>
    <hyperlink ref="D11" location="'sklad masa'!A1" display="specifikace"/>
    <hyperlink ref="D12" location="'mražený maso'!A1" display="specifikace"/>
    <hyperlink ref="D13" location="'jednotka sdruž'!A1" display="specifikace"/>
  </hyperlink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24" sqref="C24"/>
    </sheetView>
  </sheetViews>
  <sheetFormatPr defaultRowHeight="15" x14ac:dyDescent="0.2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1"/>
      <c r="B2" s="3"/>
    </row>
    <row r="3" spans="1:4" ht="9" customHeight="1" x14ac:dyDescent="0.25"/>
    <row r="4" spans="1:4" x14ac:dyDescent="0.25">
      <c r="A4" s="4" t="s">
        <v>1</v>
      </c>
      <c r="B4" s="4" t="s">
        <v>2</v>
      </c>
      <c r="C4" s="4" t="s">
        <v>3</v>
      </c>
      <c r="D4" s="4" t="s">
        <v>15</v>
      </c>
    </row>
    <row r="5" spans="1:4" x14ac:dyDescent="0.25">
      <c r="A5" s="50" t="str">
        <f>+B1</f>
        <v>Chladící box zelenina</v>
      </c>
      <c r="B5" s="5" t="s">
        <v>27</v>
      </c>
      <c r="C5" s="17" t="s">
        <v>28</v>
      </c>
      <c r="D5" s="44"/>
    </row>
    <row r="6" spans="1:4" x14ac:dyDescent="0.25">
      <c r="A6" s="51"/>
      <c r="B6" s="5" t="s">
        <v>20</v>
      </c>
      <c r="C6" s="17" t="s">
        <v>23</v>
      </c>
      <c r="D6" s="44"/>
    </row>
    <row r="7" spans="1:4" x14ac:dyDescent="0.25">
      <c r="A7" s="51"/>
      <c r="B7" s="10" t="s">
        <v>24</v>
      </c>
      <c r="C7" s="17" t="s">
        <v>25</v>
      </c>
      <c r="D7" s="44"/>
    </row>
    <row r="8" spans="1:4" x14ac:dyDescent="0.25">
      <c r="A8" s="51"/>
      <c r="B8" s="5" t="s">
        <v>26</v>
      </c>
      <c r="C8" s="29" t="s">
        <v>10</v>
      </c>
      <c r="D8" s="44"/>
    </row>
    <row r="9" spans="1:4" x14ac:dyDescent="0.25">
      <c r="A9" s="51"/>
      <c r="B9" s="5" t="s">
        <v>29</v>
      </c>
      <c r="C9" s="29" t="s">
        <v>30</v>
      </c>
      <c r="D9" s="44"/>
    </row>
    <row r="10" spans="1:4" x14ac:dyDescent="0.25">
      <c r="A10" s="51"/>
      <c r="B10" s="27" t="s">
        <v>31</v>
      </c>
      <c r="C10" s="29" t="s">
        <v>36</v>
      </c>
      <c r="D10" s="44"/>
    </row>
    <row r="11" spans="1:4" x14ac:dyDescent="0.25">
      <c r="A11" s="51"/>
      <c r="B11" s="5" t="s">
        <v>16</v>
      </c>
      <c r="C11" s="29" t="s">
        <v>32</v>
      </c>
      <c r="D11" s="44"/>
    </row>
    <row r="12" spans="1:4" x14ac:dyDescent="0.25">
      <c r="A12" s="51"/>
      <c r="B12" s="5" t="s">
        <v>17</v>
      </c>
      <c r="C12" s="29" t="s">
        <v>33</v>
      </c>
      <c r="D12" s="44"/>
    </row>
    <row r="13" spans="1:4" x14ac:dyDescent="0.25">
      <c r="A13" s="51"/>
      <c r="B13" s="16" t="s">
        <v>18</v>
      </c>
      <c r="C13" s="29" t="s">
        <v>34</v>
      </c>
      <c r="D13" s="44"/>
    </row>
    <row r="14" spans="1:4" x14ac:dyDescent="0.25">
      <c r="A14" s="51"/>
      <c r="B14" s="16" t="s">
        <v>35</v>
      </c>
      <c r="C14" s="29" t="s">
        <v>21</v>
      </c>
      <c r="D14" s="44"/>
    </row>
    <row r="15" spans="1:4" x14ac:dyDescent="0.25">
      <c r="A15" s="6" t="s">
        <v>4</v>
      </c>
      <c r="B15" s="7"/>
      <c r="C15" s="7"/>
      <c r="D15" s="45">
        <v>0</v>
      </c>
    </row>
    <row r="16" spans="1:4" x14ac:dyDescent="0.25">
      <c r="A16" s="8"/>
    </row>
    <row r="17" spans="1:1" x14ac:dyDescent="0.25">
      <c r="A17" s="39" t="s">
        <v>64</v>
      </c>
    </row>
  </sheetData>
  <sheetProtection algorithmName="SHA-512" hashValue="0JYORLD/K2r9eB9tqHGnr0yDeqULsj7X8QG01bhBrgzlcSmkmoXvT2oTfk09PDTgztZLTK5sDRZogPhnHGCApA==" saltValue="loyB8Rawgf2uq0OoTPnzVA==" spinCount="100000" sheet="1" objects="1" scenarios="1"/>
  <mergeCells count="1">
    <mergeCell ref="A5:A14"/>
  </mergeCells>
  <hyperlinks>
    <hyperlink ref="A17" location="Sumar!A1" display="zpě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8"/>
    </sheetView>
  </sheetViews>
  <sheetFormatPr defaultRowHeight="15" x14ac:dyDescent="0.2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 x14ac:dyDescent="0.25">
      <c r="A1" s="1" t="s">
        <v>0</v>
      </c>
      <c r="B1" s="2" t="s">
        <v>37</v>
      </c>
    </row>
    <row r="2" spans="1:4" x14ac:dyDescent="0.25">
      <c r="A2" s="1"/>
      <c r="B2" s="3"/>
    </row>
    <row r="3" spans="1:4" ht="9" customHeight="1" x14ac:dyDescent="0.25"/>
    <row r="4" spans="1:4" x14ac:dyDescent="0.25">
      <c r="A4" s="4" t="s">
        <v>1</v>
      </c>
      <c r="B4" s="4" t="s">
        <v>2</v>
      </c>
      <c r="C4" s="4" t="s">
        <v>3</v>
      </c>
      <c r="D4" s="4" t="s">
        <v>15</v>
      </c>
    </row>
    <row r="5" spans="1:4" x14ac:dyDescent="0.25">
      <c r="A5" s="50" t="str">
        <f>+B1</f>
        <v>Mrazící box zelenina</v>
      </c>
      <c r="B5" s="5" t="s">
        <v>27</v>
      </c>
      <c r="C5" s="17" t="s">
        <v>38</v>
      </c>
      <c r="D5" s="44"/>
    </row>
    <row r="6" spans="1:4" x14ac:dyDescent="0.25">
      <c r="A6" s="51"/>
      <c r="B6" s="5" t="s">
        <v>20</v>
      </c>
      <c r="C6" s="17" t="s">
        <v>39</v>
      </c>
      <c r="D6" s="44"/>
    </row>
    <row r="7" spans="1:4" x14ac:dyDescent="0.25">
      <c r="A7" s="51"/>
      <c r="B7" s="17" t="s">
        <v>40</v>
      </c>
      <c r="C7" s="17" t="s">
        <v>41</v>
      </c>
      <c r="D7" s="44"/>
    </row>
    <row r="8" spans="1:4" x14ac:dyDescent="0.25">
      <c r="A8" s="51"/>
      <c r="B8" s="17" t="s">
        <v>24</v>
      </c>
      <c r="C8" s="17" t="s">
        <v>25</v>
      </c>
      <c r="D8" s="44"/>
    </row>
    <row r="9" spans="1:4" x14ac:dyDescent="0.25">
      <c r="A9" s="51"/>
      <c r="B9" s="5" t="s">
        <v>26</v>
      </c>
      <c r="C9" s="29" t="s">
        <v>10</v>
      </c>
      <c r="D9" s="44"/>
    </row>
    <row r="10" spans="1:4" x14ac:dyDescent="0.25">
      <c r="A10" s="51"/>
      <c r="B10" s="5" t="s">
        <v>29</v>
      </c>
      <c r="C10" s="29" t="s">
        <v>44</v>
      </c>
      <c r="D10" s="44"/>
    </row>
    <row r="11" spans="1:4" x14ac:dyDescent="0.25">
      <c r="A11" s="51"/>
      <c r="B11" s="27" t="s">
        <v>31</v>
      </c>
      <c r="C11" s="29" t="s">
        <v>36</v>
      </c>
      <c r="D11" s="44"/>
    </row>
    <row r="12" spans="1:4" x14ac:dyDescent="0.25">
      <c r="A12" s="51"/>
      <c r="B12" s="5" t="s">
        <v>16</v>
      </c>
      <c r="C12" s="29" t="s">
        <v>32</v>
      </c>
      <c r="D12" s="44"/>
    </row>
    <row r="13" spans="1:4" x14ac:dyDescent="0.25">
      <c r="A13" s="51"/>
      <c r="B13" s="5" t="s">
        <v>17</v>
      </c>
      <c r="C13" s="29" t="s">
        <v>42</v>
      </c>
      <c r="D13" s="44"/>
    </row>
    <row r="14" spans="1:4" x14ac:dyDescent="0.25">
      <c r="A14" s="51"/>
      <c r="B14" s="16" t="s">
        <v>18</v>
      </c>
      <c r="C14" s="29" t="s">
        <v>43</v>
      </c>
      <c r="D14" s="44"/>
    </row>
    <row r="15" spans="1:4" x14ac:dyDescent="0.25">
      <c r="A15" s="51"/>
      <c r="B15" s="16" t="s">
        <v>35</v>
      </c>
      <c r="C15" s="29" t="s">
        <v>21</v>
      </c>
      <c r="D15" s="44"/>
    </row>
    <row r="16" spans="1:4" x14ac:dyDescent="0.25">
      <c r="A16" s="6" t="s">
        <v>4</v>
      </c>
      <c r="B16" s="7"/>
      <c r="C16" s="7"/>
      <c r="D16" s="45">
        <v>0</v>
      </c>
    </row>
    <row r="17" spans="1:1" x14ac:dyDescent="0.25">
      <c r="A17" s="8"/>
    </row>
    <row r="18" spans="1:1" x14ac:dyDescent="0.25">
      <c r="A18" s="39" t="s">
        <v>64</v>
      </c>
    </row>
  </sheetData>
  <sheetProtection algorithmName="SHA-512" hashValue="Om6kBR36UtqVO+DahxW/PwyokokAytM7YZ/MtOedousLelR4kX1To4PxxRUMVYb8Q9ULlJRgrjLD88yS0NTmGw==" saltValue="JwQCUMT/nO8ZCOdWFSOWKA==" spinCount="100000" sheet="1" objects="1" scenarios="1"/>
  <mergeCells count="1">
    <mergeCell ref="A5:A15"/>
  </mergeCells>
  <hyperlinks>
    <hyperlink ref="A18" location="Sumar!A1" display="zpět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19" sqref="A19"/>
    </sheetView>
  </sheetViews>
  <sheetFormatPr defaultRowHeight="15" x14ac:dyDescent="0.2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 x14ac:dyDescent="0.25">
      <c r="A1" s="1" t="s">
        <v>0</v>
      </c>
      <c r="B1" s="2" t="s">
        <v>45</v>
      </c>
    </row>
    <row r="2" spans="1:4" x14ac:dyDescent="0.25">
      <c r="A2" s="1"/>
      <c r="B2" s="3"/>
    </row>
    <row r="3" spans="1:4" ht="9" customHeight="1" x14ac:dyDescent="0.25"/>
    <row r="4" spans="1:4" x14ac:dyDescent="0.25">
      <c r="A4" s="4" t="s">
        <v>1</v>
      </c>
      <c r="B4" s="4" t="s">
        <v>2</v>
      </c>
      <c r="C4" s="4" t="s">
        <v>3</v>
      </c>
      <c r="D4" s="4" t="s">
        <v>15</v>
      </c>
    </row>
    <row r="5" spans="1:4" x14ac:dyDescent="0.25">
      <c r="A5" s="50" t="str">
        <f>+B1</f>
        <v>Chladící box denní sklad</v>
      </c>
      <c r="B5" s="5" t="s">
        <v>27</v>
      </c>
      <c r="C5" s="17" t="s">
        <v>46</v>
      </c>
      <c r="D5" s="44"/>
    </row>
    <row r="6" spans="1:4" x14ac:dyDescent="0.25">
      <c r="A6" s="51"/>
      <c r="B6" s="5" t="s">
        <v>20</v>
      </c>
      <c r="C6" s="17" t="s">
        <v>23</v>
      </c>
      <c r="D6" s="44"/>
    </row>
    <row r="7" spans="1:4" x14ac:dyDescent="0.25">
      <c r="A7" s="51"/>
      <c r="B7" s="17" t="s">
        <v>40</v>
      </c>
      <c r="C7" s="17" t="s">
        <v>47</v>
      </c>
      <c r="D7" s="44"/>
    </row>
    <row r="8" spans="1:4" x14ac:dyDescent="0.25">
      <c r="A8" s="51"/>
      <c r="B8" s="10" t="s">
        <v>24</v>
      </c>
      <c r="C8" s="17" t="s">
        <v>25</v>
      </c>
      <c r="D8" s="44"/>
    </row>
    <row r="9" spans="1:4" x14ac:dyDescent="0.25">
      <c r="A9" s="51"/>
      <c r="B9" s="5" t="s">
        <v>26</v>
      </c>
      <c r="C9" s="29" t="s">
        <v>10</v>
      </c>
      <c r="D9" s="44"/>
    </row>
    <row r="10" spans="1:4" x14ac:dyDescent="0.25">
      <c r="A10" s="51"/>
      <c r="B10" s="5" t="s">
        <v>29</v>
      </c>
      <c r="C10" s="29" t="s">
        <v>30</v>
      </c>
      <c r="D10" s="44"/>
    </row>
    <row r="11" spans="1:4" x14ac:dyDescent="0.25">
      <c r="A11" s="51"/>
      <c r="B11" s="27" t="s">
        <v>31</v>
      </c>
      <c r="C11" s="29" t="s">
        <v>36</v>
      </c>
      <c r="D11" s="44"/>
    </row>
    <row r="12" spans="1:4" x14ac:dyDescent="0.25">
      <c r="A12" s="51"/>
      <c r="B12" s="5" t="s">
        <v>16</v>
      </c>
      <c r="C12" s="29" t="s">
        <v>48</v>
      </c>
      <c r="D12" s="44"/>
    </row>
    <row r="13" spans="1:4" x14ac:dyDescent="0.25">
      <c r="A13" s="51"/>
      <c r="B13" s="5" t="s">
        <v>17</v>
      </c>
      <c r="C13" s="29" t="s">
        <v>33</v>
      </c>
      <c r="D13" s="44"/>
    </row>
    <row r="14" spans="1:4" x14ac:dyDescent="0.25">
      <c r="A14" s="51"/>
      <c r="B14" s="16" t="s">
        <v>18</v>
      </c>
      <c r="C14" s="29" t="s">
        <v>34</v>
      </c>
      <c r="D14" s="44"/>
    </row>
    <row r="15" spans="1:4" x14ac:dyDescent="0.25">
      <c r="A15" s="51"/>
      <c r="B15" s="16" t="s">
        <v>35</v>
      </c>
      <c r="C15" s="29" t="s">
        <v>21</v>
      </c>
      <c r="D15" s="44"/>
    </row>
    <row r="16" spans="1:4" x14ac:dyDescent="0.25">
      <c r="A16" s="51"/>
      <c r="B16" s="5" t="s">
        <v>49</v>
      </c>
      <c r="C16" s="29" t="s">
        <v>50</v>
      </c>
      <c r="D16" s="44"/>
    </row>
    <row r="17" spans="1:4" x14ac:dyDescent="0.25">
      <c r="A17" s="6" t="s">
        <v>4</v>
      </c>
      <c r="B17" s="7"/>
      <c r="C17" s="7"/>
      <c r="D17" s="45">
        <v>0</v>
      </c>
    </row>
    <row r="18" spans="1:4" x14ac:dyDescent="0.25">
      <c r="A18" s="8"/>
    </row>
    <row r="19" spans="1:4" x14ac:dyDescent="0.25">
      <c r="A19" s="39" t="s">
        <v>64</v>
      </c>
    </row>
  </sheetData>
  <sheetProtection algorithmName="SHA-512" hashValue="Wqa870DqN3chmkGyZOUwmGSh/2L/RiUR1l8uL1bdUs43ANzFZtcKFmZlccJSpASnR9irhsYkylMUA3PeMoTm0Q==" saltValue="B+JregHEvqjvTmQp1LLKWw==" spinCount="100000" sheet="1" objects="1" scenarios="1"/>
  <mergeCells count="1">
    <mergeCell ref="A5:A16"/>
  </mergeCells>
  <hyperlinks>
    <hyperlink ref="A19" location="Sumar!A1" display="zpě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5" sqref="C25"/>
    </sheetView>
  </sheetViews>
  <sheetFormatPr defaultRowHeight="15" x14ac:dyDescent="0.2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 x14ac:dyDescent="0.25">
      <c r="A1" s="1" t="s">
        <v>0</v>
      </c>
      <c r="B1" s="2" t="s">
        <v>51</v>
      </c>
    </row>
    <row r="2" spans="1:4" x14ac:dyDescent="0.25">
      <c r="A2" s="1"/>
      <c r="B2" s="3"/>
    </row>
    <row r="3" spans="1:4" ht="9" customHeight="1" x14ac:dyDescent="0.25"/>
    <row r="4" spans="1:4" x14ac:dyDescent="0.25">
      <c r="A4" s="4" t="s">
        <v>1</v>
      </c>
      <c r="B4" s="4" t="s">
        <v>2</v>
      </c>
      <c r="C4" s="4" t="s">
        <v>3</v>
      </c>
      <c r="D4" s="4" t="s">
        <v>15</v>
      </c>
    </row>
    <row r="5" spans="1:4" x14ac:dyDescent="0.25">
      <c r="A5" s="50" t="str">
        <f>+B1</f>
        <v>Chladící box mléčný sklad</v>
      </c>
      <c r="B5" s="5" t="s">
        <v>27</v>
      </c>
      <c r="C5" s="17" t="s">
        <v>46</v>
      </c>
      <c r="D5" s="44"/>
    </row>
    <row r="6" spans="1:4" x14ac:dyDescent="0.25">
      <c r="A6" s="51"/>
      <c r="B6" s="5" t="s">
        <v>20</v>
      </c>
      <c r="C6" s="17" t="s">
        <v>23</v>
      </c>
      <c r="D6" s="44"/>
    </row>
    <row r="7" spans="1:4" x14ac:dyDescent="0.25">
      <c r="A7" s="51"/>
      <c r="B7" s="17" t="s">
        <v>40</v>
      </c>
      <c r="C7" s="17" t="s">
        <v>47</v>
      </c>
      <c r="D7" s="44"/>
    </row>
    <row r="8" spans="1:4" x14ac:dyDescent="0.25">
      <c r="A8" s="51"/>
      <c r="B8" s="10" t="s">
        <v>24</v>
      </c>
      <c r="C8" s="17" t="s">
        <v>25</v>
      </c>
      <c r="D8" s="44"/>
    </row>
    <row r="9" spans="1:4" x14ac:dyDescent="0.25">
      <c r="A9" s="51"/>
      <c r="B9" s="5" t="s">
        <v>26</v>
      </c>
      <c r="C9" s="29" t="s">
        <v>10</v>
      </c>
      <c r="D9" s="44"/>
    </row>
    <row r="10" spans="1:4" x14ac:dyDescent="0.25">
      <c r="A10" s="51"/>
      <c r="B10" s="5" t="s">
        <v>29</v>
      </c>
      <c r="C10" s="29" t="s">
        <v>30</v>
      </c>
      <c r="D10" s="44"/>
    </row>
    <row r="11" spans="1:4" x14ac:dyDescent="0.25">
      <c r="A11" s="51"/>
      <c r="B11" s="27" t="s">
        <v>31</v>
      </c>
      <c r="C11" s="29" t="s">
        <v>36</v>
      </c>
      <c r="D11" s="44"/>
    </row>
    <row r="12" spans="1:4" x14ac:dyDescent="0.25">
      <c r="A12" s="51"/>
      <c r="B12" s="5" t="s">
        <v>16</v>
      </c>
      <c r="C12" s="29" t="s">
        <v>52</v>
      </c>
      <c r="D12" s="44"/>
    </row>
    <row r="13" spans="1:4" x14ac:dyDescent="0.25">
      <c r="A13" s="51"/>
      <c r="B13" s="5" t="s">
        <v>17</v>
      </c>
      <c r="C13" s="29" t="s">
        <v>33</v>
      </c>
      <c r="D13" s="44"/>
    </row>
    <row r="14" spans="1:4" x14ac:dyDescent="0.25">
      <c r="A14" s="51"/>
      <c r="B14" s="16" t="s">
        <v>18</v>
      </c>
      <c r="C14" s="29" t="s">
        <v>34</v>
      </c>
      <c r="D14" s="44"/>
    </row>
    <row r="15" spans="1:4" x14ac:dyDescent="0.25">
      <c r="A15" s="51"/>
      <c r="B15" s="16" t="s">
        <v>35</v>
      </c>
      <c r="C15" s="29" t="s">
        <v>21</v>
      </c>
      <c r="D15" s="44"/>
    </row>
    <row r="16" spans="1:4" x14ac:dyDescent="0.25">
      <c r="A16" s="51"/>
      <c r="B16" s="5" t="s">
        <v>49</v>
      </c>
      <c r="C16" s="29" t="s">
        <v>50</v>
      </c>
      <c r="D16" s="44"/>
    </row>
    <row r="17" spans="1:4" x14ac:dyDescent="0.25">
      <c r="A17" s="6" t="s">
        <v>4</v>
      </c>
      <c r="B17" s="7"/>
      <c r="C17" s="7"/>
      <c r="D17" s="45">
        <v>0</v>
      </c>
    </row>
    <row r="18" spans="1:4" x14ac:dyDescent="0.25">
      <c r="A18" s="8"/>
    </row>
    <row r="19" spans="1:4" x14ac:dyDescent="0.25">
      <c r="A19" s="39" t="s">
        <v>64</v>
      </c>
    </row>
  </sheetData>
  <sheetProtection algorithmName="SHA-512" hashValue="RezHruTCMcr49A3z2jPBMDOtvmgjK9rM0pY+ah6lgvkE6XyyRdD5TFVME76/kJC7Lw8wGaVjMLGTeS9Mt5SNDw==" saltValue="JVWp4TCjAdGdsKiqWs6Z0w==" spinCount="100000" sheet="1" objects="1" scenarios="1"/>
  <mergeCells count="1">
    <mergeCell ref="A5:A16"/>
  </mergeCells>
  <hyperlinks>
    <hyperlink ref="A19" location="Sumar!A1" display="zpě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3" sqref="D23"/>
    </sheetView>
  </sheetViews>
  <sheetFormatPr defaultRowHeight="15" x14ac:dyDescent="0.2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 x14ac:dyDescent="0.25">
      <c r="A1" s="1" t="s">
        <v>0</v>
      </c>
      <c r="B1" s="2" t="s">
        <v>53</v>
      </c>
    </row>
    <row r="2" spans="1:4" x14ac:dyDescent="0.25">
      <c r="A2" s="1"/>
      <c r="B2" s="3"/>
    </row>
    <row r="3" spans="1:4" ht="9" customHeight="1" x14ac:dyDescent="0.25"/>
    <row r="4" spans="1:4" x14ac:dyDescent="0.25">
      <c r="A4" s="4" t="s">
        <v>1</v>
      </c>
      <c r="B4" s="4" t="s">
        <v>2</v>
      </c>
      <c r="C4" s="4" t="s">
        <v>3</v>
      </c>
      <c r="D4" s="4" t="s">
        <v>15</v>
      </c>
    </row>
    <row r="5" spans="1:4" x14ac:dyDescent="0.25">
      <c r="A5" s="50" t="str">
        <f>+B1</f>
        <v>Chladící box maso</v>
      </c>
      <c r="B5" s="5" t="s">
        <v>27</v>
      </c>
      <c r="C5" s="17" t="s">
        <v>46</v>
      </c>
      <c r="D5" s="44"/>
    </row>
    <row r="6" spans="1:4" x14ac:dyDescent="0.25">
      <c r="A6" s="51"/>
      <c r="B6" s="5" t="s">
        <v>20</v>
      </c>
      <c r="C6" s="17" t="s">
        <v>23</v>
      </c>
      <c r="D6" s="44"/>
    </row>
    <row r="7" spans="1:4" x14ac:dyDescent="0.25">
      <c r="A7" s="51"/>
      <c r="B7" s="17" t="s">
        <v>40</v>
      </c>
      <c r="C7" s="17" t="s">
        <v>47</v>
      </c>
      <c r="D7" s="44"/>
    </row>
    <row r="8" spans="1:4" x14ac:dyDescent="0.25">
      <c r="A8" s="51"/>
      <c r="B8" s="10" t="s">
        <v>24</v>
      </c>
      <c r="C8" s="17" t="s">
        <v>25</v>
      </c>
      <c r="D8" s="44"/>
    </row>
    <row r="9" spans="1:4" x14ac:dyDescent="0.25">
      <c r="A9" s="51"/>
      <c r="B9" s="5" t="s">
        <v>26</v>
      </c>
      <c r="C9" s="29" t="s">
        <v>10</v>
      </c>
      <c r="D9" s="44"/>
    </row>
    <row r="10" spans="1:4" x14ac:dyDescent="0.25">
      <c r="A10" s="51"/>
      <c r="B10" s="5" t="s">
        <v>29</v>
      </c>
      <c r="C10" s="29" t="s">
        <v>30</v>
      </c>
      <c r="D10" s="44"/>
    </row>
    <row r="11" spans="1:4" x14ac:dyDescent="0.25">
      <c r="A11" s="51"/>
      <c r="B11" s="27" t="s">
        <v>31</v>
      </c>
      <c r="C11" s="29" t="s">
        <v>36</v>
      </c>
      <c r="D11" s="44"/>
    </row>
    <row r="12" spans="1:4" x14ac:dyDescent="0.25">
      <c r="A12" s="51"/>
      <c r="B12" s="5" t="s">
        <v>16</v>
      </c>
      <c r="C12" s="29" t="s">
        <v>54</v>
      </c>
      <c r="D12" s="44"/>
    </row>
    <row r="13" spans="1:4" x14ac:dyDescent="0.25">
      <c r="A13" s="51"/>
      <c r="B13" s="5" t="s">
        <v>17</v>
      </c>
      <c r="C13" s="29" t="s">
        <v>33</v>
      </c>
      <c r="D13" s="44"/>
    </row>
    <row r="14" spans="1:4" x14ac:dyDescent="0.25">
      <c r="A14" s="51"/>
      <c r="B14" s="16" t="s">
        <v>18</v>
      </c>
      <c r="C14" s="29" t="s">
        <v>34</v>
      </c>
      <c r="D14" s="44"/>
    </row>
    <row r="15" spans="1:4" x14ac:dyDescent="0.25">
      <c r="A15" s="51"/>
      <c r="B15" s="16" t="s">
        <v>35</v>
      </c>
      <c r="C15" s="29" t="s">
        <v>21</v>
      </c>
      <c r="D15" s="44"/>
    </row>
    <row r="16" spans="1:4" x14ac:dyDescent="0.25">
      <c r="A16" s="51"/>
      <c r="B16" s="5" t="s">
        <v>49</v>
      </c>
      <c r="C16" s="29" t="s">
        <v>50</v>
      </c>
      <c r="D16" s="44"/>
    </row>
    <row r="17" spans="1:4" x14ac:dyDescent="0.25">
      <c r="A17" s="6" t="s">
        <v>4</v>
      </c>
      <c r="B17" s="7"/>
      <c r="C17" s="7"/>
      <c r="D17" s="45">
        <v>0</v>
      </c>
    </row>
    <row r="18" spans="1:4" x14ac:dyDescent="0.25">
      <c r="A18" s="8"/>
    </row>
    <row r="19" spans="1:4" x14ac:dyDescent="0.25">
      <c r="A19" s="39" t="s">
        <v>64</v>
      </c>
    </row>
  </sheetData>
  <sheetProtection algorithmName="SHA-512" hashValue="U8DPDXqVHH/v1sNjg43A4gUjsELB71z0/potwM/Bpev/f52phc/cXWkTo1ENC8Rgo5cTrek6mSsdw9A1r0n5Fw==" saltValue="KD5G/l+RFTQYMUaa8PbhoA==" spinCount="100000" sheet="1" objects="1" scenarios="1"/>
  <mergeCells count="1">
    <mergeCell ref="A5:A16"/>
  </mergeCells>
  <hyperlinks>
    <hyperlink ref="A19" location="Sumar!A1" display="zpě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4" sqref="D24"/>
    </sheetView>
  </sheetViews>
  <sheetFormatPr defaultRowHeight="15" x14ac:dyDescent="0.2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 x14ac:dyDescent="0.25">
      <c r="A1" s="1" t="s">
        <v>0</v>
      </c>
      <c r="B1" s="2" t="s">
        <v>55</v>
      </c>
    </row>
    <row r="2" spans="1:4" x14ac:dyDescent="0.25">
      <c r="A2" s="1"/>
      <c r="B2" s="3"/>
    </row>
    <row r="3" spans="1:4" ht="9" customHeight="1" x14ac:dyDescent="0.25"/>
    <row r="4" spans="1:4" x14ac:dyDescent="0.25">
      <c r="A4" s="4" t="s">
        <v>1</v>
      </c>
      <c r="B4" s="4" t="s">
        <v>2</v>
      </c>
      <c r="C4" s="4" t="s">
        <v>3</v>
      </c>
      <c r="D4" s="4" t="s">
        <v>15</v>
      </c>
    </row>
    <row r="5" spans="1:4" x14ac:dyDescent="0.25">
      <c r="A5" s="50" t="str">
        <f>+B1</f>
        <v>Mrazící box maso</v>
      </c>
      <c r="B5" s="5" t="s">
        <v>27</v>
      </c>
      <c r="C5" s="17" t="s">
        <v>56</v>
      </c>
      <c r="D5" s="44"/>
    </row>
    <row r="6" spans="1:4" x14ac:dyDescent="0.25">
      <c r="A6" s="51"/>
      <c r="B6" s="5" t="s">
        <v>20</v>
      </c>
      <c r="C6" s="17" t="s">
        <v>39</v>
      </c>
      <c r="D6" s="44"/>
    </row>
    <row r="7" spans="1:4" x14ac:dyDescent="0.25">
      <c r="A7" s="51"/>
      <c r="B7" s="17" t="s">
        <v>40</v>
      </c>
      <c r="C7" s="17" t="s">
        <v>41</v>
      </c>
      <c r="D7" s="44"/>
    </row>
    <row r="8" spans="1:4" x14ac:dyDescent="0.25">
      <c r="A8" s="51"/>
      <c r="B8" s="10" t="s">
        <v>24</v>
      </c>
      <c r="C8" s="17" t="s">
        <v>25</v>
      </c>
      <c r="D8" s="44"/>
    </row>
    <row r="9" spans="1:4" x14ac:dyDescent="0.25">
      <c r="A9" s="51"/>
      <c r="B9" s="5" t="s">
        <v>26</v>
      </c>
      <c r="C9" s="29" t="s">
        <v>10</v>
      </c>
      <c r="D9" s="44"/>
    </row>
    <row r="10" spans="1:4" x14ac:dyDescent="0.25">
      <c r="A10" s="51"/>
      <c r="B10" s="5" t="s">
        <v>29</v>
      </c>
      <c r="C10" s="29" t="s">
        <v>30</v>
      </c>
      <c r="D10" s="44"/>
    </row>
    <row r="11" spans="1:4" x14ac:dyDescent="0.25">
      <c r="A11" s="51"/>
      <c r="B11" s="27" t="s">
        <v>31</v>
      </c>
      <c r="C11" s="29" t="s">
        <v>36</v>
      </c>
      <c r="D11" s="44"/>
    </row>
    <row r="12" spans="1:4" x14ac:dyDescent="0.25">
      <c r="A12" s="51"/>
      <c r="B12" s="5" t="s">
        <v>16</v>
      </c>
      <c r="C12" s="29" t="s">
        <v>54</v>
      </c>
      <c r="D12" s="44"/>
    </row>
    <row r="13" spans="1:4" x14ac:dyDescent="0.25">
      <c r="A13" s="51"/>
      <c r="B13" s="5" t="s">
        <v>17</v>
      </c>
      <c r="C13" s="29" t="s">
        <v>42</v>
      </c>
      <c r="D13" s="44"/>
    </row>
    <row r="14" spans="1:4" x14ac:dyDescent="0.25">
      <c r="A14" s="51"/>
      <c r="B14" s="16" t="s">
        <v>18</v>
      </c>
      <c r="C14" s="29" t="s">
        <v>57</v>
      </c>
      <c r="D14" s="44"/>
    </row>
    <row r="15" spans="1:4" x14ac:dyDescent="0.25">
      <c r="A15" s="51"/>
      <c r="B15" s="16" t="s">
        <v>35</v>
      </c>
      <c r="C15" s="29" t="s">
        <v>21</v>
      </c>
      <c r="D15" s="44"/>
    </row>
    <row r="16" spans="1:4" x14ac:dyDescent="0.25">
      <c r="A16" s="51"/>
      <c r="B16" s="5" t="s">
        <v>49</v>
      </c>
      <c r="C16" s="29" t="s">
        <v>58</v>
      </c>
      <c r="D16" s="44"/>
    </row>
    <row r="17" spans="1:4" x14ac:dyDescent="0.25">
      <c r="A17" s="6" t="s">
        <v>4</v>
      </c>
      <c r="B17" s="7"/>
      <c r="C17" s="7"/>
      <c r="D17" s="45">
        <v>0</v>
      </c>
    </row>
    <row r="18" spans="1:4" x14ac:dyDescent="0.25">
      <c r="A18" s="8"/>
    </row>
    <row r="19" spans="1:4" x14ac:dyDescent="0.25">
      <c r="A19" s="39" t="s">
        <v>64</v>
      </c>
    </row>
  </sheetData>
  <sheetProtection algorithmName="SHA-512" hashValue="STvaq3KOeed8SLMpwy2AxgWpo5qMKBRY/73aVPDiEiKtIa++dQpsIwpObRc+aD3BAGZKZuiqqorBYgqdAZ9s6w==" saltValue="Pm1eUj/U6jXOokx9WtBDog==" spinCount="100000" sheet="1" objects="1" scenarios="1"/>
  <mergeCells count="1">
    <mergeCell ref="A5:A16"/>
  </mergeCells>
  <hyperlinks>
    <hyperlink ref="A19" location="Sumar!A1" display="zpět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10" sqref="A10"/>
    </sheetView>
  </sheetViews>
  <sheetFormatPr defaultRowHeight="15" x14ac:dyDescent="0.25"/>
  <cols>
    <col min="1" max="1" width="41.28515625" customWidth="1"/>
    <col min="2" max="2" width="66.85546875" customWidth="1"/>
    <col min="3" max="3" width="55.85546875" customWidth="1"/>
    <col min="4" max="4" width="51.5703125" customWidth="1"/>
  </cols>
  <sheetData>
    <row r="1" spans="1:4" x14ac:dyDescent="0.25">
      <c r="A1" s="1" t="s">
        <v>0</v>
      </c>
      <c r="B1" s="2" t="s">
        <v>59</v>
      </c>
    </row>
    <row r="2" spans="1:4" x14ac:dyDescent="0.25">
      <c r="A2" s="1"/>
      <c r="B2" s="3"/>
    </row>
    <row r="3" spans="1:4" ht="9" customHeight="1" x14ac:dyDescent="0.25"/>
    <row r="4" spans="1:4" x14ac:dyDescent="0.25">
      <c r="A4" s="4" t="s">
        <v>1</v>
      </c>
      <c r="B4" s="4" t="s">
        <v>2</v>
      </c>
      <c r="C4" s="4" t="s">
        <v>3</v>
      </c>
      <c r="D4" s="4" t="s">
        <v>15</v>
      </c>
    </row>
    <row r="5" spans="1:4" x14ac:dyDescent="0.25">
      <c r="A5" s="50" t="str">
        <f>+B1</f>
        <v>Sdružená jednotka pro chladící boxy</v>
      </c>
      <c r="B5" s="5" t="s">
        <v>19</v>
      </c>
      <c r="C5" s="17" t="s">
        <v>60</v>
      </c>
      <c r="D5" s="44"/>
    </row>
    <row r="6" spans="1:4" x14ac:dyDescent="0.25">
      <c r="A6" s="51"/>
      <c r="B6" s="5" t="s">
        <v>17</v>
      </c>
      <c r="C6" s="29" t="s">
        <v>42</v>
      </c>
      <c r="D6" s="44"/>
    </row>
    <row r="7" spans="1:4" x14ac:dyDescent="0.25">
      <c r="A7" s="51"/>
      <c r="B7" s="16" t="s">
        <v>18</v>
      </c>
      <c r="C7" s="29" t="s">
        <v>61</v>
      </c>
      <c r="D7" s="44"/>
    </row>
    <row r="8" spans="1:4" x14ac:dyDescent="0.25">
      <c r="A8" s="6" t="s">
        <v>4</v>
      </c>
      <c r="B8" s="7"/>
      <c r="C8" s="7"/>
      <c r="D8" s="45">
        <v>0</v>
      </c>
    </row>
    <row r="10" spans="1:4" x14ac:dyDescent="0.25">
      <c r="A10" s="39" t="s">
        <v>64</v>
      </c>
    </row>
  </sheetData>
  <sheetProtection algorithmName="SHA-512" hashValue="1nZsR4uUgZKvPkrietCv6W/06nHsDA2bKathD4TRQ25zUSyGE/nNUn8wRXjlzK2UPaU9Y2WfCYkrka/0xwwlAQ==" saltValue="Gjoi2PMiHq23ziUTHS6xPQ==" spinCount="100000" sheet="1" objects="1" scenarios="1"/>
  <mergeCells count="1">
    <mergeCell ref="A5:A7"/>
  </mergeCells>
  <hyperlinks>
    <hyperlink ref="A10" location="Sumar!A1" display="zpě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Sumar</vt:lpstr>
      <vt:lpstr>chladící box zelenina</vt:lpstr>
      <vt:lpstr>mrazící box zelenina</vt:lpstr>
      <vt:lpstr>denní sklad </vt:lpstr>
      <vt:lpstr>mléčný box</vt:lpstr>
      <vt:lpstr>sklad masa</vt:lpstr>
      <vt:lpstr>mražený maso</vt:lpstr>
      <vt:lpstr>jednotka sdruž</vt:lpstr>
      <vt:lpstr>Sumar!_GoBack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2022-10-10T05:28:01Z</dcterms:created>
  <dcterms:modified xsi:type="dcterms:W3CDTF">2023-07-31T09:28:13Z</dcterms:modified>
</cp:coreProperties>
</file>