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7520" activeTab="0"/>
  </bookViews>
  <sheets>
    <sheet name="Rozpočet" sheetId="1" r:id="rId1"/>
    <sheet name="Místa plnění VZ" sheetId="2" r:id="rId2"/>
  </sheets>
  <definedNames>
    <definedName name="_xlnm.Print_Area" localSheetId="0">'Rozpočet'!$A$1:$K$65</definedName>
    <definedName name="_xlnm.Print_Titles" localSheetId="0">'Rozpočet'!$1:$4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<sst xmlns="http://schemas.openxmlformats.org/spreadsheetml/2006/main" count="180" uniqueCount="116">
  <si>
    <t>UK-KaM - Automatické samoobslužné pokladny</t>
  </si>
  <si>
    <t>ROZPOČET, SPECIFIKACE A POŽADOVANÉ TECHNICKÉ PARAMETRY</t>
  </si>
  <si>
    <t>Výrobek / Parametr</t>
  </si>
  <si>
    <t>Požadované parametry</t>
  </si>
  <si>
    <r>
      <t xml:space="preserve">Nabízené parametry
</t>
    </r>
    <r>
      <rPr>
        <sz val="11"/>
        <color theme="1"/>
        <rFont val="Arial"/>
        <family val="2"/>
      </rPr>
      <t>Zde uveďte, zda nabízený výrobek splňuje parametry (ANO/NE)</t>
    </r>
  </si>
  <si>
    <r>
      <t xml:space="preserve">Označení výrobku
</t>
    </r>
    <r>
      <rPr>
        <sz val="11"/>
        <color theme="1"/>
        <rFont val="Arial"/>
        <family val="2"/>
      </rPr>
      <t>Zde uveďte výrobce, název a typ výrobku</t>
    </r>
  </si>
  <si>
    <r>
      <t xml:space="preserve">Poznámka
</t>
    </r>
    <r>
      <rPr>
        <sz val="11"/>
        <color theme="1"/>
        <rFont val="Arial"/>
        <family val="2"/>
      </rPr>
      <t>Zde uveďte případné poznámky</t>
    </r>
  </si>
  <si>
    <t>Počet</t>
  </si>
  <si>
    <t>M.j.</t>
  </si>
  <si>
    <t>Jednotková cena bez DPH</t>
  </si>
  <si>
    <t>Cena bez DPH</t>
  </si>
  <si>
    <t>DPH 21%</t>
  </si>
  <si>
    <t>Cena vč. DPH</t>
  </si>
  <si>
    <t>Automatická samoobslužná pokladna viz popis níže:</t>
  </si>
  <si>
    <t>ks</t>
  </si>
  <si>
    <t>Umožňuje samoobslužný prodej váženého a kusového zboží</t>
  </si>
  <si>
    <t>ANO</t>
  </si>
  <si>
    <t>Určená na obsluhu veřejností</t>
  </si>
  <si>
    <t>Samostatně kalkuluje cenu a nahrazuje pokladníka</t>
  </si>
  <si>
    <t>Identifikuje položky pomocí optického systému a dokáže rozpoznávat objekty</t>
  </si>
  <si>
    <t>Po položení tácu do boxu automatické pokladny proběhne vyhodnocování položek</t>
  </si>
  <si>
    <t>Systém po položení tácu instruuje zákazníka během procesu vážení</t>
  </si>
  <si>
    <t>Systém poskytuje zákazníkovi informace o právě prováděné operaci</t>
  </si>
  <si>
    <t>Systém zobrazuje informace o vážení</t>
  </si>
  <si>
    <t>Sytém jako ukončení procesu vytiskne účtenku</t>
  </si>
  <si>
    <t>Přístupy k funkcím a jejich nastavení jsou chráněny přístupovými právy a heslem</t>
  </si>
  <si>
    <t>Pro provádění metrologických úkonů je zřízena metrologická administrace</t>
  </si>
  <si>
    <t xml:space="preserve">Hlavní řídící jednotka je zajištěna úřední zajisťovací značkou/plombou </t>
  </si>
  <si>
    <t>Váha musí být řádně certifikovaná dle popisu v certifikátu 0200-NAWI-07120</t>
  </si>
  <si>
    <t>Doprava, instalace, oživení, test, ladění, zvýšená supervize první tři měsíce od zahájení provozu</t>
  </si>
  <si>
    <t>Pokladní box musí obsahovat štítek s následujícími informacemi:</t>
  </si>
  <si>
    <t>jméno/obchodní značka/výrobce POS systému</t>
  </si>
  <si>
    <t>název systému</t>
  </si>
  <si>
    <t>kontrolní součet knihovny</t>
  </si>
  <si>
    <t>SW verze PC</t>
  </si>
  <si>
    <t>SW verze zařízení</t>
  </si>
  <si>
    <t>SW verze stanoviště</t>
  </si>
  <si>
    <t>číslo certifikátu</t>
  </si>
  <si>
    <t>Pokladna zabezpečí komplexní zákaznický proces:</t>
  </si>
  <si>
    <t>řídí objednávky</t>
  </si>
  <si>
    <t xml:space="preserve">potvrzuje přechod od objednávky k platbě </t>
  </si>
  <si>
    <t>řídí platbu</t>
  </si>
  <si>
    <t>tiskne účtenku</t>
  </si>
  <si>
    <t xml:space="preserve">řídí grafické výstupy na všech prvcích systému </t>
  </si>
  <si>
    <t>samoobslužná automatická pokladna s funkčním přímým napojením do POS Anete</t>
  </si>
  <si>
    <t>Pokladna obsahuje knihovnu dat s údaji:</t>
  </si>
  <si>
    <t>o hmotnosti</t>
  </si>
  <si>
    <t>předvolená tára</t>
  </si>
  <si>
    <t>o jednotkové ceně</t>
  </si>
  <si>
    <t>o ceně celkem</t>
  </si>
  <si>
    <t>o parametrech ceny</t>
  </si>
  <si>
    <t>o příslušných jednotkách</t>
  </si>
  <si>
    <t>Montáž Menuboardů 43" - držák stropní polohovatelný pro náklon obrazovek, dutý k protažení kabelů (MENUBOARDY DODÁ OBJEDNATEL)</t>
  </si>
  <si>
    <t>Montáž Menuboardů 55" - držák na zeď (MENUBOARDY DODÁ OBJEDNATEL)</t>
  </si>
  <si>
    <t>Zapojení a externího playeru do stávajícího Menuboardu (EXT. PLAYERY DODÁ OBJEDNATEL)</t>
  </si>
  <si>
    <t>Menuboardy - dodávka SW pro administraci, oživení, inicializace, provoz, zaškolení a supervize na 3 měsíce viz popis níže:</t>
  </si>
  <si>
    <r>
      <rPr>
        <u val="single"/>
        <sz val="11"/>
        <rFont val="Arial"/>
        <family val="2"/>
      </rPr>
      <t>SW pro administraci obsahu (SW)</t>
    </r>
    <r>
      <rPr>
        <sz val="11"/>
        <rFont val="Arial"/>
        <family val="2"/>
      </rPr>
      <t xml:space="preserve"> = objednatel má stravovací systém Anete, menuboardy budou ovládány prostřednictvím PC vedoucího menzy. Některá data, jako např. počet porcí, název jídla si stáhne nový SW přímo z Anete - nový systém bude s Anete na periferiích propojený. Zbylá data, jako např. fotografie jídla bude zadávat vedoucí menzy do SW.</t>
    </r>
  </si>
  <si>
    <r>
      <rPr>
        <u val="single"/>
        <sz val="11"/>
        <rFont val="Arial"/>
        <family val="2"/>
      </rPr>
      <t>oživení</t>
    </r>
    <r>
      <rPr>
        <sz val="11"/>
        <rFont val="Arial"/>
        <family val="2"/>
      </rPr>
      <t xml:space="preserve"> = připojení instalované obrazovky datovým kabelem (ethernet) a zapojení do 230V zásuvky</t>
    </r>
  </si>
  <si>
    <r>
      <rPr>
        <u val="single"/>
        <sz val="11"/>
        <rFont val="Arial"/>
        <family val="2"/>
      </rPr>
      <t>inicializace</t>
    </r>
    <r>
      <rPr>
        <sz val="11"/>
        <rFont val="Arial"/>
        <family val="2"/>
      </rPr>
      <t xml:space="preserve"> = do obrazovky nahrání (instalace) android aplikace, která je určená pro vzdálenou správu obsahu. Jakmile se tak stane, aplikace pošle do SW pro administraci, informaci o tom, že se připojila nová obrazovka. 
Po inicializaci už lze na obrazovku spouštět obsah. Obsahem bude např. reklamní sdělení nebo nabídka jídel v době výdeje jídel nebo jiná další sdělení.
</t>
    </r>
  </si>
  <si>
    <r>
      <rPr>
        <u val="single"/>
        <sz val="11"/>
        <rFont val="Arial"/>
        <family val="2"/>
      </rPr>
      <t>provoz</t>
    </r>
    <r>
      <rPr>
        <sz val="11"/>
        <rFont val="Arial"/>
        <family val="2"/>
      </rPr>
      <t xml:space="preserve"> = zajištění provozu menuboardu pro objednatele, tzn. garance, že vše bude správně fungovat a že se na obrazovkách bude zobrazovat přesně to, co objednatel požaduje a potřebuje. Objednatel může řídit a měnit podle potřeby. 
Součástí provozu je také nastavení, kdy se obrazovky, jako zařízení, mají vypnout a zapnout pro zajištění optimální spotřeby.</t>
    </r>
  </si>
  <si>
    <r>
      <rPr>
        <u val="single"/>
        <sz val="11"/>
        <rFont val="Arial"/>
        <family val="2"/>
      </rPr>
      <t>zaškolení</t>
    </r>
    <r>
      <rPr>
        <sz val="11"/>
        <rFont val="Arial"/>
        <family val="2"/>
      </rPr>
      <t xml:space="preserve"> = předvedení a zaškolení vybraných pracovníků objednatele a předání  dokumentace.</t>
    </r>
  </si>
  <si>
    <r>
      <rPr>
        <u val="single"/>
        <sz val="11"/>
        <rFont val="Arial"/>
        <family val="2"/>
      </rPr>
      <t>supervize</t>
    </r>
    <r>
      <rPr>
        <sz val="11"/>
        <rFont val="Arial"/>
        <family val="2"/>
      </rPr>
      <t xml:space="preserve"> = vzdálený dohled nad funkčností systému a okamžitá servisní podpora pro objednatele, provádění úprav a změn na základě požadavků objednatele.</t>
    </r>
  </si>
  <si>
    <t>Menuboardy - měsíční správa a podpora systému viz popis níže:</t>
  </si>
  <si>
    <t>menuboard/ měsíc</t>
  </si>
  <si>
    <r>
      <rPr>
        <u val="single"/>
        <sz val="11"/>
        <rFont val="Arial"/>
        <family val="2"/>
      </rPr>
      <t>měsíční správa</t>
    </r>
    <r>
      <rPr>
        <sz val="11"/>
        <rFont val="Arial"/>
        <family val="2"/>
      </rPr>
      <t xml:space="preserve"> = poplatek za zajištění provozu.</t>
    </r>
  </si>
  <si>
    <r>
      <rPr>
        <u val="single"/>
        <sz val="11"/>
        <rFont val="Arial"/>
        <family val="2"/>
      </rPr>
      <t>podpora systému</t>
    </r>
    <r>
      <rPr>
        <sz val="11"/>
        <rFont val="Arial"/>
        <family val="2"/>
      </rPr>
      <t xml:space="preserve"> = zajištění technické podpory každý den v týdnu od 7h do 23h prostřednictvím telefonu, e-mailu a chatu prostřednictvím aplikace whatsapp pro nahlášení problémů nebo jen nových požadavků. Podpora systému bude součástí měsíčního poplatku tzn. poplatku za zajištění provozu.</t>
    </r>
  </si>
  <si>
    <t>Počet Menuboardů ke správě</t>
  </si>
  <si>
    <t xml:space="preserve">Počet měsíců </t>
  </si>
  <si>
    <t>CELKEM</t>
  </si>
  <si>
    <r>
      <t xml:space="preserve">POZNÁMKA: </t>
    </r>
    <r>
      <rPr>
        <sz val="11"/>
        <rFont val="Arial"/>
        <family val="2"/>
      </rPr>
      <t>Uvedené technické požadavky jsou minimální. Dodavatel může nabídnout i výrobek s lepšími parametry.</t>
    </r>
  </si>
  <si>
    <t>Pokyny pro vyplnění:</t>
  </si>
  <si>
    <t xml:space="preserve">1. Účastník zadávacího řízení je povinen vyplnit všechna žlutě vyznačená pole. </t>
  </si>
  <si>
    <r>
      <t xml:space="preserve">2. Účastník zadávacího řízení do předloženého rozpočtu u údajů, kde je minimální hodnota stanovena na ANO, doplní ANO-NE, podle vlastností a funkcí nabízeného zařízení (hodnota NE </t>
    </r>
    <r>
      <rPr>
        <b/>
        <sz val="11"/>
        <rFont val="Arial"/>
        <family val="2"/>
      </rPr>
      <t xml:space="preserve">může znamenat </t>
    </r>
    <r>
      <rPr>
        <sz val="11"/>
        <rFont val="Arial"/>
        <family val="2"/>
      </rPr>
      <t>nesplnění požadované vlastnosti výrobku a nesplnění zadávacích podmínek).</t>
    </r>
  </si>
  <si>
    <t>3. Pokud má účastník zadávacího řízení k jím nabízené hodnotě jakoukoliv poznámku či informaci, kterou by chtěl zadavateli sdělit či je dle něj pro zadavatele podstatná, uvede ji do sloupce "Poznámka".</t>
  </si>
  <si>
    <t>4. Vyplněný rozpočet účastník zadávacího řízení předloží v rámci své nabídky.</t>
  </si>
  <si>
    <t>UK KaM - Automatické samoobslužné pokladny</t>
  </si>
  <si>
    <t>Lokalita instalace a provozu Menuboardů</t>
  </si>
  <si>
    <t>Adresa</t>
  </si>
  <si>
    <t>Menuboard stávající (tech. spec.)</t>
  </si>
  <si>
    <t>Počet stávajících</t>
  </si>
  <si>
    <t>Externí player</t>
  </si>
  <si>
    <t>Menuboard nový</t>
  </si>
  <si>
    <t>55"</t>
  </si>
  <si>
    <t>43"</t>
  </si>
  <si>
    <t>HK Na kotli</t>
  </si>
  <si>
    <t>Na Kotli 1147/5, 502 96 Hradec Králové</t>
  </si>
  <si>
    <t>TV 47-50"</t>
  </si>
  <si>
    <t>HK Bufet LKHK</t>
  </si>
  <si>
    <t>Šimkova 870, 500 03 Hradec Králové</t>
  </si>
  <si>
    <t>Arnošta z Pardubic</t>
  </si>
  <si>
    <t>Voršilská 144/1, 116 43 Praha 1</t>
  </si>
  <si>
    <t>Kajetánka - pod schody</t>
  </si>
  <si>
    <t>Radimova 12, 160 00 Praha 6</t>
  </si>
  <si>
    <t>Kajetánka - jídelna</t>
  </si>
  <si>
    <t>Právnická - zaměstnanecká</t>
  </si>
  <si>
    <t>nám. Curieových 7, 110 00 Praha 1</t>
  </si>
  <si>
    <t>Právnická - stud - v jídelně</t>
  </si>
  <si>
    <t>Právnická - stud - pod schody</t>
  </si>
  <si>
    <t>Troja - jídelna</t>
  </si>
  <si>
    <t>Pátkova 3, 180 00 Praha 8</t>
  </si>
  <si>
    <t>Troja - schody</t>
  </si>
  <si>
    <t>Hvězda výdejna</t>
  </si>
  <si>
    <t>Zvoníčkova 5, 162 08 Praha 6</t>
  </si>
  <si>
    <t>monitor 24"</t>
  </si>
  <si>
    <t>Albertov</t>
  </si>
  <si>
    <t>Albertov 7/3 a, 120 00 Praha 2</t>
  </si>
  <si>
    <t>Jednota</t>
  </si>
  <si>
    <t>Opletalova 38, 110 00 Praha 1</t>
  </si>
  <si>
    <t>Budeč</t>
  </si>
  <si>
    <t>Wenzigova 20, 120 00 Praha 2</t>
  </si>
  <si>
    <t>Kavárna u Rotlevů</t>
  </si>
  <si>
    <t>Kamzíkova 4, 110 00 Praha 2</t>
  </si>
  <si>
    <t>Celkem</t>
  </si>
  <si>
    <t>Lokalita instalace a provozu automatických pokladen</t>
  </si>
  <si>
    <t>Menza Troja</t>
  </si>
  <si>
    <t>Menza Jednota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</si>
</sst>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name val="Arial"/>
      <family val="2"/>
    </font>
    <font>
      <u val="single"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6" fontId="6" fillId="0" borderId="7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8" xfId="0" applyFont="1" applyBorder="1"/>
    <xf numFmtId="4" fontId="3" fillId="0" borderId="9" xfId="0" applyNumberFormat="1" applyFont="1" applyBorder="1" applyAlignment="1">
      <alignment horizontal="center" vertical="center" wrapText="1"/>
    </xf>
    <xf numFmtId="0" fontId="12" fillId="0" borderId="0" xfId="0" applyFont="1"/>
    <xf numFmtId="0" fontId="10" fillId="3" borderId="9" xfId="0" applyFont="1" applyFill="1" applyBorder="1" applyAlignment="1">
      <alignment horizontal="center" vertical="center"/>
    </xf>
    <xf numFmtId="43" fontId="10" fillId="3" borderId="9" xfId="20" applyFont="1" applyFill="1" applyBorder="1" applyAlignment="1">
      <alignment horizontal="right" vertical="center"/>
    </xf>
    <xf numFmtId="43" fontId="10" fillId="3" borderId="10" xfId="2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4" fontId="3" fillId="0" borderId="9" xfId="0" applyNumberFormat="1" applyFont="1" applyBorder="1" applyAlignment="1">
      <alignment vertical="center" wrapText="1"/>
    </xf>
    <xf numFmtId="0" fontId="0" fillId="0" borderId="0" xfId="21">
      <alignment/>
      <protection/>
    </xf>
    <xf numFmtId="0" fontId="0" fillId="0" borderId="19" xfId="21" applyBorder="1">
      <alignment/>
      <protection/>
    </xf>
    <xf numFmtId="0" fontId="0" fillId="0" borderId="20" xfId="21" applyBorder="1">
      <alignment/>
      <protection/>
    </xf>
    <xf numFmtId="0" fontId="0" fillId="0" borderId="10" xfId="21" applyBorder="1">
      <alignment/>
      <protection/>
    </xf>
    <xf numFmtId="0" fontId="0" fillId="0" borderId="21" xfId="21" applyBorder="1">
      <alignment/>
      <protection/>
    </xf>
    <xf numFmtId="0" fontId="0" fillId="0" borderId="0" xfId="21" applyAlignment="1">
      <alignment vertical="center"/>
      <protection/>
    </xf>
    <xf numFmtId="0" fontId="14" fillId="5" borderId="22" xfId="21" applyFont="1" applyFill="1" applyBorder="1" applyAlignment="1">
      <alignment horizontal="center" vertical="center" wrapText="1"/>
      <protection/>
    </xf>
    <xf numFmtId="0" fontId="14" fillId="5" borderId="23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0" borderId="3" xfId="21" applyFont="1" applyBorder="1" applyAlignment="1">
      <alignment horizontal="center"/>
      <protection/>
    </xf>
    <xf numFmtId="0" fontId="15" fillId="0" borderId="3" xfId="21" applyFont="1" applyBorder="1">
      <alignment/>
      <protection/>
    </xf>
    <xf numFmtId="0" fontId="15" fillId="0" borderId="24" xfId="21" applyFont="1" applyBorder="1">
      <alignment/>
      <protection/>
    </xf>
    <xf numFmtId="0" fontId="15" fillId="0" borderId="2" xfId="21" applyFont="1" applyBorder="1">
      <alignment/>
      <protection/>
    </xf>
    <xf numFmtId="0" fontId="0" fillId="0" borderId="25" xfId="2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0" fontId="15" fillId="0" borderId="26" xfId="21" applyFont="1" applyBorder="1" applyAlignment="1">
      <alignment horizontal="center"/>
      <protection/>
    </xf>
    <xf numFmtId="0" fontId="15" fillId="0" borderId="26" xfId="21" applyFont="1" applyBorder="1">
      <alignment/>
      <protection/>
    </xf>
    <xf numFmtId="0" fontId="15" fillId="0" borderId="27" xfId="21" applyFont="1" applyBorder="1">
      <alignment/>
      <protection/>
    </xf>
    <xf numFmtId="0" fontId="15" fillId="0" borderId="28" xfId="21" applyFont="1" applyBorder="1">
      <alignment/>
      <protection/>
    </xf>
    <xf numFmtId="0" fontId="0" fillId="0" borderId="10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15" fillId="0" borderId="9" xfId="21" applyFont="1" applyBorder="1" applyAlignment="1">
      <alignment horizontal="center"/>
      <protection/>
    </xf>
    <xf numFmtId="0" fontId="15" fillId="0" borderId="9" xfId="21" applyFont="1" applyBorder="1">
      <alignment/>
      <protection/>
    </xf>
    <xf numFmtId="0" fontId="15" fillId="0" borderId="12" xfId="21" applyFont="1" applyBorder="1">
      <alignment/>
      <protection/>
    </xf>
    <xf numFmtId="0" fontId="15" fillId="0" borderId="21" xfId="21" applyFont="1" applyBorder="1">
      <alignment/>
      <protection/>
    </xf>
    <xf numFmtId="0" fontId="15" fillId="0" borderId="9" xfId="21" applyFont="1" applyBorder="1" applyAlignment="1">
      <alignment horizontal="center"/>
      <protection/>
    </xf>
    <xf numFmtId="0" fontId="15" fillId="0" borderId="9" xfId="21" applyFont="1" applyBorder="1">
      <alignment/>
      <protection/>
    </xf>
    <xf numFmtId="0" fontId="13" fillId="5" borderId="10" xfId="21" applyFont="1" applyFill="1" applyBorder="1" applyAlignment="1">
      <alignment horizontal="center"/>
      <protection/>
    </xf>
    <xf numFmtId="0" fontId="14" fillId="5" borderId="9" xfId="21" applyFont="1" applyFill="1" applyBorder="1" applyAlignment="1">
      <alignment horizontal="center"/>
      <protection/>
    </xf>
    <xf numFmtId="0" fontId="14" fillId="5" borderId="9" xfId="21" applyFont="1" applyFill="1" applyBorder="1">
      <alignment/>
      <protection/>
    </xf>
    <xf numFmtId="0" fontId="14" fillId="5" borderId="12" xfId="21" applyFont="1" applyFill="1" applyBorder="1">
      <alignment/>
      <protection/>
    </xf>
    <xf numFmtId="0" fontId="14" fillId="5" borderId="21" xfId="21" applyFont="1" applyFill="1" applyBorder="1">
      <alignment/>
      <protection/>
    </xf>
    <xf numFmtId="0" fontId="0" fillId="0" borderId="0" xfId="21" applyAlignment="1">
      <alignment horizontal="center" vertical="center" wrapText="1"/>
      <protection/>
    </xf>
    <xf numFmtId="0" fontId="14" fillId="5" borderId="29" xfId="21" applyFont="1" applyFill="1" applyBorder="1" applyAlignment="1">
      <alignment horizontal="center" vertical="center" wrapText="1"/>
      <protection/>
    </xf>
    <xf numFmtId="0" fontId="14" fillId="5" borderId="30" xfId="21" applyFont="1" applyFill="1" applyBorder="1" applyAlignment="1">
      <alignment horizontal="center" vertical="center" wrapText="1"/>
      <protection/>
    </xf>
    <xf numFmtId="0" fontId="14" fillId="2" borderId="3" xfId="21" applyFont="1" applyFill="1" applyBorder="1" applyAlignment="1">
      <alignment horizontal="center"/>
      <protection/>
    </xf>
    <xf numFmtId="0" fontId="14" fillId="2" borderId="5" xfId="21" applyFont="1" applyFill="1" applyBorder="1" applyAlignment="1">
      <alignment horizontal="center"/>
      <protection/>
    </xf>
    <xf numFmtId="4" fontId="3" fillId="6" borderId="31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9" xfId="0" applyNumberFormat="1" applyFont="1" applyFill="1" applyBorder="1" applyAlignment="1" applyProtection="1">
      <alignment horizontal="center" vertical="center" wrapText="1"/>
      <protection locked="0"/>
    </xf>
    <xf numFmtId="43" fontId="10" fillId="6" borderId="9" xfId="20" applyFont="1" applyFill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>
      <alignment horizontal="left" vertical="center" wrapText="1"/>
    </xf>
    <xf numFmtId="4" fontId="3" fillId="0" borderId="31" xfId="0" applyNumberFormat="1" applyFont="1" applyBorder="1" applyAlignment="1" applyProtection="1">
      <alignment horizontal="center" vertical="center" wrapText="1"/>
      <protection locked="0"/>
    </xf>
    <xf numFmtId="0" fontId="14" fillId="0" borderId="0" xfId="21" applyFont="1">
      <alignment/>
      <protection/>
    </xf>
    <xf numFmtId="4" fontId="3" fillId="6" borderId="9" xfId="0" applyNumberFormat="1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right" vertical="center"/>
    </xf>
    <xf numFmtId="0" fontId="5" fillId="4" borderId="32" xfId="0" applyFont="1" applyFill="1" applyBorder="1" applyAlignment="1">
      <alignment horizontal="right" vertical="center"/>
    </xf>
    <xf numFmtId="43" fontId="7" fillId="4" borderId="33" xfId="20" applyFont="1" applyFill="1" applyBorder="1" applyAlignment="1">
      <alignment horizontal="right" vertical="center"/>
    </xf>
    <xf numFmtId="43" fontId="7" fillId="4" borderId="34" xfId="20" applyFont="1" applyFill="1" applyBorder="1" applyAlignment="1">
      <alignment horizontal="right" vertical="center"/>
    </xf>
    <xf numFmtId="43" fontId="7" fillId="4" borderId="19" xfId="20" applyFont="1" applyFill="1" applyBorder="1" applyAlignment="1">
      <alignment horizontal="right" vertical="center"/>
    </xf>
    <xf numFmtId="43" fontId="7" fillId="4" borderId="32" xfId="20" applyFont="1" applyFill="1" applyBorder="1" applyAlignment="1">
      <alignment horizontal="right" vertical="center"/>
    </xf>
    <xf numFmtId="4" fontId="3" fillId="6" borderId="26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5" fillId="7" borderId="40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41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4" fillId="5" borderId="29" xfId="21" applyFont="1" applyFill="1" applyBorder="1" applyAlignment="1">
      <alignment horizontal="center" vertical="center" wrapText="1"/>
      <protection/>
    </xf>
    <xf numFmtId="0" fontId="14" fillId="5" borderId="44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abSelected="1" zoomScale="90" zoomScaleNormal="90" zoomScaleSheetLayoutView="70" workbookViewId="0" topLeftCell="A1">
      <pane ySplit="4" topLeftCell="A5" activePane="bottomLeft" state="frozen"/>
      <selection pane="bottomLeft" activeCell="A11" sqref="A11"/>
    </sheetView>
  </sheetViews>
  <sheetFormatPr defaultColWidth="9.140625" defaultRowHeight="15"/>
  <cols>
    <col min="1" max="1" width="55.140625" style="4" customWidth="1"/>
    <col min="2" max="2" width="20.00390625" style="2" customWidth="1"/>
    <col min="3" max="3" width="25.8515625" style="3" bestFit="1" customWidth="1"/>
    <col min="4" max="4" width="26.140625" style="3" customWidth="1"/>
    <col min="5" max="5" width="27.7109375" style="4" customWidth="1"/>
    <col min="6" max="6" width="10.8515625" style="2" customWidth="1"/>
    <col min="7" max="7" width="13.7109375" style="2" customWidth="1"/>
    <col min="8" max="8" width="17.57421875" style="2" customWidth="1"/>
    <col min="9" max="9" width="21.28125" style="2" customWidth="1"/>
    <col min="10" max="10" width="19.00390625" style="2" customWidth="1"/>
    <col min="11" max="11" width="20.421875" style="2" customWidth="1"/>
    <col min="12" max="16384" width="9.140625" style="2" customWidth="1"/>
  </cols>
  <sheetData>
    <row r="1" ht="18">
      <c r="A1" s="1" t="s">
        <v>0</v>
      </c>
    </row>
    <row r="3" spans="1:5" ht="15.75" thickBot="1">
      <c r="A3" s="5" t="s">
        <v>1</v>
      </c>
      <c r="B3" s="6"/>
      <c r="C3" s="6"/>
      <c r="D3" s="6"/>
      <c r="E3" s="6"/>
    </row>
    <row r="4" spans="1:11" ht="58.5" thickBot="1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</row>
    <row r="5" spans="1:11" ht="6.75" customHeight="1">
      <c r="A5" s="33"/>
      <c r="B5" s="27"/>
      <c r="C5" s="27"/>
      <c r="D5" s="27"/>
      <c r="E5" s="27"/>
      <c r="F5" s="28"/>
      <c r="G5" s="28"/>
      <c r="H5" s="28"/>
      <c r="I5" s="28"/>
      <c r="J5" s="28"/>
      <c r="K5" s="29"/>
    </row>
    <row r="6" spans="1:11" s="20" customFormat="1" ht="32.25" customHeight="1">
      <c r="A6" s="34" t="s">
        <v>13</v>
      </c>
      <c r="B6" s="25"/>
      <c r="C6" s="25"/>
      <c r="D6" s="25"/>
      <c r="E6" s="26"/>
      <c r="F6" s="21">
        <v>2</v>
      </c>
      <c r="G6" s="21" t="s">
        <v>14</v>
      </c>
      <c r="H6" s="75"/>
      <c r="I6" s="22">
        <f>F6*H6</f>
        <v>0</v>
      </c>
      <c r="J6" s="22">
        <f>I6*0.21</f>
        <v>0</v>
      </c>
      <c r="K6" s="23">
        <f>I6+J6</f>
        <v>0</v>
      </c>
    </row>
    <row r="7" spans="1:11" ht="28.5">
      <c r="A7" s="11" t="s">
        <v>15</v>
      </c>
      <c r="B7" s="12" t="s">
        <v>16</v>
      </c>
      <c r="C7" s="73"/>
      <c r="D7" s="87"/>
      <c r="E7" s="76"/>
      <c r="F7" s="3"/>
      <c r="G7" s="3"/>
      <c r="K7" s="18"/>
    </row>
    <row r="8" spans="1:11" ht="15">
      <c r="A8" s="11" t="s">
        <v>17</v>
      </c>
      <c r="B8" s="12" t="s">
        <v>16</v>
      </c>
      <c r="C8" s="73"/>
      <c r="D8" s="88"/>
      <c r="E8" s="76"/>
      <c r="F8" s="3"/>
      <c r="G8" s="3"/>
      <c r="K8" s="18"/>
    </row>
    <row r="9" spans="1:11" ht="15">
      <c r="A9" s="11" t="s">
        <v>18</v>
      </c>
      <c r="B9" s="12" t="s">
        <v>16</v>
      </c>
      <c r="C9" s="73"/>
      <c r="D9" s="88"/>
      <c r="E9" s="76"/>
      <c r="F9" s="3"/>
      <c r="G9" s="3"/>
      <c r="K9" s="18"/>
    </row>
    <row r="10" spans="1:11" ht="28.5">
      <c r="A10" s="11" t="s">
        <v>19</v>
      </c>
      <c r="B10" s="12" t="s">
        <v>16</v>
      </c>
      <c r="C10" s="73"/>
      <c r="D10" s="88"/>
      <c r="E10" s="76"/>
      <c r="F10" s="3"/>
      <c r="G10" s="3"/>
      <c r="K10" s="18"/>
    </row>
    <row r="11" spans="1:11" ht="28.5">
      <c r="A11" s="11" t="s">
        <v>20</v>
      </c>
      <c r="B11" s="12" t="s">
        <v>16</v>
      </c>
      <c r="C11" s="73"/>
      <c r="D11" s="88"/>
      <c r="E11" s="76"/>
      <c r="F11" s="3"/>
      <c r="G11" s="3"/>
      <c r="K11" s="18"/>
    </row>
    <row r="12" spans="1:11" ht="28.5">
      <c r="A12" s="11" t="s">
        <v>21</v>
      </c>
      <c r="B12" s="12" t="s">
        <v>16</v>
      </c>
      <c r="C12" s="73"/>
      <c r="D12" s="88"/>
      <c r="E12" s="76"/>
      <c r="F12" s="3"/>
      <c r="G12" s="3"/>
      <c r="K12" s="18"/>
    </row>
    <row r="13" spans="1:11" ht="28.5">
      <c r="A13" s="11" t="s">
        <v>22</v>
      </c>
      <c r="B13" s="12" t="s">
        <v>16</v>
      </c>
      <c r="C13" s="73"/>
      <c r="D13" s="88"/>
      <c r="E13" s="76"/>
      <c r="F13" s="3"/>
      <c r="G13" s="3"/>
      <c r="K13" s="18"/>
    </row>
    <row r="14" spans="1:11" ht="15">
      <c r="A14" s="11" t="s">
        <v>23</v>
      </c>
      <c r="B14" s="12" t="s">
        <v>16</v>
      </c>
      <c r="C14" s="73"/>
      <c r="D14" s="88"/>
      <c r="E14" s="76"/>
      <c r="F14" s="3"/>
      <c r="G14" s="3"/>
      <c r="K14" s="18"/>
    </row>
    <row r="15" spans="1:11" ht="15">
      <c r="A15" s="11" t="s">
        <v>24</v>
      </c>
      <c r="B15" s="12" t="s">
        <v>16</v>
      </c>
      <c r="C15" s="73"/>
      <c r="D15" s="88"/>
      <c r="E15" s="76"/>
      <c r="F15" s="3"/>
      <c r="G15" s="3"/>
      <c r="K15" s="18"/>
    </row>
    <row r="16" spans="1:11" ht="28.5">
      <c r="A16" s="11" t="s">
        <v>25</v>
      </c>
      <c r="B16" s="12" t="s">
        <v>16</v>
      </c>
      <c r="C16" s="73"/>
      <c r="D16" s="88"/>
      <c r="E16" s="76"/>
      <c r="F16" s="3"/>
      <c r="G16" s="3"/>
      <c r="K16" s="18"/>
    </row>
    <row r="17" spans="1:11" ht="28.5">
      <c r="A17" s="11" t="s">
        <v>26</v>
      </c>
      <c r="B17" s="12" t="s">
        <v>16</v>
      </c>
      <c r="C17" s="73"/>
      <c r="D17" s="88"/>
      <c r="E17" s="76"/>
      <c r="F17" s="3"/>
      <c r="G17" s="3"/>
      <c r="K17" s="18"/>
    </row>
    <row r="18" spans="1:11" ht="28.5">
      <c r="A18" s="11" t="s">
        <v>27</v>
      </c>
      <c r="B18" s="12" t="s">
        <v>16</v>
      </c>
      <c r="C18" s="73"/>
      <c r="D18" s="88"/>
      <c r="E18" s="76"/>
      <c r="F18" s="3"/>
      <c r="G18" s="3"/>
      <c r="K18" s="18"/>
    </row>
    <row r="19" spans="1:11" ht="28.5">
      <c r="A19" s="11" t="s">
        <v>28</v>
      </c>
      <c r="B19" s="12" t="s">
        <v>16</v>
      </c>
      <c r="C19" s="73"/>
      <c r="D19" s="88"/>
      <c r="E19" s="76"/>
      <c r="F19" s="3"/>
      <c r="G19" s="3"/>
      <c r="K19" s="18"/>
    </row>
    <row r="20" spans="1:11" ht="28.5">
      <c r="A20" s="11" t="s">
        <v>29</v>
      </c>
      <c r="B20" s="16" t="s">
        <v>16</v>
      </c>
      <c r="C20" s="73"/>
      <c r="D20" s="88"/>
      <c r="E20" s="76"/>
      <c r="F20" s="3"/>
      <c r="G20" s="3"/>
      <c r="K20" s="18"/>
    </row>
    <row r="21" spans="1:11" ht="28.5">
      <c r="A21" s="77" t="s">
        <v>30</v>
      </c>
      <c r="B21" s="12"/>
      <c r="C21" s="78"/>
      <c r="D21" s="88"/>
      <c r="E21" s="76"/>
      <c r="F21" s="3"/>
      <c r="G21" s="3"/>
      <c r="K21" s="18"/>
    </row>
    <row r="22" spans="1:11" ht="15">
      <c r="A22" s="11" t="s">
        <v>31</v>
      </c>
      <c r="B22" s="16" t="s">
        <v>16</v>
      </c>
      <c r="C22" s="73"/>
      <c r="D22" s="88"/>
      <c r="E22" s="76"/>
      <c r="F22" s="3"/>
      <c r="G22" s="3"/>
      <c r="K22" s="18"/>
    </row>
    <row r="23" spans="1:11" ht="15">
      <c r="A23" s="11" t="s">
        <v>32</v>
      </c>
      <c r="B23" s="16" t="s">
        <v>16</v>
      </c>
      <c r="C23" s="73"/>
      <c r="D23" s="88"/>
      <c r="E23" s="76"/>
      <c r="F23" s="3"/>
      <c r="G23" s="3"/>
      <c r="K23" s="18"/>
    </row>
    <row r="24" spans="1:11" ht="15">
      <c r="A24" s="11" t="s">
        <v>33</v>
      </c>
      <c r="B24" s="16" t="s">
        <v>16</v>
      </c>
      <c r="C24" s="73"/>
      <c r="D24" s="88"/>
      <c r="E24" s="76"/>
      <c r="F24" s="3"/>
      <c r="G24" s="3"/>
      <c r="K24" s="18"/>
    </row>
    <row r="25" spans="1:11" ht="15">
      <c r="A25" s="11" t="s">
        <v>34</v>
      </c>
      <c r="B25" s="16" t="s">
        <v>16</v>
      </c>
      <c r="C25" s="73"/>
      <c r="D25" s="88"/>
      <c r="E25" s="76"/>
      <c r="F25" s="3"/>
      <c r="G25" s="3"/>
      <c r="K25" s="18"/>
    </row>
    <row r="26" spans="1:11" ht="15">
      <c r="A26" s="11" t="s">
        <v>35</v>
      </c>
      <c r="B26" s="16" t="s">
        <v>16</v>
      </c>
      <c r="C26" s="73"/>
      <c r="D26" s="88"/>
      <c r="E26" s="76"/>
      <c r="F26" s="3"/>
      <c r="G26" s="3"/>
      <c r="K26" s="18"/>
    </row>
    <row r="27" spans="1:11" ht="15">
      <c r="A27" s="11" t="s">
        <v>36</v>
      </c>
      <c r="B27" s="16" t="s">
        <v>16</v>
      </c>
      <c r="C27" s="73"/>
      <c r="D27" s="88"/>
      <c r="E27" s="76"/>
      <c r="F27" s="3"/>
      <c r="G27" s="3"/>
      <c r="K27" s="18"/>
    </row>
    <row r="28" spans="1:11" ht="15">
      <c r="A28" s="11" t="s">
        <v>37</v>
      </c>
      <c r="B28" s="16" t="s">
        <v>16</v>
      </c>
      <c r="C28" s="73"/>
      <c r="D28" s="88"/>
      <c r="E28" s="76"/>
      <c r="F28" s="3"/>
      <c r="G28" s="3"/>
      <c r="K28" s="18"/>
    </row>
    <row r="29" spans="1:11" ht="15">
      <c r="A29" s="77" t="s">
        <v>38</v>
      </c>
      <c r="B29" s="12"/>
      <c r="C29" s="78"/>
      <c r="D29" s="88"/>
      <c r="E29" s="76"/>
      <c r="F29" s="3"/>
      <c r="G29" s="3"/>
      <c r="K29" s="18"/>
    </row>
    <row r="30" spans="1:11" ht="15">
      <c r="A30" s="11" t="s">
        <v>39</v>
      </c>
      <c r="B30" s="16" t="s">
        <v>16</v>
      </c>
      <c r="C30" s="73"/>
      <c r="D30" s="88"/>
      <c r="E30" s="76"/>
      <c r="F30" s="3"/>
      <c r="G30" s="3"/>
      <c r="K30" s="18"/>
    </row>
    <row r="31" spans="1:11" ht="15">
      <c r="A31" s="11" t="s">
        <v>40</v>
      </c>
      <c r="B31" s="16" t="s">
        <v>16</v>
      </c>
      <c r="C31" s="73"/>
      <c r="D31" s="88"/>
      <c r="E31" s="76"/>
      <c r="F31" s="3"/>
      <c r="G31" s="3"/>
      <c r="K31" s="18"/>
    </row>
    <row r="32" spans="1:11" ht="15">
      <c r="A32" s="11" t="s">
        <v>41</v>
      </c>
      <c r="B32" s="16" t="s">
        <v>16</v>
      </c>
      <c r="C32" s="73"/>
      <c r="D32" s="88"/>
      <c r="E32" s="76"/>
      <c r="F32" s="3"/>
      <c r="G32" s="3"/>
      <c r="K32" s="18"/>
    </row>
    <row r="33" spans="1:11" ht="15">
      <c r="A33" s="11" t="s">
        <v>42</v>
      </c>
      <c r="B33" s="16" t="s">
        <v>16</v>
      </c>
      <c r="C33" s="73"/>
      <c r="D33" s="88"/>
      <c r="E33" s="76"/>
      <c r="F33" s="3"/>
      <c r="G33" s="3"/>
      <c r="K33" s="18"/>
    </row>
    <row r="34" spans="1:11" ht="15">
      <c r="A34" s="11" t="s">
        <v>43</v>
      </c>
      <c r="B34" s="16" t="s">
        <v>16</v>
      </c>
      <c r="C34" s="73"/>
      <c r="D34" s="88"/>
      <c r="E34" s="76"/>
      <c r="F34" s="3"/>
      <c r="G34" s="3"/>
      <c r="K34" s="18"/>
    </row>
    <row r="35" spans="1:11" ht="28.5">
      <c r="A35" s="11" t="s">
        <v>44</v>
      </c>
      <c r="B35" s="16" t="s">
        <v>16</v>
      </c>
      <c r="C35" s="73"/>
      <c r="D35" s="88"/>
      <c r="E35" s="76"/>
      <c r="F35" s="3"/>
      <c r="G35" s="3"/>
      <c r="K35" s="18"/>
    </row>
    <row r="36" spans="1:11" ht="15">
      <c r="A36" s="77" t="s">
        <v>45</v>
      </c>
      <c r="B36" s="12"/>
      <c r="C36" s="78"/>
      <c r="D36" s="88"/>
      <c r="E36" s="76"/>
      <c r="F36" s="3"/>
      <c r="G36" s="3"/>
      <c r="K36" s="18"/>
    </row>
    <row r="37" spans="1:11" ht="15">
      <c r="A37" s="11" t="s">
        <v>46</v>
      </c>
      <c r="B37" s="16" t="s">
        <v>16</v>
      </c>
      <c r="C37" s="73"/>
      <c r="D37" s="88"/>
      <c r="E37" s="76"/>
      <c r="F37" s="3"/>
      <c r="G37" s="3"/>
      <c r="K37" s="18"/>
    </row>
    <row r="38" spans="1:11" ht="15">
      <c r="A38" s="11" t="s">
        <v>47</v>
      </c>
      <c r="B38" s="16" t="s">
        <v>16</v>
      </c>
      <c r="C38" s="73"/>
      <c r="D38" s="88"/>
      <c r="E38" s="76"/>
      <c r="F38" s="3"/>
      <c r="G38" s="3"/>
      <c r="K38" s="18"/>
    </row>
    <row r="39" spans="1:11" ht="15">
      <c r="A39" s="11" t="s">
        <v>48</v>
      </c>
      <c r="B39" s="16" t="s">
        <v>16</v>
      </c>
      <c r="C39" s="73"/>
      <c r="D39" s="88"/>
      <c r="E39" s="76"/>
      <c r="F39" s="3"/>
      <c r="G39" s="3"/>
      <c r="K39" s="18"/>
    </row>
    <row r="40" spans="1:11" ht="15">
      <c r="A40" s="11" t="s">
        <v>49</v>
      </c>
      <c r="B40" s="16" t="s">
        <v>16</v>
      </c>
      <c r="C40" s="73"/>
      <c r="D40" s="88"/>
      <c r="E40" s="76"/>
      <c r="F40" s="3"/>
      <c r="G40" s="3"/>
      <c r="K40" s="18"/>
    </row>
    <row r="41" spans="1:11" ht="15">
      <c r="A41" s="11" t="s">
        <v>50</v>
      </c>
      <c r="B41" s="16" t="s">
        <v>16</v>
      </c>
      <c r="C41" s="73"/>
      <c r="D41" s="88"/>
      <c r="E41" s="76"/>
      <c r="F41" s="3"/>
      <c r="G41" s="3"/>
      <c r="K41" s="18"/>
    </row>
    <row r="42" spans="1:11" ht="15">
      <c r="A42" s="11" t="s">
        <v>51</v>
      </c>
      <c r="B42" s="16" t="s">
        <v>16</v>
      </c>
      <c r="C42" s="73"/>
      <c r="D42" s="88"/>
      <c r="E42" s="76"/>
      <c r="F42" s="3"/>
      <c r="G42" s="3"/>
      <c r="K42" s="18"/>
    </row>
    <row r="43" spans="1:11" s="20" customFormat="1" ht="32.25" customHeight="1">
      <c r="A43" s="34" t="s">
        <v>52</v>
      </c>
      <c r="B43" s="25"/>
      <c r="C43" s="25"/>
      <c r="D43" s="25"/>
      <c r="E43" s="26"/>
      <c r="F43" s="21">
        <f>'Místa plnění VZ'!G22</f>
        <v>40</v>
      </c>
      <c r="G43" s="21" t="s">
        <v>14</v>
      </c>
      <c r="H43" s="75"/>
      <c r="I43" s="22">
        <f aca="true" t="shared" si="0" ref="I43:I53">F43*H43</f>
        <v>0</v>
      </c>
      <c r="J43" s="22">
        <f aca="true" t="shared" si="1" ref="J43:J53">I43*0.21</f>
        <v>0</v>
      </c>
      <c r="K43" s="23">
        <f aca="true" t="shared" si="2" ref="K43:K53">I43+J43</f>
        <v>0</v>
      </c>
    </row>
    <row r="44" spans="1:11" s="20" customFormat="1" ht="32.25" customHeight="1">
      <c r="A44" s="34" t="s">
        <v>53</v>
      </c>
      <c r="B44" s="25"/>
      <c r="C44" s="25"/>
      <c r="D44" s="25"/>
      <c r="E44" s="26"/>
      <c r="F44" s="21">
        <f>'Místa plnění VZ'!F22</f>
        <v>3</v>
      </c>
      <c r="G44" s="21" t="s">
        <v>14</v>
      </c>
      <c r="H44" s="75"/>
      <c r="I44" s="22">
        <f t="shared" si="0"/>
        <v>0</v>
      </c>
      <c r="J44" s="22">
        <f t="shared" si="1"/>
        <v>0</v>
      </c>
      <c r="K44" s="23">
        <f t="shared" si="2"/>
        <v>0</v>
      </c>
    </row>
    <row r="45" spans="1:11" s="20" customFormat="1" ht="32.25" customHeight="1">
      <c r="A45" s="34" t="s">
        <v>54</v>
      </c>
      <c r="B45" s="25"/>
      <c r="C45" s="25"/>
      <c r="D45" s="25"/>
      <c r="E45" s="26"/>
      <c r="F45" s="21">
        <f>'Místa plnění VZ'!E22</f>
        <v>18</v>
      </c>
      <c r="G45" s="21" t="s">
        <v>14</v>
      </c>
      <c r="H45" s="75"/>
      <c r="I45" s="22">
        <f t="shared" si="0"/>
        <v>0</v>
      </c>
      <c r="J45" s="22">
        <f t="shared" si="1"/>
        <v>0</v>
      </c>
      <c r="K45" s="23">
        <f t="shared" si="2"/>
        <v>0</v>
      </c>
    </row>
    <row r="46" spans="1:11" s="20" customFormat="1" ht="32.25" customHeight="1">
      <c r="A46" s="34" t="s">
        <v>55</v>
      </c>
      <c r="B46" s="25"/>
      <c r="C46" s="25"/>
      <c r="D46" s="25"/>
      <c r="E46" s="26"/>
      <c r="F46" s="21">
        <f>SUM(F43:F45)</f>
        <v>61</v>
      </c>
      <c r="G46" s="21" t="s">
        <v>14</v>
      </c>
      <c r="H46" s="75"/>
      <c r="I46" s="22">
        <f t="shared" si="0"/>
        <v>0</v>
      </c>
      <c r="J46" s="22">
        <f t="shared" si="1"/>
        <v>0</v>
      </c>
      <c r="K46" s="23">
        <f t="shared" si="2"/>
        <v>0</v>
      </c>
    </row>
    <row r="47" spans="1:11" ht="99.75">
      <c r="A47" s="11" t="s">
        <v>56</v>
      </c>
      <c r="B47" s="12" t="s">
        <v>16</v>
      </c>
      <c r="C47" s="80"/>
      <c r="D47" s="35"/>
      <c r="E47" s="76"/>
      <c r="F47" s="3"/>
      <c r="G47" s="3"/>
      <c r="K47" s="18"/>
    </row>
    <row r="48" spans="1:11" ht="28.5">
      <c r="A48" s="11" t="s">
        <v>57</v>
      </c>
      <c r="B48" s="12" t="s">
        <v>16</v>
      </c>
      <c r="C48" s="80"/>
      <c r="D48" s="35"/>
      <c r="E48" s="76"/>
      <c r="F48" s="3"/>
      <c r="G48" s="3"/>
      <c r="K48" s="18"/>
    </row>
    <row r="49" spans="1:11" ht="128.25">
      <c r="A49" s="11" t="s">
        <v>58</v>
      </c>
      <c r="B49" s="12" t="s">
        <v>16</v>
      </c>
      <c r="C49" s="80"/>
      <c r="D49" s="35"/>
      <c r="E49" s="76"/>
      <c r="F49" s="3"/>
      <c r="G49" s="3"/>
      <c r="K49" s="18"/>
    </row>
    <row r="50" spans="1:11" ht="114">
      <c r="A50" s="11" t="s">
        <v>59</v>
      </c>
      <c r="B50" s="12" t="s">
        <v>16</v>
      </c>
      <c r="C50" s="80"/>
      <c r="D50" s="35"/>
      <c r="E50" s="76"/>
      <c r="F50" s="3"/>
      <c r="G50" s="3"/>
      <c r="K50" s="18"/>
    </row>
    <row r="51" spans="1:11" ht="28.5">
      <c r="A51" s="11" t="s">
        <v>60</v>
      </c>
      <c r="B51" s="12" t="s">
        <v>16</v>
      </c>
      <c r="C51" s="80"/>
      <c r="D51" s="35"/>
      <c r="E51" s="76"/>
      <c r="F51" s="3"/>
      <c r="G51" s="3"/>
      <c r="K51" s="18"/>
    </row>
    <row r="52" spans="1:11" ht="42.75">
      <c r="A52" s="11" t="s">
        <v>61</v>
      </c>
      <c r="B52" s="12" t="s">
        <v>16</v>
      </c>
      <c r="C52" s="80"/>
      <c r="D52" s="35"/>
      <c r="E52" s="76"/>
      <c r="F52" s="3"/>
      <c r="G52" s="3"/>
      <c r="K52" s="18"/>
    </row>
    <row r="53" spans="1:11" s="20" customFormat="1" ht="32.25" customHeight="1">
      <c r="A53" s="34" t="s">
        <v>62</v>
      </c>
      <c r="B53" s="25"/>
      <c r="C53" s="25"/>
      <c r="D53" s="25"/>
      <c r="E53" s="26"/>
      <c r="F53" s="21">
        <f>B56*B57</f>
        <v>1464</v>
      </c>
      <c r="G53" s="24" t="s">
        <v>63</v>
      </c>
      <c r="H53" s="75"/>
      <c r="I53" s="22">
        <f t="shared" si="0"/>
        <v>0</v>
      </c>
      <c r="J53" s="22">
        <f t="shared" si="1"/>
        <v>0</v>
      </c>
      <c r="K53" s="23">
        <f t="shared" si="2"/>
        <v>0</v>
      </c>
    </row>
    <row r="54" spans="1:11" ht="15">
      <c r="A54" s="11" t="s">
        <v>64</v>
      </c>
      <c r="B54" s="12" t="s">
        <v>16</v>
      </c>
      <c r="C54" s="74"/>
      <c r="D54" s="35"/>
      <c r="E54" s="76"/>
      <c r="F54" s="3"/>
      <c r="G54" s="3"/>
      <c r="K54" s="18"/>
    </row>
    <row r="55" spans="1:11" ht="85.5">
      <c r="A55" s="11" t="s">
        <v>65</v>
      </c>
      <c r="B55" s="12" t="s">
        <v>16</v>
      </c>
      <c r="C55" s="74"/>
      <c r="D55" s="35"/>
      <c r="E55" s="76"/>
      <c r="F55" s="3"/>
      <c r="G55" s="3"/>
      <c r="K55" s="18"/>
    </row>
    <row r="56" spans="1:11" ht="15">
      <c r="A56" s="11" t="s">
        <v>66</v>
      </c>
      <c r="B56" s="12">
        <f>F46</f>
        <v>61</v>
      </c>
      <c r="C56" s="19"/>
      <c r="D56" s="35"/>
      <c r="E56" s="76"/>
      <c r="F56" s="3"/>
      <c r="G56" s="3"/>
      <c r="K56" s="18"/>
    </row>
    <row r="57" spans="1:11" ht="15">
      <c r="A57" s="11" t="s">
        <v>67</v>
      </c>
      <c r="B57" s="12">
        <v>24</v>
      </c>
      <c r="C57" s="19"/>
      <c r="D57" s="35"/>
      <c r="E57" s="76"/>
      <c r="F57" s="3"/>
      <c r="G57" s="3"/>
      <c r="K57" s="18"/>
    </row>
    <row r="58" spans="1:11" s="17" customFormat="1" ht="32.25" customHeight="1" thickBot="1">
      <c r="A58" s="30" t="s">
        <v>68</v>
      </c>
      <c r="B58" s="31"/>
      <c r="C58" s="31"/>
      <c r="D58" s="31"/>
      <c r="E58" s="32"/>
      <c r="F58" s="81"/>
      <c r="G58" s="82"/>
      <c r="H58" s="83"/>
      <c r="I58" s="86">
        <f>SUM(I6:I57)</f>
        <v>0</v>
      </c>
      <c r="J58" s="84">
        <f>SUM(J6:J57)</f>
        <v>0</v>
      </c>
      <c r="K58" s="85">
        <f>SUM(K6:K57)</f>
        <v>0</v>
      </c>
    </row>
    <row r="59" spans="1:5" ht="30" customHeight="1" thickBot="1">
      <c r="A59" s="95" t="s">
        <v>69</v>
      </c>
      <c r="B59" s="96"/>
      <c r="C59" s="96"/>
      <c r="D59" s="96"/>
      <c r="E59" s="97"/>
    </row>
    <row r="60" spans="2:5" ht="15" thickBot="1">
      <c r="B60" s="13"/>
      <c r="C60" s="14"/>
      <c r="D60" s="14"/>
      <c r="E60" s="15"/>
    </row>
    <row r="61" spans="1:5" ht="15">
      <c r="A61" s="98" t="s">
        <v>70</v>
      </c>
      <c r="B61" s="99"/>
      <c r="C61" s="99"/>
      <c r="D61" s="99"/>
      <c r="E61" s="100"/>
    </row>
    <row r="62" spans="1:5" ht="15">
      <c r="A62" s="89" t="s">
        <v>71</v>
      </c>
      <c r="B62" s="90"/>
      <c r="C62" s="90"/>
      <c r="D62" s="90"/>
      <c r="E62" s="91"/>
    </row>
    <row r="63" spans="1:5" ht="51" customHeight="1">
      <c r="A63" s="89" t="s">
        <v>72</v>
      </c>
      <c r="B63" s="90"/>
      <c r="C63" s="90"/>
      <c r="D63" s="90"/>
      <c r="E63" s="91"/>
    </row>
    <row r="64" spans="1:5" ht="42.75" customHeight="1">
      <c r="A64" s="89" t="s">
        <v>73</v>
      </c>
      <c r="B64" s="90"/>
      <c r="C64" s="90"/>
      <c r="D64" s="90"/>
      <c r="E64" s="91"/>
    </row>
    <row r="65" spans="1:5" ht="18" customHeight="1" thickBot="1">
      <c r="A65" s="92" t="s">
        <v>74</v>
      </c>
      <c r="B65" s="93"/>
      <c r="C65" s="93"/>
      <c r="D65" s="93"/>
      <c r="E65" s="94"/>
    </row>
  </sheetData>
  <sheetProtection formatColumns="0"/>
  <mergeCells count="7">
    <mergeCell ref="D7:D42"/>
    <mergeCell ref="A63:E63"/>
    <mergeCell ref="A64:E64"/>
    <mergeCell ref="A65:E65"/>
    <mergeCell ref="A59:E59"/>
    <mergeCell ref="A61:E61"/>
    <mergeCell ref="A62:E62"/>
  </mergeCells>
  <printOptions/>
  <pageMargins left="0.7086614173228347" right="0.7086614173228347" top="0.7874015748031497" bottom="0.7874015748031497" header="0.31496062992125984" footer="0.31496062992125984"/>
  <pageSetup fitToHeight="6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 topLeftCell="A1">
      <selection activeCell="F22" sqref="F22"/>
    </sheetView>
  </sheetViews>
  <sheetFormatPr defaultColWidth="9.140625" defaultRowHeight="15"/>
  <cols>
    <col min="1" max="1" width="26.57421875" style="36" customWidth="1"/>
    <col min="2" max="2" width="35.28125" style="36" bestFit="1" customWidth="1"/>
    <col min="3" max="3" width="19.140625" style="36" customWidth="1"/>
    <col min="4" max="4" width="10.421875" style="36" customWidth="1"/>
    <col min="5" max="5" width="9.140625" style="36" customWidth="1"/>
    <col min="6" max="7" width="8.140625" style="36" customWidth="1"/>
    <col min="8" max="16384" width="9.140625" style="36" customWidth="1"/>
  </cols>
  <sheetData>
    <row r="1" ht="15">
      <c r="A1" s="79" t="s">
        <v>75</v>
      </c>
    </row>
    <row r="3" spans="1:7" s="68" customFormat="1" ht="35.25" customHeight="1">
      <c r="A3" s="43" t="s">
        <v>76</v>
      </c>
      <c r="B3" s="70" t="s">
        <v>77</v>
      </c>
      <c r="C3" s="69" t="s">
        <v>78</v>
      </c>
      <c r="D3" s="69" t="s">
        <v>79</v>
      </c>
      <c r="E3" s="69" t="s">
        <v>80</v>
      </c>
      <c r="F3" s="101" t="s">
        <v>81</v>
      </c>
      <c r="G3" s="102"/>
    </row>
    <row r="4" spans="1:7" ht="15">
      <c r="A4" s="67"/>
      <c r="B4" s="66"/>
      <c r="C4" s="65"/>
      <c r="D4" s="65"/>
      <c r="E4" s="65"/>
      <c r="F4" s="64" t="s">
        <v>82</v>
      </c>
      <c r="G4" s="63" t="s">
        <v>83</v>
      </c>
    </row>
    <row r="5" spans="1:7" ht="15">
      <c r="A5" s="60" t="s">
        <v>84</v>
      </c>
      <c r="B5" s="59" t="s">
        <v>85</v>
      </c>
      <c r="C5" s="58" t="s">
        <v>86</v>
      </c>
      <c r="D5" s="57">
        <v>1</v>
      </c>
      <c r="E5" s="56">
        <f aca="true" t="shared" si="0" ref="E5:E18">D5</f>
        <v>1</v>
      </c>
      <c r="F5" s="56"/>
      <c r="G5" s="55">
        <v>5</v>
      </c>
    </row>
    <row r="6" spans="1:7" ht="15">
      <c r="A6" s="60" t="s">
        <v>87</v>
      </c>
      <c r="B6" s="59" t="s">
        <v>88</v>
      </c>
      <c r="C6" s="58" t="s">
        <v>86</v>
      </c>
      <c r="D6" s="57">
        <v>1</v>
      </c>
      <c r="E6" s="56">
        <f t="shared" si="0"/>
        <v>1</v>
      </c>
      <c r="F6" s="56"/>
      <c r="G6" s="55"/>
    </row>
    <row r="7" spans="1:7" ht="15">
      <c r="A7" s="60" t="s">
        <v>89</v>
      </c>
      <c r="B7" s="59" t="s">
        <v>90</v>
      </c>
      <c r="C7" s="58" t="s">
        <v>86</v>
      </c>
      <c r="D7" s="57">
        <v>3</v>
      </c>
      <c r="E7" s="56">
        <f t="shared" si="0"/>
        <v>3</v>
      </c>
      <c r="F7" s="56"/>
      <c r="G7" s="55">
        <v>5</v>
      </c>
    </row>
    <row r="8" spans="1:7" ht="15">
      <c r="A8" s="60" t="s">
        <v>91</v>
      </c>
      <c r="B8" s="59" t="s">
        <v>92</v>
      </c>
      <c r="C8" s="58" t="s">
        <v>86</v>
      </c>
      <c r="D8" s="57">
        <v>1</v>
      </c>
      <c r="E8" s="56">
        <f t="shared" si="0"/>
        <v>1</v>
      </c>
      <c r="F8" s="56"/>
      <c r="G8" s="55"/>
    </row>
    <row r="9" spans="1:7" ht="15">
      <c r="A9" s="60" t="s">
        <v>93</v>
      </c>
      <c r="B9" s="59" t="s">
        <v>92</v>
      </c>
      <c r="C9" s="58" t="s">
        <v>86</v>
      </c>
      <c r="D9" s="57">
        <v>1</v>
      </c>
      <c r="E9" s="56">
        <f t="shared" si="0"/>
        <v>1</v>
      </c>
      <c r="F9" s="56"/>
      <c r="G9" s="55">
        <v>5</v>
      </c>
    </row>
    <row r="10" spans="1:7" ht="15">
      <c r="A10" s="60" t="s">
        <v>94</v>
      </c>
      <c r="B10" s="59" t="s">
        <v>95</v>
      </c>
      <c r="C10" s="58" t="s">
        <v>86</v>
      </c>
      <c r="D10" s="57">
        <v>1</v>
      </c>
      <c r="E10" s="56">
        <f t="shared" si="0"/>
        <v>1</v>
      </c>
      <c r="F10" s="56">
        <v>1</v>
      </c>
      <c r="G10" s="55"/>
    </row>
    <row r="11" spans="1:7" ht="15">
      <c r="A11" s="60" t="s">
        <v>96</v>
      </c>
      <c r="B11" s="59" t="s">
        <v>95</v>
      </c>
      <c r="C11" s="58" t="s">
        <v>86</v>
      </c>
      <c r="D11" s="57">
        <v>1</v>
      </c>
      <c r="E11" s="56">
        <f t="shared" si="0"/>
        <v>1</v>
      </c>
      <c r="F11" s="56"/>
      <c r="G11" s="55">
        <v>5</v>
      </c>
    </row>
    <row r="12" spans="1:7" ht="15">
      <c r="A12" s="60" t="s">
        <v>97</v>
      </c>
      <c r="B12" s="59" t="s">
        <v>95</v>
      </c>
      <c r="C12" s="58" t="s">
        <v>86</v>
      </c>
      <c r="D12" s="57">
        <v>1</v>
      </c>
      <c r="E12" s="56">
        <f t="shared" si="0"/>
        <v>1</v>
      </c>
      <c r="F12" s="56"/>
      <c r="G12" s="55"/>
    </row>
    <row r="13" spans="1:7" ht="15">
      <c r="A13" s="60" t="s">
        <v>98</v>
      </c>
      <c r="B13" s="59" t="s">
        <v>99</v>
      </c>
      <c r="C13" s="58" t="s">
        <v>86</v>
      </c>
      <c r="D13" s="57">
        <v>1</v>
      </c>
      <c r="E13" s="56">
        <f t="shared" si="0"/>
        <v>1</v>
      </c>
      <c r="F13" s="56"/>
      <c r="G13" s="55">
        <v>6</v>
      </c>
    </row>
    <row r="14" spans="1:7" ht="15">
      <c r="A14" s="60" t="s">
        <v>100</v>
      </c>
      <c r="B14" s="59" t="s">
        <v>99</v>
      </c>
      <c r="C14" s="58" t="s">
        <v>86</v>
      </c>
      <c r="D14" s="57">
        <v>1</v>
      </c>
      <c r="E14" s="56">
        <f t="shared" si="0"/>
        <v>1</v>
      </c>
      <c r="F14" s="56"/>
      <c r="G14" s="55"/>
    </row>
    <row r="15" spans="1:7" ht="15">
      <c r="A15" s="60" t="s">
        <v>101</v>
      </c>
      <c r="B15" s="59" t="s">
        <v>102</v>
      </c>
      <c r="C15" s="58" t="s">
        <v>103</v>
      </c>
      <c r="D15" s="57">
        <v>1</v>
      </c>
      <c r="E15" s="56">
        <f t="shared" si="0"/>
        <v>1</v>
      </c>
      <c r="F15" s="56">
        <v>1</v>
      </c>
      <c r="G15" s="55"/>
    </row>
    <row r="16" spans="1:7" ht="15">
      <c r="A16" s="60" t="s">
        <v>104</v>
      </c>
      <c r="B16" s="59" t="s">
        <v>105</v>
      </c>
      <c r="C16" s="58" t="s">
        <v>86</v>
      </c>
      <c r="D16" s="57">
        <v>1</v>
      </c>
      <c r="E16" s="56">
        <f t="shared" si="0"/>
        <v>1</v>
      </c>
      <c r="F16" s="56"/>
      <c r="G16" s="55">
        <v>3</v>
      </c>
    </row>
    <row r="17" spans="1:7" ht="15">
      <c r="A17" s="60" t="s">
        <v>106</v>
      </c>
      <c r="B17" s="59" t="s">
        <v>107</v>
      </c>
      <c r="C17" s="62" t="s">
        <v>86</v>
      </c>
      <c r="D17" s="61">
        <v>2</v>
      </c>
      <c r="E17" s="56">
        <f t="shared" si="0"/>
        <v>2</v>
      </c>
      <c r="F17" s="56"/>
      <c r="G17" s="55">
        <v>6</v>
      </c>
    </row>
    <row r="18" spans="1:7" ht="15">
      <c r="A18" s="60" t="s">
        <v>108</v>
      </c>
      <c r="B18" s="59" t="s">
        <v>109</v>
      </c>
      <c r="C18" s="58" t="s">
        <v>86</v>
      </c>
      <c r="D18" s="57">
        <v>1</v>
      </c>
      <c r="E18" s="56">
        <f t="shared" si="0"/>
        <v>1</v>
      </c>
      <c r="F18" s="56"/>
      <c r="G18" s="55">
        <v>5</v>
      </c>
    </row>
    <row r="19" spans="1:7" ht="15">
      <c r="A19" s="54" t="s">
        <v>110</v>
      </c>
      <c r="B19" s="53" t="s">
        <v>111</v>
      </c>
      <c r="C19" s="52" t="s">
        <v>103</v>
      </c>
      <c r="D19" s="51">
        <v>1</v>
      </c>
      <c r="E19" s="50">
        <v>1</v>
      </c>
      <c r="F19" s="50">
        <v>1</v>
      </c>
      <c r="G19" s="49"/>
    </row>
    <row r="20" spans="1:7" ht="15">
      <c r="A20" s="54"/>
      <c r="B20" s="53"/>
      <c r="C20" s="52"/>
      <c r="D20" s="51"/>
      <c r="E20" s="50"/>
      <c r="F20" s="50"/>
      <c r="G20" s="49"/>
    </row>
    <row r="21" spans="1:7" ht="15.75" thickBot="1">
      <c r="A21" s="54"/>
      <c r="B21" s="53"/>
      <c r="C21" s="52"/>
      <c r="D21" s="51"/>
      <c r="E21" s="50"/>
      <c r="F21" s="50"/>
      <c r="G21" s="49"/>
    </row>
    <row r="22" spans="1:7" ht="15.75" thickBot="1">
      <c r="A22" s="48" t="s">
        <v>112</v>
      </c>
      <c r="B22" s="47"/>
      <c r="C22" s="46"/>
      <c r="D22" s="45">
        <f>SUM(D5:D21)</f>
        <v>18</v>
      </c>
      <c r="E22" s="71">
        <f>SUM(E5:E21)</f>
        <v>18</v>
      </c>
      <c r="F22" s="71">
        <f>SUM(F5:F21)</f>
        <v>3</v>
      </c>
      <c r="G22" s="72">
        <f>SUM(G5:G21)</f>
        <v>40</v>
      </c>
    </row>
    <row r="23" spans="1:4" ht="15">
      <c r="A23" s="44"/>
      <c r="B23" s="44"/>
      <c r="C23" s="44"/>
      <c r="D23" s="44"/>
    </row>
    <row r="24" ht="15.75" thickBot="1"/>
    <row r="25" spans="1:2" s="41" customFormat="1" ht="30">
      <c r="A25" s="43" t="s">
        <v>113</v>
      </c>
      <c r="B25" s="42" t="s">
        <v>77</v>
      </c>
    </row>
    <row r="26" spans="1:2" ht="15">
      <c r="A26" s="40" t="s">
        <v>114</v>
      </c>
      <c r="B26" s="39" t="s">
        <v>99</v>
      </c>
    </row>
    <row r="27" spans="1:2" ht="15.75" thickBot="1">
      <c r="A27" s="38" t="s">
        <v>115</v>
      </c>
      <c r="B27" s="37" t="s">
        <v>107</v>
      </c>
    </row>
  </sheetData>
  <mergeCells count="1">
    <mergeCell ref="F3:G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Props1.xml><?xml version="1.0" encoding="utf-8"?>
<ds:datastoreItem xmlns:ds="http://schemas.openxmlformats.org/officeDocument/2006/customXml" ds:itemID="{5E471DBF-6864-47CE-A92E-496DF6648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D6ED3B-1C9D-4F75-9469-78BF0B24BD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499B44-92DC-4B0F-9EA9-1294C30A9E48}">
  <ds:schemaRefs>
    <ds:schemaRef ds:uri="http://schemas.microsoft.com/office/2006/metadata/properties"/>
    <ds:schemaRef ds:uri="http://schemas.microsoft.com/office/infopath/2007/PartnerControls"/>
    <ds:schemaRef ds:uri="44581704-53ce-4cf0-bc92-473e606c1697"/>
    <ds:schemaRef ds:uri="a74a02d3-ba78-40be-bdfa-d7a93c6a8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Marie Vyklická</cp:lastModifiedBy>
  <dcterms:created xsi:type="dcterms:W3CDTF">2023-03-03T07:57:55Z</dcterms:created>
  <dcterms:modified xsi:type="dcterms:W3CDTF">2023-11-09T12:50:52Z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  <property fmtid="{D5CDD505-2E9C-101B-9397-08002B2CF9AE}" pid="4" name="Order">
    <vt:r8>14400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