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66925"/>
  <bookViews>
    <workbookView xWindow="65428" yWindow="65428" windowWidth="23256" windowHeight="12576" activeTab="0"/>
  </bookViews>
  <sheets>
    <sheet name="Výzva č. 27 CHEMIK" sheetId="1" r:id="rId1"/>
  </sheets>
  <definedNames>
    <definedName name="_xlnm.Print_Area" localSheetId="0">'Výzva č. 27 CHEMIK'!$A$1:$Q$22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<sst xmlns="http://schemas.openxmlformats.org/spreadsheetml/2006/main" count="40" uniqueCount="38">
  <si>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</si>
  <si>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</si>
  <si>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</si>
  <si>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</si>
  <si>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</si>
  <si>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</si>
  <si>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</si>
  <si>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</si>
  <si>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</si>
  <si>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</si>
  <si>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</si>
  <si>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</si>
  <si>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</si>
  <si>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</si>
  <si>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</si>
  <si>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</si>
  <si>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</si>
  <si>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</si>
  <si>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</si>
  <si>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</si>
  <si>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</si>
  <si>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</si>
  <si>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Účastník ve sloupci "D " Nabídnuté plnění účastníkem"  může využít vlastní přílohy a prokázat plnění dalšími listy v nabídce.</t>
  </si>
  <si>
    <t xml:space="preserve">a Cenová nabídka </t>
  </si>
  <si>
    <t>100 g</t>
  </si>
  <si>
    <t>min čistota: 98 %</t>
  </si>
  <si>
    <r>
      <t xml:space="preserve">Příloha č. 1 Výzvy č. </t>
    </r>
    <r>
      <rPr>
        <b/>
        <sz val="14"/>
        <rFont val="Calibri"/>
        <family val="2"/>
      </rPr>
      <t>27/2023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</si>
  <si>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>(Boc-amino)-PEG4-carboxylic Acid (CAS: 756525-91-4)</t>
  </si>
  <si>
    <t xml:space="preserve">Islatravir monophosphate – CAS 950913-58 </t>
  </si>
  <si>
    <t>1 mg</t>
  </si>
  <si>
    <t>1 g</t>
  </si>
  <si>
    <t>Adefovir monophosphate – CAS 129556-87</t>
  </si>
  <si>
    <t>2-Aminothiophenol (137-07-5)</t>
  </si>
  <si>
    <t>tert-butyl (6-iodohexyl)carbamate (CAS: 172846-36-5)</t>
  </si>
  <si>
    <t>min čistota: 97 %                                                          Název IUPAC: ((2R , 3S , 5R ) -5-(6-amino-2-fluor-9H-purin-9-yl)-2-ethynyl-3-hydroxytetrahydrofuran-2-yl)methyldihydrogenfosfát
Další názvy: EFdA-MP, MK-8591-MP
Molekulová hmotnost:  373,24 g/mol, 
Molekulární vzorec : C12H13FN5O6P</t>
  </si>
  <si>
    <t>min čistota: 95 %                                                          Název IUPAC: kyselina 2-(6-aminopurin-9-yl)ethoxymethyl-fosfonooxyfosfinová
Jiné názvy: 46TMW03MNX, Adefovir fosfát
Molekulová hmotnost: 353,17 g/mol
Molekulární vzorec : C8H13N5O7P2</t>
  </si>
  <si>
    <t xml:space="preserve">Vzorec: C₆H₇NS
MW: 125,19 g/mol
Bod varu: 234 °C
Bod tání: 18…23 °C
Hustota: 1,170
Bod vzplanutí: 79 °C (174 °F)
Storage Temperature: Ambient
MDL Number: MFCD00007702
CAS číslo: 137-07-5
EINECS: 205-277-3
UN: 3267
ADR: 8,III
</t>
  </si>
  <si>
    <t>min čistota: 98 %                                                          Vzorec C11H22INO2                                                        MW 327,21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</si>
</sst>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  <font>
      <sz val="11"/>
      <color rgb="FF2B2B2B"/>
      <name val="Calibri"/>
      <family val="2"/>
      <scheme val="minor"/>
    </font>
    <font>
      <sz val="11"/>
      <color rgb="FF4A4A4A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1" fillId="4" borderId="3" xfId="0" applyFont="1" applyFill="1" applyBorder="1" applyAlignment="1">
      <alignment horizontal="left" wrapText="1"/>
    </xf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0" fontId="25" fillId="0" borderId="0" xfId="0" applyFont="1"/>
    <xf numFmtId="0" fontId="2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0" fontId="27" fillId="4" borderId="1" xfId="0" applyFont="1" applyFill="1" applyBorder="1" applyAlignment="1">
      <alignment horizontal="left" wrapText="1" indent="1"/>
    </xf>
    <xf numFmtId="0" fontId="28" fillId="4" borderId="0" xfId="0" applyFont="1" applyFill="1" applyAlignment="1">
      <alignment wrapTex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9"/>
  <sheetViews>
    <sheetView tabSelected="1" view="pageBreakPreview" zoomScale="79" zoomScaleSheetLayoutView="79" workbookViewId="0" topLeftCell="C1">
      <selection activeCell="D13" sqref="D13"/>
    </sheetView>
  </sheetViews>
  <sheetFormatPr defaultColWidth="9.140625" defaultRowHeight="15"/>
  <cols>
    <col min="2" max="2" width="32.00390625" style="0" customWidth="1"/>
    <col min="3" max="3" width="44.421875" style="0" customWidth="1"/>
    <col min="4" max="4" width="36.57421875" style="31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60"/>
      <c r="G2" s="60"/>
      <c r="H2" s="2" t="s">
        <v>26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23</v>
      </c>
      <c r="I3" s="3"/>
      <c r="J3" s="5"/>
      <c r="N3" s="3"/>
      <c r="O3" s="3"/>
      <c r="P3" s="3"/>
    </row>
    <row r="4" spans="1:16" ht="18">
      <c r="A4" s="6"/>
      <c r="B4" s="48" t="s">
        <v>19</v>
      </c>
      <c r="C4" s="48"/>
      <c r="D4" s="32"/>
      <c r="E4" s="46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2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1" t="s">
        <v>18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3"/>
    </row>
    <row r="7" spans="1:17" ht="18">
      <c r="A7" s="6"/>
      <c r="B7" s="6"/>
      <c r="C7" s="6"/>
      <c r="D7" s="32"/>
      <c r="E7" s="7"/>
      <c r="F7" s="5"/>
      <c r="G7" s="5"/>
      <c r="H7" s="8"/>
      <c r="I7" s="8"/>
      <c r="J7" s="5"/>
      <c r="N7" s="9"/>
      <c r="O7" s="10"/>
      <c r="P7" s="3"/>
      <c r="Q7" s="54"/>
    </row>
    <row r="8" spans="1:16" ht="18">
      <c r="A8" s="6"/>
      <c r="B8" s="6" t="s">
        <v>22</v>
      </c>
      <c r="C8" s="6"/>
      <c r="D8" s="32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2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3" t="s">
        <v>0</v>
      </c>
      <c r="C11" s="63"/>
      <c r="D11" s="33"/>
      <c r="E11" s="13"/>
      <c r="F11" s="14"/>
      <c r="O11" s="62" t="s">
        <v>1</v>
      </c>
      <c r="P11" s="62"/>
      <c r="Q11" s="62"/>
    </row>
    <row r="12" spans="1:17" ht="162.75" customHeight="1">
      <c r="A12" s="15" t="s">
        <v>2</v>
      </c>
      <c r="B12" s="43" t="s">
        <v>21</v>
      </c>
      <c r="C12" s="43" t="s">
        <v>20</v>
      </c>
      <c r="D12" s="30" t="s">
        <v>15</v>
      </c>
      <c r="E12" s="16" t="s">
        <v>3</v>
      </c>
      <c r="F12" s="47" t="s">
        <v>17</v>
      </c>
      <c r="G12" s="47" t="s">
        <v>4</v>
      </c>
      <c r="H12" s="45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24" customFormat="1" ht="92.25" customHeight="1">
      <c r="A13" s="25">
        <v>1</v>
      </c>
      <c r="B13" s="57" t="s">
        <v>27</v>
      </c>
      <c r="C13" s="58" t="s">
        <v>25</v>
      </c>
      <c r="D13" s="49"/>
      <c r="E13" s="27"/>
      <c r="F13" s="29">
        <v>1</v>
      </c>
      <c r="G13" s="28" t="s">
        <v>30</v>
      </c>
      <c r="H13" s="52"/>
      <c r="I13" s="20"/>
      <c r="J13" s="21">
        <f>SUM(H13*I13)/100</f>
        <v>0</v>
      </c>
      <c r="K13" s="22">
        <f>SUM(H13+J13)</f>
        <v>0</v>
      </c>
      <c r="L13" s="22">
        <f>SUM(F13*H13)</f>
        <v>0</v>
      </c>
      <c r="M13" s="22">
        <f aca="true" t="shared" si="0" ref="M13:M14">SUM(L13*I13)/100</f>
        <v>0</v>
      </c>
      <c r="N13" s="22">
        <f aca="true" t="shared" si="1" ref="N13:N14">SUM(L13:M13)</f>
        <v>0</v>
      </c>
      <c r="O13" s="22"/>
      <c r="P13" s="23"/>
      <c r="Q13" s="22">
        <f>SUM(H13*P13)</f>
        <v>0</v>
      </c>
    </row>
    <row r="14" spans="1:17" ht="123" customHeight="1">
      <c r="A14" s="19">
        <v>2</v>
      </c>
      <c r="B14" s="56" t="s">
        <v>28</v>
      </c>
      <c r="C14" s="55" t="s">
        <v>34</v>
      </c>
      <c r="D14" s="34"/>
      <c r="E14" s="27"/>
      <c r="F14" s="28">
        <v>1</v>
      </c>
      <c r="G14" s="28" t="s">
        <v>29</v>
      </c>
      <c r="H14" s="52"/>
      <c r="I14" s="20"/>
      <c r="J14" s="21">
        <f>SUM(H14*I14)/100</f>
        <v>0</v>
      </c>
      <c r="K14" s="22">
        <f>SUM(H14+J14)</f>
        <v>0</v>
      </c>
      <c r="L14" s="22">
        <f>SUM(F14*H14)</f>
        <v>0</v>
      </c>
      <c r="M14" s="22">
        <f t="shared" si="0"/>
        <v>0</v>
      </c>
      <c r="N14" s="22">
        <f t="shared" si="1"/>
        <v>0</v>
      </c>
      <c r="O14" s="22"/>
      <c r="P14" s="23"/>
      <c r="Q14" s="22">
        <f aca="true" t="shared" si="2" ref="Q14:Q17">SUM(H14*P14)</f>
        <v>0</v>
      </c>
    </row>
    <row r="15" spans="1:17" ht="120" customHeight="1">
      <c r="A15" s="19">
        <v>3</v>
      </c>
      <c r="B15" s="50" t="s">
        <v>31</v>
      </c>
      <c r="C15" s="59" t="s">
        <v>35</v>
      </c>
      <c r="D15" s="35"/>
      <c r="E15" s="27"/>
      <c r="F15" s="28">
        <v>50</v>
      </c>
      <c r="G15" s="28" t="s">
        <v>29</v>
      </c>
      <c r="H15" s="53"/>
      <c r="I15" s="20"/>
      <c r="J15" s="21">
        <f>SUM(H15*I15)/100</f>
        <v>0</v>
      </c>
      <c r="K15" s="22">
        <f>SUM(H15+J15)</f>
        <v>0</v>
      </c>
      <c r="L15" s="22">
        <f aca="true" t="shared" si="3" ref="L15:L17">SUM(F15*H15)</f>
        <v>0</v>
      </c>
      <c r="M15" s="22">
        <f aca="true" t="shared" si="4" ref="M15:M17">SUM(L15*I15)/100</f>
        <v>0</v>
      </c>
      <c r="N15" s="22">
        <f aca="true" t="shared" si="5" ref="N15:N17">SUM(L15:M15)</f>
        <v>0</v>
      </c>
      <c r="O15" s="22"/>
      <c r="P15" s="23"/>
      <c r="Q15" s="22">
        <f t="shared" si="2"/>
        <v>0</v>
      </c>
    </row>
    <row r="16" spans="1:17" ht="207.75" customHeight="1">
      <c r="A16" s="19">
        <v>4</v>
      </c>
      <c r="B16" s="57" t="s">
        <v>32</v>
      </c>
      <c r="C16" s="51" t="s">
        <v>36</v>
      </c>
      <c r="D16" s="35"/>
      <c r="E16" s="27"/>
      <c r="F16" s="28">
        <v>1</v>
      </c>
      <c r="G16" s="28" t="s">
        <v>24</v>
      </c>
      <c r="H16" s="53"/>
      <c r="I16" s="20"/>
      <c r="J16" s="21">
        <f aca="true" t="shared" si="6" ref="J16:J17">SUM(H16*I16)/100</f>
        <v>0</v>
      </c>
      <c r="K16" s="22">
        <f aca="true" t="shared" si="7" ref="K16:K17">SUM(H16+J16)</f>
        <v>0</v>
      </c>
      <c r="L16" s="22">
        <f t="shared" si="3"/>
        <v>0</v>
      </c>
      <c r="M16" s="22">
        <f t="shared" si="4"/>
        <v>0</v>
      </c>
      <c r="N16" s="22">
        <f t="shared" si="5"/>
        <v>0</v>
      </c>
      <c r="O16" s="22"/>
      <c r="P16" s="23"/>
      <c r="Q16" s="22">
        <f t="shared" si="2"/>
        <v>0</v>
      </c>
    </row>
    <row r="17" spans="1:17" ht="165.6" customHeight="1">
      <c r="A17" s="19">
        <v>5</v>
      </c>
      <c r="B17" s="57" t="s">
        <v>33</v>
      </c>
      <c r="C17" s="44" t="s">
        <v>37</v>
      </c>
      <c r="D17" s="35"/>
      <c r="E17" s="27"/>
      <c r="F17" s="28">
        <v>1</v>
      </c>
      <c r="G17" s="28" t="s">
        <v>30</v>
      </c>
      <c r="H17" s="53"/>
      <c r="I17" s="20"/>
      <c r="J17" s="21">
        <f t="shared" si="6"/>
        <v>0</v>
      </c>
      <c r="K17" s="22">
        <f t="shared" si="7"/>
        <v>0</v>
      </c>
      <c r="L17" s="22">
        <f t="shared" si="3"/>
        <v>0</v>
      </c>
      <c r="M17" s="22">
        <f t="shared" si="4"/>
        <v>0</v>
      </c>
      <c r="N17" s="22">
        <f t="shared" si="5"/>
        <v>0</v>
      </c>
      <c r="O17" s="22"/>
      <c r="P17" s="23"/>
      <c r="Q17" s="22">
        <f t="shared" si="2"/>
        <v>0</v>
      </c>
    </row>
    <row r="18" spans="2:14" ht="30" customHeight="1">
      <c r="B18" s="36" t="s">
        <v>14</v>
      </c>
      <c r="C18" s="37"/>
      <c r="D18" s="37"/>
      <c r="E18" s="38"/>
      <c r="F18" s="39"/>
      <c r="G18" s="39"/>
      <c r="H18" s="40"/>
      <c r="I18" s="41"/>
      <c r="J18" s="41"/>
      <c r="K18" s="41"/>
      <c r="L18" s="42">
        <f>SUM(L13:L17)</f>
        <v>0</v>
      </c>
      <c r="M18" s="42">
        <f>SUM(M13:M17)</f>
        <v>0</v>
      </c>
      <c r="N18" s="42">
        <f>SUM(N13:N17)</f>
        <v>0</v>
      </c>
    </row>
    <row r="19" ht="15">
      <c r="L19" s="26"/>
    </row>
  </sheetData>
  <sheetProtection formatCells="0" formatColumns="0" formatRows="0"/>
  <protectedRanges>
    <protectedRange sqref="F2 F1:G1 F15 F3:G14 F16:G1048576" name="Oblast3"/>
    <protectedRange sqref="A1:C12 A13:A16 A17:C1048576" name="Oblast1"/>
    <protectedRange sqref="D1:E12 E13 D14:E1048576" name="Oblast2"/>
    <protectedRange sqref="H1:Q1048576" name="Oblast4"/>
    <protectedRange sqref="B13:D13" name="Oblast1_1"/>
    <protectedRange sqref="B14:C14" name="Oblast1_2"/>
    <protectedRange password="C680" sqref="B15:C15" name="Oblast1_3"/>
    <protectedRange password="C680" sqref="G15" name="Oblast2_1"/>
    <protectedRange sqref="B16:C16" name="Oblast1_4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3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2023-11-07T14:17:42Z</cp:lastPrinted>
  <dcterms:created xsi:type="dcterms:W3CDTF">2022-10-31T14:01:21Z</dcterms:created>
  <dcterms:modified xsi:type="dcterms:W3CDTF">2023-11-24T12:25:40Z</dcterms:modified>
  <cp:category/>
  <cp:version/>
  <cp:contentType/>
  <cp:contentStatus/>
</cp:coreProperties>
</file>