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Výrobky z brambor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1" i="1"/>
  <c r="I28" i="1"/>
  <c r="J24" i="1" l="1"/>
  <c r="I24" i="1"/>
  <c r="H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H37" i="1" l="1"/>
  <c r="O24" i="1"/>
  <c r="H36" i="1" s="1"/>
</calcChain>
</file>

<file path=xl/comments1.xml><?xml version="1.0" encoding="utf-8"?>
<comments xmlns="http://schemas.openxmlformats.org/spreadsheetml/2006/main">
  <authors>
    <author>Slováková Daniela</author>
  </authors>
  <commentList>
    <comment ref="L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<sst xmlns="http://schemas.openxmlformats.org/spreadsheetml/2006/main" count="140" uniqueCount="83">
  <si>
    <t>Nabídku zaslal:</t>
  </si>
  <si>
    <t>Dne:</t>
  </si>
  <si>
    <t>Požadovaná četnost závozů:</t>
  </si>
  <si>
    <t>PONDĚLÍ + STŘEDA + PÁTEK</t>
  </si>
  <si>
    <t>PČ</t>
  </si>
  <si>
    <t>Sloupec1</t>
  </si>
  <si>
    <t>Specifikace</t>
  </si>
  <si>
    <t>Maximální přípustné balení balení</t>
  </si>
  <si>
    <t>Přesné označení nabízeného produktu (nebo číslo v katalogu dodavatele)</t>
  </si>
  <si>
    <t>Nejmenší možné nabízené balení</t>
  </si>
  <si>
    <t>Certifikace  Klasa, nebo ekvivalentní certifikace*</t>
  </si>
  <si>
    <t>Certifikace GLOBALG.A.P. nebo ekvivalentní certifikace*</t>
  </si>
  <si>
    <t>MJ</t>
  </si>
  <si>
    <t xml:space="preserve">Množství </t>
  </si>
  <si>
    <t>Minimální trvanlivost</t>
  </si>
  <si>
    <t>Cena za MJ bez DPH ***</t>
  </si>
  <si>
    <t>Cena celkem ****</t>
  </si>
  <si>
    <t>DPH</t>
  </si>
  <si>
    <t>BRABMOROVE-SPALIKY-PHA</t>
  </si>
  <si>
    <t>chlazené, vyrobeno z bramborového těsta</t>
  </si>
  <si>
    <t>kg</t>
  </si>
  <si>
    <t>BRAMBOROVE-HALUSKY-PHA</t>
  </si>
  <si>
    <t>Bramborové halušky</t>
  </si>
  <si>
    <t>chlazené, vyrobeno  z bramborového těsta</t>
  </si>
  <si>
    <t>BRAMBOROVE-KNEDLIKY-PLNENE-UZENINOU-PHA</t>
  </si>
  <si>
    <t>BRAMBOROVE-KNEDLIKY-PLNENE-UZENYM-MASEM-PHA</t>
  </si>
  <si>
    <t>BRAMBOROVE-OVALKY-PLNENE-MAKEM-PHA</t>
  </si>
  <si>
    <t>BRAMBOROVY-KNEDLIK-PHA</t>
  </si>
  <si>
    <t>chlazený, balený, krájený</t>
  </si>
  <si>
    <t>BRAMBOROVY-SALAT-S-MAJONEZOU-10KG-PHA</t>
  </si>
  <si>
    <t>Bramborový salát s majonézou 10kg</t>
  </si>
  <si>
    <t>chlazené, balené v kbelíku</t>
  </si>
  <si>
    <t>BRAMBOROVY-SALAT-S-MAJONEZOU-5KG-PHA</t>
  </si>
  <si>
    <t>Bramborový salát s majonézou 5kg</t>
  </si>
  <si>
    <t>BRAMBOROVY-SALAT-S-MAJONEZOU-2KG-PHA</t>
  </si>
  <si>
    <t>Bramborový salát s majonézou 2kg</t>
  </si>
  <si>
    <t>chlazené, balené v sáčku</t>
  </si>
  <si>
    <t>Regenerace v konvektomatu (v páře) při teplotě 100°C po dobu cca 7 – 10 minut. Knedlík z kynutého těsta, vařený v páře.</t>
  </si>
  <si>
    <t>ks</t>
  </si>
  <si>
    <t>KYNUTE-KNEDLIKY-S-JAHODOVOU-NAPLNI-PHA</t>
  </si>
  <si>
    <t>KYNUTE-KNEDLIKY-S-MERUNKOVOU-NAPLNI-PHA</t>
  </si>
  <si>
    <t>KYNUTE-KNEDLIKY-S-BORUVKOVOU-NAPLNI-PHA</t>
  </si>
  <si>
    <t>5 dní</t>
  </si>
  <si>
    <t>ALPSKY-KNEDLIK-S-POVIDLY-PHA</t>
  </si>
  <si>
    <t>MALINOVE-KNEDLICKY-Z-BRAMBOROVEHO-TESTA-PHA</t>
  </si>
  <si>
    <t>BRAMBOROVY-SALAT-ZAKLADNI-10KG-PHA</t>
  </si>
  <si>
    <t>Bramborový salát základní 10kg</t>
  </si>
  <si>
    <t>BRAMBOROVY-SALAT-ZAKLADNI-2KG-PHA</t>
  </si>
  <si>
    <t>Bramborový salát základní 2kg</t>
  </si>
  <si>
    <t>BRAMBOROVY-ZAKLAD-NEOCHUCENY-2KG-PHA</t>
  </si>
  <si>
    <t>Bramborový základ neochucený (na bramborák) 2kg</t>
  </si>
  <si>
    <t>BRAMBOROVY-ZAKLAD-NEOCHUCENY-5KG-PHA</t>
  </si>
  <si>
    <t>Bramborový základ neochucený (na bramborák) 5kg</t>
  </si>
  <si>
    <t>Celkem</t>
  </si>
  <si>
    <t>CESKY-KNEDLIK-KRAJENY-VEGAN-PHA</t>
  </si>
  <si>
    <t>vyplňte</t>
  </si>
  <si>
    <t>Certifikace výrobce/dodavatele</t>
  </si>
  <si>
    <t>Sloupec2</t>
  </si>
  <si>
    <t>Sloupec3</t>
  </si>
  <si>
    <t>Sloupec4</t>
  </si>
  <si>
    <t>Sloupec5</t>
  </si>
  <si>
    <t>Vpište ANO, jestli je výrobce/dodavatel certifikován</t>
  </si>
  <si>
    <t>Certifikace výrobce BRC</t>
  </si>
  <si>
    <t>Certifikace výrobce IFS</t>
  </si>
  <si>
    <t>Certifikace výrobce FSSC 2022, nebo ISO 2022</t>
  </si>
  <si>
    <t>Celkem KČ bez DPH</t>
  </si>
  <si>
    <t>Celkem BODY</t>
  </si>
  <si>
    <t>Všechny certifikace musí být platné a dodavatel  je doloží spolu s nabídkou a k tomu i produktové listy nabízených produktů.</t>
  </si>
  <si>
    <t>Název (váha se může lišit v rozsahu 5%)</t>
  </si>
  <si>
    <t>Specifikace (může se lišit v rozsahu 5%)</t>
  </si>
  <si>
    <t>Alpský knedlík s povidly 300g</t>
  </si>
  <si>
    <t>Certifikace Q CZ, nebo ekvivalentní certifikace*</t>
  </si>
  <si>
    <t xml:space="preserve">* Vpište do sloupce slovo ANO, jestli Vámi nabízený produk má certifikaci Q CZ,  KLASA, nebo certifikaci GLOBALG.A.P., nebo ekvivalentní certifikát </t>
  </si>
  <si>
    <t>Brabmorové špalíky 20g</t>
  </si>
  <si>
    <t>Kynuté knedlíky s jahodovou náplní 60g</t>
  </si>
  <si>
    <t>Kynuté knedlíky s meruňkovou náplní 60g</t>
  </si>
  <si>
    <t>Kynuté knedlíky s borůvkovou náplní 60g</t>
  </si>
  <si>
    <t>Malinové knedličky z bramborového těsta 30g</t>
  </si>
  <si>
    <t>Bramborové knedlíky plněné uzeninou 50g</t>
  </si>
  <si>
    <t>Bramborové knedlíky plnené uzeným masem 50g</t>
  </si>
  <si>
    <t>Bramborový knedlík kalibr 35-38g</t>
  </si>
  <si>
    <r>
      <t xml:space="preserve">Český knedlík krájený </t>
    </r>
    <r>
      <rPr>
        <b/>
        <i/>
        <sz val="12"/>
        <rFont val="Calibri"/>
        <family val="2"/>
        <charset val="238"/>
        <scheme val="minor"/>
      </rPr>
      <t>VEGAN 800g</t>
    </r>
  </si>
  <si>
    <t>Bramborové oválky plněné mákem 60g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</si>
</sst>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 dní&quot;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0" tint="-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8" xfId="2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0" fillId="0" borderId="9" xfId="0" applyNumberFormat="1" applyBorder="1" applyAlignment="1">
      <alignment horizontal="center" vertical="center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7" fillId="0" borderId="8" xfId="2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9" xfId="0" applyFill="1" applyBorder="1" applyAlignment="1">
      <alignment horizontal="left" vertical="center"/>
    </xf>
    <xf numFmtId="0" fontId="0" fillId="7" borderId="9" xfId="0" applyFill="1" applyBorder="1" applyAlignment="1">
      <alignment vertical="center"/>
    </xf>
    <xf numFmtId="0" fontId="0" fillId="7" borderId="11" xfId="0" applyFill="1" applyBorder="1" applyAlignment="1">
      <alignment horizontal="center" vertical="center"/>
    </xf>
    <xf numFmtId="165" fontId="0" fillId="7" borderId="11" xfId="0" applyNumberFormat="1" applyFill="1" applyBorder="1" applyAlignment="1">
      <alignment horizontal="center" vertical="center"/>
    </xf>
    <xf numFmtId="165" fontId="5" fillId="7" borderId="7" xfId="0" applyNumberFormat="1" applyFont="1" applyFill="1" applyBorder="1" applyAlignment="1">
      <alignment horizontal="center" vertical="center"/>
    </xf>
    <xf numFmtId="0" fontId="5" fillId="7" borderId="11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1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2" fillId="0" borderId="0" xfId="0" applyFont="1"/>
    <xf numFmtId="0" fontId="0" fillId="0" borderId="2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</cellXfs>
  <cellStyles count="3">
    <cellStyle name="Normální" xfId="0" builtinId="0"/>
    <cellStyle name="Normální 3" xfId="2"/>
    <cellStyle name="Procenta" xfId="1" builtinId="5"/>
  </cellStyles>
  <dxfs count="106">
    <dxf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protection locked="0" hidden="0"/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protection locked="0" hidden="0"/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protection locked="0" hidden="0"/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indexed="8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28" displayName="Tabulka128" ref="A4:P24" totalsRowCount="1" headerRowDxfId="105" totalsRowDxfId="102" headerRowBorderDxfId="104" tableBorderDxfId="103" totalsRowBorderDxfId="101">
  <autoFilter ref="A4:P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PČ" totalsRowLabel="Celkem" dataDxfId="100" totalsRowDxfId="15"/>
    <tableColumn id="12" name="Sloupec1" dataDxfId="99" totalsRowDxfId="14" dataCellStyle="Normální 3"/>
    <tableColumn id="2" name="Název (váha se může lišit v rozsahu 5%)" dataDxfId="98" totalsRowDxfId="13"/>
    <tableColumn id="3" name="Specifikace (může se lišit v rozsahu 5%)" dataDxfId="97" totalsRowDxfId="12"/>
    <tableColumn id="4" name="Maximální přípustné balení balení" dataDxfId="96" totalsRowDxfId="11"/>
    <tableColumn id="5" name="Přesné označení nabízeného produktu (nebo číslo v katalogu dodavatele)" dataDxfId="95" totalsRowDxfId="10"/>
    <tableColumn id="13" name="Nejmenší možné nabízené balení" dataDxfId="94" totalsRowDxfId="9"/>
    <tableColumn id="16" name="Certifikace Q CZ, nebo ekvivalentní certifikace*" totalsRowFunction="count" dataDxfId="93" totalsRowDxfId="8"/>
    <tableColumn id="15" name="Certifikace  Klasa, nebo ekvivalentní certifikace*" totalsRowFunction="count" dataDxfId="92" totalsRowDxfId="7"/>
    <tableColumn id="14" name="Certifikace GLOBALG.A.P. nebo ekvivalentní certifikace*" totalsRowFunction="count" dataDxfId="91" totalsRowDxfId="6"/>
    <tableColumn id="6" name="MJ" dataDxfId="90" totalsRowDxfId="5"/>
    <tableColumn id="7" name="Množství " dataDxfId="89" totalsRowDxfId="4"/>
    <tableColumn id="8" name="Minimální trvanlivost" dataDxfId="88" totalsRowDxfId="3"/>
    <tableColumn id="9" name="Cena za MJ bez DPH ***" dataDxfId="87" totalsRowDxfId="2"/>
    <tableColumn id="10" name="Cena celkem ****" totalsRowFunction="sum" dataDxfId="86" totalsRowDxfId="1">
      <calculatedColumnFormula>L5*N5</calculatedColumnFormula>
    </tableColumn>
    <tableColumn id="11" name="DPH" dataDxfId="85" totalsRowDxfId="0" dataCellStyle="Procenta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Tabulka5" displayName="Tabulka5" ref="A26:I28" totalsRowCount="1" headerRowDxfId="84" totalsRowDxfId="81" headerRowBorderDxfId="83" tableBorderDxfId="82" totalsRowBorderDxfId="80">
  <autoFilter ref="A26:I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Č" totalsRowLabel="Celkem" dataDxfId="79" totalsRowDxfId="42"/>
    <tableColumn id="2" name="Certifikace výrobce/dodavatele" dataDxfId="78" totalsRowDxfId="41"/>
    <tableColumn id="3" name="Sloupec1" dataDxfId="77" totalsRowDxfId="40"/>
    <tableColumn id="4" name="Specifikace" dataDxfId="76" totalsRowDxfId="39"/>
    <tableColumn id="5" name="Sloupec2" dataDxfId="75" totalsRowDxfId="38"/>
    <tableColumn id="6" name="Sloupec3" dataDxfId="74" totalsRowDxfId="37"/>
    <tableColumn id="7" name="Sloupec4" dataDxfId="73" totalsRowDxfId="36"/>
    <tableColumn id="8" name="Sloupec5" dataDxfId="72" totalsRowDxfId="35"/>
    <tableColumn id="9" name="Vpište ANO, jestli je výrobce/dodavatel certifikován" totalsRowFunction="custom" dataDxfId="71" totalsRowDxfId="34">
      <totalsRowFormula>SUBTOTAL(103,Tabulka5[Vpište ANO, jestli je výrobce/dodavatel certifikován])*20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ulka57" displayName="Tabulka57" ref="A29:I31" totalsRowCount="1" headerRowDxfId="70" totalsRowDxfId="67" headerRowBorderDxfId="69" tableBorderDxfId="68" totalsRowBorderDxfId="66">
  <autoFilter ref="A29:I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Č" totalsRowLabel="Celkem" dataDxfId="65" totalsRowDxfId="33"/>
    <tableColumn id="2" name="Certifikace výrobce/dodavatele" dataDxfId="64" totalsRowDxfId="32"/>
    <tableColumn id="3" name="Sloupec1" dataDxfId="63" totalsRowDxfId="31"/>
    <tableColumn id="4" name="Specifikace" dataDxfId="62" totalsRowDxfId="30"/>
    <tableColumn id="5" name="Sloupec2" dataDxfId="61" totalsRowDxfId="29"/>
    <tableColumn id="6" name="Sloupec3" dataDxfId="60" totalsRowDxfId="28"/>
    <tableColumn id="7" name="Sloupec4" dataDxfId="59" totalsRowDxfId="27"/>
    <tableColumn id="8" name="Sloupec5" dataDxfId="58" totalsRowDxfId="26"/>
    <tableColumn id="9" name="Vpište ANO, jestli je výrobce/dodavatel certifikován" totalsRowFunction="custom" dataDxfId="57" totalsRowDxfId="25">
      <totalsRowFormula>SUBTOTAL(103,Tabulka57[Vpište ANO, jestli je výrobce/dodavatel certifikován])*10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ulka58" displayName="Tabulka58" ref="A32:I34" totalsRowCount="1" headerRowDxfId="56" totalsRowDxfId="53" headerRowBorderDxfId="55" tableBorderDxfId="54" totalsRowBorderDxfId="52">
  <autoFilter ref="A32:I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Č" totalsRowLabel="Celkem" dataDxfId="51" totalsRowDxfId="24"/>
    <tableColumn id="2" name="Certifikace výrobce/dodavatele" dataDxfId="50" totalsRowDxfId="23"/>
    <tableColumn id="3" name="Sloupec1" dataDxfId="49" totalsRowDxfId="22"/>
    <tableColumn id="4" name="Specifikace" dataDxfId="48" totalsRowDxfId="21"/>
    <tableColumn id="5" name="Sloupec2" dataDxfId="47" totalsRowDxfId="20"/>
    <tableColumn id="6" name="Sloupec3" dataDxfId="46" totalsRowDxfId="19"/>
    <tableColumn id="7" name="Sloupec4" dataDxfId="45" totalsRowDxfId="18"/>
    <tableColumn id="8" name="Sloupec5" dataDxfId="44" totalsRowDxfId="17"/>
    <tableColumn id="9" name="Vpište ANO, jestli je výrobce/dodavatel certifikován" totalsRowFunction="custom" dataDxfId="43" totalsRowDxfId="16">
      <totalsRowFormula>SUBTOTAL(103,Tabulka58[Vpište ANO, jestli je výrobce/dodavatel certifikován])*5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6"/>
  <sheetViews>
    <sheetView showGridLines="0" tabSelected="1" zoomScale="69" zoomScaleNormal="69" workbookViewId="0">
      <selection activeCell="J12" sqref="J12"/>
    </sheetView>
  </sheetViews>
  <sheetFormatPr defaultRowHeight="15" x14ac:dyDescent="0.25"/>
  <cols>
    <col min="1" max="1" width="9.140625" style="4" customWidth="1"/>
    <col min="2" max="2" width="91" style="4" hidden="1" customWidth="1"/>
    <col min="3" max="3" width="51.42578125" style="1" customWidth="1"/>
    <col min="4" max="4" width="71.5703125" style="1" customWidth="1"/>
    <col min="5" max="5" width="17.140625" style="1" customWidth="1"/>
    <col min="6" max="6" width="27.28515625" style="4" customWidth="1"/>
    <col min="7" max="7" width="16.7109375" style="1" customWidth="1"/>
    <col min="8" max="8" width="20.5703125" style="1" customWidth="1"/>
    <col min="9" max="9" width="16.7109375" style="4" customWidth="1"/>
    <col min="10" max="10" width="17.140625" customWidth="1"/>
    <col min="11" max="11" width="14.5703125" customWidth="1"/>
    <col min="12" max="12" width="19.7109375" customWidth="1"/>
    <col min="13" max="13" width="16.42578125" customWidth="1"/>
    <col min="14" max="14" width="16.7109375" customWidth="1"/>
    <col min="15" max="15" width="18.7109375" customWidth="1"/>
  </cols>
  <sheetData>
    <row r="1" spans="1:16" s="1" customFormat="1" ht="35.25" customHeight="1" x14ac:dyDescent="0.25">
      <c r="C1" s="2" t="s">
        <v>0</v>
      </c>
      <c r="D1" s="3" t="s">
        <v>55</v>
      </c>
    </row>
    <row r="2" spans="1:16" ht="31.15" customHeight="1" x14ac:dyDescent="0.25">
      <c r="C2" s="2" t="s">
        <v>1</v>
      </c>
      <c r="D2" s="3" t="s">
        <v>55</v>
      </c>
    </row>
    <row r="3" spans="1:16" ht="31.15" customHeight="1" x14ac:dyDescent="0.25">
      <c r="C3" s="5" t="s">
        <v>2</v>
      </c>
      <c r="D3" s="6" t="s">
        <v>3</v>
      </c>
      <c r="F3" s="7"/>
    </row>
    <row r="4" spans="1:16" ht="66" customHeight="1" x14ac:dyDescent="0.25">
      <c r="A4" s="8" t="s">
        <v>4</v>
      </c>
      <c r="B4" s="8" t="s">
        <v>5</v>
      </c>
      <c r="C4" s="9" t="s">
        <v>68</v>
      </c>
      <c r="D4" s="10" t="s">
        <v>69</v>
      </c>
      <c r="E4" s="10" t="s">
        <v>7</v>
      </c>
      <c r="F4" s="10" t="s">
        <v>8</v>
      </c>
      <c r="G4" s="10" t="s">
        <v>9</v>
      </c>
      <c r="H4" s="10" t="s">
        <v>71</v>
      </c>
      <c r="I4" s="10" t="s">
        <v>10</v>
      </c>
      <c r="J4" s="10" t="s">
        <v>11</v>
      </c>
      <c r="K4" s="9" t="s">
        <v>12</v>
      </c>
      <c r="L4" s="11" t="s">
        <v>13</v>
      </c>
      <c r="M4" s="10" t="s">
        <v>14</v>
      </c>
      <c r="N4" s="10" t="s">
        <v>15</v>
      </c>
      <c r="O4" s="12" t="s">
        <v>16</v>
      </c>
      <c r="P4" s="13" t="s">
        <v>17</v>
      </c>
    </row>
    <row r="5" spans="1:16" ht="30" customHeight="1" x14ac:dyDescent="0.25">
      <c r="A5" s="14">
        <v>1</v>
      </c>
      <c r="B5" s="15" t="s">
        <v>18</v>
      </c>
      <c r="C5" s="16" t="s">
        <v>73</v>
      </c>
      <c r="D5" s="17" t="s">
        <v>19</v>
      </c>
      <c r="E5" s="18">
        <v>3</v>
      </c>
      <c r="F5" s="19"/>
      <c r="G5" s="20"/>
      <c r="H5" s="21"/>
      <c r="I5" s="21"/>
      <c r="J5" s="21"/>
      <c r="K5" s="22" t="s">
        <v>20</v>
      </c>
      <c r="L5" s="23">
        <v>10</v>
      </c>
      <c r="M5" s="24">
        <v>5</v>
      </c>
      <c r="N5" s="25"/>
      <c r="O5" s="26">
        <f>L5*N5</f>
        <v>0</v>
      </c>
      <c r="P5" s="27"/>
    </row>
    <row r="6" spans="1:16" ht="30" customHeight="1" x14ac:dyDescent="0.25">
      <c r="A6" s="14">
        <v>2</v>
      </c>
      <c r="B6" s="15" t="s">
        <v>21</v>
      </c>
      <c r="C6" s="16" t="s">
        <v>22</v>
      </c>
      <c r="D6" s="17" t="s">
        <v>23</v>
      </c>
      <c r="E6" s="28">
        <v>3</v>
      </c>
      <c r="F6" s="19"/>
      <c r="G6" s="20"/>
      <c r="H6" s="21"/>
      <c r="I6" s="21"/>
      <c r="J6" s="21"/>
      <c r="K6" s="22" t="s">
        <v>20</v>
      </c>
      <c r="L6" s="23">
        <v>20</v>
      </c>
      <c r="M6" s="24">
        <v>5</v>
      </c>
      <c r="N6" s="25"/>
      <c r="O6" s="26">
        <f t="shared" ref="O6:O16" si="0">L6*N6</f>
        <v>0</v>
      </c>
      <c r="P6" s="27"/>
    </row>
    <row r="7" spans="1:16" ht="30" customHeight="1" x14ac:dyDescent="0.25">
      <c r="A7" s="14">
        <v>3</v>
      </c>
      <c r="B7" s="15" t="s">
        <v>24</v>
      </c>
      <c r="C7" s="75" t="s">
        <v>78</v>
      </c>
      <c r="D7" s="17" t="s">
        <v>19</v>
      </c>
      <c r="E7" s="28">
        <v>3</v>
      </c>
      <c r="F7" s="19"/>
      <c r="G7" s="20"/>
      <c r="H7" s="21"/>
      <c r="I7" s="21"/>
      <c r="J7" s="21"/>
      <c r="K7" s="22" t="s">
        <v>20</v>
      </c>
      <c r="L7" s="23">
        <v>7</v>
      </c>
      <c r="M7" s="24">
        <v>5</v>
      </c>
      <c r="N7" s="25"/>
      <c r="O7" s="26">
        <f t="shared" si="0"/>
        <v>0</v>
      </c>
      <c r="P7" s="27"/>
    </row>
    <row r="8" spans="1:16" ht="30" customHeight="1" x14ac:dyDescent="0.25">
      <c r="A8" s="14">
        <v>4</v>
      </c>
      <c r="B8" s="15" t="s">
        <v>25</v>
      </c>
      <c r="C8" s="75" t="s">
        <v>79</v>
      </c>
      <c r="D8" s="17" t="s">
        <v>19</v>
      </c>
      <c r="E8" s="28">
        <v>3</v>
      </c>
      <c r="F8" s="19"/>
      <c r="G8" s="20"/>
      <c r="H8" s="21"/>
      <c r="I8" s="21"/>
      <c r="J8" s="21"/>
      <c r="K8" s="22" t="s">
        <v>20</v>
      </c>
      <c r="L8" s="23">
        <v>7</v>
      </c>
      <c r="M8" s="24">
        <v>5</v>
      </c>
      <c r="N8" s="25"/>
      <c r="O8" s="26">
        <f>L8*N8</f>
        <v>0</v>
      </c>
      <c r="P8" s="27"/>
    </row>
    <row r="9" spans="1:16" ht="30" customHeight="1" x14ac:dyDescent="0.25">
      <c r="A9" s="14">
        <v>5</v>
      </c>
      <c r="B9" s="15" t="s">
        <v>26</v>
      </c>
      <c r="C9" s="75" t="s">
        <v>82</v>
      </c>
      <c r="D9" s="17" t="s">
        <v>19</v>
      </c>
      <c r="E9" s="28">
        <v>3</v>
      </c>
      <c r="F9" s="19"/>
      <c r="G9" s="20"/>
      <c r="H9" s="21"/>
      <c r="I9" s="21"/>
      <c r="J9" s="21"/>
      <c r="K9" s="22" t="s">
        <v>20</v>
      </c>
      <c r="L9" s="23">
        <v>7</v>
      </c>
      <c r="M9" s="24">
        <v>5</v>
      </c>
      <c r="N9" s="25"/>
      <c r="O9" s="26">
        <f t="shared" si="0"/>
        <v>0</v>
      </c>
      <c r="P9" s="27"/>
    </row>
    <row r="10" spans="1:16" ht="30" customHeight="1" x14ac:dyDescent="0.25">
      <c r="A10" s="14">
        <v>6</v>
      </c>
      <c r="B10" s="15" t="s">
        <v>27</v>
      </c>
      <c r="C10" s="75" t="s">
        <v>80</v>
      </c>
      <c r="D10" s="17" t="s">
        <v>28</v>
      </c>
      <c r="E10" s="28">
        <v>3</v>
      </c>
      <c r="F10" s="19"/>
      <c r="G10" s="20"/>
      <c r="H10" s="21"/>
      <c r="I10" s="21"/>
      <c r="J10" s="21"/>
      <c r="K10" s="22" t="s">
        <v>20</v>
      </c>
      <c r="L10" s="23">
        <v>7</v>
      </c>
      <c r="M10" s="24">
        <v>5</v>
      </c>
      <c r="N10" s="25"/>
      <c r="O10" s="26">
        <f t="shared" si="0"/>
        <v>0</v>
      </c>
      <c r="P10" s="27"/>
    </row>
    <row r="11" spans="1:16" ht="30" customHeight="1" x14ac:dyDescent="0.25">
      <c r="A11" s="14">
        <v>7</v>
      </c>
      <c r="B11" s="15" t="s">
        <v>29</v>
      </c>
      <c r="C11" s="75" t="s">
        <v>30</v>
      </c>
      <c r="D11" s="17" t="s">
        <v>31</v>
      </c>
      <c r="E11" s="28">
        <v>10</v>
      </c>
      <c r="F11" s="19"/>
      <c r="G11" s="20"/>
      <c r="H11" s="21"/>
      <c r="I11" s="21"/>
      <c r="J11" s="21"/>
      <c r="K11" s="22" t="s">
        <v>20</v>
      </c>
      <c r="L11" s="23">
        <v>7</v>
      </c>
      <c r="M11" s="24">
        <v>5</v>
      </c>
      <c r="N11" s="25"/>
      <c r="O11" s="26">
        <f t="shared" si="0"/>
        <v>0</v>
      </c>
      <c r="P11" s="27"/>
    </row>
    <row r="12" spans="1:16" ht="30" customHeight="1" x14ac:dyDescent="0.25">
      <c r="A12" s="14">
        <v>8</v>
      </c>
      <c r="B12" s="15" t="s">
        <v>32</v>
      </c>
      <c r="C12" s="75" t="s">
        <v>33</v>
      </c>
      <c r="D12" s="17" t="s">
        <v>31</v>
      </c>
      <c r="E12" s="28">
        <v>5</v>
      </c>
      <c r="F12" s="19"/>
      <c r="G12" s="20"/>
      <c r="H12" s="21"/>
      <c r="I12" s="21"/>
      <c r="J12" s="21"/>
      <c r="K12" s="22" t="s">
        <v>20</v>
      </c>
      <c r="L12" s="23">
        <v>7</v>
      </c>
      <c r="M12" s="24">
        <v>5</v>
      </c>
      <c r="N12" s="25"/>
      <c r="O12" s="26">
        <f t="shared" si="0"/>
        <v>0</v>
      </c>
      <c r="P12" s="27"/>
    </row>
    <row r="13" spans="1:16" ht="30" customHeight="1" x14ac:dyDescent="0.25">
      <c r="A13" s="14">
        <v>9</v>
      </c>
      <c r="B13" s="15" t="s">
        <v>34</v>
      </c>
      <c r="C13" s="75" t="s">
        <v>35</v>
      </c>
      <c r="D13" s="17" t="s">
        <v>36</v>
      </c>
      <c r="E13" s="28">
        <v>2</v>
      </c>
      <c r="F13" s="19"/>
      <c r="G13" s="20"/>
      <c r="H13" s="21"/>
      <c r="I13" s="21"/>
      <c r="J13" s="21"/>
      <c r="K13" s="22" t="s">
        <v>20</v>
      </c>
      <c r="L13" s="23">
        <v>7</v>
      </c>
      <c r="M13" s="24">
        <v>5</v>
      </c>
      <c r="N13" s="25"/>
      <c r="O13" s="26">
        <f t="shared" si="0"/>
        <v>0</v>
      </c>
      <c r="P13" s="27"/>
    </row>
    <row r="14" spans="1:16" ht="30" customHeight="1" x14ac:dyDescent="0.25">
      <c r="A14" s="14">
        <v>10</v>
      </c>
      <c r="B14" s="36" t="s">
        <v>39</v>
      </c>
      <c r="C14" s="75" t="s">
        <v>74</v>
      </c>
      <c r="D14" s="30" t="s">
        <v>37</v>
      </c>
      <c r="E14" s="28">
        <v>1.2</v>
      </c>
      <c r="F14" s="31"/>
      <c r="G14" s="32"/>
      <c r="H14" s="33"/>
      <c r="I14" s="33"/>
      <c r="J14" s="33"/>
      <c r="K14" s="22" t="s">
        <v>20</v>
      </c>
      <c r="L14" s="23">
        <v>10</v>
      </c>
      <c r="M14" s="35">
        <v>5</v>
      </c>
      <c r="N14" s="29"/>
      <c r="O14" s="26">
        <f t="shared" si="0"/>
        <v>0</v>
      </c>
      <c r="P14" s="27"/>
    </row>
    <row r="15" spans="1:16" ht="30" customHeight="1" x14ac:dyDescent="0.25">
      <c r="A15" s="14">
        <v>11</v>
      </c>
      <c r="B15" s="36" t="s">
        <v>40</v>
      </c>
      <c r="C15" s="75" t="s">
        <v>75</v>
      </c>
      <c r="D15" s="30" t="s">
        <v>37</v>
      </c>
      <c r="E15" s="28">
        <v>1.2</v>
      </c>
      <c r="F15" s="31"/>
      <c r="G15" s="32"/>
      <c r="H15" s="33"/>
      <c r="I15" s="33"/>
      <c r="J15" s="33"/>
      <c r="K15" s="74" t="s">
        <v>20</v>
      </c>
      <c r="L15" s="23">
        <v>10</v>
      </c>
      <c r="M15" s="35">
        <v>5</v>
      </c>
      <c r="N15" s="29"/>
      <c r="O15" s="26">
        <f t="shared" si="0"/>
        <v>0</v>
      </c>
      <c r="P15" s="27"/>
    </row>
    <row r="16" spans="1:16" ht="30" customHeight="1" x14ac:dyDescent="0.25">
      <c r="A16" s="14">
        <v>12</v>
      </c>
      <c r="B16" s="36" t="s">
        <v>41</v>
      </c>
      <c r="C16" s="75" t="s">
        <v>76</v>
      </c>
      <c r="D16" s="30" t="s">
        <v>37</v>
      </c>
      <c r="E16" s="28">
        <v>1.2</v>
      </c>
      <c r="F16" s="31"/>
      <c r="G16" s="32"/>
      <c r="H16" s="33"/>
      <c r="I16" s="33"/>
      <c r="J16" s="33"/>
      <c r="K16" s="22" t="s">
        <v>20</v>
      </c>
      <c r="L16" s="23">
        <v>10</v>
      </c>
      <c r="M16" s="35">
        <v>5</v>
      </c>
      <c r="N16" s="29"/>
      <c r="O16" s="26">
        <f t="shared" si="0"/>
        <v>0</v>
      </c>
      <c r="P16" s="27"/>
    </row>
    <row r="17" spans="1:16" ht="30" customHeight="1" x14ac:dyDescent="0.25">
      <c r="A17" s="14">
        <v>13</v>
      </c>
      <c r="B17" s="37" t="s">
        <v>54</v>
      </c>
      <c r="C17" s="76" t="s">
        <v>81</v>
      </c>
      <c r="D17" s="30" t="s">
        <v>37</v>
      </c>
      <c r="E17" s="28">
        <v>0.8</v>
      </c>
      <c r="F17" s="20"/>
      <c r="G17" s="20"/>
      <c r="H17" s="21"/>
      <c r="I17" s="21"/>
      <c r="J17" s="21"/>
      <c r="K17" s="22" t="s">
        <v>38</v>
      </c>
      <c r="L17" s="23">
        <v>400</v>
      </c>
      <c r="M17" s="24" t="s">
        <v>42</v>
      </c>
      <c r="N17" s="29"/>
      <c r="O17" s="26">
        <f>L17*N17</f>
        <v>0</v>
      </c>
      <c r="P17" s="27"/>
    </row>
    <row r="18" spans="1:16" ht="30" customHeight="1" x14ac:dyDescent="0.25">
      <c r="A18" s="14">
        <v>14</v>
      </c>
      <c r="B18" s="36" t="s">
        <v>43</v>
      </c>
      <c r="C18" s="75" t="s">
        <v>70</v>
      </c>
      <c r="D18" s="30" t="s">
        <v>37</v>
      </c>
      <c r="E18" s="28">
        <v>0.9</v>
      </c>
      <c r="F18" s="31"/>
      <c r="G18" s="32"/>
      <c r="H18" s="33"/>
      <c r="I18" s="33"/>
      <c r="J18" s="33"/>
      <c r="K18" s="22" t="s">
        <v>20</v>
      </c>
      <c r="L18" s="23">
        <v>10</v>
      </c>
      <c r="M18" s="35">
        <v>5</v>
      </c>
      <c r="N18" s="29"/>
      <c r="O18" s="26">
        <f t="shared" ref="O18:O23" si="1">L18*N18</f>
        <v>0</v>
      </c>
      <c r="P18" s="27"/>
    </row>
    <row r="19" spans="1:16" ht="30" customHeight="1" x14ac:dyDescent="0.25">
      <c r="A19" s="14">
        <v>15</v>
      </c>
      <c r="B19" s="36" t="s">
        <v>44</v>
      </c>
      <c r="C19" s="16" t="s">
        <v>77</v>
      </c>
      <c r="D19" s="38" t="s">
        <v>23</v>
      </c>
      <c r="E19" s="28">
        <v>3</v>
      </c>
      <c r="F19" s="19"/>
      <c r="G19" s="32"/>
      <c r="H19" s="33"/>
      <c r="I19" s="33"/>
      <c r="J19" s="33"/>
      <c r="K19" s="34" t="s">
        <v>20</v>
      </c>
      <c r="L19" s="23">
        <v>7</v>
      </c>
      <c r="M19" s="35">
        <v>5</v>
      </c>
      <c r="N19" s="29"/>
      <c r="O19" s="26">
        <f t="shared" si="1"/>
        <v>0</v>
      </c>
      <c r="P19" s="27"/>
    </row>
    <row r="20" spans="1:16" ht="30" customHeight="1" x14ac:dyDescent="0.25">
      <c r="A20" s="14">
        <v>16</v>
      </c>
      <c r="B20" s="15" t="s">
        <v>45</v>
      </c>
      <c r="C20" s="16" t="s">
        <v>46</v>
      </c>
      <c r="D20" s="17" t="s">
        <v>23</v>
      </c>
      <c r="E20" s="28">
        <v>10</v>
      </c>
      <c r="F20" s="31"/>
      <c r="G20" s="20"/>
      <c r="H20" s="21"/>
      <c r="I20" s="21"/>
      <c r="J20" s="21"/>
      <c r="K20" s="22" t="s">
        <v>20</v>
      </c>
      <c r="L20" s="23">
        <v>7</v>
      </c>
      <c r="M20" s="24">
        <v>5</v>
      </c>
      <c r="N20" s="25"/>
      <c r="O20" s="26">
        <f t="shared" si="1"/>
        <v>0</v>
      </c>
      <c r="P20" s="27"/>
    </row>
    <row r="21" spans="1:16" ht="30" customHeight="1" x14ac:dyDescent="0.25">
      <c r="A21" s="14">
        <v>17</v>
      </c>
      <c r="B21" s="15" t="s">
        <v>47</v>
      </c>
      <c r="C21" s="16" t="s">
        <v>48</v>
      </c>
      <c r="D21" s="17" t="s">
        <v>19</v>
      </c>
      <c r="E21" s="28">
        <v>2</v>
      </c>
      <c r="F21" s="19"/>
      <c r="G21" s="20"/>
      <c r="H21" s="21"/>
      <c r="I21" s="21"/>
      <c r="J21" s="21"/>
      <c r="K21" s="22" t="s">
        <v>20</v>
      </c>
      <c r="L21" s="23">
        <v>7</v>
      </c>
      <c r="M21" s="24">
        <v>5</v>
      </c>
      <c r="N21" s="25"/>
      <c r="O21" s="26">
        <f t="shared" si="1"/>
        <v>0</v>
      </c>
      <c r="P21" s="27"/>
    </row>
    <row r="22" spans="1:16" ht="30" customHeight="1" x14ac:dyDescent="0.25">
      <c r="A22" s="14">
        <v>18</v>
      </c>
      <c r="B22" s="15" t="s">
        <v>49</v>
      </c>
      <c r="C22" s="39" t="s">
        <v>50</v>
      </c>
      <c r="D22" s="17" t="s">
        <v>23</v>
      </c>
      <c r="E22" s="28">
        <v>2</v>
      </c>
      <c r="F22" s="19"/>
      <c r="G22" s="20"/>
      <c r="H22" s="21"/>
      <c r="I22" s="21"/>
      <c r="J22" s="21"/>
      <c r="K22" s="22" t="s">
        <v>20</v>
      </c>
      <c r="L22" s="23">
        <v>7</v>
      </c>
      <c r="M22" s="24">
        <v>5</v>
      </c>
      <c r="N22" s="25"/>
      <c r="O22" s="26">
        <f t="shared" si="1"/>
        <v>0</v>
      </c>
      <c r="P22" s="27"/>
    </row>
    <row r="23" spans="1:16" ht="30" customHeight="1" x14ac:dyDescent="0.25">
      <c r="A23" s="14">
        <v>19</v>
      </c>
      <c r="B23" s="15" t="s">
        <v>51</v>
      </c>
      <c r="C23" s="39" t="s">
        <v>52</v>
      </c>
      <c r="D23" s="17" t="s">
        <v>23</v>
      </c>
      <c r="E23" s="28">
        <v>5</v>
      </c>
      <c r="F23" s="19"/>
      <c r="G23" s="20"/>
      <c r="H23" s="21"/>
      <c r="I23" s="21"/>
      <c r="J23" s="21"/>
      <c r="K23" s="22" t="s">
        <v>20</v>
      </c>
      <c r="L23" s="23">
        <v>7</v>
      </c>
      <c r="M23" s="24">
        <v>5</v>
      </c>
      <c r="N23" s="25"/>
      <c r="O23" s="26">
        <f t="shared" si="1"/>
        <v>0</v>
      </c>
      <c r="P23" s="27"/>
    </row>
    <row r="24" spans="1:16" ht="30" customHeight="1" x14ac:dyDescent="0.25">
      <c r="A24" s="40" t="s">
        <v>53</v>
      </c>
      <c r="B24" s="41"/>
      <c r="C24" s="42"/>
      <c r="D24" s="43"/>
      <c r="E24" s="40"/>
      <c r="F24" s="43"/>
      <c r="G24" s="44"/>
      <c r="H24" s="45">
        <f>SUBTOTAL(103,Tabulka128[Certifikace Q CZ, nebo ekvivalentní certifikace*])</f>
        <v>0</v>
      </c>
      <c r="I24" s="45">
        <f>SUBTOTAL(103,Tabulka128[Certifikace  Klasa, nebo ekvivalentní certifikace*])</f>
        <v>0</v>
      </c>
      <c r="J24" s="46">
        <f>SUBTOTAL(103,Tabulka128[Certifikace GLOBALG.A.P. nebo ekvivalentní certifikace*])</f>
        <v>0</v>
      </c>
      <c r="K24" s="40"/>
      <c r="L24" s="47"/>
      <c r="M24" s="40"/>
      <c r="N24" s="40"/>
      <c r="O24" s="48">
        <f>SUBTOTAL(109,Tabulka128[Cena celkem ****])</f>
        <v>0</v>
      </c>
      <c r="P24" s="49"/>
    </row>
    <row r="25" spans="1:16" ht="30" customHeight="1" x14ac:dyDescent="0.25">
      <c r="A25" s="77" t="s">
        <v>72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</row>
    <row r="26" spans="1:16" ht="30" customHeight="1" x14ac:dyDescent="0.25">
      <c r="A26" s="50" t="s">
        <v>4</v>
      </c>
      <c r="B26" s="51" t="s">
        <v>56</v>
      </c>
      <c r="C26" s="52" t="s">
        <v>5</v>
      </c>
      <c r="D26" s="53" t="s">
        <v>6</v>
      </c>
      <c r="E26" s="54" t="s">
        <v>57</v>
      </c>
      <c r="F26" s="55" t="s">
        <v>58</v>
      </c>
      <c r="G26" s="55" t="s">
        <v>59</v>
      </c>
      <c r="H26" s="56" t="s">
        <v>60</v>
      </c>
      <c r="I26" s="57" t="s">
        <v>61</v>
      </c>
    </row>
    <row r="27" spans="1:16" ht="30" customHeight="1" x14ac:dyDescent="0.25">
      <c r="A27" s="58">
        <v>1</v>
      </c>
      <c r="B27" s="59" t="s">
        <v>56</v>
      </c>
      <c r="C27" s="60"/>
      <c r="D27" s="61" t="s">
        <v>62</v>
      </c>
      <c r="E27" s="61"/>
      <c r="F27" s="61"/>
      <c r="G27" s="62"/>
      <c r="H27" s="63"/>
      <c r="I27" s="64"/>
    </row>
    <row r="28" spans="1:16" ht="30" customHeight="1" x14ac:dyDescent="0.25">
      <c r="A28" s="65" t="s">
        <v>53</v>
      </c>
      <c r="B28" s="65"/>
      <c r="C28" s="66"/>
      <c r="D28" s="67"/>
      <c r="E28" s="66"/>
      <c r="F28" s="66"/>
      <c r="G28" s="66"/>
      <c r="H28" s="66"/>
      <c r="I28" s="40">
        <f>SUBTOTAL(103,Tabulka5[Vpište ANO, jestli je výrobce/dodavatel certifikován])*20</f>
        <v>0</v>
      </c>
    </row>
    <row r="29" spans="1:16" ht="30" customHeight="1" x14ac:dyDescent="0.25">
      <c r="A29" s="50" t="s">
        <v>4</v>
      </c>
      <c r="B29" s="51" t="s">
        <v>56</v>
      </c>
      <c r="C29" s="52" t="s">
        <v>5</v>
      </c>
      <c r="D29" s="53" t="s">
        <v>6</v>
      </c>
      <c r="E29" s="54" t="s">
        <v>57</v>
      </c>
      <c r="F29" s="55" t="s">
        <v>58</v>
      </c>
      <c r="G29" s="55" t="s">
        <v>59</v>
      </c>
      <c r="H29" s="56" t="s">
        <v>60</v>
      </c>
      <c r="I29" s="57" t="s">
        <v>61</v>
      </c>
    </row>
    <row r="30" spans="1:16" ht="30" customHeight="1" x14ac:dyDescent="0.25">
      <c r="A30" s="58">
        <v>1</v>
      </c>
      <c r="B30" s="59" t="s">
        <v>56</v>
      </c>
      <c r="C30" s="60"/>
      <c r="D30" s="61" t="s">
        <v>63</v>
      </c>
      <c r="E30" s="61"/>
      <c r="F30" s="61"/>
      <c r="G30" s="62"/>
      <c r="H30" s="63"/>
      <c r="I30" s="64"/>
    </row>
    <row r="31" spans="1:16" ht="30" customHeight="1" x14ac:dyDescent="0.25">
      <c r="A31" s="65" t="s">
        <v>53</v>
      </c>
      <c r="B31" s="65"/>
      <c r="C31" s="66"/>
      <c r="D31" s="67"/>
      <c r="E31" s="66"/>
      <c r="F31" s="66"/>
      <c r="G31" s="66"/>
      <c r="H31" s="66"/>
      <c r="I31" s="40">
        <f>SUBTOTAL(103,Tabulka57[Vpište ANO, jestli je výrobce/dodavatel certifikován])*10</f>
        <v>0</v>
      </c>
    </row>
    <row r="32" spans="1:16" ht="30" customHeight="1" x14ac:dyDescent="0.25">
      <c r="A32" s="50" t="s">
        <v>4</v>
      </c>
      <c r="B32" s="51" t="s">
        <v>56</v>
      </c>
      <c r="C32" s="52" t="s">
        <v>5</v>
      </c>
      <c r="D32" s="53" t="s">
        <v>6</v>
      </c>
      <c r="E32" s="54" t="s">
        <v>57</v>
      </c>
      <c r="F32" s="55" t="s">
        <v>58</v>
      </c>
      <c r="G32" s="55" t="s">
        <v>59</v>
      </c>
      <c r="H32" s="56" t="s">
        <v>60</v>
      </c>
      <c r="I32" s="57" t="s">
        <v>61</v>
      </c>
    </row>
    <row r="33" spans="1:9" ht="30" customHeight="1" x14ac:dyDescent="0.25">
      <c r="A33" s="58">
        <v>1</v>
      </c>
      <c r="B33" s="59" t="s">
        <v>56</v>
      </c>
      <c r="C33" s="60"/>
      <c r="D33" s="61" t="s">
        <v>64</v>
      </c>
      <c r="E33" s="61"/>
      <c r="F33" s="61"/>
      <c r="G33" s="62"/>
      <c r="H33" s="63"/>
      <c r="I33" s="64"/>
    </row>
    <row r="34" spans="1:9" ht="30" customHeight="1" x14ac:dyDescent="0.25">
      <c r="A34" s="65" t="s">
        <v>53</v>
      </c>
      <c r="B34" s="65"/>
      <c r="C34" s="66"/>
      <c r="D34" s="67"/>
      <c r="E34" s="66"/>
      <c r="F34" s="66"/>
      <c r="G34" s="66"/>
      <c r="H34" s="66"/>
      <c r="I34" s="40">
        <f>SUBTOTAL(103,Tabulka58[Vpište ANO, jestli je výrobce/dodavatel certifikován])*5</f>
        <v>0</v>
      </c>
    </row>
    <row r="35" spans="1:9" ht="30" customHeight="1" x14ac:dyDescent="0.3">
      <c r="A35" s="73" t="s">
        <v>67</v>
      </c>
      <c r="B35" s="68"/>
      <c r="C35" s="68"/>
      <c r="D35" s="69"/>
      <c r="E35" s="68"/>
      <c r="F35" s="68"/>
      <c r="G35" s="68"/>
      <c r="H35" s="68"/>
      <c r="I35"/>
    </row>
    <row r="36" spans="1:9" ht="30" customHeight="1" x14ac:dyDescent="0.25">
      <c r="A36" s="78" t="s">
        <v>65</v>
      </c>
      <c r="B36" s="78"/>
      <c r="C36" s="78"/>
      <c r="D36" s="78"/>
      <c r="E36" s="78"/>
      <c r="F36" s="78"/>
      <c r="G36" s="78"/>
      <c r="H36" s="70">
        <f>+Tabulka128[[#Totals],[Cena celkem ****]]</f>
        <v>0</v>
      </c>
      <c r="I36" s="71"/>
    </row>
    <row r="37" spans="1:9" ht="30" customHeight="1" x14ac:dyDescent="0.25">
      <c r="A37" s="79" t="s">
        <v>66</v>
      </c>
      <c r="B37" s="80"/>
      <c r="C37" s="80"/>
      <c r="D37" s="80"/>
      <c r="E37" s="80"/>
      <c r="F37" s="80"/>
      <c r="G37" s="81"/>
      <c r="H37" s="72">
        <f>+Tabulka5[[#Totals],[Vpište ANO, jestli je výrobce/dodavatel certifikován]]+Tabulka57[[#Totals],[Vpište ANO, jestli je výrobce/dodavatel certifikován]]+Tabulka58[[#Totals],[Vpište ANO, jestli je výrobce/dodavatel certifikován]]+Tabulka128[[#Totals],[Certifikace Q CZ, nebo ekvivalentní certifikace*]]+Tabulka128[[#Totals],[Certifikace  Klasa, nebo ekvivalentní certifikace*]]+Tabulka128[[#Totals],[Certifikace GLOBALG.A.P. nebo ekvivalentní certifikace*]]</f>
        <v>0</v>
      </c>
      <c r="I37" s="71"/>
    </row>
    <row r="38" spans="1:9" ht="30" customHeight="1" x14ac:dyDescent="0.25"/>
    <row r="39" spans="1:9" ht="30" customHeight="1" x14ac:dyDescent="0.25"/>
    <row r="40" spans="1:9" ht="30" customHeight="1" x14ac:dyDescent="0.25"/>
    <row r="41" spans="1:9" ht="30" customHeight="1" x14ac:dyDescent="0.25"/>
    <row r="42" spans="1:9" ht="30" customHeight="1" x14ac:dyDescent="0.25"/>
    <row r="43" spans="1:9" ht="30" customHeight="1" x14ac:dyDescent="0.25"/>
    <row r="44" spans="1:9" ht="30" customHeight="1" x14ac:dyDescent="0.25"/>
    <row r="45" spans="1:9" ht="30" customHeight="1" x14ac:dyDescent="0.25"/>
    <row r="46" spans="1:9" ht="30" customHeight="1" x14ac:dyDescent="0.25"/>
    <row r="47" spans="1:9" ht="30" customHeight="1" x14ac:dyDescent="0.25"/>
    <row r="48" spans="1:9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22.5" customHeight="1" x14ac:dyDescent="0.25"/>
  </sheetData>
  <sheetProtection algorithmName="SHA-512" hashValue="9Wz7n5kOayL0Nft62mG74X3AWKdIOWJm6FoiKRb6++NBJPDNUJoUmxm3jmVACkmwDL3lVz8NSZ7wcOPZ83fkBw==" saltValue="eZGYT8JEWdfbTv9VILsUfQ==" spinCount="100000" sheet="1" objects="1" scenarios="1"/>
  <mergeCells count="3">
    <mergeCell ref="A25:N25"/>
    <mergeCell ref="A36:G36"/>
    <mergeCell ref="A37:G37"/>
  </mergeCells>
  <pageMargins left="0.7" right="0.7" top="0.78740157499999996" bottom="0.78740157499999996" header="0.3" footer="0.3"/>
  <pageSetup paperSize="9" orientation="portrait" r:id="rId1"/>
  <legacy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2024-01-08T10:58:58Z</dcterms:created>
  <dcterms:modified xsi:type="dcterms:W3CDTF">2024-01-10T07:36:59Z</dcterms:modified>
</cp:coreProperties>
</file>