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<sst xmlns="http://schemas.openxmlformats.org/spreadsheetml/2006/main" count="231" uniqueCount="144">
  <si>
    <t>Položka</t>
  </si>
  <si>
    <t>Výrobek / Parametr</t>
  </si>
  <si>
    <t>Požadované parametry</t>
  </si>
  <si>
    <t>Označení výrobku
Zde uveďte výrobce, název a typ výrobku</t>
  </si>
  <si>
    <t>Má nabízený produkt tuto vlastnost/splňuje požadavek</t>
  </si>
  <si>
    <t xml:space="preserve">
Zde uveďte případné poznámky</t>
  </si>
  <si>
    <t>Počet kusů</t>
  </si>
  <si>
    <t>Cena bez DPH spolu</t>
  </si>
  <si>
    <t>ano</t>
  </si>
  <si>
    <t>Cena celkem bez DPH:</t>
  </si>
  <si>
    <t>min 4</t>
  </si>
  <si>
    <t xml:space="preserve">Účastník zadávacího řízení je povinen vyplnit všechna žlutě vyznačená pole. </t>
  </si>
  <si>
    <t>Účastník zadávacího řízení do předloženého rozpočtu u údajů, kde je minimální hodnota stanovena na ANO, doplní ANO-NE, podle vlastností a funkcí nabízeného zařízení (hodnota NE může znamenat nesplnění požadované vlastnosti výrobku a nesplnění zadávacích podmínek).</t>
  </si>
  <si>
    <t>* - povolená tolerance do 5%</t>
  </si>
  <si>
    <t>Demontáž původního kusu a jeho ekologická likvidace</t>
  </si>
  <si>
    <t>Příslušenství:</t>
  </si>
  <si>
    <t>Včetně zaškolení obsluhy na všech místech dodání</t>
  </si>
  <si>
    <t>Záruční doba min 36 měsíců (včetně dílů a dojezdu)</t>
  </si>
  <si>
    <t xml:space="preserve">Užitný objem </t>
  </si>
  <si>
    <t>min 150l</t>
  </si>
  <si>
    <t xml:space="preserve">Příkon </t>
  </si>
  <si>
    <t>Nastavitelný podstavec s plastovými nožkami</t>
  </si>
  <si>
    <t xml:space="preserve">Minimální teplotní rozsah  </t>
  </si>
  <si>
    <t>Vaření v tlaku</t>
  </si>
  <si>
    <t>Tlak</t>
  </si>
  <si>
    <t>max 300 bar</t>
  </si>
  <si>
    <t>max 1400x900x1100</t>
  </si>
  <si>
    <t xml:space="preserve">Rozměr </t>
  </si>
  <si>
    <t>Dotyková teplota obložení nádob</t>
  </si>
  <si>
    <t>max 73°C</t>
  </si>
  <si>
    <t>Sendvičové dno pánve</t>
  </si>
  <si>
    <t>Síla dna</t>
  </si>
  <si>
    <t>max 15mm</t>
  </si>
  <si>
    <t>Varné režimy</t>
  </si>
  <si>
    <t>vaření, pečení, fritování</t>
  </si>
  <si>
    <t>Paměť varných programů</t>
  </si>
  <si>
    <t>ano, min 500</t>
  </si>
  <si>
    <t>Vaření ve varné nádobě, nebo v koších</t>
  </si>
  <si>
    <t>Vpichová sonda</t>
  </si>
  <si>
    <t>Počet bodů na sonde</t>
  </si>
  <si>
    <t>min 3</t>
  </si>
  <si>
    <t>Elektricky sklopná vana</t>
  </si>
  <si>
    <t>Elektricky sklopné víko</t>
  </si>
  <si>
    <t>Elektrický zdvih varných košů</t>
  </si>
  <si>
    <t>Multifunkční varné zařízení</t>
  </si>
  <si>
    <t>Integrovaná ruční sprcha s automatickým navíjením a funkcí rozprašování vodního paprsku</t>
  </si>
  <si>
    <t>Integrovaná zásuvka 230V</t>
  </si>
  <si>
    <t>min 2,1kW</t>
  </si>
  <si>
    <t>Automatické napouštění vody s přesností na 1 litr</t>
  </si>
  <si>
    <t>Ovládání dotykovou obrazouvkou</t>
  </si>
  <si>
    <t>Integrované zamykání dispeje</t>
  </si>
  <si>
    <t>Vypouštění odpadní vody z varných procedur přímo vestavěným odtokem v pánvi bez sklápění varné nádoby</t>
  </si>
  <si>
    <t>Rychlost náhřevu varné plochy z běžné teploty okolo na 200°C</t>
  </si>
  <si>
    <t>Konektivita WIFI, USB, Ethernet</t>
  </si>
  <si>
    <t>Schválený varný systém bez dozoru</t>
  </si>
  <si>
    <t>Energetická účinnost dle normy</t>
  </si>
  <si>
    <t>DIN 18873**</t>
  </si>
  <si>
    <t>Ochrana proti tryskající vodě</t>
  </si>
  <si>
    <t>Síto</t>
  </si>
  <si>
    <t>Varné koše</t>
  </si>
  <si>
    <t>Příslušenství pro zdvih košů</t>
  </si>
  <si>
    <t>Vložky / vložka na dno varné nádoby pokrývající celou plochu dna</t>
  </si>
  <si>
    <t>Čistící houba na čištění připálenin</t>
  </si>
  <si>
    <t>Špachtle pro manipulaci s pokrmy v pánvi</t>
  </si>
  <si>
    <t>min 4 školení po domluvě s provozem</t>
  </si>
  <si>
    <t>30°C - 250°C</t>
  </si>
  <si>
    <t>Elektrický konvektomat 20GN1/1</t>
  </si>
  <si>
    <t>min 20GN 1/1</t>
  </si>
  <si>
    <t>max 900x1900x920</t>
  </si>
  <si>
    <t>Podélný zásuv</t>
  </si>
  <si>
    <t>Vhodný pro gastronádoby</t>
  </si>
  <si>
    <t>min 1/1, 1/2, 1/3, 2/3, 2/8</t>
  </si>
  <si>
    <t>Rozteč</t>
  </si>
  <si>
    <t>Vyvýječ páry boiler</t>
  </si>
  <si>
    <t>Počet obousměrných ventilátorů</t>
  </si>
  <si>
    <t>Počet bodů na sondě</t>
  </si>
  <si>
    <t>Regulace klimatu s měřením, nastavením a regulací vlhkosti s přesností na 1%</t>
  </si>
  <si>
    <t>Automatické mytí varného prostoru</t>
  </si>
  <si>
    <t>Bezfosfátová ekologická chemie na mytí a odvápnění boileru</t>
  </si>
  <si>
    <t>Ovládání dotykovou obrazovkou</t>
  </si>
  <si>
    <t>Počet skel v dvířkách</t>
  </si>
  <si>
    <t>Led osvětlení prostoru</t>
  </si>
  <si>
    <t>Schválení na provoz bez dozoru</t>
  </si>
  <si>
    <t>Integrované  wifi na zaznamenávání HACCP</t>
  </si>
  <si>
    <t>Možnosti programování</t>
  </si>
  <si>
    <t>Počet programů</t>
  </si>
  <si>
    <t>min 1000 s min 20 kroky</t>
  </si>
  <si>
    <t>Počet vozíků</t>
  </si>
  <si>
    <t>min 2</t>
  </si>
  <si>
    <t>Doprava a montáž na místo realizace</t>
  </si>
  <si>
    <t>DPH</t>
  </si>
  <si>
    <t>Cena celkem bez DPH</t>
  </si>
  <si>
    <t>3ks</t>
  </si>
  <si>
    <t>Kvalitativní hodnocení</t>
  </si>
  <si>
    <t>Certifikace</t>
  </si>
  <si>
    <t>Počet bodů</t>
  </si>
  <si>
    <t>Rychlost dodávky a montáže</t>
  </si>
  <si>
    <t>400V/34kW/63A*</t>
  </si>
  <si>
    <t>min 37kW*</t>
  </si>
  <si>
    <t>* Může být i pro rok 2023 v případě, že do doby dodávky a  instalace dodavatel doplní a předloží tyto certifikáty i pro rok 2024. Maximální počet možných bodů je 15.</t>
  </si>
  <si>
    <t>Seznam poddovatelů</t>
  </si>
  <si>
    <t>Část zakázky, kterou bude poddodavatel plnit</t>
  </si>
  <si>
    <t>DIN 18866**</t>
  </si>
  <si>
    <r>
      <t xml:space="preserve">Certifikace </t>
    </r>
    <r>
      <rPr>
        <b/>
        <i/>
        <sz val="11"/>
        <color theme="1"/>
        <rFont val="Calibri"/>
        <family val="2"/>
        <scheme val="minor"/>
      </rPr>
      <t>prodejní</t>
    </r>
    <r>
      <rPr>
        <sz val="11"/>
        <color theme="1"/>
        <rFont val="Calibri"/>
        <family val="2"/>
        <scheme val="minor"/>
      </rPr>
      <t xml:space="preserve"> od výrobce zařízení multifunkčních pánví na vaření bez dozoru pro rok  2024*</t>
    </r>
  </si>
  <si>
    <r>
      <t>Certifikace</t>
    </r>
    <r>
      <rPr>
        <b/>
        <i/>
        <sz val="11"/>
        <color theme="1"/>
        <rFont val="Calibri"/>
        <family val="2"/>
        <scheme val="minor"/>
      </rPr>
      <t xml:space="preserve"> servisní </t>
    </r>
    <r>
      <rPr>
        <sz val="11"/>
        <color theme="1"/>
        <rFont val="Calibri"/>
        <family val="2"/>
        <scheme val="minor"/>
      </rPr>
      <t>od výrobce zařízení multifunkčních pánví na vaření bez dozoru pro rok  2024*</t>
    </r>
  </si>
  <si>
    <r>
      <t xml:space="preserve">Certifikace na </t>
    </r>
    <r>
      <rPr>
        <b/>
        <i/>
        <sz val="11"/>
        <color theme="1"/>
        <rFont val="Calibri"/>
        <family val="2"/>
        <scheme val="minor"/>
      </rPr>
      <t>zaškolení obsluhy</t>
    </r>
    <r>
      <rPr>
        <sz val="11"/>
        <color theme="1"/>
        <rFont val="Calibri"/>
        <family val="2"/>
        <scheme val="minor"/>
      </rPr>
      <t xml:space="preserve"> od výrobce zařízení multifunkčních pánví na vaření bez dozoru pro rok  2024*</t>
    </r>
  </si>
  <si>
    <t>max 10 minut</t>
  </si>
  <si>
    <t>** - nebo ekvivalentní norma/řešení</t>
  </si>
  <si>
    <t>Kompletní hygienické uzavření varného prostoru víkem bez otvorů**</t>
  </si>
  <si>
    <t>min 63mm</t>
  </si>
  <si>
    <t>Certifikace technologie</t>
  </si>
  <si>
    <t>Energy Star</t>
  </si>
  <si>
    <t>Energy Eficient</t>
  </si>
  <si>
    <t>Příkon (stanoveno dle možností provozu)</t>
  </si>
  <si>
    <t>Rozměr (stanoveno dle možností provozu)</t>
  </si>
  <si>
    <r>
      <t xml:space="preserve">Certifikace </t>
    </r>
    <r>
      <rPr>
        <b/>
        <i/>
        <sz val="11"/>
        <color theme="1"/>
        <rFont val="Calibri"/>
        <family val="2"/>
        <scheme val="minor"/>
      </rPr>
      <t>prodejní</t>
    </r>
    <r>
      <rPr>
        <sz val="11"/>
        <color theme="1"/>
        <rFont val="Calibri"/>
        <family val="2"/>
        <scheme val="minor"/>
      </rPr>
      <t xml:space="preserve"> od výrobce zařízení konvektomatů na vaření bez dozoru pro rok  2024*</t>
    </r>
  </si>
  <si>
    <r>
      <t>Certifikace</t>
    </r>
    <r>
      <rPr>
        <b/>
        <i/>
        <sz val="11"/>
        <color theme="1"/>
        <rFont val="Calibri"/>
        <family val="2"/>
        <scheme val="minor"/>
      </rPr>
      <t xml:space="preserve"> servisní </t>
    </r>
    <r>
      <rPr>
        <sz val="11"/>
        <color theme="1"/>
        <rFont val="Calibri"/>
        <family val="2"/>
        <scheme val="minor"/>
      </rPr>
      <t>od výrobce zařízení konvektomatů na vaření bez dozoru pro rok  2024*</t>
    </r>
  </si>
  <si>
    <r>
      <t xml:space="preserve">Certifikace na </t>
    </r>
    <r>
      <rPr>
        <b/>
        <i/>
        <sz val="11"/>
        <color theme="1"/>
        <rFont val="Calibri"/>
        <family val="2"/>
        <scheme val="minor"/>
      </rPr>
      <t>zaškolení obsluhy</t>
    </r>
    <r>
      <rPr>
        <sz val="11"/>
        <color theme="1"/>
        <rFont val="Calibri"/>
        <family val="2"/>
        <scheme val="minor"/>
      </rPr>
      <t xml:space="preserve"> od výrobce zařízení konvektomatů na vaření bez dozoru pro rok  2024*</t>
    </r>
  </si>
  <si>
    <t>Kvalitativní kritéria konvektomat</t>
  </si>
  <si>
    <t>Vepište počet ventilátorů, kterými disponuje Vámi nabízená technologie, minimální požadovaný počet ventilátorů je 2</t>
  </si>
  <si>
    <t>Počet bodů spolu za konvektomat</t>
  </si>
  <si>
    <t>Vepište počet minut, za které technologie dosáhne náhřev varné plochy z běžné teploty na 200°C, maximálně povolená časová délka je 10 minut, roshah pro čísla je tedy 1-10</t>
  </si>
  <si>
    <t>Počet bodů spolu za termín dodání a instalace multifunkční pánev</t>
  </si>
  <si>
    <t>Rychlost dodávky a instalace</t>
  </si>
  <si>
    <t>Počet bodů spolu za termín dodání a instalace konvektomat</t>
  </si>
  <si>
    <t>Počet bodů celkem kvalitativní hodnocení za obě technologie</t>
  </si>
  <si>
    <t>Počet bodů celkem za rychlost dodávky a instalaci za obě technologie</t>
  </si>
  <si>
    <t>Počet kvalitatovních bodů spolu za multifunkční pánev</t>
  </si>
  <si>
    <t>Počet bodů na vpichové sondě, požadované minimálně 4 body</t>
  </si>
  <si>
    <t xml:space="preserve">Kvalitativní hodnocení </t>
  </si>
  <si>
    <t>Kvalitativní kritéria pánve**</t>
  </si>
  <si>
    <t>Certifikace**</t>
  </si>
  <si>
    <t>Certifikace technologie*</t>
  </si>
  <si>
    <t>Bezúdržbový systém odlučování tuků bez přídavného tukového filtru**</t>
  </si>
  <si>
    <t>** za každý certifikát bude přiděleno 5 bodů, certifikáty je potřebné doručit s nabídkou</t>
  </si>
  <si>
    <t>* Za každou certifikaci se přiděluje 20 bodů. Vpište ANO do toho políčka, kde je vepsaná odpivídající certifikace, certifikát ve formátu PDF, nebo link, je potřebné doručit s nabídkou</t>
  </si>
  <si>
    <t>*Dodací lhůta stanovená dodavatelem je maximálně 30 pracovních dnů od nabytí účinnosti smlouvy a to je den podepsání poslední smluvní stranou. Za každý jeden den zkrácení dodací lhůty bude přidělen 0,5 bodu. Minimální povolený počet dnů na dodání a montáž je 10 pracovních dní. Maximálně je tedy možné dosáhnout v tomto kritériu počet bodů 10. Mneší počet dnů jako 10 nebude brán v úvahu.</t>
  </si>
  <si>
    <t>Vepište nabízenou dodací lhůtu pro multifunkční pánev včetně dopravy a montáže*</t>
  </si>
  <si>
    <t>Vepište ANO, jestli jste držitelem uvedené certifikace*</t>
  </si>
  <si>
    <t>Vepište ANO, jestli je technologie certifikována*</t>
  </si>
  <si>
    <t>Možnost rozdělení na části, jestli ano, vpište počet částí, na kolik je možné pánev rozdělit. Jestli není možné pánev rozdělit na více částí, nechte políčko volné</t>
  </si>
  <si>
    <t>Vepište číslo do žlutého pole*</t>
  </si>
  <si>
    <t>* Za každý bod v kvalitativních kritériích bude přiděleno 5 bodů.</t>
  </si>
  <si>
    <t>Vpište číslo (rozsah 10-30)*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</si>
</sst>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4" fontId="2" fillId="0" borderId="0" xfId="2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2" xfId="2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Fill="1" applyBorder="1" applyAlignment="1">
      <alignment horizontal="left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/>
    </xf>
    <xf numFmtId="44" fontId="2" fillId="2" borderId="8" xfId="2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ill="1" applyBorder="1"/>
    <xf numFmtId="0" fontId="0" fillId="0" borderId="3" xfId="0" applyFill="1" applyBorder="1" applyProtection="1">
      <protection locked="0"/>
    </xf>
    <xf numFmtId="0" fontId="0" fillId="0" borderId="3" xfId="0" applyFill="1" applyBorder="1"/>
    <xf numFmtId="0" fontId="2" fillId="2" borderId="4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3" xfId="0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2" fillId="0" borderId="3" xfId="0" applyFont="1" applyBorder="1"/>
    <xf numFmtId="0" fontId="0" fillId="0" borderId="12" xfId="0" applyFill="1" applyBorder="1"/>
    <xf numFmtId="0" fontId="0" fillId="0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 applyProtection="1">
      <alignment horizontal="left"/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5" fillId="2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 vertical="center"/>
    </xf>
    <xf numFmtId="0" fontId="6" fillId="5" borderId="15" xfId="0" applyFont="1" applyFill="1" applyBorder="1"/>
    <xf numFmtId="0" fontId="6" fillId="5" borderId="16" xfId="0" applyFont="1" applyFill="1" applyBorder="1"/>
    <xf numFmtId="0" fontId="6" fillId="5" borderId="16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7" xfId="0" applyFont="1" applyFill="1" applyBorder="1"/>
    <xf numFmtId="0" fontId="6" fillId="5" borderId="7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6" borderId="0" xfId="0" applyFont="1" applyFill="1" applyBorder="1" applyAlignment="1">
      <alignment vertical="top"/>
    </xf>
    <xf numFmtId="0" fontId="0" fillId="6" borderId="0" xfId="0" applyFill="1"/>
    <xf numFmtId="0" fontId="2" fillId="6" borderId="0" xfId="0" applyFont="1" applyFill="1" applyAlignment="1">
      <alignment vertical="center"/>
    </xf>
    <xf numFmtId="0" fontId="2" fillId="7" borderId="3" xfId="0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/>
    </xf>
    <xf numFmtId="9" fontId="5" fillId="3" borderId="6" xfId="2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/>
    </xf>
    <xf numFmtId="0" fontId="6" fillId="5" borderId="17" xfId="0" applyFont="1" applyFill="1" applyBorder="1"/>
    <xf numFmtId="0" fontId="6" fillId="5" borderId="18" xfId="0" applyFont="1" applyFill="1" applyBorder="1"/>
    <xf numFmtId="0" fontId="6" fillId="5" borderId="18" xfId="0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9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2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/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6" borderId="16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9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6" fillId="5" borderId="1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left"/>
      <protection locked="0"/>
    </xf>
    <xf numFmtId="0" fontId="6" fillId="5" borderId="2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/>
    </xf>
    <xf numFmtId="0" fontId="6" fillId="5" borderId="24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6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</font>
      <fill>
        <patternFill patternType="none"/>
      </fill>
      <alignment horizontal="center" vertical="bottom" textRotation="0" wrapText="1" shrinkToFit="1" readingOrder="0"/>
      <protection hidden="1" locked="0"/>
    </dxf>
    <dxf>
      <fill>
        <patternFill patternType="none"/>
      </fill>
      <protection hidden="1" locked="0"/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ill>
        <patternFill patternType="none"/>
      </fill>
      <protection hidden="1" locked="0"/>
    </dxf>
    <dxf>
      <protection hidden="1" locked="0"/>
    </dxf>
    <dxf>
      <fill>
        <patternFill patternType="solid">
          <bgColor rgb="FFFFFF00"/>
        </patternFill>
      </fill>
      <protection hidden="1" locked="0"/>
    </dxf>
    <dxf>
      <fill>
        <patternFill patternType="none"/>
      </fill>
      <protection hidden="1" locked="0"/>
    </dxf>
    <dxf>
      <protection hidden="1" locked="0"/>
    </dxf>
    <dxf>
      <protection hidden="1" locked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ill>
        <patternFill patternType="solid">
          <bgColor rgb="FFFFFF00"/>
        </patternFill>
      </fill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ulka6" displayName="Tabulka6" ref="G115:G119" totalsRowCount="1" headerRowDxfId="28" dataDxfId="63" totalsRowDxfId="61" tableBorderDxfId="62" totalsRowBorderDxfId="60">
  <autoFilter ref="G115:G118"/>
  <tableColumns count="1">
    <tableColumn id="1" name="Vepište ANO, jestli jste držitelem uvedené certifikace*" dataDxfId="32" totalsRowFunction="custom" totalsRowDxfId="10">
      <totalsRowFormula>SUBTOTAL(103,Tabulka6[Vepište ANO, jestli jste držitelem uvedené certifikace*])*5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62" displayName="Tabulka62" ref="G50:G54" totalsRowCount="1" headerRowDxfId="29" dataDxfId="59" totalsRowDxfId="57" tableBorderDxfId="58" totalsRowBorderDxfId="56">
  <autoFilter ref="G50:G53"/>
  <tableColumns count="1">
    <tableColumn id="1" name="Vepište ANO, jestli jste držitelem uvedené certifikace*" dataDxfId="35" totalsRowFunction="custom" totalsRowDxfId="12">
      <totalsRowFormula>SUBTOTAL(103,Tabulka62[Vepište ANO, jestli jste držitelem uvedené certifikace*])*5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ulka623" displayName="Tabulka623" ref="G58:G61" totalsRowCount="1" headerRowDxfId="55" dataDxfId="54" totalsRowDxfId="52" tableBorderDxfId="53" totalsRowBorderDxfId="51">
  <autoFilter ref="G58:G60"/>
  <tableColumns count="1">
    <tableColumn id="1" name="Vepište číslo do žlutého pole*" dataDxfId="50" totalsRowFunction="custom" totalsRowDxfId="8">
      <totalsRowFormula>SUBTOTAL(109,Tabulka623[Vepište číslo do žlutého pole*])*5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ulka74" displayName="Tabulka74" ref="G73:G75" totalsRowCount="1" headerRowDxfId="49" dataDxfId="48" totalsRowDxfId="46" tableBorderDxfId="47" totalsRowBorderDxfId="45">
  <autoFilter ref="G73:G74"/>
  <tableColumns count="1">
    <tableColumn id="1" name="Počet bodů" dataDxfId="33" totalsRowFunction="custom" totalsRowDxfId="36">
      <calculatedColumnFormula>+E74-F74</calculatedColumnFormula>
      <totalsRowFormula>SUBTOTAL(109,Tabulka74[Počet bodů])*0.5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ulka625" displayName="Tabulka625" ref="G64:G67" totalsRowCount="1" headerRowDxfId="26" dataDxfId="44" totalsRowDxfId="42" tableBorderDxfId="43" totalsRowBorderDxfId="41">
  <autoFilter ref="G64:G66"/>
  <tableColumns count="1">
    <tableColumn id="1" name="Vepište ANO, jestli je technologie certifikována*" dataDxfId="34" totalsRowFunction="custom" totalsRowDxfId="11">
      <totalsRowFormula>SUBTOTAL(103,Tabulka625[Vepište ANO, jestli je technologie certifikována*])*20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ulka6236" displayName="Tabulka6236" ref="G123:G126" totalsRowCount="1" headerRowDxfId="25" dataDxfId="20" totalsRowDxfId="24" tableBorderDxfId="23" totalsRowBorderDxfId="22">
  <autoFilter ref="G123:G125"/>
  <tableColumns count="1">
    <tableColumn id="1" name="Počet bodů" dataDxfId="21" totalsRowFunction="custom" totalsRowDxfId="19">
      <calculatedColumnFormula>+F124-E124</calculatedColumnFormula>
      <totalsRowFormula>SUBTOTAL(109,Tabulka6236[Počet bodů])*5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ulka6259" displayName="Tabulka6259" ref="G129:G132" totalsRowCount="1" headerRowDxfId="27" dataDxfId="40" totalsRowDxfId="38" tableBorderDxfId="39" totalsRowBorderDxfId="37">
  <autoFilter ref="G129:G131"/>
  <tableColumns count="1">
    <tableColumn id="1" name="Vepište ANO, jestli je technologie certifikována*" dataDxfId="31" totalsRowFunction="custom" totalsRowDxfId="9">
      <totalsRowFormula>SUBTOTAL(103,Tabulka6259[Vepište ANO, jestli je technologie certifikována*])*20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ulka7410" displayName="Tabulka7410" ref="G138:G140" totalsRowCount="1" headerRowDxfId="14" dataDxfId="18" totalsRowDxfId="17" tableBorderDxfId="16" totalsRowBorderDxfId="15">
  <autoFilter ref="G138:G139"/>
  <tableColumns count="1">
    <tableColumn id="1" name="Počet bodů" dataDxfId="30" totalsRowFunction="custom" totalsRowDxfId="13">
      <calculatedColumnFormula>+E139-F139</calculatedColumnFormula>
      <totalsRowFormula>SUBTOTAL(109,Tabulka7410[Počet bodů])*0.5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9"/>
  <sheetViews>
    <sheetView showGridLines="0" tabSelected="1" zoomScale="85" zoomScaleNormal="85" workbookViewId="0" topLeftCell="A50">
      <selection activeCell="F74" sqref="F74"/>
    </sheetView>
  </sheetViews>
  <sheetFormatPr defaultColWidth="9.140625" defaultRowHeight="15"/>
  <cols>
    <col min="1" max="1" width="6.57421875" style="1" customWidth="1"/>
    <col min="2" max="2" width="27.00390625" style="0" customWidth="1"/>
    <col min="3" max="3" width="103.140625" style="0" customWidth="1"/>
    <col min="4" max="4" width="35.7109375" style="0" customWidth="1"/>
    <col min="5" max="5" width="26.421875" style="2" customWidth="1"/>
    <col min="6" max="6" width="27.00390625" style="0" customWidth="1"/>
    <col min="7" max="7" width="58.8515625" style="0" customWidth="1"/>
    <col min="8" max="8" width="8.421875" style="3" customWidth="1"/>
    <col min="9" max="9" width="23.28125" style="4" customWidth="1"/>
    <col min="10" max="10" width="19.8515625" style="5" customWidth="1"/>
    <col min="11" max="11" width="14.140625" style="6" bestFit="1" customWidth="1"/>
  </cols>
  <sheetData>
    <row r="1" spans="2:3" ht="15.75" thickBot="1">
      <c r="B1" s="5"/>
      <c r="C1" s="3"/>
    </row>
    <row r="2" spans="1:9" ht="45.75" thickBot="1">
      <c r="A2" s="16">
        <v>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</row>
    <row r="3" spans="2:7" ht="15">
      <c r="B3" s="84" t="s">
        <v>44</v>
      </c>
      <c r="C3" s="30" t="s">
        <v>18</v>
      </c>
      <c r="D3" s="10" t="s">
        <v>19</v>
      </c>
      <c r="E3" s="85"/>
      <c r="F3" s="11"/>
      <c r="G3" s="12"/>
    </row>
    <row r="4" spans="2:7" ht="15">
      <c r="B4" s="84"/>
      <c r="C4" s="30" t="s">
        <v>21</v>
      </c>
      <c r="D4" s="10" t="s">
        <v>8</v>
      </c>
      <c r="E4" s="86"/>
      <c r="F4" s="11"/>
      <c r="G4" s="12"/>
    </row>
    <row r="5" spans="2:7" ht="15">
      <c r="B5" s="84"/>
      <c r="C5" s="19" t="s">
        <v>22</v>
      </c>
      <c r="D5" s="17" t="s">
        <v>65</v>
      </c>
      <c r="E5" s="86"/>
      <c r="F5" s="11"/>
      <c r="G5" s="12"/>
    </row>
    <row r="6" spans="2:7" ht="15">
      <c r="B6" s="84"/>
      <c r="C6" s="30" t="s">
        <v>23</v>
      </c>
      <c r="D6" s="10" t="s">
        <v>8</v>
      </c>
      <c r="E6" s="86"/>
      <c r="F6" s="11"/>
      <c r="G6" s="12"/>
    </row>
    <row r="7" spans="2:7" ht="15">
      <c r="B7" s="84"/>
      <c r="C7" s="19" t="s">
        <v>24</v>
      </c>
      <c r="D7" s="17" t="s">
        <v>25</v>
      </c>
      <c r="E7" s="86"/>
      <c r="F7" s="11"/>
      <c r="G7" s="12"/>
    </row>
    <row r="8" spans="2:7" ht="15">
      <c r="B8" s="84"/>
      <c r="C8" s="19" t="s">
        <v>27</v>
      </c>
      <c r="D8" s="17" t="s">
        <v>26</v>
      </c>
      <c r="E8" s="86"/>
      <c r="F8" s="11"/>
      <c r="G8" s="18"/>
    </row>
    <row r="9" spans="2:7" ht="15">
      <c r="B9" s="84"/>
      <c r="C9" s="30" t="s">
        <v>113</v>
      </c>
      <c r="D9" s="10" t="s">
        <v>97</v>
      </c>
      <c r="E9" s="86"/>
      <c r="F9" s="11"/>
      <c r="G9" s="18"/>
    </row>
    <row r="10" spans="2:7" ht="15">
      <c r="B10" s="84"/>
      <c r="C10" s="9" t="s">
        <v>28</v>
      </c>
      <c r="D10" t="s">
        <v>29</v>
      </c>
      <c r="E10" s="86"/>
      <c r="F10" s="11"/>
      <c r="G10" s="18"/>
    </row>
    <row r="11" spans="2:7" ht="15">
      <c r="B11" s="84"/>
      <c r="C11" s="27" t="s">
        <v>30</v>
      </c>
      <c r="D11" s="17" t="s">
        <v>8</v>
      </c>
      <c r="E11" s="86"/>
      <c r="F11" s="11"/>
      <c r="G11" s="18"/>
    </row>
    <row r="12" spans="2:7" ht="15">
      <c r="B12" s="84"/>
      <c r="C12" s="27" t="s">
        <v>31</v>
      </c>
      <c r="D12" s="17" t="s">
        <v>32</v>
      </c>
      <c r="E12" s="86"/>
      <c r="F12" s="11"/>
      <c r="G12" s="18"/>
    </row>
    <row r="13" spans="2:7" ht="15">
      <c r="B13" s="84"/>
      <c r="C13" s="9" t="s">
        <v>33</v>
      </c>
      <c r="D13" s="17" t="s">
        <v>34</v>
      </c>
      <c r="E13" s="86"/>
      <c r="F13" s="11"/>
      <c r="G13" s="18"/>
    </row>
    <row r="14" spans="2:7" ht="15">
      <c r="B14" s="84"/>
      <c r="C14" s="26" t="s">
        <v>35</v>
      </c>
      <c r="D14" s="17" t="s">
        <v>36</v>
      </c>
      <c r="E14" s="86"/>
      <c r="F14" s="11"/>
      <c r="G14" s="18"/>
    </row>
    <row r="15" spans="2:7" ht="15">
      <c r="B15" s="84"/>
      <c r="C15" s="9" t="s">
        <v>37</v>
      </c>
      <c r="D15" s="17" t="s">
        <v>8</v>
      </c>
      <c r="E15" s="86"/>
      <c r="F15" s="11"/>
      <c r="G15" s="18"/>
    </row>
    <row r="16" spans="2:7" ht="15">
      <c r="B16" s="84"/>
      <c r="C16" s="9" t="s">
        <v>38</v>
      </c>
      <c r="D16" s="17" t="s">
        <v>8</v>
      </c>
      <c r="E16" s="86"/>
      <c r="F16" s="11"/>
      <c r="G16" s="18"/>
    </row>
    <row r="17" spans="2:7" ht="15">
      <c r="B17" s="84"/>
      <c r="C17" s="26" t="s">
        <v>39</v>
      </c>
      <c r="D17" s="17" t="s">
        <v>40</v>
      </c>
      <c r="E17" s="86"/>
      <c r="F17" s="11"/>
      <c r="G17" s="18"/>
    </row>
    <row r="18" spans="2:7" ht="15">
      <c r="B18" s="84"/>
      <c r="C18" s="26" t="s">
        <v>41</v>
      </c>
      <c r="D18" s="17" t="s">
        <v>8</v>
      </c>
      <c r="E18" s="86"/>
      <c r="F18" s="11"/>
      <c r="G18" s="18"/>
    </row>
    <row r="19" spans="2:7" ht="15">
      <c r="B19" s="84"/>
      <c r="C19" s="19" t="s">
        <v>42</v>
      </c>
      <c r="D19" s="17" t="s">
        <v>8</v>
      </c>
      <c r="E19" s="86"/>
      <c r="F19" s="11"/>
      <c r="G19" s="18"/>
    </row>
    <row r="20" spans="2:7" ht="15">
      <c r="B20" s="84"/>
      <c r="C20" s="19" t="s">
        <v>108</v>
      </c>
      <c r="D20" s="17" t="s">
        <v>8</v>
      </c>
      <c r="E20" s="86"/>
      <c r="F20" s="11"/>
      <c r="G20" s="18"/>
    </row>
    <row r="21" spans="2:7" ht="15">
      <c r="B21" s="84"/>
      <c r="C21" s="19" t="s">
        <v>43</v>
      </c>
      <c r="D21" s="17" t="s">
        <v>8</v>
      </c>
      <c r="E21" s="86"/>
      <c r="F21" s="11"/>
      <c r="G21" s="18"/>
    </row>
    <row r="22" spans="2:7" ht="15">
      <c r="B22" s="84"/>
      <c r="C22" s="19" t="s">
        <v>45</v>
      </c>
      <c r="D22" s="17" t="s">
        <v>8</v>
      </c>
      <c r="E22" s="86"/>
      <c r="F22" s="11"/>
      <c r="G22" s="18"/>
    </row>
    <row r="23" spans="2:7" ht="15">
      <c r="B23" s="84"/>
      <c r="C23" s="19" t="s">
        <v>46</v>
      </c>
      <c r="D23" s="17" t="s">
        <v>47</v>
      </c>
      <c r="E23" s="86"/>
      <c r="F23" s="11"/>
      <c r="G23" s="18"/>
    </row>
    <row r="24" spans="2:7" ht="15">
      <c r="B24" s="84"/>
      <c r="C24" s="19" t="s">
        <v>48</v>
      </c>
      <c r="D24" s="17" t="s">
        <v>8</v>
      </c>
      <c r="E24" s="86"/>
      <c r="F24" s="11"/>
      <c r="G24" s="18"/>
    </row>
    <row r="25" spans="2:7" ht="15">
      <c r="B25" s="84"/>
      <c r="C25" s="19" t="s">
        <v>49</v>
      </c>
      <c r="D25" s="17" t="s">
        <v>8</v>
      </c>
      <c r="E25" s="86"/>
      <c r="F25" s="11"/>
      <c r="G25" s="18"/>
    </row>
    <row r="26" spans="2:7" ht="15">
      <c r="B26" s="84"/>
      <c r="C26" s="19" t="s">
        <v>50</v>
      </c>
      <c r="D26" s="17" t="s">
        <v>8</v>
      </c>
      <c r="E26" s="86"/>
      <c r="F26" s="11"/>
      <c r="G26" s="18"/>
    </row>
    <row r="27" spans="2:7" ht="15">
      <c r="B27" s="84"/>
      <c r="C27" s="19" t="s">
        <v>51</v>
      </c>
      <c r="D27" s="17" t="s">
        <v>8</v>
      </c>
      <c r="E27" s="86"/>
      <c r="F27" s="11"/>
      <c r="G27" s="18"/>
    </row>
    <row r="28" spans="2:7" ht="15">
      <c r="B28" s="84"/>
      <c r="C28" s="19" t="s">
        <v>52</v>
      </c>
      <c r="D28" s="17" t="s">
        <v>106</v>
      </c>
      <c r="E28" s="86"/>
      <c r="F28" s="11"/>
      <c r="G28" s="18"/>
    </row>
    <row r="29" spans="2:7" ht="15">
      <c r="B29" s="84"/>
      <c r="C29" s="19" t="s">
        <v>53</v>
      </c>
      <c r="D29" s="17" t="s">
        <v>8</v>
      </c>
      <c r="E29" s="86"/>
      <c r="F29" s="11"/>
      <c r="G29" s="18"/>
    </row>
    <row r="30" spans="2:7" ht="15">
      <c r="B30" s="84"/>
      <c r="C30" s="19" t="s">
        <v>54</v>
      </c>
      <c r="D30" s="17" t="s">
        <v>8</v>
      </c>
      <c r="E30" s="86"/>
      <c r="F30" s="11"/>
      <c r="G30" s="18"/>
    </row>
    <row r="31" spans="2:7" ht="15">
      <c r="B31" s="84"/>
      <c r="C31" s="19" t="s">
        <v>55</v>
      </c>
      <c r="D31" s="17" t="s">
        <v>56</v>
      </c>
      <c r="E31" s="86"/>
      <c r="F31" s="11"/>
      <c r="G31" s="18"/>
    </row>
    <row r="32" spans="2:7" ht="15">
      <c r="B32" s="84"/>
      <c r="C32" s="19" t="s">
        <v>57</v>
      </c>
      <c r="D32" s="17" t="s">
        <v>8</v>
      </c>
      <c r="E32" s="86"/>
      <c r="F32" s="11"/>
      <c r="G32" s="18"/>
    </row>
    <row r="33" spans="2:7" ht="15">
      <c r="B33" s="84"/>
      <c r="C33" s="28" t="s">
        <v>15</v>
      </c>
      <c r="D33" s="17"/>
      <c r="E33" s="86"/>
      <c r="F33" s="11"/>
      <c r="G33" s="18"/>
    </row>
    <row r="34" spans="2:7" ht="15">
      <c r="B34" s="84"/>
      <c r="C34" s="9" t="s">
        <v>58</v>
      </c>
      <c r="D34" s="17" t="s">
        <v>8</v>
      </c>
      <c r="E34" s="86"/>
      <c r="F34" s="11"/>
      <c r="G34" s="18"/>
    </row>
    <row r="35" spans="2:7" ht="15">
      <c r="B35" s="84"/>
      <c r="C35" s="19" t="s">
        <v>59</v>
      </c>
      <c r="D35" s="17" t="s">
        <v>92</v>
      </c>
      <c r="E35" s="86"/>
      <c r="F35" s="11"/>
      <c r="G35" s="18"/>
    </row>
    <row r="36" spans="2:7" ht="15">
      <c r="B36" s="84"/>
      <c r="C36" s="29" t="s">
        <v>60</v>
      </c>
      <c r="D36" s="17" t="s">
        <v>8</v>
      </c>
      <c r="E36" s="86"/>
      <c r="F36" s="11"/>
      <c r="G36" s="18"/>
    </row>
    <row r="37" spans="2:7" ht="15">
      <c r="B37" s="84"/>
      <c r="C37" s="19" t="s">
        <v>61</v>
      </c>
      <c r="D37" s="17" t="s">
        <v>8</v>
      </c>
      <c r="E37" s="86"/>
      <c r="F37" s="11"/>
      <c r="G37" s="18"/>
    </row>
    <row r="38" spans="2:7" ht="15">
      <c r="B38" s="84"/>
      <c r="C38" s="19" t="s">
        <v>62</v>
      </c>
      <c r="D38" s="17" t="s">
        <v>8</v>
      </c>
      <c r="E38" s="86"/>
      <c r="F38" s="11"/>
      <c r="G38" s="18"/>
    </row>
    <row r="39" spans="2:7" ht="15">
      <c r="B39" s="84"/>
      <c r="C39" s="19" t="s">
        <v>63</v>
      </c>
      <c r="D39" s="17" t="s">
        <v>8</v>
      </c>
      <c r="E39" s="86"/>
      <c r="F39" s="11"/>
      <c r="G39" s="18"/>
    </row>
    <row r="40" spans="2:7" ht="15">
      <c r="B40" s="84"/>
      <c r="C40" s="19" t="s">
        <v>89</v>
      </c>
      <c r="D40" s="17" t="s">
        <v>8</v>
      </c>
      <c r="E40" s="86"/>
      <c r="F40" s="11"/>
      <c r="G40" s="18"/>
    </row>
    <row r="41" spans="2:7" ht="15">
      <c r="B41" s="84"/>
      <c r="C41" s="19" t="s">
        <v>16</v>
      </c>
      <c r="D41" s="17" t="s">
        <v>64</v>
      </c>
      <c r="E41" s="86"/>
      <c r="F41" s="11"/>
      <c r="G41" s="18"/>
    </row>
    <row r="42" spans="2:7" ht="15">
      <c r="B42" s="84"/>
      <c r="C42" s="19" t="s">
        <v>17</v>
      </c>
      <c r="D42" s="17" t="s">
        <v>8</v>
      </c>
      <c r="E42" s="86"/>
      <c r="F42" s="11"/>
      <c r="G42" s="18"/>
    </row>
    <row r="43" spans="2:7" ht="15.75" thickBot="1">
      <c r="B43" s="84"/>
      <c r="C43" s="19" t="s">
        <v>14</v>
      </c>
      <c r="D43" s="37" t="s">
        <v>8</v>
      </c>
      <c r="E43" s="86"/>
      <c r="F43" s="11"/>
      <c r="G43" s="35"/>
    </row>
    <row r="44" spans="2:9" ht="15.75" thickBot="1">
      <c r="B44" s="20" t="s">
        <v>9</v>
      </c>
      <c r="C44" s="21"/>
      <c r="D44" s="21"/>
      <c r="E44" s="22"/>
      <c r="F44" s="13">
        <v>0</v>
      </c>
      <c r="G44" s="23"/>
      <c r="H44" s="14">
        <v>1</v>
      </c>
      <c r="I44" s="15">
        <f>+H44*F44</f>
        <v>0</v>
      </c>
    </row>
    <row r="45" spans="1:7" ht="15">
      <c r="A45" s="24"/>
      <c r="B45" t="s">
        <v>11</v>
      </c>
      <c r="C45" s="5"/>
      <c r="D45" s="5"/>
      <c r="F45" s="5"/>
      <c r="G45" s="5"/>
    </row>
    <row r="46" ht="15">
      <c r="B46" s="25" t="s">
        <v>12</v>
      </c>
    </row>
    <row r="47" ht="15">
      <c r="B47" t="s">
        <v>13</v>
      </c>
    </row>
    <row r="48" ht="15.75" thickBot="1">
      <c r="B48" t="s">
        <v>107</v>
      </c>
    </row>
    <row r="49" spans="2:7" ht="19.5" thickBot="1">
      <c r="B49" s="91" t="s">
        <v>93</v>
      </c>
      <c r="C49" s="91"/>
      <c r="D49" s="91"/>
      <c r="E49" s="91"/>
      <c r="F49" s="91"/>
      <c r="G49" s="91"/>
    </row>
    <row r="50" spans="2:7" ht="37.5">
      <c r="B50" s="39" t="s">
        <v>131</v>
      </c>
      <c r="C50" s="40"/>
      <c r="D50" s="40"/>
      <c r="E50" s="41"/>
      <c r="F50" s="40"/>
      <c r="G50" s="98" t="s">
        <v>138</v>
      </c>
    </row>
    <row r="51" spans="2:7" ht="18.95" customHeight="1">
      <c r="B51" s="89" t="s">
        <v>103</v>
      </c>
      <c r="C51" s="90"/>
      <c r="D51" s="90"/>
      <c r="E51" s="90"/>
      <c r="F51" s="79"/>
      <c r="G51" s="52"/>
    </row>
    <row r="52" spans="2:7" ht="18.95" customHeight="1">
      <c r="B52" s="89" t="s">
        <v>104</v>
      </c>
      <c r="C52" s="90"/>
      <c r="D52" s="90"/>
      <c r="E52" s="90"/>
      <c r="F52" s="79"/>
      <c r="G52" s="52"/>
    </row>
    <row r="53" spans="2:7" ht="18.95" customHeight="1" thickBot="1">
      <c r="B53" s="89" t="s">
        <v>105</v>
      </c>
      <c r="C53" s="90"/>
      <c r="D53" s="90"/>
      <c r="E53" s="90"/>
      <c r="F53" s="79"/>
      <c r="G53" s="52"/>
    </row>
    <row r="54" spans="2:7" ht="19.5" thickBot="1">
      <c r="B54" s="43" t="s">
        <v>95</v>
      </c>
      <c r="C54" s="44"/>
      <c r="D54" s="44"/>
      <c r="E54" s="45"/>
      <c r="F54" s="44"/>
      <c r="G54" s="46">
        <f>SUBTOTAL(103,[Vepište ANO, jestli jste držitelem uvedené certifikace*])*5</f>
        <v>0</v>
      </c>
    </row>
    <row r="55" spans="2:7" ht="18.75">
      <c r="B55" s="48" t="s">
        <v>99</v>
      </c>
      <c r="C55" s="61"/>
      <c r="D55" s="61"/>
      <c r="E55" s="62"/>
      <c r="F55" s="61"/>
      <c r="G55" s="63"/>
    </row>
    <row r="56" spans="2:7" ht="18.75">
      <c r="B56" s="48" t="s">
        <v>134</v>
      </c>
      <c r="C56" s="61"/>
      <c r="D56" s="61"/>
      <c r="E56" s="62"/>
      <c r="F56" s="61"/>
      <c r="G56" s="63"/>
    </row>
    <row r="57" ht="15.75" thickBot="1"/>
    <row r="58" spans="2:7" ht="19.5" thickBot="1">
      <c r="B58" s="39" t="s">
        <v>130</v>
      </c>
      <c r="C58" s="40"/>
      <c r="D58" s="40"/>
      <c r="E58" s="96"/>
      <c r="F58" s="97"/>
      <c r="G58" s="42" t="s">
        <v>141</v>
      </c>
    </row>
    <row r="59" spans="2:7" ht="18.95" customHeight="1">
      <c r="B59" s="99" t="s">
        <v>140</v>
      </c>
      <c r="C59" s="100"/>
      <c r="D59" s="100"/>
      <c r="E59" s="101" t="s">
        <v>141</v>
      </c>
      <c r="F59" s="102"/>
      <c r="G59" s="52"/>
    </row>
    <row r="60" spans="2:7" ht="18.95" customHeight="1" thickBot="1">
      <c r="B60" s="79" t="s">
        <v>121</v>
      </c>
      <c r="C60" s="80"/>
      <c r="D60" s="80"/>
      <c r="E60" s="106">
        <v>10</v>
      </c>
      <c r="F60" s="103">
        <v>10</v>
      </c>
      <c r="G60" s="74">
        <f>+E60-F60</f>
        <v>0</v>
      </c>
    </row>
    <row r="61" spans="2:7" ht="19.5" thickBot="1">
      <c r="B61" s="64" t="s">
        <v>95</v>
      </c>
      <c r="C61" s="65"/>
      <c r="D61" s="65"/>
      <c r="E61" s="66"/>
      <c r="F61" s="65"/>
      <c r="G61" s="46">
        <f>SUBTOTAL(109,[Vepište číslo do žlutého pole*])*5</f>
        <v>0</v>
      </c>
    </row>
    <row r="62" spans="2:7" ht="18.75">
      <c r="B62" s="48" t="s">
        <v>142</v>
      </c>
      <c r="C62" s="61"/>
      <c r="D62" s="61"/>
      <c r="E62" s="62"/>
      <c r="F62" s="61"/>
      <c r="G62" s="63"/>
    </row>
    <row r="63" spans="2:8" ht="15.75" thickBot="1">
      <c r="B63" s="59"/>
      <c r="C63" s="59"/>
      <c r="D63" s="59"/>
      <c r="E63" s="60"/>
      <c r="F63" s="59"/>
      <c r="G63" s="59"/>
      <c r="H63" s="58"/>
    </row>
    <row r="64" spans="2:8" ht="20.25" customHeight="1">
      <c r="B64" s="39" t="s">
        <v>132</v>
      </c>
      <c r="C64" s="40"/>
      <c r="D64" s="40"/>
      <c r="E64" s="41"/>
      <c r="F64" s="40"/>
      <c r="G64" s="98" t="s">
        <v>139</v>
      </c>
      <c r="H64" s="58"/>
    </row>
    <row r="65" spans="2:8" ht="18.95" customHeight="1">
      <c r="B65" s="89" t="s">
        <v>111</v>
      </c>
      <c r="C65" s="90"/>
      <c r="D65" s="90"/>
      <c r="E65" s="90"/>
      <c r="F65" s="79"/>
      <c r="G65" s="52"/>
      <c r="H65" s="58"/>
    </row>
    <row r="66" spans="2:8" ht="18.95" customHeight="1" thickBot="1">
      <c r="B66" s="89" t="s">
        <v>112</v>
      </c>
      <c r="C66" s="90"/>
      <c r="D66" s="90"/>
      <c r="E66" s="90"/>
      <c r="F66" s="79"/>
      <c r="G66" s="52"/>
      <c r="H66" s="58"/>
    </row>
    <row r="67" spans="2:8" ht="19.5" thickBot="1">
      <c r="B67" s="43" t="s">
        <v>95</v>
      </c>
      <c r="C67" s="44"/>
      <c r="D67" s="44"/>
      <c r="E67" s="45"/>
      <c r="F67" s="44"/>
      <c r="G67" s="46">
        <f>SUBTOTAL(103,[Vepište ANO, jestli je technologie certifikována*])*20</f>
        <v>0</v>
      </c>
      <c r="H67" s="58"/>
    </row>
    <row r="68" spans="2:8" ht="18.75">
      <c r="B68" s="48" t="s">
        <v>135</v>
      </c>
      <c r="C68" s="61"/>
      <c r="D68" s="61"/>
      <c r="E68" s="62"/>
      <c r="F68" s="61"/>
      <c r="G68" s="63"/>
      <c r="H68" s="58"/>
    </row>
    <row r="69" spans="2:8" ht="19.5" thickBot="1">
      <c r="B69" s="59"/>
      <c r="C69" s="55"/>
      <c r="D69" s="55"/>
      <c r="E69" s="56"/>
      <c r="F69" s="55"/>
      <c r="G69" s="68"/>
      <c r="H69" s="58"/>
    </row>
    <row r="70" spans="2:8" ht="19.5" thickBot="1">
      <c r="B70" s="43" t="s">
        <v>127</v>
      </c>
      <c r="C70" s="44"/>
      <c r="D70" s="44"/>
      <c r="E70" s="45"/>
      <c r="F70" s="44"/>
      <c r="G70" s="47">
        <f>+Tabulka62[[#Totals],[Vepište ANO, jestli jste držitelem uvedené certifikace*]]+Tabulka623[[#Totals],[Vepište číslo do žlutého pole*]]+Tabulka625[[#Totals],[Vepište ANO, jestli je technologie certifikována*]]</f>
        <v>0</v>
      </c>
      <c r="H70" s="58"/>
    </row>
    <row r="71" spans="2:8" ht="19.5" thickBot="1">
      <c r="B71" s="76"/>
      <c r="C71" s="76"/>
      <c r="D71" s="76"/>
      <c r="E71" s="77"/>
      <c r="F71" s="76"/>
      <c r="G71" s="78"/>
      <c r="H71" s="58"/>
    </row>
    <row r="72" spans="2:8" ht="19.5" thickBot="1">
      <c r="B72" s="91" t="s">
        <v>123</v>
      </c>
      <c r="C72" s="91"/>
      <c r="D72" s="91"/>
      <c r="E72" s="91"/>
      <c r="F72" s="91"/>
      <c r="G72" s="91"/>
      <c r="H72" s="58"/>
    </row>
    <row r="73" spans="2:8" ht="18.75">
      <c r="B73" s="39" t="s">
        <v>96</v>
      </c>
      <c r="C73" s="40"/>
      <c r="D73" s="40"/>
      <c r="E73" s="108" t="s">
        <v>143</v>
      </c>
      <c r="F73" s="109"/>
      <c r="G73" s="42" t="s">
        <v>95</v>
      </c>
      <c r="H73" s="58"/>
    </row>
    <row r="74" spans="2:8" ht="18.95" customHeight="1" thickBot="1">
      <c r="B74" s="79" t="s">
        <v>137</v>
      </c>
      <c r="C74" s="80"/>
      <c r="D74" s="80"/>
      <c r="E74" s="67">
        <v>30</v>
      </c>
      <c r="F74" s="52">
        <v>30</v>
      </c>
      <c r="G74" s="75">
        <f>+E74-F74</f>
        <v>0</v>
      </c>
      <c r="H74" s="58"/>
    </row>
    <row r="75" spans="2:8" ht="19.5" thickBot="1">
      <c r="B75" s="64" t="s">
        <v>95</v>
      </c>
      <c r="C75" s="65"/>
      <c r="D75" s="65"/>
      <c r="E75" s="66"/>
      <c r="F75" s="44"/>
      <c r="G75" s="46">
        <f>SUBTOTAL(109,[Počet bodů])*0.5</f>
        <v>0</v>
      </c>
      <c r="H75" s="58"/>
    </row>
    <row r="76" spans="2:8" ht="30.75" customHeight="1">
      <c r="B76" s="81" t="s">
        <v>136</v>
      </c>
      <c r="C76" s="81"/>
      <c r="D76" s="81"/>
      <c r="E76" s="81"/>
      <c r="F76" s="81"/>
      <c r="G76" s="81"/>
      <c r="H76" s="58"/>
    </row>
    <row r="77" spans="2:8" ht="19.5" thickBot="1">
      <c r="B77" s="68"/>
      <c r="C77" s="55"/>
      <c r="D77" s="55"/>
      <c r="E77" s="56"/>
      <c r="F77" s="55"/>
      <c r="G77" s="57"/>
      <c r="H77" s="58"/>
    </row>
    <row r="78" spans="2:8" ht="19.5" thickBot="1">
      <c r="B78" s="43" t="s">
        <v>122</v>
      </c>
      <c r="C78" s="44"/>
      <c r="D78" s="44"/>
      <c r="E78" s="45"/>
      <c r="F78" s="44"/>
      <c r="G78" s="47">
        <f>+Tabulka74[[#Totals],[Počet bodů]]</f>
        <v>0</v>
      </c>
      <c r="H78" s="58"/>
    </row>
    <row r="80" spans="2:8" ht="15.75" thickBot="1">
      <c r="B80" s="59"/>
      <c r="C80" s="59"/>
      <c r="D80" s="59"/>
      <c r="E80" s="60"/>
      <c r="F80" s="59"/>
      <c r="G80" s="59"/>
      <c r="H80" s="58"/>
    </row>
    <row r="81" spans="1:9" ht="45.75" thickBot="1">
      <c r="A81" s="16">
        <v>3</v>
      </c>
      <c r="B81" s="7" t="s">
        <v>0</v>
      </c>
      <c r="C81" s="7" t="s">
        <v>1</v>
      </c>
      <c r="D81" s="7" t="s">
        <v>2</v>
      </c>
      <c r="E81" s="7" t="s">
        <v>3</v>
      </c>
      <c r="F81" s="7" t="s">
        <v>4</v>
      </c>
      <c r="G81" s="7" t="s">
        <v>5</v>
      </c>
      <c r="H81" s="7" t="s">
        <v>6</v>
      </c>
      <c r="I81" s="8" t="s">
        <v>7</v>
      </c>
    </row>
    <row r="82" spans="2:7" ht="15">
      <c r="B82" s="87" t="s">
        <v>66</v>
      </c>
      <c r="C82" s="30" t="s">
        <v>18</v>
      </c>
      <c r="D82" s="10" t="s">
        <v>67</v>
      </c>
      <c r="E82" s="85"/>
      <c r="F82" s="11"/>
      <c r="G82" s="12"/>
    </row>
    <row r="83" spans="2:7" ht="15">
      <c r="B83" s="87"/>
      <c r="C83" s="30" t="s">
        <v>55</v>
      </c>
      <c r="D83" s="10" t="s">
        <v>102</v>
      </c>
      <c r="E83" s="86"/>
      <c r="F83" s="11"/>
      <c r="G83" s="12"/>
    </row>
    <row r="84" spans="2:7" ht="15">
      <c r="B84" s="87"/>
      <c r="C84" s="19" t="s">
        <v>20</v>
      </c>
      <c r="D84" s="17" t="s">
        <v>98</v>
      </c>
      <c r="E84" s="86"/>
      <c r="F84" s="11"/>
      <c r="G84" s="12"/>
    </row>
    <row r="85" spans="2:7" ht="15">
      <c r="B85" s="87"/>
      <c r="C85" s="31" t="s">
        <v>114</v>
      </c>
      <c r="D85" s="32" t="s">
        <v>68</v>
      </c>
      <c r="E85" s="86"/>
      <c r="F85" s="11"/>
      <c r="G85" s="33"/>
    </row>
    <row r="86" spans="2:7" ht="15">
      <c r="B86" s="87"/>
      <c r="C86" s="19" t="s">
        <v>69</v>
      </c>
      <c r="D86" s="17" t="s">
        <v>8</v>
      </c>
      <c r="E86" s="86"/>
      <c r="F86" s="11"/>
      <c r="G86" s="12"/>
    </row>
    <row r="87" spans="2:7" ht="15">
      <c r="B87" s="87"/>
      <c r="C87" s="19" t="s">
        <v>70</v>
      </c>
      <c r="D87" s="17" t="s">
        <v>71</v>
      </c>
      <c r="E87" s="86"/>
      <c r="F87" s="11"/>
      <c r="G87" s="18"/>
    </row>
    <row r="88" spans="2:7" ht="15">
      <c r="B88" s="87"/>
      <c r="C88" s="30" t="s">
        <v>72</v>
      </c>
      <c r="D88" s="10" t="s">
        <v>109</v>
      </c>
      <c r="E88" s="86"/>
      <c r="F88" s="11"/>
      <c r="G88" s="18"/>
    </row>
    <row r="89" spans="2:7" ht="15">
      <c r="B89" s="87"/>
      <c r="C89" s="9" t="s">
        <v>73</v>
      </c>
      <c r="D89" s="34" t="s">
        <v>8</v>
      </c>
      <c r="E89" s="86"/>
      <c r="F89" s="11"/>
      <c r="G89" s="18"/>
    </row>
    <row r="90" spans="2:7" ht="15">
      <c r="B90" s="87"/>
      <c r="C90" s="27" t="s">
        <v>74</v>
      </c>
      <c r="D90" s="17" t="s">
        <v>88</v>
      </c>
      <c r="E90" s="86"/>
      <c r="F90" s="11"/>
      <c r="G90" s="18"/>
    </row>
    <row r="91" spans="2:7" ht="15">
      <c r="B91" s="87"/>
      <c r="C91" s="27" t="s">
        <v>38</v>
      </c>
      <c r="D91" s="17" t="s">
        <v>8</v>
      </c>
      <c r="E91" s="86"/>
      <c r="F91" s="11"/>
      <c r="G91" s="18"/>
    </row>
    <row r="92" spans="2:7" ht="15">
      <c r="B92" s="87"/>
      <c r="C92" s="27" t="s">
        <v>75</v>
      </c>
      <c r="D92" s="17" t="s">
        <v>10</v>
      </c>
      <c r="E92" s="86"/>
      <c r="F92" s="11"/>
      <c r="G92" s="18"/>
    </row>
    <row r="93" spans="2:7" ht="15">
      <c r="B93" s="87"/>
      <c r="C93" s="26" t="s">
        <v>76</v>
      </c>
      <c r="D93" s="17" t="s">
        <v>8</v>
      </c>
      <c r="E93" s="86"/>
      <c r="F93" s="11"/>
      <c r="G93" s="18"/>
    </row>
    <row r="94" spans="2:7" ht="15">
      <c r="B94" s="87"/>
      <c r="C94" s="9" t="s">
        <v>133</v>
      </c>
      <c r="D94" s="17" t="s">
        <v>8</v>
      </c>
      <c r="E94" s="86"/>
      <c r="F94" s="11"/>
      <c r="G94" s="18"/>
    </row>
    <row r="95" spans="2:7" ht="15">
      <c r="B95" s="87"/>
      <c r="C95" s="26" t="s">
        <v>77</v>
      </c>
      <c r="D95" s="17" t="s">
        <v>8</v>
      </c>
      <c r="E95" s="86"/>
      <c r="F95" s="11"/>
      <c r="G95" s="18"/>
    </row>
    <row r="96" spans="2:7" ht="15">
      <c r="B96" s="87"/>
      <c r="C96" s="9" t="s">
        <v>78</v>
      </c>
      <c r="D96" s="17" t="s">
        <v>8</v>
      </c>
      <c r="E96" s="86"/>
      <c r="F96" s="11"/>
      <c r="G96" s="18"/>
    </row>
    <row r="97" spans="2:7" ht="15">
      <c r="B97" s="87"/>
      <c r="C97" s="9" t="s">
        <v>45</v>
      </c>
      <c r="D97" s="17" t="s">
        <v>8</v>
      </c>
      <c r="E97" s="86"/>
      <c r="F97" s="11"/>
      <c r="G97" s="18"/>
    </row>
    <row r="98" spans="2:7" ht="15">
      <c r="B98" s="87"/>
      <c r="C98" s="26" t="s">
        <v>79</v>
      </c>
      <c r="D98" s="17" t="s">
        <v>8</v>
      </c>
      <c r="E98" s="86"/>
      <c r="F98" s="11"/>
      <c r="G98" s="18"/>
    </row>
    <row r="99" spans="2:7" ht="15">
      <c r="B99" s="87"/>
      <c r="C99" s="26" t="s">
        <v>80</v>
      </c>
      <c r="D99" s="17" t="s">
        <v>40</v>
      </c>
      <c r="E99" s="86"/>
      <c r="F99" s="11"/>
      <c r="G99" s="18"/>
    </row>
    <row r="100" spans="2:7" ht="15">
      <c r="B100" s="87"/>
      <c r="C100" s="19" t="s">
        <v>81</v>
      </c>
      <c r="D100" s="17" t="s">
        <v>8</v>
      </c>
      <c r="E100" s="86"/>
      <c r="F100" s="11"/>
      <c r="G100" s="18"/>
    </row>
    <row r="101" spans="2:7" ht="15">
      <c r="B101" s="87"/>
      <c r="C101" s="19" t="s">
        <v>82</v>
      </c>
      <c r="D101" s="17" t="s">
        <v>8</v>
      </c>
      <c r="E101" s="86"/>
      <c r="F101" s="11"/>
      <c r="G101" s="18"/>
    </row>
    <row r="102" spans="2:7" ht="15">
      <c r="B102" s="87"/>
      <c r="C102" s="19" t="s">
        <v>83</v>
      </c>
      <c r="D102" s="17" t="s">
        <v>8</v>
      </c>
      <c r="E102" s="86"/>
      <c r="F102" s="11"/>
      <c r="G102" s="18"/>
    </row>
    <row r="103" spans="2:7" ht="15">
      <c r="B103" s="87"/>
      <c r="C103" s="19" t="s">
        <v>84</v>
      </c>
      <c r="D103" s="17" t="s">
        <v>8</v>
      </c>
      <c r="E103" s="86"/>
      <c r="F103" s="11"/>
      <c r="G103" s="18"/>
    </row>
    <row r="104" spans="2:7" ht="15">
      <c r="B104" s="87"/>
      <c r="C104" s="19" t="s">
        <v>85</v>
      </c>
      <c r="D104" s="17" t="s">
        <v>86</v>
      </c>
      <c r="E104" s="86"/>
      <c r="F104" s="11"/>
      <c r="G104" s="18"/>
    </row>
    <row r="105" spans="2:7" ht="15">
      <c r="B105" s="87"/>
      <c r="C105" s="19" t="s">
        <v>87</v>
      </c>
      <c r="D105" s="17" t="s">
        <v>88</v>
      </c>
      <c r="E105" s="86"/>
      <c r="F105" s="11"/>
      <c r="G105" s="18"/>
    </row>
    <row r="106" spans="2:7" ht="15">
      <c r="B106" s="87"/>
      <c r="C106" s="19" t="s">
        <v>89</v>
      </c>
      <c r="D106" s="17" t="s">
        <v>8</v>
      </c>
      <c r="E106" s="86"/>
      <c r="F106" s="11"/>
      <c r="G106" s="18"/>
    </row>
    <row r="107" spans="2:7" ht="15">
      <c r="B107" s="87"/>
      <c r="C107" s="19" t="s">
        <v>17</v>
      </c>
      <c r="D107" s="17" t="s">
        <v>8</v>
      </c>
      <c r="E107" s="86"/>
      <c r="F107" s="11"/>
      <c r="G107" s="18"/>
    </row>
    <row r="108" spans="2:7" ht="15.75" thickBot="1">
      <c r="B108" s="87"/>
      <c r="C108" s="19" t="s">
        <v>14</v>
      </c>
      <c r="D108" s="37" t="s">
        <v>8</v>
      </c>
      <c r="E108" s="86"/>
      <c r="F108" s="11"/>
      <c r="G108" s="35"/>
    </row>
    <row r="109" spans="2:9" ht="15.75" thickBot="1">
      <c r="B109" s="20" t="s">
        <v>9</v>
      </c>
      <c r="C109" s="21"/>
      <c r="D109" s="21"/>
      <c r="E109" s="22"/>
      <c r="F109" s="13">
        <v>0</v>
      </c>
      <c r="G109" s="23"/>
      <c r="H109" s="14">
        <v>1</v>
      </c>
      <c r="I109" s="15">
        <f>+H109*F109</f>
        <v>0</v>
      </c>
    </row>
    <row r="110" spans="1:7" ht="15">
      <c r="A110" s="24"/>
      <c r="B110" t="s">
        <v>11</v>
      </c>
      <c r="C110" s="5"/>
      <c r="D110" s="5"/>
      <c r="F110" s="5"/>
      <c r="G110" s="5"/>
    </row>
    <row r="111" ht="15">
      <c r="B111" s="25" t="s">
        <v>12</v>
      </c>
    </row>
    <row r="112" ht="15">
      <c r="B112" t="s">
        <v>13</v>
      </c>
    </row>
    <row r="113" ht="15.75" thickBot="1">
      <c r="B113" t="s">
        <v>107</v>
      </c>
    </row>
    <row r="114" spans="2:7" ht="21.75" customHeight="1" thickBot="1">
      <c r="B114" s="88" t="s">
        <v>129</v>
      </c>
      <c r="C114" s="88"/>
      <c r="D114" s="88"/>
      <c r="E114" s="88"/>
      <c r="F114" s="88"/>
      <c r="G114" s="88"/>
    </row>
    <row r="115" spans="2:7" ht="34.5" customHeight="1">
      <c r="B115" s="39" t="s">
        <v>94</v>
      </c>
      <c r="C115" s="40"/>
      <c r="D115" s="40"/>
      <c r="E115" s="41"/>
      <c r="F115" s="40"/>
      <c r="G115" s="98" t="s">
        <v>138</v>
      </c>
    </row>
    <row r="116" spans="2:7" ht="18" customHeight="1">
      <c r="B116" s="89" t="s">
        <v>115</v>
      </c>
      <c r="C116" s="90"/>
      <c r="D116" s="90"/>
      <c r="E116" s="90"/>
      <c r="F116" s="79"/>
      <c r="G116" s="52"/>
    </row>
    <row r="117" spans="2:7" ht="18" customHeight="1">
      <c r="B117" s="89" t="s">
        <v>116</v>
      </c>
      <c r="C117" s="90"/>
      <c r="D117" s="90"/>
      <c r="E117" s="90"/>
      <c r="F117" s="79"/>
      <c r="G117" s="52"/>
    </row>
    <row r="118" spans="2:7" ht="18" customHeight="1" thickBot="1">
      <c r="B118" s="89" t="s">
        <v>117</v>
      </c>
      <c r="C118" s="90"/>
      <c r="D118" s="90"/>
      <c r="E118" s="90"/>
      <c r="F118" s="79"/>
      <c r="G118" s="52"/>
    </row>
    <row r="119" spans="2:7" ht="18" customHeight="1" thickBot="1">
      <c r="B119" s="43" t="s">
        <v>95</v>
      </c>
      <c r="C119" s="44"/>
      <c r="D119" s="44"/>
      <c r="E119" s="45"/>
      <c r="F119" s="44"/>
      <c r="G119" s="46">
        <f>SUBTOTAL(103,[Vepište ANO, jestli jste držitelem uvedené certifikace*])*5</f>
        <v>0</v>
      </c>
    </row>
    <row r="120" spans="2:7" ht="15">
      <c r="B120" s="48" t="s">
        <v>99</v>
      </c>
      <c r="C120" s="49"/>
      <c r="D120" s="49"/>
      <c r="E120" s="50"/>
      <c r="F120" s="49"/>
      <c r="G120" s="49"/>
    </row>
    <row r="121" spans="2:7" ht="15">
      <c r="B121" s="48" t="s">
        <v>134</v>
      </c>
      <c r="C121" s="49"/>
      <c r="D121" s="49"/>
      <c r="E121" s="50"/>
      <c r="F121" s="49"/>
      <c r="G121" s="49"/>
    </row>
    <row r="122" spans="3:7" ht="15.75" thickBot="1">
      <c r="C122" s="59"/>
      <c r="D122" s="59"/>
      <c r="E122" s="60"/>
      <c r="F122" s="59"/>
      <c r="G122" s="59"/>
    </row>
    <row r="123" spans="2:7" ht="18" customHeight="1">
      <c r="B123" s="92" t="s">
        <v>118</v>
      </c>
      <c r="C123" s="93"/>
      <c r="D123" s="93"/>
      <c r="E123" s="104" t="s">
        <v>141</v>
      </c>
      <c r="F123" s="97"/>
      <c r="G123" s="42" t="s">
        <v>95</v>
      </c>
    </row>
    <row r="124" spans="2:7" ht="18" customHeight="1">
      <c r="B124" s="79" t="s">
        <v>128</v>
      </c>
      <c r="C124" s="80"/>
      <c r="D124" s="80"/>
      <c r="E124" s="105">
        <v>4</v>
      </c>
      <c r="F124" s="103">
        <v>4</v>
      </c>
      <c r="G124" s="107">
        <f>+F124-E124</f>
        <v>0</v>
      </c>
    </row>
    <row r="125" spans="2:7" ht="18" customHeight="1" thickBot="1">
      <c r="B125" s="79" t="s">
        <v>119</v>
      </c>
      <c r="C125" s="80"/>
      <c r="D125" s="80"/>
      <c r="E125" s="105">
        <v>2</v>
      </c>
      <c r="F125" s="103">
        <v>2</v>
      </c>
      <c r="G125" s="107">
        <f>+F125-E125</f>
        <v>0</v>
      </c>
    </row>
    <row r="126" spans="2:7" ht="18" customHeight="1" thickBot="1">
      <c r="B126" s="64" t="s">
        <v>95</v>
      </c>
      <c r="C126" s="65"/>
      <c r="D126" s="65"/>
      <c r="E126" s="66"/>
      <c r="F126" s="65"/>
      <c r="G126" s="46">
        <f>SUBTOTAL(109,[Počet bodů])*5</f>
        <v>0</v>
      </c>
    </row>
    <row r="127" spans="2:7" ht="18.75">
      <c r="B127" s="48" t="s">
        <v>142</v>
      </c>
      <c r="C127" s="61"/>
      <c r="D127" s="61"/>
      <c r="E127" s="62"/>
      <c r="F127" s="61"/>
      <c r="G127" s="63"/>
    </row>
    <row r="128" spans="2:7" ht="15.75" thickBot="1">
      <c r="B128" s="68"/>
      <c r="C128" s="59"/>
      <c r="D128" s="59"/>
      <c r="E128" s="60"/>
      <c r="F128" s="59"/>
      <c r="G128" s="59"/>
    </row>
    <row r="129" spans="2:7" ht="18" customHeight="1">
      <c r="B129" s="39" t="s">
        <v>110</v>
      </c>
      <c r="C129" s="40"/>
      <c r="D129" s="40"/>
      <c r="E129" s="41"/>
      <c r="F129" s="40"/>
      <c r="G129" s="98" t="s">
        <v>139</v>
      </c>
    </row>
    <row r="130" spans="2:7" ht="18" customHeight="1">
      <c r="B130" s="89" t="s">
        <v>111</v>
      </c>
      <c r="C130" s="90"/>
      <c r="D130" s="90"/>
      <c r="E130" s="90"/>
      <c r="F130" s="79"/>
      <c r="G130" s="52"/>
    </row>
    <row r="131" spans="2:7" ht="18" customHeight="1" thickBot="1">
      <c r="B131" s="89" t="s">
        <v>112</v>
      </c>
      <c r="C131" s="90"/>
      <c r="D131" s="90"/>
      <c r="E131" s="90"/>
      <c r="F131" s="79"/>
      <c r="G131" s="52"/>
    </row>
    <row r="132" spans="2:7" ht="18" customHeight="1" thickBot="1">
      <c r="B132" s="43" t="s">
        <v>95</v>
      </c>
      <c r="C132" s="44"/>
      <c r="D132" s="44"/>
      <c r="E132" s="45"/>
      <c r="F132" s="44"/>
      <c r="G132" s="46">
        <f>SUBTOTAL(103,[Vepište ANO, jestli je technologie certifikována*])*20</f>
        <v>0</v>
      </c>
    </row>
    <row r="133" spans="2:7" ht="18.95" customHeight="1">
      <c r="B133" s="48" t="s">
        <v>135</v>
      </c>
      <c r="C133" s="61"/>
      <c r="D133" s="61"/>
      <c r="E133" s="62"/>
      <c r="F133" s="61"/>
      <c r="G133" s="63"/>
    </row>
    <row r="134" spans="2:7" ht="22.5" customHeight="1" thickBot="1">
      <c r="B134" s="59"/>
      <c r="C134" s="59"/>
      <c r="D134" s="59"/>
      <c r="E134" s="60"/>
      <c r="F134" s="59"/>
      <c r="G134" s="59"/>
    </row>
    <row r="135" spans="2:7" ht="19.5" thickBot="1">
      <c r="B135" s="43" t="s">
        <v>120</v>
      </c>
      <c r="C135" s="44"/>
      <c r="D135" s="44"/>
      <c r="E135" s="45"/>
      <c r="F135" s="44"/>
      <c r="G135" s="47">
        <f>+Tabulka6259[[#Totals],[Vepište ANO, jestli je technologie certifikována*]]+Tabulka6236[[#Totals],[Počet bodů]]+Tabulka6[[#Totals],[Vepište ANO, jestli jste držitelem uvedené certifikace*]]</f>
        <v>0</v>
      </c>
    </row>
    <row r="136" spans="2:7" ht="24" customHeight="1" thickBot="1">
      <c r="B136" s="55"/>
      <c r="C136" s="55"/>
      <c r="D136" s="55"/>
      <c r="E136" s="56"/>
      <c r="F136" s="55"/>
      <c r="G136" s="57"/>
    </row>
    <row r="137" spans="2:7" ht="18.95" customHeight="1" thickBot="1">
      <c r="B137" s="91" t="s">
        <v>123</v>
      </c>
      <c r="C137" s="91"/>
      <c r="D137" s="91"/>
      <c r="E137" s="91"/>
      <c r="F137" s="91"/>
      <c r="G137" s="91"/>
    </row>
    <row r="138" spans="2:7" ht="18" customHeight="1">
      <c r="B138" s="39" t="s">
        <v>96</v>
      </c>
      <c r="C138" s="40"/>
      <c r="D138" s="40"/>
      <c r="E138" s="108" t="s">
        <v>143</v>
      </c>
      <c r="F138" s="109"/>
      <c r="G138" s="42" t="s">
        <v>95</v>
      </c>
    </row>
    <row r="139" spans="2:7" ht="18" customHeight="1" thickBot="1">
      <c r="B139" s="79" t="s">
        <v>137</v>
      </c>
      <c r="C139" s="80"/>
      <c r="D139" s="80"/>
      <c r="E139" s="67">
        <v>30</v>
      </c>
      <c r="F139" s="52">
        <v>30</v>
      </c>
      <c r="G139" s="75">
        <f>+E139-F139</f>
        <v>0</v>
      </c>
    </row>
    <row r="140" spans="2:7" ht="18" customHeight="1" thickBot="1">
      <c r="B140" s="64" t="s">
        <v>95</v>
      </c>
      <c r="C140" s="65"/>
      <c r="D140" s="65"/>
      <c r="E140" s="66"/>
      <c r="F140" s="44"/>
      <c r="G140" s="46">
        <f>SUBTOTAL(109,[Počet bodů])*0.5</f>
        <v>0</v>
      </c>
    </row>
    <row r="141" spans="2:7" ht="33.75" customHeight="1">
      <c r="B141" s="81" t="s">
        <v>136</v>
      </c>
      <c r="C141" s="81"/>
      <c r="D141" s="81"/>
      <c r="E141" s="81"/>
      <c r="F141" s="81"/>
      <c r="G141" s="81"/>
    </row>
    <row r="142" ht="15.75" thickBot="1">
      <c r="H142" s="58"/>
    </row>
    <row r="143" spans="2:7" ht="19.5" thickBot="1">
      <c r="B143" s="43" t="s">
        <v>124</v>
      </c>
      <c r="C143" s="44"/>
      <c r="D143" s="44"/>
      <c r="E143" s="45"/>
      <c r="F143" s="44"/>
      <c r="G143" s="47">
        <f>+Tabulka74[[#Totals],[Počet bodů]]</f>
        <v>0</v>
      </c>
    </row>
    <row r="144" spans="2:7" ht="19.5" thickBot="1">
      <c r="B144" s="55"/>
      <c r="C144" s="55"/>
      <c r="D144" s="55"/>
      <c r="E144" s="56"/>
      <c r="F144" s="55"/>
      <c r="G144" s="57"/>
    </row>
    <row r="145" spans="1:7" ht="19.5" thickBot="1">
      <c r="A145" s="82" t="s">
        <v>91</v>
      </c>
      <c r="B145" s="83"/>
      <c r="C145" s="83"/>
      <c r="D145" s="38">
        <f>+I109+I44</f>
        <v>0</v>
      </c>
      <c r="E145" s="71"/>
      <c r="F145" s="36" t="s">
        <v>90</v>
      </c>
      <c r="G145" s="53">
        <v>0</v>
      </c>
    </row>
    <row r="146" spans="1:7" ht="19.5" thickBot="1">
      <c r="A146" s="94" t="s">
        <v>125</v>
      </c>
      <c r="B146" s="95"/>
      <c r="C146" s="95"/>
      <c r="D146" s="73">
        <f>+G135+G70</f>
        <v>0</v>
      </c>
      <c r="E146" s="72"/>
      <c r="F146" s="70"/>
      <c r="G146" s="69"/>
    </row>
    <row r="147" spans="1:7" ht="19.5" thickBot="1">
      <c r="A147" s="94" t="s">
        <v>126</v>
      </c>
      <c r="B147" s="95"/>
      <c r="C147" s="95"/>
      <c r="D147" s="73">
        <f>+Tabulka7410[[#Totals],[Počet bodů]]+Tabulka74[[#Totals],[Počet bodů]]</f>
        <v>0</v>
      </c>
      <c r="E147" s="56"/>
      <c r="F147" s="55"/>
      <c r="G147" s="57"/>
    </row>
    <row r="148" spans="2:7" ht="18.75">
      <c r="B148" s="55"/>
      <c r="C148" s="55"/>
      <c r="D148" s="55"/>
      <c r="E148" s="56"/>
      <c r="F148" s="55"/>
      <c r="G148" s="57"/>
    </row>
    <row r="149" spans="2:3" ht="15">
      <c r="B149" s="51" t="s">
        <v>100</v>
      </c>
      <c r="C149" s="51" t="s">
        <v>101</v>
      </c>
    </row>
    <row r="150" spans="2:3" ht="15">
      <c r="B150" s="54"/>
      <c r="C150" s="54"/>
    </row>
    <row r="151" spans="2:3" ht="15">
      <c r="B151" s="54"/>
      <c r="C151" s="54"/>
    </row>
    <row r="152" spans="2:3" ht="15">
      <c r="B152" s="54"/>
      <c r="C152" s="54"/>
    </row>
    <row r="153" spans="2:3" ht="15">
      <c r="B153" s="54"/>
      <c r="C153" s="54"/>
    </row>
    <row r="154" spans="2:3" ht="15">
      <c r="B154" s="54"/>
      <c r="C154" s="54"/>
    </row>
    <row r="155" spans="2:3" ht="15">
      <c r="B155" s="54"/>
      <c r="C155" s="54"/>
    </row>
    <row r="156" spans="2:3" ht="15">
      <c r="B156" s="54"/>
      <c r="C156" s="54"/>
    </row>
    <row r="157" spans="2:3" ht="15">
      <c r="B157" s="54"/>
      <c r="C157" s="54"/>
    </row>
    <row r="158" spans="2:3" ht="15">
      <c r="B158" s="54"/>
      <c r="C158" s="54"/>
    </row>
    <row r="159" spans="2:3" ht="15">
      <c r="B159" s="54"/>
      <c r="C159" s="54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</sheetData>
  <sheetProtection algorithmName="SHA-512" hashValue="YtZ0pr5dmtPI2o1a5o9qbSNCyjHotrGrZgwT3/oafmZaOuNTwukyYtJEGkQm/4AmfO29oEo/vc2EGKynbJEojg==" saltValue="25ijnuQ8sFbqS/7SQ+Enqw==" spinCount="100000" sheet="1" objects="1" scenarios="1"/>
  <mergeCells count="34">
    <mergeCell ref="E58:F58"/>
    <mergeCell ref="E59:F59"/>
    <mergeCell ref="B123:D123"/>
    <mergeCell ref="E123:F123"/>
    <mergeCell ref="E73:F73"/>
    <mergeCell ref="A147:C147"/>
    <mergeCell ref="B130:F130"/>
    <mergeCell ref="B131:F131"/>
    <mergeCell ref="A146:C146"/>
    <mergeCell ref="B74:D74"/>
    <mergeCell ref="E138:F138"/>
    <mergeCell ref="B72:G72"/>
    <mergeCell ref="B137:G137"/>
    <mergeCell ref="B139:D139"/>
    <mergeCell ref="B141:G141"/>
    <mergeCell ref="B65:F65"/>
    <mergeCell ref="B66:F66"/>
    <mergeCell ref="B125:D125"/>
    <mergeCell ref="B124:D124"/>
    <mergeCell ref="B60:D60"/>
    <mergeCell ref="B76:G76"/>
    <mergeCell ref="A145:C145"/>
    <mergeCell ref="B3:B43"/>
    <mergeCell ref="E3:E43"/>
    <mergeCell ref="B82:B108"/>
    <mergeCell ref="E82:E108"/>
    <mergeCell ref="B114:G114"/>
    <mergeCell ref="B116:F116"/>
    <mergeCell ref="B117:F117"/>
    <mergeCell ref="B118:F118"/>
    <mergeCell ref="B49:G49"/>
    <mergeCell ref="B51:F51"/>
    <mergeCell ref="B52:F52"/>
    <mergeCell ref="B53:F53"/>
  </mergeCells>
  <conditionalFormatting sqref="G60">
    <cfRule type="cellIs" priority="2" dxfId="0" operator="lessThan">
      <formula>0</formula>
    </cfRule>
    <cfRule type="cellIs" priority="7" dxfId="0" operator="greaterThan">
      <formula>9</formula>
    </cfRule>
    <cfRule type="cellIs" priority="8" dxfId="0" operator="greaterThan">
      <formula>50</formula>
    </cfRule>
  </conditionalFormatting>
  <conditionalFormatting sqref="G74">
    <cfRule type="cellIs" priority="3" dxfId="0" operator="lessThan">
      <formula>0</formula>
    </cfRule>
    <cfRule type="cellIs" priority="6" dxfId="0" operator="greaterThan">
      <formula>20</formula>
    </cfRule>
  </conditionalFormatting>
  <conditionalFormatting sqref="G139">
    <cfRule type="cellIs" priority="4" dxfId="0" operator="lessThan">
      <formula>0</formula>
    </cfRule>
    <cfRule type="cellIs" priority="5" dxfId="0" operator="greaterThan">
      <formula>10</formula>
    </cfRule>
  </conditionalFormatting>
  <conditionalFormatting sqref="G124:G125">
    <cfRule type="cellIs" priority="1" dxfId="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9"/>
  <tableParts>
    <tablePart r:id="rId8"/>
    <tablePart r:id="rId6"/>
    <tablePart r:id="rId5"/>
    <tablePart r:id="rId4"/>
    <tablePart r:id="rId3"/>
    <tablePart r:id="rId2"/>
    <tablePart r:id="rId7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2023-12-08T07:11:46Z</dcterms:created>
  <dcterms:modified xsi:type="dcterms:W3CDTF">2024-01-16T08:46:10Z</dcterms:modified>
  <cp:category/>
  <cp:version/>
  <cp:contentType/>
  <cp:contentStatus/>
</cp:coreProperties>
</file>