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49_Výzva_2_2024_příprava\01_K_odeslání\"/>
    </mc:Choice>
  </mc:AlternateContent>
  <xr:revisionPtr revIDLastSave="0" documentId="8_{77FF658E-82B2-4621-8FE2-6EF3550900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zva č. 2 CHEMIK" sheetId="1" r:id="rId1"/>
  </sheets>
  <definedNames>
    <definedName name="_xlnm.Print_Area" localSheetId="0">'Výzva č. 2 CHEMIK'!$A$1:$Q$21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1" l="1"/>
  <c r="Q15" i="1"/>
  <c r="Q14" i="1"/>
  <c r="L13" i="1" l="1"/>
  <c r="M13" i="1" s="1"/>
  <c r="N13" i="1" s="1"/>
  <c r="J14" i="1"/>
  <c r="K14" i="1" s="1"/>
  <c r="L14" i="1" s="1"/>
  <c r="M14" i="1" s="1"/>
  <c r="N14" i="1" s="1"/>
  <c r="J13" i="1"/>
  <c r="K13" i="1" s="1"/>
  <c r="J15" i="1"/>
  <c r="K15" i="1" s="1"/>
  <c r="L16" i="1"/>
  <c r="J16" i="1"/>
  <c r="K16" i="1" s="1"/>
  <c r="L15" i="1"/>
  <c r="M15" i="1" s="1"/>
  <c r="N15" i="1" s="1"/>
  <c r="Q13" i="1"/>
  <c r="L17" i="1" l="1"/>
  <c r="M16" i="1"/>
  <c r="N16" i="1" s="1"/>
  <c r="M17" i="1" l="1"/>
  <c r="N17" i="1"/>
</calcChain>
</file>

<file path=xl/sharedStrings.xml><?xml version="1.0" encoding="utf-8"?>
<sst xmlns="http://schemas.openxmlformats.org/spreadsheetml/2006/main" count="37" uniqueCount="36">
  <si>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</si>
  <si>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</si>
  <si>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</si>
  <si>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</si>
  <si>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</si>
  <si>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</si>
  <si>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</si>
  <si>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</si>
  <si>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</si>
  <si>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</si>
  <si>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</si>
  <si>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</si>
  <si>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</si>
  <si>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</si>
  <si>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</si>
  <si>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</si>
  <si>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</si>
  <si>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</si>
  <si>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</si>
  <si>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</si>
  <si>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</si>
  <si>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Glycerol for molecular biology, ≥99.0%
500ML</t>
  </si>
  <si>
    <t>pro molekulární biologii, ≥99,0 %</t>
  </si>
  <si>
    <t>1 ml</t>
  </si>
  <si>
    <t xml:space="preserve">Terrific Broth, 500 g  </t>
  </si>
  <si>
    <t>obohacené médium, ideální pro kultivaci buněk pro purifikaci nukleových kyselin a expresi rekombinantních proteinů, bez agaru</t>
  </si>
  <si>
    <t>1 g</t>
  </si>
  <si>
    <t> Polysorbát 20, Polyoxyethylen(20)sorbitanmonolaurát, PEG(20)sorbitanmonolaurát, Polyethylenglykolsorbitanmonolaurát, Polyoxyethylensorbitanmonolaurát</t>
  </si>
  <si>
    <t>BioXtra-viskozní kapalina, je neiontová povrchově aktivní látka a detergent široce používaný v biochemickém a biologickém výzkumu. Jeho převládající použití zahrnuje solubilizaci membránových proteinů během izolace komplexů membrána-protein. Kromě toho slouží jako součást různých promývacích, blokovacích, ředicích a stabilizačních pufrů. Kromě toho funguje jako činidlo pro imunohistochemii, zahrnující techniky jako Western blotting a ELISA. Kvalita chemikálií musí být pro molekulární biologii.</t>
  </si>
  <si>
    <t xml:space="preserve">LB-médium (Luria/Miller) </t>
  </si>
  <si>
    <t>LB Broth (Luria/Miller)
Lysogeny broth; bez agaru
LB médium receptuře podle Lurii/Bertaniho se používá pro kultivaci bakterií E.coli
Na základě vysokého obsahu soli je zvláště vhodné k jejich kultivaci a získávání plazmidů.</t>
  </si>
  <si>
    <t>1 kg</t>
  </si>
  <si>
    <t>Výsledná nabídková cena v Kč včetně všech nákladů (např. dopravné, balné, náklady na pojištění, inflační vlivy, clo, sleva z ceny apod).</t>
  </si>
  <si>
    <t>Účastník ve sloupci "D " Nabídnuté plnění účastníkem"  může využít vlastní přílohy a prokázat plnění dalšími listy v nabídce.</t>
  </si>
  <si>
    <r>
      <t>Příloha č. 1 Výzvy</t>
    </r>
    <r>
      <rPr>
        <b/>
        <sz val="14"/>
        <rFont val="Calibri"/>
        <family val="2"/>
        <charset val="238"/>
      </rPr>
      <t xml:space="preserve"> č. 2/2024 D</t>
    </r>
    <r>
      <rPr>
        <b/>
        <sz val="14"/>
        <color indexed="8"/>
        <rFont val="Calibri"/>
        <family val="2"/>
        <charset val="238"/>
      </rPr>
      <t xml:space="preserve">ynamického nákupního systému P23V00000322 - UK 1.LF - Dodávky chemikálií a kitů - Popis předmětu plnění  </t>
    </r>
  </si>
  <si>
    <t>a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</si>
</sst>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</font>
    <font>
      <sz val="11"/>
      <color rgb="FF000000"/>
      <name val="Calibri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3" fontId="3" fillId="5" borderId="2" xfId="0" applyNumberFormat="1" applyFont="1" applyFill="1" applyBorder="1" applyAlignment="1">
      <alignment horizontal="right" wrapText="1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left"/>
    </xf>
    <xf numFmtId="0" fontId="0" fillId="2" borderId="4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0" fillId="0" borderId="2" xfId="0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22" fillId="5" borderId="2" xfId="0" applyFont="1" applyFill="1" applyBorder="1" applyAlignment="1">
      <alignment wrapText="1"/>
    </xf>
    <xf numFmtId="0" fontId="20" fillId="5" borderId="1" xfId="0" applyFont="1" applyFill="1" applyBorder="1" applyAlignment="1">
      <alignment horizontal="left" wrapText="1"/>
    </xf>
    <xf numFmtId="165" fontId="3" fillId="5" borderId="2" xfId="0" applyNumberFormat="1" applyFont="1" applyFill="1" applyBorder="1" applyAlignment="1">
      <alignment horizontal="right"/>
    </xf>
    <xf numFmtId="4" fontId="3" fillId="5" borderId="2" xfId="0" applyNumberFormat="1" applyFont="1" applyFill="1" applyBorder="1" applyAlignment="1">
      <alignment horizontal="right" wrapText="1"/>
    </xf>
    <xf numFmtId="0" fontId="24" fillId="5" borderId="2" xfId="0" applyFont="1" applyFill="1" applyBorder="1" applyAlignment="1">
      <alignment wrapText="1"/>
    </xf>
    <xf numFmtId="0" fontId="25" fillId="5" borderId="2" xfId="0" applyFont="1" applyFill="1" applyBorder="1" applyAlignment="1">
      <alignment wrapText="1"/>
    </xf>
    <xf numFmtId="0" fontId="26" fillId="6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8"/>
  <sheetViews>
    <sheetView tabSelected="1" view="pageBreakPreview" topLeftCell="C1" zoomScale="79" zoomScaleNormal="79" zoomScaleSheetLayoutView="79" workbookViewId="0">
      <selection activeCell="H15" sqref="H15"/>
    </sheetView>
  </sheetViews>
  <sheetFormatPr defaultRowHeight="14.4" x14ac:dyDescent="0.3"/>
  <cols>
    <col min="2" max="2" width="23" customWidth="1"/>
    <col min="3" max="3" width="44.44140625" customWidth="1"/>
    <col min="4" max="4" width="36.5546875" style="31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3"/>
      <c r="F2" s="58"/>
      <c r="G2" s="58"/>
      <c r="H2" s="2" t="s">
        <v>34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3"/>
      <c r="F3" s="5"/>
      <c r="G3" s="5"/>
      <c r="H3" s="8" t="s">
        <v>35</v>
      </c>
      <c r="I3" s="3"/>
      <c r="J3" s="5"/>
      <c r="N3" s="3"/>
      <c r="O3" s="3"/>
      <c r="P3" s="3"/>
    </row>
    <row r="4" spans="1:17" ht="18" x14ac:dyDescent="0.35">
      <c r="A4" s="6"/>
      <c r="B4" s="48" t="s">
        <v>0</v>
      </c>
      <c r="C4" s="48"/>
      <c r="D4" s="32"/>
      <c r="E4" s="46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32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59" t="s"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3"/>
    </row>
    <row r="7" spans="1:17" ht="18" x14ac:dyDescent="0.35">
      <c r="A7" s="6"/>
      <c r="B7" s="6"/>
      <c r="C7" s="6"/>
      <c r="D7" s="32"/>
      <c r="E7" s="7"/>
      <c r="F7" s="5"/>
      <c r="G7" s="5"/>
      <c r="H7" s="8"/>
      <c r="I7" s="8"/>
      <c r="J7" s="5"/>
      <c r="N7" s="9"/>
      <c r="O7" s="10"/>
      <c r="P7" s="3"/>
    </row>
    <row r="8" spans="1:17" ht="18" x14ac:dyDescent="0.35">
      <c r="A8" s="6"/>
      <c r="B8" s="6" t="s">
        <v>33</v>
      </c>
      <c r="C8" s="6"/>
      <c r="D8" s="32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32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61" t="s">
        <v>2</v>
      </c>
      <c r="C11" s="61"/>
      <c r="D11" s="33"/>
      <c r="E11" s="13"/>
      <c r="F11" s="14"/>
      <c r="O11" s="60" t="s">
        <v>3</v>
      </c>
      <c r="P11" s="60"/>
      <c r="Q11" s="60"/>
    </row>
    <row r="12" spans="1:17" ht="162.75" customHeight="1" x14ac:dyDescent="0.3">
      <c r="A12" s="15" t="s">
        <v>4</v>
      </c>
      <c r="B12" s="43" t="s">
        <v>5</v>
      </c>
      <c r="C12" s="43" t="s">
        <v>6</v>
      </c>
      <c r="D12" s="30" t="s">
        <v>7</v>
      </c>
      <c r="E12" s="16" t="s">
        <v>8</v>
      </c>
      <c r="F12" s="47" t="s">
        <v>9</v>
      </c>
      <c r="G12" s="47" t="s">
        <v>10</v>
      </c>
      <c r="H12" s="45" t="s">
        <v>11</v>
      </c>
      <c r="I12" s="17" t="s">
        <v>12</v>
      </c>
      <c r="J12" s="17" t="s">
        <v>13</v>
      </c>
      <c r="K12" s="17" t="s">
        <v>14</v>
      </c>
      <c r="L12" s="17" t="s">
        <v>15</v>
      </c>
      <c r="M12" s="17" t="s">
        <v>16</v>
      </c>
      <c r="N12" s="17" t="s">
        <v>17</v>
      </c>
      <c r="O12" s="18" t="s">
        <v>18</v>
      </c>
      <c r="P12" s="18" t="s">
        <v>19</v>
      </c>
      <c r="Q12" s="18" t="s">
        <v>20</v>
      </c>
    </row>
    <row r="13" spans="1:17" s="24" customFormat="1" ht="129" customHeight="1" x14ac:dyDescent="0.3">
      <c r="A13" s="25">
        <v>1</v>
      </c>
      <c r="B13" s="50" t="s">
        <v>21</v>
      </c>
      <c r="C13" s="44" t="s">
        <v>22</v>
      </c>
      <c r="D13" s="49"/>
      <c r="E13" s="27"/>
      <c r="F13" s="29">
        <v>500</v>
      </c>
      <c r="G13" s="28" t="s">
        <v>23</v>
      </c>
      <c r="H13" s="53"/>
      <c r="I13" s="20"/>
      <c r="J13" s="21">
        <f>SUM(H13*I13)/100</f>
        <v>0</v>
      </c>
      <c r="K13" s="22">
        <f>SUM(H13+J13)</f>
        <v>0</v>
      </c>
      <c r="L13" s="22">
        <f>SUM(F13*H13)</f>
        <v>0</v>
      </c>
      <c r="M13" s="22">
        <f t="shared" ref="M13:M14" si="0">SUM(L13*I13)/100</f>
        <v>0</v>
      </c>
      <c r="N13" s="22">
        <f t="shared" ref="N13:N14" si="1">SUM(L13:M13)</f>
        <v>0</v>
      </c>
      <c r="O13" s="22"/>
      <c r="P13" s="23"/>
      <c r="Q13" s="22">
        <f>SUM(H14*P13)</f>
        <v>0</v>
      </c>
    </row>
    <row r="14" spans="1:17" ht="126.75" customHeight="1" x14ac:dyDescent="0.3">
      <c r="A14" s="19">
        <v>2</v>
      </c>
      <c r="B14" s="51" t="s">
        <v>24</v>
      </c>
      <c r="C14" s="55" t="s">
        <v>25</v>
      </c>
      <c r="D14" s="34"/>
      <c r="E14" s="27"/>
      <c r="F14" s="28">
        <v>500</v>
      </c>
      <c r="G14" s="28" t="s">
        <v>26</v>
      </c>
      <c r="H14" s="53"/>
      <c r="I14" s="20"/>
      <c r="J14" s="21">
        <f>SUM(H14*I14)/100</f>
        <v>0</v>
      </c>
      <c r="K14" s="22">
        <f>SUM(H14+J14)</f>
        <v>0</v>
      </c>
      <c r="L14" s="22">
        <f>SUM(F14*K14)</f>
        <v>0</v>
      </c>
      <c r="M14" s="22">
        <f t="shared" si="0"/>
        <v>0</v>
      </c>
      <c r="N14" s="22">
        <f t="shared" si="1"/>
        <v>0</v>
      </c>
      <c r="O14" s="22"/>
      <c r="P14" s="23"/>
      <c r="Q14" s="22">
        <f t="shared" ref="Q14:Q16" si="2">SUM(H15*P14)</f>
        <v>0</v>
      </c>
    </row>
    <row r="15" spans="1:17" ht="209.25" customHeight="1" x14ac:dyDescent="0.3">
      <c r="A15" s="19">
        <v>3</v>
      </c>
      <c r="B15" s="57" t="s">
        <v>27</v>
      </c>
      <c r="C15" s="56" t="s">
        <v>28</v>
      </c>
      <c r="D15" s="35"/>
      <c r="E15" s="27"/>
      <c r="F15" s="28">
        <v>500</v>
      </c>
      <c r="G15" s="28" t="s">
        <v>23</v>
      </c>
      <c r="H15" s="54"/>
      <c r="I15" s="20"/>
      <c r="J15" s="21">
        <f>SUM(H15*I15)/100</f>
        <v>0</v>
      </c>
      <c r="K15" s="22">
        <f>SUM(H15+J15)</f>
        <v>0</v>
      </c>
      <c r="L15" s="22">
        <f t="shared" ref="L15:L16" si="3">SUM(F15*H15)</f>
        <v>0</v>
      </c>
      <c r="M15" s="22">
        <f t="shared" ref="M15:M16" si="4">SUM(L15*I15)/100</f>
        <v>0</v>
      </c>
      <c r="N15" s="22">
        <f t="shared" ref="N15:N16" si="5">SUM(L15:M15)</f>
        <v>0</v>
      </c>
      <c r="O15" s="22"/>
      <c r="P15" s="23"/>
      <c r="Q15" s="22">
        <f t="shared" si="2"/>
        <v>0</v>
      </c>
    </row>
    <row r="16" spans="1:17" ht="120" customHeight="1" x14ac:dyDescent="0.3">
      <c r="A16" s="19">
        <v>4</v>
      </c>
      <c r="B16" s="50" t="s">
        <v>29</v>
      </c>
      <c r="C16" s="52" t="s">
        <v>30</v>
      </c>
      <c r="D16" s="35"/>
      <c r="E16" s="27"/>
      <c r="F16" s="28">
        <v>1</v>
      </c>
      <c r="G16" s="28" t="s">
        <v>31</v>
      </c>
      <c r="H16" s="54"/>
      <c r="I16" s="20"/>
      <c r="J16" s="21">
        <f t="shared" ref="J16" si="6">SUM(H16*I16)/100</f>
        <v>0</v>
      </c>
      <c r="K16" s="22">
        <f t="shared" ref="K16" si="7">SUM(H16+J16)</f>
        <v>0</v>
      </c>
      <c r="L16" s="22">
        <f t="shared" si="3"/>
        <v>0</v>
      </c>
      <c r="M16" s="22">
        <f t="shared" si="4"/>
        <v>0</v>
      </c>
      <c r="N16" s="22">
        <f t="shared" si="5"/>
        <v>0</v>
      </c>
      <c r="O16" s="22"/>
      <c r="P16" s="23"/>
      <c r="Q16" s="22">
        <f t="shared" si="2"/>
        <v>0</v>
      </c>
    </row>
    <row r="17" spans="2:14" ht="30" customHeight="1" x14ac:dyDescent="0.3">
      <c r="B17" s="36" t="s">
        <v>32</v>
      </c>
      <c r="C17" s="37"/>
      <c r="D17" s="37"/>
      <c r="E17" s="38"/>
      <c r="F17" s="39"/>
      <c r="G17" s="39"/>
      <c r="H17" s="40"/>
      <c r="I17" s="41"/>
      <c r="J17" s="41"/>
      <c r="K17" s="41"/>
      <c r="L17" s="42">
        <f>SUM(L13:L16)</f>
        <v>0</v>
      </c>
      <c r="M17" s="42">
        <f>SUM(M13:M16)</f>
        <v>0</v>
      </c>
      <c r="N17" s="42">
        <f>SUM(N13:N16)</f>
        <v>0</v>
      </c>
    </row>
    <row r="18" spans="2:14" x14ac:dyDescent="0.3">
      <c r="L18" s="26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15 F3:G14 F16:G1048576" name="Oblast3"/>
    <protectedRange algorithmName="SHA-512" hashValue="/5PSoJn5qAL9Fu5G35wpYxEvLB6WIwYXA9nVZ65yNgApf6x2eYYiMP6vhPMVDE5ejF4+iKt9VbkqxVHiUA5A4w==" saltValue="7Wt/LWVVScooo6LJY7ba/w==" spinCount="100000" sqref="A1:C12 A13:A16 A17:C1048576" name="Oblast1"/>
    <protectedRange sqref="D1:E12 E13 D14:E1048576" name="Oblast2"/>
    <protectedRange sqref="H1:Q1048576" name="Oblast4"/>
    <protectedRange algorithmName="SHA-512" hashValue="d5LKauLj5dEnrKyLenZ7SXr1+g+ACFD0pTnX62VXeeBfvEKM/AnpxYF2t5SSFzBGnCJW1dbArdo4gLnnQ2T7Fw==" saltValue="ASnJ1LgvWZYMeREA2lBVKQ==" spinCount="100000" sqref="B13:D13" name="Oblast1_1"/>
    <protectedRange algorithmName="SHA-512" hashValue="d5LKauLj5dEnrKyLenZ7SXr1+g+ACFD0pTnX62VXeeBfvEKM/AnpxYF2t5SSFzBGnCJW1dbArdo4gLnnQ2T7Fw==" saltValue="ASnJ1LgvWZYMeREA2lBVKQ==" spinCount="100000" sqref="B14:C14" name="Oblast1_2"/>
    <protectedRange password="C680" sqref="B15:C15" name="Oblast1_3"/>
    <protectedRange password="C680" sqref="G15" name="Oblast2_1"/>
    <protectedRange algorithmName="SHA-512" hashValue="/5PSoJn5qAL9Fu5G35wpYxEvLB6WIwYXA9nVZ65yNgApf6x2eYYiMP6vhPMVDE5ejF4+iKt9VbkqxVHiUA5A4w==" saltValue="7Wt/LWVVScooo6LJY7ba/w==" spinCount="100000" sqref="B16:C16" name="Oblast1_4"/>
  </protectedRanges>
  <mergeCells count="4">
    <mergeCell ref="F2:G2"/>
    <mergeCell ref="B6:O6"/>
    <mergeCell ref="O11:Q11"/>
    <mergeCell ref="B11:C11"/>
  </mergeCells>
  <pageMargins left="0.7" right="0.7" top="0.78740157499999996" bottom="0.78740157499999996" header="0.3" footer="0.3"/>
  <pageSetup paperSize="9" scale="29" orientation="landscape" r:id="rId1"/>
  <colBreaks count="1" manualBreakCount="1">
    <brk id="17" max="2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4" ma:contentTypeDescription="Vytvoří nový dokument" ma:contentTypeScope="" ma:versionID="d084c1f03fb6e4e25e047ea6eb90f108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87196ddac5ecd22fe88d428d7115a56b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1B0374-B95B-4F59-8988-C6E082D713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40FB91-5FC2-4C64-923B-F4B2527FDFB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FD99258-D9FB-45E9-8C2F-22DDE338AF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2 CHEMIK</vt:lpstr>
      <vt:lpstr>'Výzva č. 2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Jakub Hurt</cp:lastModifiedBy>
  <cp:revision/>
  <dcterms:created xsi:type="dcterms:W3CDTF">2022-10-31T14:01:21Z</dcterms:created>
  <dcterms:modified xsi:type="dcterms:W3CDTF">2024-01-23T11:41:28Z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</Properties>
</file>