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Override PartName="/xl/threadedComments/threadedComment1.xml" ContentType="application/vnd.ms-excel.threadedcomments+xml"/>
  <Override PartName="/xl/tables/table3.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bookViews>
    <workbookView xWindow="0" yWindow="0" windowWidth="28800" windowHeight="11850" activeTab="0"/>
  </bookViews>
  <sheets>
    <sheet name="káva" sheetId="1" r:id="rId1"/>
    <sheet name="kávovary"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<sst xmlns="http://schemas.openxmlformats.org/spreadsheetml/2006/main" count="169" uniqueCount="92">
  <si>
    <t>MJ</t>
  </si>
  <si>
    <t>PČ</t>
  </si>
  <si>
    <t>Celkem</t>
  </si>
  <si>
    <t>Poček ks v balení</t>
  </si>
  <si>
    <t>DPH</t>
  </si>
  <si>
    <t>Nabídku zaslal:</t>
  </si>
  <si>
    <t>Dne:</t>
  </si>
  <si>
    <t>Požadovaná četnost závozů:</t>
  </si>
  <si>
    <t xml:space="preserve"> 2 x týdně v čase 6:00 - 10:00</t>
  </si>
  <si>
    <t>číslo v katalogu dodavatele, jestli existuje</t>
  </si>
  <si>
    <t>Přesný název produktu, naceněný dodavatelem</t>
  </si>
  <si>
    <t>1kg</t>
  </si>
  <si>
    <t>kg</t>
  </si>
  <si>
    <t>3kg</t>
  </si>
  <si>
    <t>Zboží (vše samostatně balené)</t>
  </si>
  <si>
    <t>Předpokládaný počet</t>
  </si>
  <si>
    <t>Čaj černý, klasický</t>
  </si>
  <si>
    <t>25 ks/bal</t>
  </si>
  <si>
    <t>1ks</t>
  </si>
  <si>
    <t>Čaj černý aromatizovaný</t>
  </si>
  <si>
    <t>Čaj zelený</t>
  </si>
  <si>
    <t>Čaj mátový</t>
  </si>
  <si>
    <t>Čaj heřmánek</t>
  </si>
  <si>
    <t>Čaj směs bylin</t>
  </si>
  <si>
    <t>Bylinná směr (min meduňka, heřmánek, rooibos, máta)</t>
  </si>
  <si>
    <t>Přesný název produktu</t>
  </si>
  <si>
    <t>V případe, že výrobek není certifikován, nebo nesplňuje podmínku, nechte políčko volné</t>
  </si>
  <si>
    <t>Cena MJ bez DPH</t>
  </si>
  <si>
    <t>Zboží (specifikace se může lišit v rozsahu 10%)</t>
  </si>
  <si>
    <t>Specifikace</t>
  </si>
  <si>
    <t>Čaj ovocný s příchutí</t>
  </si>
  <si>
    <t>Certifikace BIO, vpište jestli má výrobek tento certifikát, vpište ANO*</t>
  </si>
  <si>
    <t>Celkem KČ bez DPH</t>
  </si>
  <si>
    <t>Celkem BODY</t>
  </si>
  <si>
    <t>Sloupec1</t>
  </si>
  <si>
    <t>Sloupec2</t>
  </si>
  <si>
    <t>Sloupec3</t>
  </si>
  <si>
    <t>Sloupec4</t>
  </si>
  <si>
    <t>Sloupec5</t>
  </si>
  <si>
    <t>Maximální přípustná velikost balení</t>
  </si>
  <si>
    <t>BIO, nebo ekvivalent jestli má výrobek tento certifikát, vpište ANO*</t>
  </si>
  <si>
    <t>HB cukr bílý min 3g/ks</t>
  </si>
  <si>
    <t>HB cukr třtinový min 3g/ks</t>
  </si>
  <si>
    <t>Všechny certifikace musí být platné a dodavatel  je doloží spolu s nabídkou a k tomu i produktové listy nabízených produktů.</t>
  </si>
  <si>
    <t>prosím vyplňte</t>
  </si>
  <si>
    <t>V případe, že výrobce/dodavatel není certifikován, nebo nesplňuje podmínku, nechte políčko volné</t>
  </si>
  <si>
    <t>Certifikace výrobce/dodavatele</t>
  </si>
  <si>
    <t>Vpište ANO, jestli je výrobce/dodavatel certifikován****</t>
  </si>
  <si>
    <t>Káva mletá</t>
  </si>
  <si>
    <t>Čaj černý</t>
  </si>
  <si>
    <t>Instatní čokoláda, min podíl čokolády 20%</t>
  </si>
  <si>
    <t>Certifikace výrobce BRC</t>
  </si>
  <si>
    <t>Certifikace výrobce IFS</t>
  </si>
  <si>
    <t>Certifikace výrobce FSSC 2022, nebo ISO 2022</t>
  </si>
  <si>
    <t>****Certifikace výrobce, přiděluje se 20 bodů za certifikaci BRC, 10 bodů za certifikaci IFS a 5 bodů za cerfifikaci FSSV 2022, nebo ISO 202, žádné jiné certifikáty nebudou hodnocené</t>
  </si>
  <si>
    <r>
      <t xml:space="preserve">Klasický překapávač </t>
    </r>
    <r>
      <rPr>
        <b/>
        <sz val="11"/>
        <color theme="1"/>
        <rFont val="Calibri"/>
        <family val="2"/>
        <scheme val="minor"/>
      </rPr>
      <t>(cena na měsíc po dobu trvání soutěže)</t>
    </r>
  </si>
  <si>
    <r>
      <t xml:space="preserve">Kávový koutek </t>
    </r>
    <r>
      <rPr>
        <b/>
        <sz val="11"/>
        <color theme="1"/>
        <rFont val="Calibri"/>
        <family val="2"/>
        <scheme val="minor"/>
      </rPr>
      <t>(cena na měsíc po dobu trvání soutěže)</t>
    </r>
  </si>
  <si>
    <t>Mlýnek na kávu s automatickým mletím kávy přímo do páky</t>
  </si>
  <si>
    <r>
      <t xml:space="preserve">Pronájem kávovaru na zrnkovou kávu </t>
    </r>
    <r>
      <rPr>
        <b/>
        <sz val="11"/>
        <color theme="1"/>
        <rFont val="Calibri"/>
        <family val="2"/>
        <scheme val="minor"/>
      </rPr>
      <t>(cena na měsíc po dobu trvání soutěže), pro kanceláře</t>
    </r>
  </si>
  <si>
    <r>
      <t>Pronájem profesionálního pákového kávovaru pro min 150 šálků/hodina</t>
    </r>
    <r>
      <rPr>
        <b/>
        <sz val="11"/>
        <color theme="1"/>
        <rFont val="Calibri"/>
        <family val="2"/>
        <scheme val="minor"/>
      </rPr>
      <t>(cena na měsíc po dobu trvání soutěže)</t>
    </r>
  </si>
  <si>
    <r>
      <t xml:space="preserve">Kávovar s výkonem min 150 káv denně </t>
    </r>
    <r>
      <rPr>
        <b/>
        <sz val="11"/>
        <color theme="1"/>
        <rFont val="Calibri"/>
        <family val="2"/>
        <scheme val="minor"/>
      </rPr>
      <t>(cena na měsíc po dobu trvání soutěže)</t>
    </r>
  </si>
  <si>
    <r>
      <t xml:space="preserve">Pronájem kávovaru pro min 150 šálků/hodina, vybavený mincovníkem a terminálem na platbu kartou </t>
    </r>
    <r>
      <rPr>
        <b/>
        <sz val="11"/>
        <color theme="1"/>
        <rFont val="Calibri"/>
        <family val="2"/>
        <scheme val="minor"/>
      </rPr>
      <t>(cena na měsíc po dobu trvání soutěže)</t>
    </r>
  </si>
  <si>
    <t>tradiční kávovar se 4 samostatně programovatelnými tlačítky pro výdej kávy na každé skupině,
výdej horké vody a min 2 trysky na kávu.</t>
  </si>
  <si>
    <t>s mlýnkem,
 displayem,
 české ovládání,
 nastavitelnost hrubosti mletí,
 nastavitelná výška nádobí,
parní tryska na mléko,
kapacita zásobníku min 1,5L,
kapacita zásobníku odpadní kávy min 10 porcí, automatické čištění,
servis stroje do 48 hodin od nahlášení poruchy.</t>
  </si>
  <si>
    <t>na topping,bez lednice na mléko,
min 2x zásobník (káva a topping),
s displejem na ovládání,
min 2x bojler, objem vody v bojleru min 0,7L,
možnost přípravy XL nápojů,
s keramickým mlýnkem,
možnost pevného připojení k vodovodnímu řádu, nebo nádržka na vodu s objemem min 4l, dle preferencí provozu.</t>
  </si>
  <si>
    <t>s lednicí na mléko o objemu min 4l,
s displejem na ovládání,
min 2 zásobníky (káva, čokoláda),
možnost přípravy XL nápojů,
min 2x bojler, objem vody v bojleru min 0,7L,
s keramickým mlýnkem,
možnost pevného připojení k vodovodnímu řádu, nebo nádržka na vodu s objemem min 4l, dle preferencí provozu.</t>
  </si>
  <si>
    <t>min jedna průtoková jednotka,
min dvě plotny, 
ručné plnění vody,
 min 2 skleněné konvoce o objemu min 1,8l kávy, 
max doba přípravy kávy 2L za 8 minut.</t>
  </si>
  <si>
    <t>kapacita násypky min 1,5kg,
 nastavení hrubosti mletí,
 počítadlo porcí.</t>
  </si>
  <si>
    <t>Rozměry: 100-120cm šířka, 200-220 výška, 70-90cm hloubka; 
koutek je ze dřeva v kombinaci s kovem nebo použitím lamina - dekor dub; 
nosnost min 100kg, 
s úložným prostorem pro zásoby kávy nebo servisu spojeného se servírováním kávy. 
obsahuje min 3 zásobníky na různé druhy kávových kelímků,
dodává se již složený / ihned k použití s přípravou (otvory) pro přívod vody a odpadů
integrované LED světla, 
držák na doplňkový sortiment,
 odpadkový koš.</t>
  </si>
  <si>
    <r>
      <t xml:space="preserve">min 2 zásobníky na kávu se samostatnými mlýnky,
možnost přípravy 2 nápojů v jednom kroku,
připojení na vodní řád i na odpad,
1 zásobník na čokoládu,
</t>
    </r>
    <r>
      <rPr>
        <sz val="10"/>
        <color rgb="FFFF0000"/>
        <rFont val="Calibri"/>
        <family val="2"/>
        <scheme val="minor"/>
      </rPr>
      <t xml:space="preserve"> </t>
    </r>
    <r>
      <rPr>
        <sz val="10"/>
        <rFont val="Calibri"/>
        <family val="2"/>
        <scheme val="minor"/>
      </rPr>
      <t>zásobník na čerstvé mléko s chlazením,
dotykový display, 
nahřívač šálků, 
tryska na páru, možnost horké vody,
 min počet voleb kávy 7, 
nastavitelná výška výdeje, 
kapacita zásobníku s kávou min 1,2kg,  
možnost platby kartou /i bezkontaktní/, nebo hotovostí.</t>
    </r>
  </si>
  <si>
    <t>Certifikace Rainforest Alliance, Fairtrade, nebo UTZ jestli má výrobek jeden z těchto certifikátů, nebo ekvivalentní certifikát certifikát, vpište ANO*</t>
  </si>
  <si>
    <t>* v případě, že výrobek má tento certifikát, vpište ano, přidělen bude počet bodů 5 za každý certifikát. Tento je potřebné přiložit k nabídce v českém jazyce, není potřebný úřadní překlad.</t>
  </si>
  <si>
    <t xml:space="preserve">BRC </t>
  </si>
  <si>
    <t>nejnáročnější certifikace, po auditu je časový interval pro provedení nápravních opatření 28 dní</t>
  </si>
  <si>
    <t>IFS</t>
  </si>
  <si>
    <t>v porovnání s BRC méně náročná certifikace, časový interval na nápravu opatření 1 rok</t>
  </si>
  <si>
    <t>ISO 22000</t>
  </si>
  <si>
    <t xml:space="preserve">FSSC 22000 </t>
  </si>
  <si>
    <t>je to jednodušší standard v porovnání s BRC a IFS</t>
  </si>
  <si>
    <t>Certifikace výrobce, kterým dokazuje bezpečnost potravinového dodavatelského řetězce</t>
  </si>
  <si>
    <t>Možnost bezplatného zapůjčení technologického příslušenství k výrobě kávy po dobu trvání smlouvy</t>
  </si>
  <si>
    <t>Soupis technologií a jejich počet</t>
  </si>
  <si>
    <t>Možnost pronájmu technologií dle soupisu</t>
  </si>
  <si>
    <t xml:space="preserve">Počet a druhy technologií jsou odhadované </t>
  </si>
  <si>
    <t>Vpište ano, jestli je možné zapůjčení technologií dle soupisu*</t>
  </si>
  <si>
    <t xml:space="preserve"> * možnost bezplatného zapůjčení technologií dle soupisu bude ohodnocena počtem bodů 100. Je tomu tak proto, že to zadavateli to ušetří významou finanční částku</t>
  </si>
  <si>
    <t>je prvním krokem ke splnění požadavků Global Food Safety Initiative, náročností srovnatelný s FSSC 22000</t>
  </si>
  <si>
    <t>Možnost zapůjčení technologií</t>
  </si>
  <si>
    <t>Zrnková káva Arabica, intenzita 5-7</t>
  </si>
  <si>
    <t>Zrnková káva Arabica, intanzita 3-6</t>
  </si>
  <si>
    <t>Zrnková káva, 40% Arabica, 60% Robusta, intenzita 3-7</t>
  </si>
  <si>
    <t>Zrnková káva 100% Arabica, bubnově pražená tradiční metodou, intensita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</si>
</sst>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Kč&quot;"/>
    <numFmt numFmtId="165" formatCode="_-* #,##0.00&quot; Kč&quot;_-;\-* #,##0.00&quot; Kč&quot;_-;_-* \-??&quot; Kč&quot;_-;_-@_-"/>
    <numFmt numFmtId="166" formatCode="#,##0&quot; ks&quot;"/>
    <numFmt numFmtId="177" formatCode="General"/>
    <numFmt numFmtId="178" formatCode="#,##0"/>
  </numFmts>
  <fonts count="20">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1"/>
      <name val="Times New Roman"/>
      <family val="1"/>
    </font>
    <font>
      <sz val="11"/>
      <name val="Times New Roman"/>
      <family val="1"/>
    </font>
    <font>
      <b/>
      <sz val="11"/>
      <color theme="1"/>
      <name val="Times New Roman"/>
      <family val="1"/>
    </font>
    <font>
      <sz val="11"/>
      <color theme="1"/>
      <name val="Times New Roman"/>
      <family val="1"/>
    </font>
    <font>
      <b/>
      <sz val="14"/>
      <color theme="1"/>
      <name val="Calibri"/>
      <family val="2"/>
      <scheme val="minor"/>
    </font>
    <font>
      <b/>
      <sz val="11"/>
      <color theme="0" tint="-0.04997999966144562"/>
      <name val="Calibri"/>
      <family val="2"/>
      <scheme val="minor"/>
    </font>
    <font>
      <sz val="10"/>
      <color theme="1"/>
      <name val="Calibri"/>
      <family val="2"/>
      <scheme val="minor"/>
    </font>
    <font>
      <sz val="10"/>
      <color rgb="FFFF0000"/>
      <name val="Calibri"/>
      <family val="2"/>
      <scheme val="minor"/>
    </font>
    <font>
      <sz val="10"/>
      <name val="Calibri"/>
      <family val="2"/>
      <scheme val="minor"/>
    </font>
    <font>
      <b/>
      <sz val="16"/>
      <color theme="1"/>
      <name val="Calibri"/>
      <family val="2"/>
      <scheme val="minor"/>
    </font>
    <font>
      <u val="single"/>
      <sz val="11"/>
      <color theme="10"/>
      <name val="Calibri"/>
      <family val="2"/>
      <scheme val="minor"/>
    </font>
    <font>
      <b/>
      <sz val="16"/>
      <name val="Calibri"/>
      <family val="2"/>
      <scheme val="minor"/>
    </font>
    <font>
      <sz val="16"/>
      <color theme="1"/>
      <name val="Calibri"/>
      <family val="2"/>
      <scheme val="minor"/>
    </font>
    <font>
      <sz val="11"/>
      <color theme="0"/>
      <name val="Calibri"/>
      <family val="2"/>
    </font>
    <font>
      <sz val="11"/>
      <color theme="0"/>
      <name val="Calibri"/>
      <family val="2"/>
      <scheme val="minor"/>
    </font>
  </fonts>
  <fills count="7">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s>
  <borders count="16">
    <border>
      <left/>
      <right/>
      <top/>
      <bottom/>
      <diagonal/>
    </border>
    <border>
      <left/>
      <right style="thin"/>
      <top style="thin"/>
      <bottom style="thin"/>
    </border>
    <border>
      <left style="thin"/>
      <right style="thin"/>
      <top style="thin"/>
      <bottom style="thin"/>
    </border>
    <border>
      <left style="thin"/>
      <right style="thin"/>
      <top style="thin"/>
      <bottom/>
    </border>
    <border>
      <left/>
      <right style="thin"/>
      <top/>
      <bottom style="thin"/>
    </border>
    <border>
      <left style="thin"/>
      <right style="thin"/>
      <top/>
      <bottom style="thin"/>
    </border>
    <border>
      <left/>
      <right style="thin"/>
      <top style="thin"/>
      <bottom/>
    </border>
    <border>
      <left style="thin"/>
      <right/>
      <top style="thin"/>
      <bottom/>
    </border>
    <border>
      <left style="thin"/>
      <right/>
      <top style="thin"/>
      <bottom style="thin"/>
    </border>
    <border>
      <left/>
      <right/>
      <top style="thin"/>
      <bottom/>
    </border>
    <border>
      <left/>
      <right/>
      <top style="thin"/>
      <bottom style="thin"/>
    </border>
    <border>
      <left style="thin"/>
      <right/>
      <top/>
      <bottom style="thin"/>
    </border>
    <border>
      <left style="medium"/>
      <right/>
      <top style="medium"/>
      <bottom style="thin"/>
    </border>
    <border>
      <left style="medium"/>
      <right/>
      <top style="thin"/>
      <bottom style="thin"/>
    </border>
    <border>
      <left style="medium"/>
      <right/>
      <top style="thin"/>
      <bottom style="medium"/>
    </border>
    <border>
      <left/>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Border="0" applyProtection="0">
      <alignment/>
    </xf>
    <xf numFmtId="9" fontId="0" fillId="0" borderId="0" applyFont="0" applyFill="0" applyBorder="0" applyAlignment="0" applyProtection="0"/>
    <xf numFmtId="0" fontId="15" fillId="0" borderId="0" applyNumberFormat="0" applyFill="0" applyBorder="0" applyAlignment="0" applyProtection="0"/>
  </cellStyleXfs>
  <cellXfs count="110">
    <xf numFmtId="0" fontId="0" fillId="0" borderId="0" xfId="0"/>
    <xf numFmtId="0" fontId="0" fillId="0" borderId="0" xfId="0" applyAlignment="1">
      <alignment horizontal="center"/>
    </xf>
    <xf numFmtId="0" fontId="2" fillId="0" borderId="0" xfId="0" applyFont="1" applyAlignment="1">
      <alignment horizontal="left" vertical="center" wrapText="1"/>
    </xf>
    <xf numFmtId="0" fontId="3" fillId="0" borderId="0" xfId="0" applyFont="1" applyAlignment="1">
      <alignment horizontal="left"/>
    </xf>
    <xf numFmtId="0" fontId="0" fillId="0" borderId="1" xfId="0" applyBorder="1" applyAlignment="1">
      <alignment horizontal="center" vertical="center"/>
    </xf>
    <xf numFmtId="0" fontId="2" fillId="0" borderId="0" xfId="0" applyFont="1"/>
    <xf numFmtId="0" fontId="6" fillId="2" borderId="2" xfId="0" applyFont="1" applyFill="1" applyBorder="1" applyAlignment="1" applyProtection="1">
      <alignment vertical="center" wrapText="1"/>
      <protection locked="0"/>
    </xf>
    <xf numFmtId="0" fontId="8" fillId="2" borderId="3" xfId="0" applyFont="1" applyFill="1" applyBorder="1" applyAlignment="1" applyProtection="1">
      <alignment vertical="center"/>
      <protection locked="0"/>
    </xf>
    <xf numFmtId="0" fontId="4"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164" fontId="0" fillId="0" borderId="2" xfId="0" applyNumberFormat="1" applyBorder="1" applyAlignment="1">
      <alignment horizontal="center" vertical="center"/>
    </xf>
    <xf numFmtId="0" fontId="0" fillId="0" borderId="0" xfId="0" applyAlignment="1">
      <alignment vertical="center"/>
    </xf>
    <xf numFmtId="0" fontId="0" fillId="3" borderId="6" xfId="0" applyFill="1" applyBorder="1" applyAlignment="1">
      <alignment vertical="center"/>
    </xf>
    <xf numFmtId="0" fontId="0" fillId="3" borderId="3" xfId="0" applyFill="1" applyBorder="1" applyAlignment="1">
      <alignment horizontal="left"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5"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protection locked="0"/>
    </xf>
    <xf numFmtId="164"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9" fontId="0" fillId="2" borderId="2" xfId="22"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2" xfId="0" applyBorder="1" applyAlignment="1">
      <alignment horizontal="left" vertical="center" wrapText="1"/>
    </xf>
    <xf numFmtId="0" fontId="4" fillId="0" borderId="2" xfId="0" applyFont="1" applyBorder="1" applyAlignment="1">
      <alignment horizontal="center" vertical="center"/>
    </xf>
    <xf numFmtId="0" fontId="0" fillId="0" borderId="0" xfId="0" applyAlignment="1">
      <alignment horizontal="left"/>
    </xf>
    <xf numFmtId="0" fontId="3" fillId="3" borderId="5" xfId="0" applyFont="1" applyFill="1" applyBorder="1" applyAlignment="1">
      <alignment horizontal="center" vertical="center" wrapText="1"/>
    </xf>
    <xf numFmtId="0" fontId="4" fillId="0" borderId="2" xfId="0" applyFont="1" applyBorder="1" applyAlignment="1">
      <alignment horizontal="left" vertical="center" wrapText="1"/>
    </xf>
    <xf numFmtId="164" fontId="0" fillId="3" borderId="3" xfId="0"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64" fontId="0" fillId="0" borderId="0" xfId="0" applyNumberFormat="1" applyAlignment="1">
      <alignment horizontal="center" vertical="center"/>
    </xf>
    <xf numFmtId="0" fontId="4" fillId="3" borderId="5" xfId="0" applyFont="1" applyFill="1" applyBorder="1" applyAlignment="1">
      <alignment horizontal="center" vertical="center" wrapText="1"/>
    </xf>
    <xf numFmtId="164" fontId="4" fillId="0" borderId="2" xfId="0" applyNumberFormat="1" applyFont="1" applyBorder="1" applyAlignment="1" applyProtection="1">
      <alignment horizontal="center" vertical="center"/>
      <protection locked="0"/>
    </xf>
    <xf numFmtId="164" fontId="4" fillId="4" borderId="2" xfId="0" applyNumberFormat="1" applyFont="1" applyFill="1" applyBorder="1" applyAlignment="1" applyProtection="1">
      <alignment horizontal="center" vertical="center"/>
      <protection locked="0"/>
    </xf>
    <xf numFmtId="0" fontId="0" fillId="3" borderId="0" xfId="0" applyFill="1"/>
    <xf numFmtId="0" fontId="0" fillId="3" borderId="9" xfId="0" applyFill="1" applyBorder="1"/>
    <xf numFmtId="0" fontId="0" fillId="3" borderId="2" xfId="0" applyFill="1" applyBorder="1" applyAlignment="1">
      <alignment horizontal="center" vertical="center"/>
    </xf>
    <xf numFmtId="0" fontId="9" fillId="0" borderId="0" xfId="0" applyFont="1"/>
    <xf numFmtId="0" fontId="0" fillId="5" borderId="1" xfId="0" applyFill="1" applyBorder="1" applyAlignment="1">
      <alignment horizontal="center" vertical="center"/>
    </xf>
    <xf numFmtId="0" fontId="0" fillId="5" borderId="8" xfId="0" applyFill="1" applyBorder="1" applyAlignment="1">
      <alignment horizontal="left" vertical="center"/>
    </xf>
    <xf numFmtId="0" fontId="0" fillId="5" borderId="10" xfId="0" applyFill="1" applyBorder="1" applyAlignment="1">
      <alignment horizontal="center" vertical="center"/>
    </xf>
    <xf numFmtId="164" fontId="0" fillId="5" borderId="10" xfId="0" applyNumberFormat="1" applyFill="1" applyBorder="1" applyAlignment="1">
      <alignment horizontal="center" vertical="center"/>
    </xf>
    <xf numFmtId="164" fontId="4" fillId="5" borderId="1" xfId="0" applyNumberFormat="1" applyFont="1" applyFill="1" applyBorder="1" applyAlignment="1">
      <alignment horizontal="center" vertical="center"/>
    </xf>
    <xf numFmtId="0" fontId="6" fillId="0" borderId="0" xfId="0" applyFont="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protection locked="0"/>
    </xf>
    <xf numFmtId="0" fontId="2" fillId="0" borderId="0" xfId="0" applyFont="1" applyAlignment="1">
      <alignment horizontal="center" vertical="center" wrapText="1"/>
    </xf>
    <xf numFmtId="0" fontId="0" fillId="3" borderId="0" xfId="0" applyFill="1" applyAlignment="1">
      <alignment horizontal="center"/>
    </xf>
    <xf numFmtId="164" fontId="4" fillId="0" borderId="2" xfId="0" applyNumberFormat="1"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0" fillId="4" borderId="2" xfId="0"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164" fontId="0" fillId="4" borderId="2" xfId="0" applyNumberFormat="1" applyFill="1" applyBorder="1" applyAlignment="1" applyProtection="1">
      <alignment horizontal="center" vertical="center"/>
      <protection locked="0"/>
    </xf>
    <xf numFmtId="0" fontId="0" fillId="0" borderId="3" xfId="0" applyBorder="1" applyAlignment="1">
      <alignment horizontal="left" vertical="center" wrapText="1"/>
    </xf>
    <xf numFmtId="0" fontId="0" fillId="5" borderId="8" xfId="0" applyFill="1" applyBorder="1" applyAlignment="1">
      <alignment vertical="center"/>
    </xf>
    <xf numFmtId="0" fontId="3" fillId="6" borderId="1"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wrapText="1"/>
    </xf>
    <xf numFmtId="0" fontId="10" fillId="6" borderId="7"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9"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0" fillId="0" borderId="2" xfId="0" applyFont="1" applyBorder="1" applyAlignment="1">
      <alignment horizontal="left" vertical="center" wrapText="1"/>
    </xf>
    <xf numFmtId="166" fontId="0" fillId="0" borderId="2" xfId="0" applyNumberFormat="1" applyFont="1" applyBorder="1" applyAlignment="1">
      <alignment horizontal="center" vertical="center"/>
    </xf>
    <xf numFmtId="164" fontId="0" fillId="2" borderId="2" xfId="0" applyNumberFormat="1"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vertical="center"/>
    </xf>
    <xf numFmtId="164" fontId="0" fillId="2" borderId="2" xfId="0" applyNumberFormat="1" applyFill="1" applyBorder="1" applyAlignment="1" applyProtection="1">
      <alignment horizontal="center" vertical="center"/>
      <protection locked="0"/>
    </xf>
    <xf numFmtId="0" fontId="0" fillId="0" borderId="0" xfId="0" applyFill="1" applyBorder="1" applyAlignment="1">
      <alignment horizontal="left" vertical="center"/>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11" fillId="0" borderId="2" xfId="0" applyFont="1" applyBorder="1" applyAlignment="1">
      <alignment horizontal="left" vertical="center" wrapText="1"/>
    </xf>
    <xf numFmtId="0" fontId="2" fillId="0" borderId="15" xfId="0" applyFont="1" applyBorder="1" applyAlignment="1">
      <alignment/>
    </xf>
    <xf numFmtId="0" fontId="15" fillId="5" borderId="10" xfId="23" applyFill="1" applyBorder="1" applyAlignment="1">
      <alignment horizontal="center" vertical="center"/>
    </xf>
    <xf numFmtId="164" fontId="4" fillId="3" borderId="3" xfId="0" applyNumberFormat="1" applyFont="1" applyFill="1" applyBorder="1" applyAlignment="1">
      <alignment horizontal="center" vertical="center"/>
    </xf>
    <xf numFmtId="0" fontId="4" fillId="3" borderId="3" xfId="0" applyFont="1" applyFill="1"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164" fontId="16" fillId="3" borderId="2" xfId="0" applyNumberFormat="1" applyFont="1" applyFill="1" applyBorder="1" applyAlignment="1">
      <alignment horizontal="center" vertical="center"/>
    </xf>
    <xf numFmtId="0" fontId="17" fillId="0" borderId="0" xfId="0" applyFont="1" applyAlignment="1">
      <alignment horizontal="center"/>
    </xf>
    <xf numFmtId="0" fontId="17" fillId="0" borderId="0" xfId="0" applyFont="1"/>
    <xf numFmtId="0" fontId="16" fillId="3" borderId="2" xfId="0" applyFont="1" applyFill="1" applyBorder="1" applyAlignment="1">
      <alignment horizontal="center" vertical="center"/>
    </xf>
    <xf numFmtId="164" fontId="4" fillId="3" borderId="3" xfId="0" applyNumberFormat="1" applyFont="1" applyFill="1" applyBorder="1" applyAlignment="1">
      <alignment horizontal="center" vertical="center"/>
    </xf>
    <xf numFmtId="0" fontId="4" fillId="3" borderId="3" xfId="0" applyFont="1" applyFill="1" applyBorder="1" applyAlignment="1">
      <alignment horizontal="center" vertical="center"/>
    </xf>
    <xf numFmtId="0" fontId="2" fillId="0" borderId="0" xfId="0" applyFont="1" applyAlignment="1">
      <alignment horizontal="center" vertical="center" wrapText="1"/>
    </xf>
    <xf numFmtId="0" fontId="16" fillId="3" borderId="8" xfId="0" applyFont="1" applyFill="1" applyBorder="1" applyAlignment="1">
      <alignment horizontal="left" vertical="center"/>
    </xf>
    <xf numFmtId="0" fontId="16" fillId="3" borderId="10" xfId="0" applyFont="1" applyFill="1" applyBorder="1" applyAlignment="1">
      <alignment horizontal="left" vertical="center"/>
    </xf>
    <xf numFmtId="0" fontId="16" fillId="3" borderId="1" xfId="0" applyFont="1" applyFill="1" applyBorder="1" applyAlignment="1">
      <alignment horizontal="left" vertical="center"/>
    </xf>
    <xf numFmtId="0" fontId="2" fillId="0" borderId="0" xfId="0" applyFont="1" applyAlignment="1">
      <alignment horizontal="center" wrapText="1"/>
    </xf>
    <xf numFmtId="0" fontId="14" fillId="3" borderId="8"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1" xfId="0" applyFont="1" applyFill="1" applyBorder="1" applyAlignment="1">
      <alignment horizontal="left" vertical="center"/>
    </xf>
    <xf numFmtId="0" fontId="2" fillId="0" borderId="15" xfId="0" applyFont="1" applyBorder="1" applyAlignment="1">
      <alignment horizontal="left" vertical="center"/>
    </xf>
    <xf numFmtId="0" fontId="14" fillId="0" borderId="0" xfId="0" applyFont="1" applyBorder="1" applyAlignment="1">
      <alignment horizontal="center"/>
    </xf>
  </cellXfs>
  <cellStyles count="10">
    <cellStyle name="Normal" xfId="0"/>
    <cellStyle name="Percent" xfId="15"/>
    <cellStyle name="Currency" xfId="16"/>
    <cellStyle name="Currency [0]" xfId="17"/>
    <cellStyle name="Comma" xfId="18"/>
    <cellStyle name="Comma [0]" xfId="19"/>
    <cellStyle name="Normální 2" xfId="20"/>
    <cellStyle name="Měna 2" xfId="21"/>
    <cellStyle name="Procenta" xfId="22"/>
    <cellStyle name="Hypertextový odkaz" xfId="23"/>
  </cellStyles>
  <dxfs count="152">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theme="0" tint="-0.1499900072813034"/>
        </patternFill>
      </fill>
    </dxf>
    <dxf>
      <fill>
        <patternFill patternType="solid">
          <bgColor theme="0" tint="-0.1499900072813034"/>
        </patternFill>
      </fill>
    </dxf>
    <dxf>
      <fill>
        <patternFill patternType="solid">
          <bgColor theme="0" tint="-0.1499900072813034"/>
        </patternFill>
      </fill>
    </dxf>
    <dxf>
      <fill>
        <patternFill patternType="solid">
          <bgColor theme="0" tint="-0.1499900072813034"/>
        </patternFill>
      </fill>
    </dxf>
    <dxf>
      <fill>
        <patternFill patternType="solid">
          <bgColor theme="0" tint="-0.1499900072813034"/>
        </patternFill>
      </fill>
      <alignment horizontal="center" vertical="bottom" textRotation="0" wrapText="1" shrinkToFit="1" readingOrder="0"/>
    </dxf>
    <dxf>
      <fill>
        <patternFill patternType="solid">
          <bgColor theme="0" tint="-0.1499900072813034"/>
        </patternFill>
      </fill>
    </dxf>
    <dxf>
      <fill>
        <patternFill patternType="solid">
          <bgColor theme="0" tint="-0.1499900072813034"/>
        </patternFill>
      </fill>
      <border>
        <left/>
        <right/>
        <top style="thin"/>
        <bottom/>
      </border>
    </dxf>
    <dxf>
      <fill>
        <patternFill patternType="solid">
          <bgColor theme="0" tint="-0.1499900072813034"/>
        </patternFill>
      </fill>
      <border>
        <left/>
        <right/>
        <top style="thin"/>
        <bottom/>
      </border>
    </dxf>
    <dxf>
      <fill>
        <patternFill patternType="solid">
          <bgColor theme="0" tint="-0.1499900072813034"/>
        </patternFill>
      </fill>
      <alignment horizontal="center" vertical="center" textRotation="0" wrapText="1" shrinkToFit="1" readingOrder="0"/>
      <border>
        <left style="thin"/>
        <right style="thin"/>
        <top style="thin"/>
        <bottom style="thin"/>
      </border>
    </dxf>
    <dxf>
      <fill>
        <patternFill patternType="solid">
          <bgColor theme="0" tint="-0.1499900072813034"/>
        </patternFill>
      </fill>
    </dxf>
    <dxf>
      <fill>
        <patternFill patternType="solid">
          <bgColor theme="0" tint="-0.1499900072813034"/>
        </patternFill>
      </fill>
    </dxf>
    <dxf>
      <fill>
        <patternFill patternType="solid">
          <bgColor theme="0" tint="-0.1499900072813034"/>
        </patternFill>
      </fill>
    </dxf>
    <dxf>
      <fill>
        <patternFill patternType="solid">
          <bgColor theme="0" tint="-0.1499900072813034"/>
        </patternFill>
      </fill>
    </dxf>
    <dxf>
      <fill>
        <patternFill patternType="solid">
          <bgColor theme="0" tint="-0.1499900072813034"/>
        </patternFill>
      </fill>
      <alignment horizontal="center" vertical="bottom" textRotation="0" wrapText="1" shrinkToFit="1" readingOrder="0"/>
    </dxf>
    <dxf>
      <fill>
        <patternFill patternType="solid">
          <bgColor theme="0" tint="-0.1499900072813034"/>
        </patternFill>
      </fill>
    </dxf>
    <dxf>
      <fill>
        <patternFill patternType="solid">
          <bgColor theme="0" tint="-0.1499900072813034"/>
        </patternFill>
      </fill>
      <border>
        <left/>
        <right/>
        <top style="thin"/>
        <bottom/>
      </border>
    </dxf>
    <dxf>
      <fill>
        <patternFill patternType="solid">
          <bgColor theme="0" tint="-0.1499900072813034"/>
        </patternFill>
      </fill>
      <border>
        <left/>
        <right/>
        <top style="thin"/>
        <bottom/>
      </border>
    </dxf>
    <dxf>
      <fill>
        <patternFill patternType="solid">
          <bgColor theme="0" tint="-0.1499900072813034"/>
        </patternFill>
      </fill>
      <alignment horizontal="center" vertical="center" textRotation="0" wrapText="1" shrinkToFit="1" readingOrder="0"/>
      <border>
        <left style="thin"/>
        <right style="thin"/>
        <top style="thin"/>
        <bottom style="thin"/>
      </border>
    </dxf>
    <dxf>
      <fill>
        <patternFill patternType="solid">
          <bgColor theme="0" tint="-0.1499900072813034"/>
        </patternFill>
      </fill>
    </dxf>
    <dxf>
      <fill>
        <patternFill patternType="solid">
          <bgColor theme="0" tint="-0.1499900072813034"/>
        </patternFill>
      </fill>
    </dxf>
    <dxf>
      <fill>
        <patternFill patternType="solid">
          <bgColor theme="0" tint="-0.1499900072813034"/>
        </patternFill>
      </fill>
    </dxf>
    <dxf>
      <fill>
        <patternFill patternType="solid">
          <bgColor theme="0" tint="-0.1499900072813034"/>
        </patternFill>
      </fill>
    </dxf>
    <dxf>
      <fill>
        <patternFill patternType="solid">
          <bgColor theme="0" tint="-0.1499900072813034"/>
        </patternFill>
      </fill>
      <alignment horizontal="center" vertical="bottom" textRotation="0" wrapText="1" shrinkToFit="1" readingOrder="0"/>
    </dxf>
    <dxf>
      <fill>
        <patternFill patternType="solid">
          <bgColor theme="0" tint="-0.1499900072813034"/>
        </patternFill>
      </fill>
    </dxf>
    <dxf>
      <fill>
        <patternFill patternType="solid">
          <bgColor theme="0" tint="-0.1499900072813034"/>
        </patternFill>
      </fill>
      <border>
        <left/>
        <right/>
        <top style="thin"/>
        <bottom/>
      </border>
    </dxf>
    <dxf>
      <fill>
        <patternFill patternType="solid">
          <bgColor theme="0" tint="-0.1499900072813034"/>
        </patternFill>
      </fill>
      <border>
        <left/>
        <right/>
        <top style="thin"/>
        <bottom/>
      </border>
    </dxf>
    <dxf>
      <fill>
        <patternFill patternType="solid">
          <bgColor theme="0" tint="-0.1499900072813034"/>
        </patternFill>
      </fill>
      <alignment horizontal="center" vertical="center" textRotation="0" wrapText="1" shrinkToFit="1" readingOrder="0"/>
      <border>
        <left style="thin"/>
        <right style="thin"/>
        <top style="thin"/>
        <bottom style="thin"/>
      </border>
    </dxf>
    <dxf>
      <fill>
        <patternFill patternType="solid">
          <bgColor theme="0" tint="-0.1499900072813034"/>
        </patternFill>
      </fill>
    </dxf>
    <dxf>
      <fill>
        <patternFill patternType="solid">
          <bgColor theme="0" tint="-0.1499900072813034"/>
        </patternFill>
      </fill>
    </dxf>
    <dxf>
      <fill>
        <patternFill patternType="solid">
          <bgColor theme="0" tint="-0.1499900072813034"/>
        </patternFill>
      </fill>
    </dxf>
    <dxf>
      <fill>
        <patternFill patternType="solid">
          <bgColor theme="0" tint="-0.1499900072813034"/>
        </patternFill>
      </fill>
    </dxf>
    <dxf>
      <fill>
        <patternFill patternType="solid">
          <bgColor theme="0" tint="-0.1499900072813034"/>
        </patternFill>
      </fill>
      <alignment horizontal="center" vertical="bottom" textRotation="0" wrapText="1" shrinkToFit="1" readingOrder="0"/>
    </dxf>
    <dxf>
      <fill>
        <patternFill patternType="solid">
          <bgColor theme="0" tint="-0.1499900072813034"/>
        </patternFill>
      </fill>
    </dxf>
    <dxf>
      <fill>
        <patternFill patternType="solid">
          <bgColor theme="0" tint="-0.1499900072813034"/>
        </patternFill>
      </fill>
      <border>
        <left/>
        <right/>
        <top style="thin"/>
        <bottom/>
      </border>
    </dxf>
    <dxf>
      <fill>
        <patternFill patternType="solid">
          <bgColor theme="0" tint="-0.1499900072813034"/>
        </patternFill>
      </fill>
      <border>
        <left/>
        <right/>
        <top style="thin"/>
        <bottom/>
      </border>
    </dxf>
    <dxf>
      <protection hidden="1" locked="0"/>
    </dxf>
    <dxf>
      <fill>
        <patternFill patternType="solid">
          <bgColor theme="9" tint="0.39998000860214233"/>
        </patternFill>
      </fill>
      <border>
        <left/>
        <right style="thin"/>
        <top/>
        <bottom/>
        <vertical/>
        <horizontal/>
      </border>
    </dxf>
    <dxf>
      <fill>
        <patternFill patternType="solid">
          <bgColor theme="9" tint="0.39998000860214233"/>
        </patternFill>
      </fill>
    </dxf>
    <dxf>
      <fill>
        <patternFill patternType="solid">
          <bgColor theme="9" tint="0.39998000860214233"/>
        </patternFill>
      </fill>
    </dxf>
    <dxf>
      <fill>
        <patternFill patternType="solid">
          <bgColor theme="9" tint="0.39998000860214233"/>
        </patternFill>
      </fill>
    </dxf>
    <dxf>
      <fill>
        <patternFill patternType="solid">
          <bgColor theme="9" tint="0.39998000860214233"/>
        </patternFill>
      </fill>
      <alignment horizontal="center" vertical="center" textRotation="0" wrapText="1" shrinkToFit="1" readingOrder="0"/>
    </dxf>
    <dxf>
      <fill>
        <patternFill patternType="solid">
          <bgColor theme="9" tint="0.39998000860214233"/>
        </patternFill>
      </fill>
      <alignment horizontal="general" vertical="center" textRotation="0" wrapText="1" shrinkToFit="1" readingOrder="0"/>
      <border>
        <left style="thin"/>
        <right/>
        <top/>
        <bottom/>
        <vertical/>
        <horizontal/>
      </border>
    </dxf>
    <dxf>
      <fill>
        <patternFill patternType="solid">
          <bgColor theme="9" tint="0.39998000860214233"/>
        </patternFill>
      </fill>
    </dxf>
    <dxf>
      <fill>
        <patternFill patternType="solid">
          <bgColor theme="9" tint="0.39998000860214233"/>
        </patternFill>
      </fill>
    </dxf>
    <dxf>
      <border>
        <top style="thin"/>
      </border>
    </dxf>
    <dxf>
      <fill>
        <patternFill patternType="solid">
          <bgColor theme="0" tint="-0.1499900072813034"/>
        </patternFill>
      </fill>
    </dxf>
    <dxf>
      <border>
        <left style="thin"/>
        <right style="thin"/>
        <top style="thin"/>
        <bottom style="thin"/>
      </border>
    </dxf>
    <dxf>
      <border>
        <bottom style="thin"/>
      </border>
    </dxf>
    <dxf>
      <font>
        <b/>
        <i val="0"/>
        <u val="none"/>
        <strike val="0"/>
        <sz val="11"/>
        <name val="Calibri"/>
        <color auto="1"/>
        <condense val="0"/>
        <extend val="0"/>
      </font>
      <fill>
        <patternFill patternType="solid">
          <bgColor theme="0" tint="-0.04997999966144562"/>
        </patternFill>
      </fill>
      <alignment horizontal="center" vertical="center" textRotation="0" wrapText="1" shrinkToFit="1" readingOrder="0"/>
      <border>
        <left style="thin"/>
        <right style="thin"/>
        <top/>
        <bottom/>
      </border>
    </dxf>
    <dxf>
      <protection hidden="1" locked="0"/>
    </dxf>
    <dxf>
      <fill>
        <patternFill patternType="solid">
          <bgColor theme="9" tint="0.39998000860214233"/>
        </patternFill>
      </fill>
      <border>
        <left/>
        <right style="thin"/>
        <top/>
        <bottom/>
        <vertical/>
        <horizontal/>
      </border>
    </dxf>
    <dxf>
      <fill>
        <patternFill patternType="solid">
          <bgColor theme="9" tint="0.39998000860214233"/>
        </patternFill>
      </fill>
    </dxf>
    <dxf>
      <fill>
        <patternFill patternType="solid">
          <bgColor theme="9" tint="0.39998000860214233"/>
        </patternFill>
      </fill>
    </dxf>
    <dxf>
      <fill>
        <patternFill patternType="solid">
          <bgColor theme="9" tint="0.39998000860214233"/>
        </patternFill>
      </fill>
    </dxf>
    <dxf>
      <fill>
        <patternFill patternType="solid">
          <bgColor theme="9" tint="0.39998000860214233"/>
        </patternFill>
      </fill>
      <alignment horizontal="center" vertical="center" textRotation="0" wrapText="1" shrinkToFit="1" readingOrder="0"/>
    </dxf>
    <dxf>
      <fill>
        <patternFill patternType="solid">
          <bgColor theme="9" tint="0.39998000860214233"/>
        </patternFill>
      </fill>
      <alignment horizontal="general" vertical="center" textRotation="0" wrapText="1" shrinkToFit="1" readingOrder="0"/>
      <border>
        <left style="thin"/>
        <right/>
        <top/>
        <bottom/>
        <vertical/>
        <horizontal/>
      </border>
    </dxf>
    <dxf>
      <fill>
        <patternFill patternType="solid">
          <bgColor theme="9" tint="0.39998000860214233"/>
        </patternFill>
      </fill>
    </dxf>
    <dxf>
      <fill>
        <patternFill patternType="solid">
          <bgColor theme="9" tint="0.39998000860214233"/>
        </patternFill>
      </fill>
    </dxf>
    <dxf>
      <border>
        <top style="thin"/>
      </border>
    </dxf>
    <dxf>
      <fill>
        <patternFill patternType="solid">
          <bgColor theme="0" tint="-0.1499900072813034"/>
        </patternFill>
      </fill>
    </dxf>
    <dxf>
      <border>
        <left style="thin"/>
        <right style="thin"/>
        <top style="thin"/>
        <bottom style="thin"/>
      </border>
    </dxf>
    <dxf>
      <border>
        <bottom style="thin"/>
      </border>
    </dxf>
    <dxf>
      <font>
        <b/>
        <i val="0"/>
        <u val="none"/>
        <strike val="0"/>
        <sz val="11"/>
        <name val="Calibri"/>
        <color auto="1"/>
        <condense val="0"/>
        <extend val="0"/>
      </font>
      <fill>
        <patternFill patternType="solid">
          <bgColor theme="0" tint="-0.04997999966144562"/>
        </patternFill>
      </fill>
      <alignment horizontal="center" vertical="center" textRotation="0" wrapText="1" shrinkToFit="1" readingOrder="0"/>
      <border>
        <left style="thin"/>
        <right style="thin"/>
        <top/>
        <bottom/>
      </border>
    </dxf>
    <dxf>
      <protection hidden="1" locked="0"/>
    </dxf>
    <dxf>
      <fill>
        <patternFill patternType="solid">
          <bgColor theme="9" tint="0.39998000860214233"/>
        </patternFill>
      </fill>
      <border>
        <left/>
        <right style="thin"/>
        <top/>
        <bottom/>
        <vertical/>
        <horizontal/>
      </border>
    </dxf>
    <dxf>
      <fill>
        <patternFill patternType="solid">
          <bgColor theme="9" tint="0.39998000860214233"/>
        </patternFill>
      </fill>
    </dxf>
    <dxf>
      <fill>
        <patternFill patternType="solid">
          <bgColor theme="9" tint="0.39998000860214233"/>
        </patternFill>
      </fill>
    </dxf>
    <dxf>
      <fill>
        <patternFill patternType="solid">
          <bgColor theme="9" tint="0.39998000860214233"/>
        </patternFill>
      </fill>
    </dxf>
    <dxf>
      <fill>
        <patternFill patternType="solid">
          <bgColor theme="9" tint="0.39998000860214233"/>
        </patternFill>
      </fill>
      <alignment horizontal="center" vertical="center" textRotation="0" wrapText="1" shrinkToFit="1" readingOrder="0"/>
    </dxf>
    <dxf>
      <fill>
        <patternFill patternType="solid">
          <bgColor theme="9" tint="0.39998000860214233"/>
        </patternFill>
      </fill>
      <alignment horizontal="general" vertical="center" textRotation="0" wrapText="1" shrinkToFit="1" readingOrder="0"/>
      <border>
        <left style="thin"/>
        <right/>
        <top/>
        <bottom/>
        <vertical/>
        <horizontal/>
      </border>
    </dxf>
    <dxf>
      <fill>
        <patternFill patternType="solid">
          <bgColor theme="9" tint="0.39998000860214233"/>
        </patternFill>
      </fill>
    </dxf>
    <dxf>
      <fill>
        <patternFill patternType="solid">
          <bgColor theme="9" tint="0.39998000860214233"/>
        </patternFill>
      </fill>
    </dxf>
    <dxf>
      <border>
        <top style="thin"/>
      </border>
    </dxf>
    <dxf>
      <fill>
        <patternFill patternType="solid">
          <bgColor theme="0" tint="-0.1499900072813034"/>
        </patternFill>
      </fill>
    </dxf>
    <dxf>
      <border>
        <left style="thin"/>
        <right style="thin"/>
        <top style="thin"/>
        <bottom style="thin"/>
      </border>
    </dxf>
    <dxf>
      <border>
        <bottom style="thin"/>
      </border>
    </dxf>
    <dxf>
      <font>
        <b/>
        <i val="0"/>
        <u val="none"/>
        <strike val="0"/>
        <sz val="11"/>
        <name val="Calibri"/>
        <color auto="1"/>
        <condense val="0"/>
        <extend val="0"/>
      </font>
      <fill>
        <patternFill patternType="solid">
          <bgColor theme="0" tint="-0.04997999966144562"/>
        </patternFill>
      </fill>
      <alignment horizontal="center" vertical="center" textRotation="0" wrapText="1" shrinkToFit="1" readingOrder="0"/>
      <border>
        <left style="thin"/>
        <right style="thin"/>
        <top/>
        <bottom/>
      </border>
    </dxf>
    <dxf>
      <protection hidden="1" locked="0"/>
    </dxf>
    <dxf>
      <fill>
        <patternFill patternType="solid">
          <bgColor theme="9" tint="0.39998000860214233"/>
        </patternFill>
      </fill>
      <border>
        <left/>
        <right style="thin"/>
        <top/>
        <bottom/>
        <vertical/>
        <horizontal/>
      </border>
    </dxf>
    <dxf>
      <fill>
        <patternFill patternType="solid">
          <bgColor theme="9" tint="0.39998000860214233"/>
        </patternFill>
      </fill>
    </dxf>
    <dxf>
      <fill>
        <patternFill patternType="solid">
          <bgColor theme="9" tint="0.39998000860214233"/>
        </patternFill>
      </fill>
    </dxf>
    <dxf>
      <fill>
        <patternFill patternType="solid">
          <bgColor theme="9" tint="0.39998000860214233"/>
        </patternFill>
      </fill>
    </dxf>
    <dxf>
      <fill>
        <patternFill patternType="solid">
          <bgColor theme="9" tint="0.39998000860214233"/>
        </patternFill>
      </fill>
      <alignment horizontal="center" vertical="center" textRotation="0" wrapText="1" shrinkToFit="1" readingOrder="0"/>
    </dxf>
    <dxf>
      <fill>
        <patternFill patternType="solid">
          <bgColor theme="9" tint="0.39998000860214233"/>
        </patternFill>
      </fill>
      <alignment horizontal="general" vertical="center" textRotation="0" wrapText="1" shrinkToFit="1" readingOrder="0"/>
      <border>
        <left style="thin"/>
        <right/>
        <top/>
        <bottom/>
        <vertical/>
        <horizontal/>
      </border>
    </dxf>
    <dxf>
      <fill>
        <patternFill patternType="solid">
          <bgColor theme="9" tint="0.39998000860214233"/>
        </patternFill>
      </fill>
    </dxf>
    <dxf>
      <fill>
        <patternFill patternType="solid">
          <bgColor theme="9" tint="0.39998000860214233"/>
        </patternFill>
      </fill>
    </dxf>
    <dxf>
      <border>
        <top style="thin"/>
      </border>
    </dxf>
    <dxf>
      <fill>
        <patternFill patternType="solid">
          <bgColor theme="0" tint="-0.1499900072813034"/>
        </patternFill>
      </fill>
    </dxf>
    <dxf>
      <border>
        <left style="thin"/>
        <right style="thin"/>
        <top style="thin"/>
        <bottom style="thin"/>
      </border>
    </dxf>
    <dxf>
      <border>
        <bottom style="thin"/>
      </border>
    </dxf>
    <dxf>
      <font>
        <b/>
        <i val="0"/>
        <u val="none"/>
        <strike val="0"/>
        <sz val="11"/>
        <name val="Calibri"/>
        <color auto="1"/>
        <condense val="0"/>
        <extend val="0"/>
      </font>
      <fill>
        <patternFill patternType="solid">
          <bgColor theme="0" tint="-0.04997999966144562"/>
        </patternFill>
      </fill>
      <alignment horizontal="center" vertical="center" textRotation="0" wrapText="1" shrinkToFit="1" readingOrder="0"/>
      <border>
        <left style="thin"/>
        <right style="thin"/>
        <top/>
        <bottom/>
      </border>
    </dxf>
    <dxf>
      <fill>
        <patternFill patternType="solid">
          <bgColor theme="0" tint="-0.1499900072813034"/>
        </patternFill>
      </fill>
      <alignment horizontal="center" vertical="center" textRotation="0" wrapText="1" shrinkToFit="1" readingOrder="0"/>
      <border>
        <left style="thin"/>
        <right/>
        <top style="thin"/>
        <bottom/>
      </border>
    </dxf>
    <dxf>
      <fill>
        <patternFill patternType="solid">
          <bgColor rgb="FFFFFF00"/>
        </patternFill>
      </fill>
      <alignment horizontal="center" vertical="center" textRotation="0" wrapText="1" shrinkToFit="1" readingOrder="0"/>
      <border>
        <left style="thin"/>
        <right/>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b val="0"/>
        <i val="0"/>
        <u val="none"/>
        <strike val="0"/>
        <sz val="11"/>
        <name val="Calibri"/>
        <color auto="1"/>
        <condense val="0"/>
        <extend val="0"/>
      </font>
      <fill>
        <patternFill patternType="solid">
          <bgColor theme="0" tint="-0.1499900072813034"/>
        </patternFill>
      </fill>
      <alignment horizontal="center" vertical="center" textRotation="0" wrapText="1" shrinkToFit="1" readingOrder="0"/>
      <border>
        <left style="thin"/>
        <right style="thin"/>
        <top style="thin"/>
        <bottom/>
      </border>
    </dxf>
    <dxf>
      <numFmt numFmtId="177" formatCode="General"/>
      <fill>
        <patternFill patternType="solid">
          <bgColor theme="9" tint="0.5999900102615356"/>
        </patternFill>
      </fill>
      <alignment horizontal="center" vertical="center" textRotation="0" wrapText="1" shrinkToFit="1" readingOrder="0"/>
      <border>
        <left style="thin"/>
        <right style="thin"/>
        <top style="thin"/>
        <bottom/>
      </border>
      <protection hidden="1" locked="0"/>
    </dxf>
    <dxf>
      <font>
        <b val="0"/>
        <i val="0"/>
        <u val="none"/>
        <strike val="0"/>
        <sz val="11"/>
        <name val="Calibri"/>
        <color auto="1"/>
        <condense val="0"/>
        <extend val="0"/>
      </font>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border>
    </dxf>
    <dxf>
      <border>
        <right style="thin"/>
      </border>
    </dxf>
    <dxf>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border>
    </dxf>
    <dxf>
      <numFmt numFmtId="164" formatCode="#,##0.00\ &quot;Kč&quot;"/>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numFmt numFmtId="178" formatCode="#,##0"/>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border>
    </dxf>
    <dxf>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left" vertical="center" textRotation="0" wrapText="1" shrinkToFit="1" readingOrder="0"/>
      <border>
        <left style="thin"/>
        <right style="thin"/>
        <top style="thin"/>
        <bottom/>
      </border>
    </dxf>
    <dxf>
      <alignment horizontal="left" vertical="center" textRotation="0" wrapText="1" shrinkToFit="1" readingOrder="0"/>
      <border>
        <left style="thin"/>
        <right style="thin"/>
        <top style="thin"/>
        <bottom style="thin"/>
      </border>
    </dxf>
    <dxf>
      <fill>
        <patternFill patternType="solid">
          <bgColor theme="0" tint="-0.1499900072813034"/>
        </patternFill>
      </fill>
      <alignment horizontal="general" vertical="center" textRotation="0" wrapText="1" shrinkToFit="1" readingOrder="0"/>
      <border>
        <left/>
        <right style="thin"/>
        <top style="thin"/>
        <bottom/>
      </border>
    </dxf>
    <dxf>
      <alignment horizontal="center" vertical="center" textRotation="0" wrapText="1" shrinkToFit="1" readingOrder="0"/>
      <border>
        <left/>
        <right style="thin"/>
        <top style="thin"/>
        <bottom style="thin"/>
      </border>
    </dxf>
    <dxf>
      <border>
        <top style="thin"/>
      </border>
    </dxf>
    <dxf>
      <fill>
        <patternFill>
          <bgColor theme="0" tint="-0.1499900072813034"/>
        </patternFill>
      </fill>
      <border>
        <left style="thin"/>
        <right style="thin"/>
        <top/>
        <bottom/>
        <vertical style="thin"/>
        <horizontal style="thin"/>
      </border>
    </dxf>
    <dxf>
      <border>
        <left style="thin"/>
        <right style="thin"/>
        <top style="thin"/>
        <bottom style="thin"/>
      </border>
    </dxf>
    <dxf>
      <border>
        <bottom style="thin"/>
      </border>
    </dxf>
    <dxf>
      <font>
        <i val="0"/>
        <u val="none"/>
        <strike val="0"/>
        <sz val="11"/>
        <name val="Calibri"/>
        <color auto="1"/>
      </font>
      <alignment horizontal="center" textRotation="0" wrapText="1" shrinkToFit="1" readingOrder="0"/>
      <border>
        <left style="thin"/>
        <right style="thin"/>
        <top/>
        <bottom/>
      </border>
    </dxf>
    <dxf>
      <fill>
        <patternFill patternType="solid">
          <bgColor theme="0" tint="-0.1499900072813034"/>
        </patternFill>
      </fill>
      <alignment horizontal="center" vertical="center" textRotation="0" wrapText="1" shrinkToFit="1" readingOrder="0"/>
      <border>
        <left style="thin"/>
        <right/>
        <top style="thin"/>
        <bottom/>
      </border>
    </dxf>
    <dxf>
      <fill>
        <patternFill patternType="solid">
          <bgColor rgb="FFFFFF00"/>
        </patternFill>
      </fill>
      <alignment horizontal="center" vertical="center" textRotation="0" wrapText="1" shrinkToFit="1" readingOrder="0"/>
      <border>
        <left style="thin"/>
        <right/>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b val="0"/>
        <i val="0"/>
        <u val="none"/>
        <strike val="0"/>
        <sz val="11"/>
        <name val="Calibri"/>
        <color auto="1"/>
        <condense val="0"/>
        <extend val="0"/>
      </font>
      <fill>
        <patternFill patternType="solid">
          <bgColor theme="0" tint="-0.1499900072813034"/>
        </patternFill>
      </fill>
      <alignment horizontal="center" vertical="center" textRotation="0" wrapText="1" shrinkToFit="1" readingOrder="0"/>
      <border>
        <left style="thin"/>
        <right style="thin"/>
        <top style="thin"/>
        <bottom/>
      </border>
    </dxf>
    <dxf>
      <numFmt numFmtId="164" formatCode="#,##0.00\ &quot;Kč&quot;"/>
      <fill>
        <patternFill patternType="solid">
          <bgColor theme="9" tint="0.5999900102615356"/>
        </patternFill>
      </fill>
      <alignment horizontal="center" vertical="center" textRotation="0" wrapText="1" shrinkToFit="1" readingOrder="0"/>
      <border>
        <left style="thin"/>
        <right style="thin"/>
        <top style="thin"/>
        <bottom/>
      </border>
      <protection hidden="1" locked="0"/>
    </dxf>
    <dxf>
      <font>
        <b val="0"/>
        <i val="0"/>
        <u val="none"/>
        <strike val="0"/>
        <sz val="11"/>
        <name val="Calibri"/>
        <color auto="1"/>
        <condense val="0"/>
        <extend val="0"/>
      </font>
      <fill>
        <patternFill patternType="solid">
          <bgColor theme="0" tint="-0.1499900072813034"/>
        </patternFill>
      </fill>
      <alignment horizontal="center" vertical="center" textRotation="0" wrapText="1" shrinkToFit="1" readingOrder="0"/>
      <border>
        <left style="thin"/>
        <right style="thin"/>
        <top style="thin"/>
        <bottom/>
      </border>
    </dxf>
    <dxf>
      <font>
        <i val="0"/>
        <u val="none"/>
        <strike val="0"/>
        <sz val="11"/>
        <name val="Calibri"/>
        <color auto="1"/>
      </font>
      <numFmt numFmtId="164" formatCode="#,##0.00\ &quot;Kč&quot;"/>
      <fill>
        <patternFill patternType="solid">
          <bgColor theme="9" tint="0.5999900102615356"/>
        </patternFill>
      </fill>
      <alignment horizontal="center" vertical="center" textRotation="0" wrapText="1" shrinkToFit="1" readingOrder="0"/>
      <border>
        <left style="thin"/>
        <right style="thin"/>
        <top style="thin"/>
        <bottom style="thin"/>
        <vertical/>
        <horizontal/>
      </border>
      <protection hidden="1" locked="0"/>
    </dxf>
    <dxf>
      <font>
        <b val="0"/>
        <i val="0"/>
        <u val="none"/>
        <strike val="0"/>
        <sz val="11"/>
        <name val="Calibri"/>
        <color auto="1"/>
        <condense val="0"/>
        <extend val="0"/>
      </font>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border>
    </dxf>
    <dxf>
      <font>
        <i val="0"/>
        <u val="none"/>
        <strike val="0"/>
        <sz val="11"/>
        <name val="Calibri"/>
        <color auto="1"/>
      </font>
      <numFmt numFmtId="164" formatCode="#,##0.00\ &quot;Kč&quot;"/>
      <fill>
        <patternFill patternType="solid">
          <bgColor theme="9" tint="0.5999900102615356"/>
        </patternFill>
      </fill>
      <alignment horizontal="center" vertical="center" textRotation="0" wrapText="1" shrinkToFit="1" readingOrder="0"/>
      <border>
        <left style="thin"/>
        <right style="thin"/>
        <top style="thin"/>
        <bottom style="thin"/>
      </border>
      <protection hidden="1" locked="0"/>
    </dxf>
    <dxf>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border>
    </dxf>
    <dxf>
      <numFmt numFmtId="164" formatCode="#,##0.00\ &quot;Kč&quot;"/>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numFmt numFmtId="178" formatCode="#,##0"/>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border>
    </dxf>
    <dxf>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left" vertical="center" textRotation="0" wrapText="1" shrinkToFit="1" readingOrder="0"/>
      <border>
        <left style="thin"/>
        <right style="thin"/>
        <top style="thin"/>
        <bottom/>
      </border>
    </dxf>
    <dxf>
      <alignment horizontal="left" vertical="center" textRotation="0" wrapText="1" shrinkToFit="1" readingOrder="0"/>
      <border>
        <left style="thin"/>
        <right style="thin"/>
        <top style="thin"/>
        <bottom style="thin"/>
      </border>
    </dxf>
    <dxf>
      <fill>
        <patternFill patternType="solid">
          <bgColor theme="0" tint="-0.1499900072813034"/>
        </patternFill>
      </fill>
      <alignment horizontal="general" vertical="center" textRotation="0" wrapText="1" shrinkToFit="1" readingOrder="0"/>
      <border>
        <left/>
        <right style="thin"/>
        <top style="thin"/>
        <bottom/>
      </border>
    </dxf>
    <dxf>
      <alignment horizontal="center" vertical="center" textRotation="0" wrapText="1" shrinkToFit="1" readingOrder="0"/>
      <border>
        <left/>
        <right style="thin"/>
        <top style="thin"/>
        <bottom style="thin"/>
      </border>
    </dxf>
    <dxf>
      <border>
        <top style="thin"/>
      </border>
    </dxf>
    <dxf>
      <fill>
        <patternFill>
          <bgColor theme="0" tint="-0.1499900072813034"/>
        </patternFill>
      </fill>
      <border>
        <left style="thin"/>
        <right style="thin"/>
        <top/>
        <bottom/>
        <vertical style="thin"/>
        <horizontal style="thin"/>
      </border>
    </dxf>
    <dxf>
      <border>
        <left style="thin"/>
        <right style="thin"/>
        <top style="thin"/>
        <bottom style="thin"/>
      </border>
    </dxf>
    <dxf>
      <border>
        <bottom style="thin"/>
      </border>
    </dxf>
    <dxf>
      <font>
        <i val="0"/>
        <u val="none"/>
        <strike val="0"/>
        <sz val="11"/>
        <name val="Calibri"/>
        <color auto="1"/>
      </font>
      <alignment horizontal="center" textRotation="0" wrapText="1" shrinkToFit="1" readingOrder="0"/>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k&#225;v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xdr:row>
      <xdr:rowOff>28575</xdr:rowOff>
    </xdr:from>
    <xdr:to>
      <xdr:col>6</xdr:col>
      <xdr:colOff>542925</xdr:colOff>
      <xdr:row>1</xdr:row>
      <xdr:rowOff>609600</xdr:rowOff>
    </xdr:to>
    <xdr:sp macro="" textlink="">
      <xdr:nvSpPr>
        <xdr:cNvPr id="2" name="Zaoblený obdélník 1">
          <a:hlinkClick r:id="rId1"/>
        </xdr:cNvPr>
        <xdr:cNvSpPr/>
      </xdr:nvSpPr>
      <xdr:spPr>
        <a:xfrm>
          <a:off x="11944350" y="304800"/>
          <a:ext cx="1019175" cy="581025"/>
        </a:xfrm>
        <a:prstGeom prst="roundRect">
          <a:avLst/>
        </a:prstGeom>
        <a:ln>
          <a:headEnd type="none"/>
          <a:tailEnd type="none"/>
        </a:ln>
      </xdr:spPr>
      <xdr:style>
        <a:lnRef idx="2">
          <a:schemeClr val="accent4">
            <a:shade val="50000"/>
          </a:schemeClr>
        </a:lnRef>
        <a:fillRef idx="1">
          <a:schemeClr val="accent4"/>
        </a:fillRef>
        <a:effectRef idx="0">
          <a:schemeClr val="accent4"/>
        </a:effectRef>
        <a:fontRef idx="minor">
          <a:schemeClr val="bg1"/>
        </a:fontRef>
      </xdr:style>
      <xdr:txBody>
        <a:bodyPr vertOverflow="clip" horzOverflow="clip" rtlCol="0" anchor="ctr"/>
        <a:lstStyle/>
        <a:p>
          <a:pPr algn="ctr"/>
          <a:r>
            <a:rPr lang="cs-CZ" sz="1100"/>
            <a:t>zpět na specifikaci</a:t>
          </a:r>
        </a:p>
      </xdr:txBody>
    </xdr:sp>
    <xdr:clientData/>
  </xdr:twoCellAnchor>
</xdr:wsDr>
</file>

<file path=xl/persons/person.xml><?xml version="1.0" encoding="utf-8"?>
<personList xmlns="http://schemas.microsoft.com/office/spreadsheetml/2018/threadedcomments" xmlns:x="http://schemas.openxmlformats.org/spreadsheetml/2006/main">
  <person displayName="Tereza Mičánková" id="{F037800C-D6B4-4F85-AC73-93D29244C6BB}" userId="S::tereza.micankova@zelenabohdanecsro.onmicrosoft.com::9c3aa7d7-33e4-48f7-936b-4f83925dc89e" providerId="AD"/>
</personList>
</file>

<file path=xl/tables/table1.xml><?xml version="1.0" encoding="utf-8"?>
<table xmlns="http://schemas.openxmlformats.org/spreadsheetml/2006/main" id="1" name="Tabulka1" displayName="Tabulka1" ref="A4:M13" totalsRowCount="1" headerRowDxfId="151" totalsRowDxfId="148" tableBorderDxfId="149" headerRowBorderDxfId="150" totalsRowBorderDxfId="147">
  <autoFilter ref="A4:M12"/>
  <tableColumns count="13">
    <tableColumn id="1" name="PČ" dataDxfId="146" totalsRowLabel="Celkem" totalsRowDxfId="145"/>
    <tableColumn id="2" name="Zboží (specifikace se může lišit v rozsahu 10%)" dataDxfId="144" totalsRowDxfId="143"/>
    <tableColumn id="3" name="Maximální přípustná velikost balení" dataDxfId="142" totalsRowDxfId="141"/>
    <tableColumn id="6" name="Přesný název produktu, naceněný dodavatelem" dataDxfId="140" totalsRowDxfId="139"/>
    <tableColumn id="7" name="MJ" dataDxfId="138" totalsRowDxfId="137"/>
    <tableColumn id="8" name="Předpokládaný počet" dataDxfId="136" totalsRowDxfId="135"/>
    <tableColumn id="9" name="Cena MJ bez DPH" dataDxfId="134" totalsRowDxfId="133"/>
    <tableColumn id="14" name="Celkem" dataDxfId="132" totalsRowFunction="sum" totalsRowDxfId="131">
      <calculatedColumnFormula>+Tabulka1[[#This Row],[Cena MJ bez DPH]]*Tabulka1[[#This Row],[Předpokládaný počet]]</calculatedColumnFormula>
    </tableColumn>
    <tableColumn id="13" name="Certifikace Rainforest Alliance, Fairtrade, nebo UTZ jestli má výrobek jeden z těchto certifikátů, nebo ekvivalentní certifikát certifikát, vpište ANO*" dataDxfId="130" totalsRowFunction="count" totalsRowDxfId="129"/>
    <tableColumn id="10" name="BIO, nebo ekvivalent jestli má výrobek tento certifikát, vpište ANO*" dataDxfId="128" totalsRowFunction="count" totalsRowDxfId="127"/>
    <tableColumn id="4" name="Poček ks v balení" dataDxfId="126" totalsRowDxfId="125"/>
    <tableColumn id="5" name="DPH" dataDxfId="124" totalsRowDxfId="123"/>
    <tableColumn id="11" name="číslo v katalogu dodavatele, jestli existuje" dataDxfId="122" totalsRowDxfId="121"/>
  </tableColumns>
  <tableStyleInfo name="TableStyleMedium2" showFirstColumn="0" showLastColumn="0" showRowStripes="0" showColumnStripes="0"/>
</table>
</file>

<file path=xl/tables/table2.xml><?xml version="1.0" encoding="utf-8"?>
<table xmlns="http://schemas.openxmlformats.org/spreadsheetml/2006/main" id="4" name="Tabulka15" displayName="Tabulka15" ref="A16:L31" totalsRowCount="1" headerRowDxfId="120" totalsRowDxfId="117" tableBorderDxfId="118" headerRowBorderDxfId="119" totalsRowBorderDxfId="116">
  <autoFilter ref="A16:L30"/>
  <tableColumns count="12">
    <tableColumn id="1" name="PČ" dataDxfId="115" totalsRowLabel="Celkem" totalsRowDxfId="114"/>
    <tableColumn id="2" name="Zboží (vše samostatně balené)" dataDxfId="113" totalsRowDxfId="112"/>
    <tableColumn id="3" name="Maximální přípustná velikost balení" dataDxfId="111" totalsRowDxfId="110"/>
    <tableColumn id="6" name="Přesný název produktu" dataDxfId="109" totalsRowDxfId="108"/>
    <tableColumn id="7" name="MJ" dataDxfId="107" totalsRowDxfId="106"/>
    <tableColumn id="8" name="Předpokládaný počet" dataDxfId="105" totalsRowDxfId="104"/>
    <tableColumn id="9" name="Cena MJ bez DPH" dataDxfId="103" totalsRowDxfId="102"/>
    <tableColumn id="10" name="Celkem" dataDxfId="101" totalsRowFunction="sum" totalsRowDxfId="100">
      <calculatedColumnFormula>+Tabulka15[[#This Row],[Předpokládaný počet]]*G17</calculatedColumnFormula>
    </tableColumn>
    <tableColumn id="14" name="Certifikace BIO, vpište jestli má výrobek tento certifikát, vpište ANO*" dataDxfId="99" totalsRowFunction="count" totalsRowDxfId="98"/>
    <tableColumn id="4" name="Poček ks v balení" dataDxfId="97" totalsRowDxfId="96"/>
    <tableColumn id="5" name="DPH" dataDxfId="95" totalsRowDxfId="94"/>
    <tableColumn id="11" name="číslo v katalogu dodavatele, jestli existuje" dataDxfId="93" totalsRowDxfId="92"/>
  </tableColumns>
  <tableStyleInfo name="TableStyleMedium2" showFirstColumn="0" showLastColumn="0" showRowStripes="0" showColumnStripes="0"/>
</table>
</file>

<file path=xl/tables/table3.xml><?xml version="1.0" encoding="utf-8"?>
<table xmlns="http://schemas.openxmlformats.org/spreadsheetml/2006/main" id="5" name="Tabulka5" displayName="Tabulka5" ref="A34:I36" totalsRowCount="1" headerRowDxfId="91" totalsRowDxfId="88" tableBorderDxfId="89" headerRowBorderDxfId="90" totalsRowBorderDxfId="87">
  <autoFilter ref="A34:I35"/>
  <tableColumns count="9">
    <tableColumn id="1" name="PČ" dataDxfId="86" totalsRowLabel="Celkem" totalsRowDxfId="26"/>
    <tableColumn id="2" name="Certifikace výrobce/dodavatele" dataDxfId="85" totalsRowDxfId="25"/>
    <tableColumn id="3" name="Sloupec1" dataDxfId="84" totalsRowDxfId="24"/>
    <tableColumn id="4" name="Specifikace" dataDxfId="83" totalsRowDxfId="23"/>
    <tableColumn id="5" name="Sloupec2" dataDxfId="82" totalsRowDxfId="22"/>
    <tableColumn id="6" name="Sloupec3" dataDxfId="81" totalsRowDxfId="21"/>
    <tableColumn id="7" name="Sloupec4" dataDxfId="80" totalsRowDxfId="20"/>
    <tableColumn id="8" name="Sloupec5" dataDxfId="79" totalsRowDxfId="19"/>
    <tableColumn id="9" name="Vpište ANO, jestli je výrobce/dodavatel certifikován****" dataDxfId="78" totalsRowFunction="custom" totalsRowDxfId="18">
      <totalsRowFormula>SUBTOTAL(103,Tabulka5[Vpište ANO, jestli je výrobce/dodavatel certifikován****])*20</totalsRowFormula>
    </tableColumn>
  </tableColumns>
  <tableStyleInfo name="TableStyleMedium2" showFirstColumn="0" showLastColumn="0" showRowStripes="1" showColumnStripes="0"/>
</table>
</file>

<file path=xl/tables/table4.xml><?xml version="1.0" encoding="utf-8"?>
<table xmlns="http://schemas.openxmlformats.org/spreadsheetml/2006/main" id="6" name="Tabulka57" displayName="Tabulka57" ref="A37:I39" totalsRowCount="1" headerRowDxfId="77" totalsRowDxfId="74" tableBorderDxfId="75" headerRowBorderDxfId="76" totalsRowBorderDxfId="73">
  <autoFilter ref="A37:I38"/>
  <tableColumns count="9">
    <tableColumn id="1" name="PČ" dataDxfId="72" totalsRowLabel="Celkem" totalsRowDxfId="17"/>
    <tableColumn id="2" name="Certifikace výrobce/dodavatele" dataDxfId="71" totalsRowDxfId="16"/>
    <tableColumn id="3" name="Sloupec1" dataDxfId="70" totalsRowDxfId="15"/>
    <tableColumn id="4" name="Specifikace" dataDxfId="69" totalsRowDxfId="14"/>
    <tableColumn id="5" name="Sloupec2" dataDxfId="68" totalsRowDxfId="13"/>
    <tableColumn id="6" name="Sloupec3" dataDxfId="67" totalsRowDxfId="12"/>
    <tableColumn id="7" name="Sloupec4" dataDxfId="66" totalsRowDxfId="11"/>
    <tableColumn id="8" name="Sloupec5" dataDxfId="65" totalsRowDxfId="10"/>
    <tableColumn id="9" name="Vpište ANO, jestli je výrobce/dodavatel certifikován****" dataDxfId="64" totalsRowFunction="custom" totalsRowDxfId="9">
      <totalsRowFormula>SUBTOTAL(103,Tabulka57[Vpište ANO, jestli je výrobce/dodavatel certifikován****])*10</totalsRowFormula>
    </tableColumn>
  </tableColumns>
  <tableStyleInfo name="TableStyleMedium2" showFirstColumn="0" showLastColumn="0" showRowStripes="1" showColumnStripes="0"/>
</table>
</file>

<file path=xl/tables/table5.xml><?xml version="1.0" encoding="utf-8"?>
<table xmlns="http://schemas.openxmlformats.org/spreadsheetml/2006/main" id="7" name="Tabulka58" displayName="Tabulka58" ref="A40:I42" totalsRowCount="1" headerRowDxfId="63" totalsRowDxfId="60" tableBorderDxfId="61" headerRowBorderDxfId="62" totalsRowBorderDxfId="59">
  <autoFilter ref="A40:I41"/>
  <tableColumns count="9">
    <tableColumn id="1" name="PČ" dataDxfId="58" totalsRowLabel="Celkem" totalsRowDxfId="8"/>
    <tableColumn id="2" name="Certifikace výrobce/dodavatele" dataDxfId="57" totalsRowDxfId="7"/>
    <tableColumn id="3" name="Sloupec1" dataDxfId="56" totalsRowDxfId="6"/>
    <tableColumn id="4" name="Specifikace" dataDxfId="55" totalsRowDxfId="5"/>
    <tableColumn id="5" name="Sloupec2" dataDxfId="54" totalsRowDxfId="4"/>
    <tableColumn id="6" name="Sloupec3" dataDxfId="53" totalsRowDxfId="3"/>
    <tableColumn id="7" name="Sloupec4" dataDxfId="52" totalsRowDxfId="2"/>
    <tableColumn id="8" name="Sloupec5" dataDxfId="51" totalsRowDxfId="1"/>
    <tableColumn id="9" name="Vpište ANO, jestli je výrobce/dodavatel certifikován****" dataDxfId="50" totalsRowFunction="custom" totalsRowDxfId="0">
      <totalsRowFormula>SUBTOTAL(103,Tabulka58[Vpište ANO, jestli je výrobce/dodavatel certifikován****])*5</totalsRowFormula>
    </tableColumn>
  </tableColumns>
  <tableStyleInfo name="TableStyleMedium2" showFirstColumn="0" showLastColumn="0" showRowStripes="1" showColumnStripes="0"/>
</table>
</file>

<file path=xl/tables/table6.xml><?xml version="1.0" encoding="utf-8"?>
<table xmlns="http://schemas.openxmlformats.org/spreadsheetml/2006/main" id="3" name="Tabulka54" displayName="Tabulka54" ref="A50:I52" totalsRowCount="1" headerRowDxfId="49" totalsRowDxfId="46" tableBorderDxfId="47" headerRowBorderDxfId="48" totalsRowBorderDxfId="45">
  <autoFilter ref="A50:I51"/>
  <tableColumns count="9">
    <tableColumn id="1" name="PČ" dataDxfId="44" totalsRowLabel="Celkem" totalsRowDxfId="35"/>
    <tableColumn id="2" name="Možnost zapůjčení technologií" dataDxfId="43" totalsRowDxfId="34"/>
    <tableColumn id="3" name="Sloupec1" dataDxfId="42" totalsRowDxfId="33"/>
    <tableColumn id="4" name="Specifikace" dataDxfId="41" totalsRowDxfId="32"/>
    <tableColumn id="5" name="Sloupec2" dataDxfId="40" totalsRowDxfId="31"/>
    <tableColumn id="6" name="Sloupec3" dataDxfId="39" totalsRowDxfId="30"/>
    <tableColumn id="7" name="Sloupec4" dataDxfId="38" totalsRowDxfId="29"/>
    <tableColumn id="8" name="Sloupec5" dataDxfId="37" totalsRowDxfId="28"/>
    <tableColumn id="9" name="Vpište ano, jestli je možné zapůjčení technologií dle soupisu*" dataDxfId="36" totalsRowFunction="custom" totalsRowDxfId="27">
      <totalsRowFormula>SUBTOTAL(103,Tabulka54[Vpište ano, jestli je možné zapůjčení technologií dle soupisu*])*100</totalsRowFormula>
    </tableColumn>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4" dT="2023-12-01T09:57:15.44" personId="{F037800C-D6B4-4F85-AC73-93D29244C6BB}" id="{6BA2CF6E-AD68-4872-A892-21BFB52D2530}">
    <text>V ZD máte i certifikát BIO, tady jej nevidím. A dle mého názoru zde měla být i možnost uvést jiný podobný certifikát. Problém vidím v tom, že BIO certifikuje něco jiného, než zde uvedené certifikáty. Pro jiné certifikáty bychom také měli v ZD uvést, jaké máme na certifikát požadavky.</text>
  </threadedComment>
</ThreadedComments>
</file>

<file path=xl/worksheets/_rels/sheet1.xml.rels><?xml version="1.0" encoding="utf-8" standalone="yes"?><Relationships xmlns="http://schemas.openxmlformats.org/package/2006/relationships"><Relationship Id="rId9" Type="http://schemas.microsoft.com/office/2017/10/relationships/threadedComment" Target="../threadedComments/threadedComment1.xml" /><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4"/>
  <sheetViews>
    <sheetView showGridLines="0" tabSelected="1" zoomScale="75" zoomScaleNormal="75" workbookViewId="0" topLeftCell="A31">
      <selection activeCell="J40" sqref="J40"/>
    </sheetView>
  </sheetViews>
  <sheetFormatPr defaultColWidth="9.140625" defaultRowHeight="15"/>
  <cols>
    <col min="1" max="1" width="14.00390625" style="0" customWidth="1"/>
    <col min="2" max="2" width="69.8515625" style="1" customWidth="1"/>
    <col min="3" max="3" width="29.57421875" style="1" customWidth="1"/>
    <col min="4" max="4" width="46.421875" style="1" customWidth="1"/>
    <col min="5" max="5" width="21.00390625" style="28" customWidth="1"/>
    <col min="6" max="6" width="19.7109375" style="1" customWidth="1"/>
    <col min="7" max="7" width="26.8515625" style="1" customWidth="1"/>
    <col min="8" max="8" width="31.140625" style="1" customWidth="1"/>
    <col min="9" max="9" width="27.421875" style="1" customWidth="1"/>
    <col min="10" max="10" width="26.57421875" style="0" customWidth="1"/>
    <col min="11" max="11" width="26.140625" style="0" customWidth="1"/>
    <col min="12" max="12" width="30.140625" style="0" customWidth="1"/>
    <col min="13" max="13" width="36.8515625" style="0" customWidth="1"/>
    <col min="14" max="14" width="38.7109375" style="0" customWidth="1"/>
    <col min="15" max="15" width="34.421875" style="0" customWidth="1"/>
  </cols>
  <sheetData>
    <row r="1" spans="1:4" ht="30" customHeight="1">
      <c r="A1" s="5"/>
      <c r="B1" s="20" t="s">
        <v>5</v>
      </c>
      <c r="C1" s="6" t="s">
        <v>44</v>
      </c>
      <c r="D1" s="47"/>
    </row>
    <row r="2" spans="2:4" ht="30" customHeight="1">
      <c r="B2" s="20" t="s">
        <v>6</v>
      </c>
      <c r="C2" s="6" t="s">
        <v>44</v>
      </c>
      <c r="D2" s="47"/>
    </row>
    <row r="3" spans="2:12" ht="30" customHeight="1">
      <c r="B3" s="21" t="s">
        <v>7</v>
      </c>
      <c r="C3" s="7" t="s">
        <v>8</v>
      </c>
      <c r="D3" s="48"/>
      <c r="H3" s="100" t="s">
        <v>26</v>
      </c>
      <c r="I3" s="100"/>
      <c r="J3" s="100"/>
      <c r="K3" s="100"/>
      <c r="L3" s="81"/>
    </row>
    <row r="4" spans="1:13" s="1" customFormat="1" ht="136.5" customHeight="1">
      <c r="A4" s="8" t="s">
        <v>1</v>
      </c>
      <c r="B4" s="9" t="s">
        <v>28</v>
      </c>
      <c r="C4" s="10" t="s">
        <v>39</v>
      </c>
      <c r="D4" s="10" t="s">
        <v>10</v>
      </c>
      <c r="E4" s="9" t="s">
        <v>0</v>
      </c>
      <c r="F4" s="10" t="s">
        <v>15</v>
      </c>
      <c r="G4" s="10" t="s">
        <v>27</v>
      </c>
      <c r="H4" s="10" t="s">
        <v>2</v>
      </c>
      <c r="I4" s="10" t="s">
        <v>70</v>
      </c>
      <c r="J4" s="10" t="s">
        <v>40</v>
      </c>
      <c r="K4" s="29" t="s">
        <v>3</v>
      </c>
      <c r="L4" s="11" t="s">
        <v>4</v>
      </c>
      <c r="M4" s="55" t="s">
        <v>9</v>
      </c>
    </row>
    <row r="5" spans="1:13" s="15" customFormat="1" ht="30" customHeight="1">
      <c r="A5" s="4">
        <v>1</v>
      </c>
      <c r="B5" s="30" t="s">
        <v>88</v>
      </c>
      <c r="C5" s="27" t="s">
        <v>11</v>
      </c>
      <c r="D5" s="49"/>
      <c r="E5" s="12" t="s">
        <v>12</v>
      </c>
      <c r="F5" s="13">
        <v>300</v>
      </c>
      <c r="G5" s="72">
        <v>0</v>
      </c>
      <c r="H5" s="14">
        <f>+Tabulka1[[#This Row],[Cena MJ bez DPH]]*Tabulka1[[#This Row],[Předpokládaný počet]]</f>
        <v>0</v>
      </c>
      <c r="I5" s="37"/>
      <c r="J5" s="59"/>
      <c r="K5" s="23"/>
      <c r="L5" s="24"/>
      <c r="M5" s="25"/>
    </row>
    <row r="6" spans="1:13" s="15" customFormat="1" ht="30" customHeight="1">
      <c r="A6" s="4">
        <v>2</v>
      </c>
      <c r="B6" s="30" t="s">
        <v>89</v>
      </c>
      <c r="C6" s="12" t="s">
        <v>11</v>
      </c>
      <c r="D6" s="49"/>
      <c r="E6" s="12" t="s">
        <v>12</v>
      </c>
      <c r="F6" s="13">
        <v>300</v>
      </c>
      <c r="G6" s="72">
        <v>0</v>
      </c>
      <c r="H6" s="14">
        <f>+Tabulka1[[#This Row],[Cena MJ bez DPH]]*Tabulka1[[#This Row],[Předpokládaný počet]]</f>
        <v>0</v>
      </c>
      <c r="I6" s="37"/>
      <c r="J6" s="59"/>
      <c r="K6" s="23"/>
      <c r="L6" s="24"/>
      <c r="M6" s="25"/>
    </row>
    <row r="7" spans="1:13" s="15" customFormat="1" ht="30" customHeight="1">
      <c r="A7" s="4">
        <v>3</v>
      </c>
      <c r="B7" s="30" t="s">
        <v>90</v>
      </c>
      <c r="C7" s="27" t="s">
        <v>11</v>
      </c>
      <c r="D7" s="49"/>
      <c r="E7" s="12" t="s">
        <v>12</v>
      </c>
      <c r="F7" s="13">
        <v>300</v>
      </c>
      <c r="G7" s="72">
        <v>0</v>
      </c>
      <c r="H7" s="36">
        <f>+Tabulka1[[#This Row],[Cena MJ bez DPH]]*Tabulka1[[#This Row],[Předpokládaný počet]]</f>
        <v>0</v>
      </c>
      <c r="I7" s="37"/>
      <c r="J7" s="59"/>
      <c r="K7" s="23"/>
      <c r="L7" s="24"/>
      <c r="M7" s="25"/>
    </row>
    <row r="8" spans="1:13" s="15" customFormat="1" ht="30" customHeight="1">
      <c r="A8" s="4">
        <v>4</v>
      </c>
      <c r="B8" s="30" t="s">
        <v>91</v>
      </c>
      <c r="C8" s="27" t="s">
        <v>11</v>
      </c>
      <c r="D8" s="49"/>
      <c r="E8" s="12" t="s">
        <v>12</v>
      </c>
      <c r="F8" s="13">
        <v>200</v>
      </c>
      <c r="G8" s="72">
        <v>0</v>
      </c>
      <c r="H8" s="54">
        <f>+Tabulka1[[#This Row],[Cena MJ bez DPH]]*Tabulka1[[#This Row],[Předpokládaný počet]]</f>
        <v>0</v>
      </c>
      <c r="I8" s="37"/>
      <c r="J8" s="59"/>
      <c r="K8" s="23"/>
      <c r="L8" s="24"/>
      <c r="M8" s="25"/>
    </row>
    <row r="9" spans="1:13" s="15" customFormat="1" ht="30" customHeight="1">
      <c r="A9" s="4">
        <v>5</v>
      </c>
      <c r="B9" s="30" t="s">
        <v>48</v>
      </c>
      <c r="C9" s="27" t="s">
        <v>11</v>
      </c>
      <c r="D9" s="49"/>
      <c r="E9" s="12" t="s">
        <v>12</v>
      </c>
      <c r="F9" s="13">
        <v>50</v>
      </c>
      <c r="G9" s="72">
        <v>0</v>
      </c>
      <c r="H9" s="54">
        <f>+Tabulka1[[#This Row],[Cena MJ bez DPH]]*Tabulka1[[#This Row],[Předpokládaný počet]]</f>
        <v>0</v>
      </c>
      <c r="I9" s="37"/>
      <c r="J9" s="59"/>
      <c r="K9" s="23"/>
      <c r="L9" s="24"/>
      <c r="M9" s="25"/>
    </row>
    <row r="10" spans="1:13" s="15" customFormat="1" ht="30" customHeight="1">
      <c r="A10" s="4">
        <v>6</v>
      </c>
      <c r="B10" s="30" t="s">
        <v>50</v>
      </c>
      <c r="C10" s="27" t="s">
        <v>11</v>
      </c>
      <c r="D10" s="49"/>
      <c r="E10" s="12" t="s">
        <v>12</v>
      </c>
      <c r="F10" s="13">
        <v>100</v>
      </c>
      <c r="G10" s="72">
        <v>0</v>
      </c>
      <c r="H10" s="36">
        <f>+Tabulka1[[#This Row],[Cena MJ bez DPH]]*Tabulka1[[#This Row],[Předpokládaný počet]]</f>
        <v>0</v>
      </c>
      <c r="I10" s="37"/>
      <c r="J10" s="59"/>
      <c r="K10" s="23"/>
      <c r="L10" s="24"/>
      <c r="M10" s="25"/>
    </row>
    <row r="11" spans="1:13" s="15" customFormat="1" ht="30" customHeight="1">
      <c r="A11" s="4">
        <v>7</v>
      </c>
      <c r="B11" s="30" t="s">
        <v>41</v>
      </c>
      <c r="C11" s="27" t="s">
        <v>13</v>
      </c>
      <c r="D11" s="49"/>
      <c r="E11" s="12" t="s">
        <v>12</v>
      </c>
      <c r="F11" s="13">
        <v>200</v>
      </c>
      <c r="G11" s="72">
        <v>0</v>
      </c>
      <c r="H11" s="36">
        <f>+Tabulka1[[#This Row],[Cena MJ bez DPH]]*Tabulka1[[#This Row],[Předpokládaný počet]]</f>
        <v>0</v>
      </c>
      <c r="I11" s="37"/>
      <c r="J11" s="59"/>
      <c r="K11" s="23"/>
      <c r="L11" s="24"/>
      <c r="M11" s="25"/>
    </row>
    <row r="12" spans="1:13" s="15" customFormat="1" ht="30" customHeight="1">
      <c r="A12" s="4">
        <v>8</v>
      </c>
      <c r="B12" s="30" t="s">
        <v>42</v>
      </c>
      <c r="C12" s="27" t="s">
        <v>13</v>
      </c>
      <c r="D12" s="49"/>
      <c r="E12" s="12" t="s">
        <v>12</v>
      </c>
      <c r="F12" s="13">
        <v>200</v>
      </c>
      <c r="G12" s="72">
        <v>0</v>
      </c>
      <c r="H12" s="36">
        <f>+Tabulka1[[#This Row],[Cena MJ bez DPH]]*Tabulka1[[#This Row],[Předpokládaný počet]]</f>
        <v>0</v>
      </c>
      <c r="I12" s="37"/>
      <c r="J12" s="59"/>
      <c r="K12" s="23"/>
      <c r="L12" s="24"/>
      <c r="M12" s="25"/>
    </row>
    <row r="13" spans="1:13" s="15" customFormat="1" ht="42" customHeight="1">
      <c r="A13" s="16" t="s">
        <v>2</v>
      </c>
      <c r="B13" s="17"/>
      <c r="C13" s="18"/>
      <c r="D13" s="18"/>
      <c r="E13" s="18"/>
      <c r="F13" s="18"/>
      <c r="G13" s="31"/>
      <c r="H13" s="98">
        <f>SUBTOTAL(109,[Celkem])</f>
        <v>0</v>
      </c>
      <c r="I13" s="99">
        <f>SUBTOTAL(103,[Certifikace Rainforest Alliance, Fairtrade, nebo UTZ jestli má výrobek jeden z těchto certifikátů, nebo ekvivalentní certifikát certifikát, vpište ANO*])</f>
        <v>0</v>
      </c>
      <c r="J13" s="99">
        <f>SUBTOTAL(103,[BIO, nebo ekvivalent jestli má výrobek tento certifikát, vpište ANO*])</f>
        <v>0</v>
      </c>
      <c r="K13" s="18"/>
      <c r="L13" s="18"/>
      <c r="M13" s="19"/>
    </row>
    <row r="14" spans="1:13" s="74" customFormat="1" ht="42" customHeight="1">
      <c r="A14" s="15" t="s">
        <v>71</v>
      </c>
      <c r="B14" s="76"/>
      <c r="C14" s="77"/>
      <c r="D14" s="77"/>
      <c r="E14" s="77"/>
      <c r="F14" s="77"/>
      <c r="G14" s="78"/>
      <c r="H14" s="79"/>
      <c r="I14" s="80"/>
      <c r="J14" s="80"/>
      <c r="K14" s="77"/>
      <c r="L14" s="77"/>
      <c r="M14" s="77"/>
    </row>
    <row r="15" spans="2:12" s="15" customFormat="1" ht="40.5" customHeight="1">
      <c r="B15" s="32"/>
      <c r="C15" s="33"/>
      <c r="D15" s="33"/>
      <c r="E15" s="32"/>
      <c r="F15" s="33"/>
      <c r="G15" s="33"/>
      <c r="H15" s="100" t="s">
        <v>26</v>
      </c>
      <c r="I15" s="100"/>
      <c r="J15" s="100"/>
      <c r="K15" s="100"/>
      <c r="L15" s="33"/>
    </row>
    <row r="16" spans="1:12" s="15" customFormat="1" ht="57.75" customHeight="1">
      <c r="A16" s="8" t="s">
        <v>1</v>
      </c>
      <c r="B16" s="9" t="s">
        <v>14</v>
      </c>
      <c r="C16" s="10" t="s">
        <v>39</v>
      </c>
      <c r="D16" s="10" t="s">
        <v>25</v>
      </c>
      <c r="E16" s="9" t="s">
        <v>0</v>
      </c>
      <c r="F16" s="10" t="s">
        <v>15</v>
      </c>
      <c r="G16" s="10" t="s">
        <v>27</v>
      </c>
      <c r="H16" s="10" t="s">
        <v>2</v>
      </c>
      <c r="I16" s="35" t="s">
        <v>31</v>
      </c>
      <c r="J16" s="10" t="s">
        <v>3</v>
      </c>
      <c r="K16" s="9" t="s">
        <v>4</v>
      </c>
      <c r="L16" s="58" t="s">
        <v>9</v>
      </c>
    </row>
    <row r="17" spans="1:12" s="15" customFormat="1" ht="30" customHeight="1">
      <c r="A17" s="4">
        <v>1</v>
      </c>
      <c r="B17" s="30" t="s">
        <v>16</v>
      </c>
      <c r="C17" s="27" t="s">
        <v>17</v>
      </c>
      <c r="D17" s="49"/>
      <c r="E17" s="12" t="s">
        <v>18</v>
      </c>
      <c r="F17" s="13">
        <v>500</v>
      </c>
      <c r="G17" s="75">
        <v>0</v>
      </c>
      <c r="H17" s="14">
        <f>+Tabulka15[[#This Row],[Předpokládaný počet]]*G17</f>
        <v>0</v>
      </c>
      <c r="I17" s="56"/>
      <c r="J17" s="23"/>
      <c r="K17" s="24"/>
      <c r="L17" s="25"/>
    </row>
    <row r="18" spans="1:12" s="15" customFormat="1" ht="30" customHeight="1">
      <c r="A18" s="4">
        <v>2</v>
      </c>
      <c r="B18" s="30" t="s">
        <v>19</v>
      </c>
      <c r="C18" s="27" t="s">
        <v>17</v>
      </c>
      <c r="D18" s="49"/>
      <c r="E18" s="12" t="s">
        <v>18</v>
      </c>
      <c r="F18" s="13">
        <v>500</v>
      </c>
      <c r="G18" s="75">
        <v>0</v>
      </c>
      <c r="H18" s="14">
        <f>+Tabulka15[[#This Row],[Předpokládaný počet]]*G18</f>
        <v>0</v>
      </c>
      <c r="I18" s="56"/>
      <c r="J18" s="23"/>
      <c r="K18" s="24"/>
      <c r="L18" s="25"/>
    </row>
    <row r="19" spans="1:12" s="15" customFormat="1" ht="30" customHeight="1">
      <c r="A19" s="4">
        <v>3</v>
      </c>
      <c r="B19" s="30" t="s">
        <v>49</v>
      </c>
      <c r="C19" s="27" t="s">
        <v>17</v>
      </c>
      <c r="D19" s="49"/>
      <c r="E19" s="12" t="s">
        <v>18</v>
      </c>
      <c r="F19" s="13">
        <v>500</v>
      </c>
      <c r="G19" s="75">
        <v>0</v>
      </c>
      <c r="H19" s="14">
        <f>+Tabulka15[[#This Row],[Předpokládaný počet]]*G19</f>
        <v>0</v>
      </c>
      <c r="I19" s="56"/>
      <c r="J19" s="23"/>
      <c r="K19" s="24"/>
      <c r="L19" s="25"/>
    </row>
    <row r="20" spans="1:12" s="15" customFormat="1" ht="30" customHeight="1">
      <c r="A20" s="4">
        <v>4</v>
      </c>
      <c r="B20" s="26" t="s">
        <v>20</v>
      </c>
      <c r="C20" s="27" t="s">
        <v>17</v>
      </c>
      <c r="D20" s="49"/>
      <c r="E20" s="12" t="s">
        <v>18</v>
      </c>
      <c r="F20" s="13">
        <v>500</v>
      </c>
      <c r="G20" s="75">
        <v>0</v>
      </c>
      <c r="H20" s="14">
        <f>+Tabulka15[[#This Row],[Předpokládaný počet]]*G20</f>
        <v>0</v>
      </c>
      <c r="I20" s="56"/>
      <c r="J20" s="23"/>
      <c r="K20" s="24"/>
      <c r="L20" s="25"/>
    </row>
    <row r="21" spans="1:12" s="15" customFormat="1" ht="30" customHeight="1">
      <c r="A21" s="4">
        <v>5</v>
      </c>
      <c r="B21" s="26" t="s">
        <v>21</v>
      </c>
      <c r="C21" s="27" t="s">
        <v>17</v>
      </c>
      <c r="D21" s="23"/>
      <c r="E21" s="12" t="s">
        <v>18</v>
      </c>
      <c r="F21" s="13">
        <v>500</v>
      </c>
      <c r="G21" s="75">
        <v>0</v>
      </c>
      <c r="H21" s="14">
        <f>+Tabulka15[[#This Row],[Předpokládaný počet]]*G21</f>
        <v>0</v>
      </c>
      <c r="I21" s="56"/>
      <c r="J21" s="23"/>
      <c r="K21" s="24"/>
      <c r="L21" s="25"/>
    </row>
    <row r="22" spans="1:12" s="15" customFormat="1" ht="30" customHeight="1">
      <c r="A22" s="4">
        <v>6</v>
      </c>
      <c r="B22" s="26" t="s">
        <v>22</v>
      </c>
      <c r="C22" s="27" t="s">
        <v>17</v>
      </c>
      <c r="D22" s="23"/>
      <c r="E22" s="12" t="s">
        <v>18</v>
      </c>
      <c r="F22" s="13">
        <v>500</v>
      </c>
      <c r="G22" s="75">
        <v>0</v>
      </c>
      <c r="H22" s="14">
        <f>+Tabulka15[[#This Row],[Předpokládaný počet]]*G22</f>
        <v>0</v>
      </c>
      <c r="I22" s="56"/>
      <c r="J22" s="23"/>
      <c r="K22" s="24"/>
      <c r="L22" s="25"/>
    </row>
    <row r="23" spans="1:12" s="15" customFormat="1" ht="30" customHeight="1">
      <c r="A23" s="4">
        <v>7</v>
      </c>
      <c r="B23" s="26" t="s">
        <v>23</v>
      </c>
      <c r="C23" s="27" t="s">
        <v>17</v>
      </c>
      <c r="D23" s="23"/>
      <c r="E23" s="12" t="s">
        <v>18</v>
      </c>
      <c r="F23" s="13">
        <v>500</v>
      </c>
      <c r="G23" s="75">
        <v>0</v>
      </c>
      <c r="H23" s="14">
        <f>+Tabulka15[[#This Row],[Předpokládaný počet]]*G23</f>
        <v>0</v>
      </c>
      <c r="I23" s="56"/>
      <c r="J23" s="23"/>
      <c r="K23" s="24"/>
      <c r="L23" s="25"/>
    </row>
    <row r="24" spans="1:12" s="15" customFormat="1" ht="30" customHeight="1">
      <c r="A24" s="4">
        <v>8</v>
      </c>
      <c r="B24" s="26" t="s">
        <v>30</v>
      </c>
      <c r="C24" s="27" t="s">
        <v>17</v>
      </c>
      <c r="D24" s="50"/>
      <c r="E24" s="12" t="s">
        <v>18</v>
      </c>
      <c r="F24" s="13">
        <v>500</v>
      </c>
      <c r="G24" s="75">
        <v>0</v>
      </c>
      <c r="H24" s="14">
        <f>+Tabulka15[[#This Row],[Předpokládaný počet]]*G24</f>
        <v>0</v>
      </c>
      <c r="I24" s="56"/>
      <c r="J24" s="23"/>
      <c r="K24" s="24"/>
      <c r="L24" s="25"/>
    </row>
    <row r="25" spans="1:12" s="15" customFormat="1" ht="30" customHeight="1">
      <c r="A25" s="4">
        <v>9</v>
      </c>
      <c r="B25" s="26" t="s">
        <v>24</v>
      </c>
      <c r="C25" s="27" t="s">
        <v>17</v>
      </c>
      <c r="D25" s="51"/>
      <c r="E25" s="12" t="s">
        <v>18</v>
      </c>
      <c r="F25" s="13">
        <v>500</v>
      </c>
      <c r="G25" s="75">
        <v>0</v>
      </c>
      <c r="H25" s="14">
        <f>+Tabulka15[[#This Row],[Předpokládaný počet]]*G25</f>
        <v>0</v>
      </c>
      <c r="I25" s="56"/>
      <c r="J25" s="23"/>
      <c r="K25" s="24"/>
      <c r="L25" s="25"/>
    </row>
    <row r="26" spans="1:12" s="15" customFormat="1" ht="30" customHeight="1" hidden="1">
      <c r="A26" s="4">
        <v>10</v>
      </c>
      <c r="B26" s="26"/>
      <c r="C26" s="27"/>
      <c r="D26" s="51"/>
      <c r="E26" s="12"/>
      <c r="F26" s="13"/>
      <c r="G26" s="22"/>
      <c r="H26" s="14"/>
      <c r="I26" s="56"/>
      <c r="J26" s="23"/>
      <c r="K26" s="24"/>
      <c r="L26" s="25"/>
    </row>
    <row r="27" spans="1:12" s="15" customFormat="1" ht="30" customHeight="1" hidden="1">
      <c r="A27" s="4">
        <v>11</v>
      </c>
      <c r="B27" s="26"/>
      <c r="C27" s="27"/>
      <c r="D27" s="51"/>
      <c r="E27" s="12"/>
      <c r="F27" s="13"/>
      <c r="G27" s="22"/>
      <c r="H27" s="14"/>
      <c r="I27" s="56"/>
      <c r="J27" s="23"/>
      <c r="K27" s="24"/>
      <c r="L27" s="25"/>
    </row>
    <row r="28" spans="1:12" s="15" customFormat="1" ht="30" customHeight="1" hidden="1">
      <c r="A28" s="4">
        <v>12</v>
      </c>
      <c r="B28" s="26"/>
      <c r="C28" s="27"/>
      <c r="D28" s="51"/>
      <c r="E28" s="12"/>
      <c r="F28" s="13"/>
      <c r="G28" s="22"/>
      <c r="H28" s="14"/>
      <c r="I28" s="56"/>
      <c r="J28" s="23"/>
      <c r="K28" s="24"/>
      <c r="L28" s="25"/>
    </row>
    <row r="29" spans="1:12" s="15" customFormat="1" ht="30" customHeight="1" hidden="1">
      <c r="A29" s="4">
        <v>13</v>
      </c>
      <c r="B29" s="26"/>
      <c r="C29" s="27"/>
      <c r="D29" s="51"/>
      <c r="E29" s="12"/>
      <c r="F29" s="13"/>
      <c r="G29" s="22"/>
      <c r="H29" s="14"/>
      <c r="I29" s="56"/>
      <c r="J29" s="23"/>
      <c r="K29" s="24"/>
      <c r="L29" s="25"/>
    </row>
    <row r="30" spans="1:12" s="15" customFormat="1" ht="30" customHeight="1" hidden="1">
      <c r="A30" s="4">
        <v>14</v>
      </c>
      <c r="B30" s="60"/>
      <c r="C30" s="27"/>
      <c r="D30" s="51"/>
      <c r="E30" s="12"/>
      <c r="F30" s="13"/>
      <c r="G30" s="22"/>
      <c r="H30" s="14"/>
      <c r="I30" s="56"/>
      <c r="J30" s="23"/>
      <c r="K30" s="24"/>
      <c r="L30" s="25"/>
    </row>
    <row r="31" spans="1:12" s="15" customFormat="1" ht="30" customHeight="1">
      <c r="A31" s="16" t="s">
        <v>2</v>
      </c>
      <c r="B31" s="17"/>
      <c r="C31" s="18"/>
      <c r="D31" s="18"/>
      <c r="E31" s="18"/>
      <c r="F31" s="18"/>
      <c r="G31" s="31"/>
      <c r="H31" s="88">
        <f>SUBTOTAL(109,[Celkem])</f>
        <v>0</v>
      </c>
      <c r="I31" s="89">
        <f>SUBTOTAL(103,[Certifikace BIO, vpište jestli má výrobek tento certifikát, vpište ANO*])</f>
        <v>0</v>
      </c>
      <c r="J31" s="18"/>
      <c r="K31" s="18"/>
      <c r="L31" s="19"/>
    </row>
    <row r="32" spans="1:12" s="15" customFormat="1" ht="40.5" customHeight="1">
      <c r="A32" s="74" t="s">
        <v>71</v>
      </c>
      <c r="B32" s="2"/>
      <c r="C32" s="2"/>
      <c r="D32" s="52"/>
      <c r="E32" s="2"/>
      <c r="F32" s="2"/>
      <c r="G32" s="2"/>
      <c r="H32" s="2"/>
      <c r="I32" s="104"/>
      <c r="J32" s="104"/>
      <c r="K32" s="3"/>
      <c r="L32" s="3"/>
    </row>
    <row r="33" spans="1:13" s="15" customFormat="1" ht="30" customHeight="1">
      <c r="A33" s="108" t="s">
        <v>79</v>
      </c>
      <c r="B33" s="108"/>
      <c r="C33" s="108"/>
      <c r="D33" s="108"/>
      <c r="E33" s="33"/>
      <c r="F33" s="33"/>
      <c r="G33" s="34"/>
      <c r="H33" s="100" t="s">
        <v>45</v>
      </c>
      <c r="I33" s="100"/>
      <c r="J33" s="33"/>
      <c r="K33"/>
      <c r="L33"/>
      <c r="M33"/>
    </row>
    <row r="34" spans="1:13" s="15" customFormat="1" ht="45" customHeight="1">
      <c r="A34" s="62" t="s">
        <v>1</v>
      </c>
      <c r="B34" s="63" t="s">
        <v>46</v>
      </c>
      <c r="C34" s="66" t="s">
        <v>34</v>
      </c>
      <c r="D34" s="64" t="s">
        <v>29</v>
      </c>
      <c r="E34" s="67" t="s">
        <v>35</v>
      </c>
      <c r="F34" s="68" t="s">
        <v>36</v>
      </c>
      <c r="G34" s="68" t="s">
        <v>37</v>
      </c>
      <c r="H34" s="69" t="s">
        <v>38</v>
      </c>
      <c r="I34" s="65" t="s">
        <v>47</v>
      </c>
      <c r="J34"/>
      <c r="K34"/>
      <c r="L34"/>
      <c r="M34"/>
    </row>
    <row r="35" spans="1:13" s="15" customFormat="1" ht="30" customHeight="1">
      <c r="A35" s="42">
        <v>1</v>
      </c>
      <c r="B35" s="43" t="s">
        <v>46</v>
      </c>
      <c r="C35" s="61"/>
      <c r="D35" s="44" t="s">
        <v>51</v>
      </c>
      <c r="E35" s="44"/>
      <c r="F35" s="44"/>
      <c r="G35" s="45"/>
      <c r="H35" s="46"/>
      <c r="I35" s="57"/>
      <c r="J35"/>
      <c r="K35"/>
      <c r="L35"/>
      <c r="M35"/>
    </row>
    <row r="36" spans="1:13" s="15" customFormat="1" ht="30" customHeight="1">
      <c r="A36" s="39" t="s">
        <v>2</v>
      </c>
      <c r="B36" s="39"/>
      <c r="C36" s="38"/>
      <c r="D36" s="53"/>
      <c r="E36" s="38"/>
      <c r="F36" s="38"/>
      <c r="G36" s="38"/>
      <c r="H36" s="38"/>
      <c r="I36" s="40">
        <f>SUBTOTAL(103,[Vpište ANO, jestli je výrobce/dodavatel certifikován****])*20</f>
        <v>0</v>
      </c>
      <c r="J36"/>
      <c r="K36"/>
      <c r="L36"/>
      <c r="M36"/>
    </row>
    <row r="37" spans="1:13" s="15" customFormat="1" ht="45" customHeight="1">
      <c r="A37" s="62" t="s">
        <v>1</v>
      </c>
      <c r="B37" s="63" t="s">
        <v>46</v>
      </c>
      <c r="C37" s="66" t="s">
        <v>34</v>
      </c>
      <c r="D37" s="64" t="s">
        <v>29</v>
      </c>
      <c r="E37" s="67" t="s">
        <v>35</v>
      </c>
      <c r="F37" s="68" t="s">
        <v>36</v>
      </c>
      <c r="G37" s="68" t="s">
        <v>37</v>
      </c>
      <c r="H37" s="69" t="s">
        <v>38</v>
      </c>
      <c r="I37" s="65" t="s">
        <v>47</v>
      </c>
      <c r="J37"/>
      <c r="K37"/>
      <c r="L37"/>
      <c r="M37"/>
    </row>
    <row r="38" spans="1:13" s="15" customFormat="1" ht="30" customHeight="1">
      <c r="A38" s="42">
        <v>1</v>
      </c>
      <c r="B38" s="43" t="s">
        <v>46</v>
      </c>
      <c r="C38" s="61"/>
      <c r="D38" s="44" t="s">
        <v>52</v>
      </c>
      <c r="E38" s="44"/>
      <c r="F38" s="44"/>
      <c r="G38" s="45"/>
      <c r="H38" s="46"/>
      <c r="I38" s="57"/>
      <c r="J38"/>
      <c r="K38"/>
      <c r="L38"/>
      <c r="M38"/>
    </row>
    <row r="39" spans="1:13" s="15" customFormat="1" ht="30" customHeight="1">
      <c r="A39" s="39" t="s">
        <v>2</v>
      </c>
      <c r="B39" s="39"/>
      <c r="C39" s="38"/>
      <c r="D39" s="53"/>
      <c r="E39" s="38"/>
      <c r="F39" s="38"/>
      <c r="G39" s="38"/>
      <c r="H39" s="38"/>
      <c r="I39" s="40">
        <f>SUBTOTAL(103,[Vpište ANO, jestli je výrobce/dodavatel certifikován****])*10</f>
        <v>0</v>
      </c>
      <c r="J39"/>
      <c r="K39"/>
      <c r="L39"/>
      <c r="M39"/>
    </row>
    <row r="40" spans="1:13" s="15" customFormat="1" ht="47.25" customHeight="1">
      <c r="A40" s="62" t="s">
        <v>1</v>
      </c>
      <c r="B40" s="63" t="s">
        <v>46</v>
      </c>
      <c r="C40" s="66" t="s">
        <v>34</v>
      </c>
      <c r="D40" s="64" t="s">
        <v>29</v>
      </c>
      <c r="E40" s="67" t="s">
        <v>35</v>
      </c>
      <c r="F40" s="68" t="s">
        <v>36</v>
      </c>
      <c r="G40" s="68" t="s">
        <v>37</v>
      </c>
      <c r="H40" s="69" t="s">
        <v>38</v>
      </c>
      <c r="I40" s="65" t="s">
        <v>47</v>
      </c>
      <c r="J40"/>
      <c r="K40"/>
      <c r="L40"/>
      <c r="M40"/>
    </row>
    <row r="41" spans="1:13" s="15" customFormat="1" ht="30" customHeight="1">
      <c r="A41" s="42">
        <v>1</v>
      </c>
      <c r="B41" s="43" t="s">
        <v>46</v>
      </c>
      <c r="C41" s="61"/>
      <c r="D41" s="44" t="s">
        <v>53</v>
      </c>
      <c r="E41" s="44"/>
      <c r="F41" s="44"/>
      <c r="G41" s="45"/>
      <c r="H41" s="46"/>
      <c r="I41" s="57"/>
      <c r="J41"/>
      <c r="K41"/>
      <c r="L41"/>
      <c r="M41"/>
    </row>
    <row r="42" spans="1:13" s="15" customFormat="1" ht="24.95" customHeight="1">
      <c r="A42" s="39" t="s">
        <v>2</v>
      </c>
      <c r="B42" s="39"/>
      <c r="C42" s="38"/>
      <c r="D42" s="53"/>
      <c r="E42" s="38"/>
      <c r="F42" s="38"/>
      <c r="G42" s="38"/>
      <c r="H42" s="38"/>
      <c r="I42" s="18">
        <f>SUBTOTAL(103,[Vpište ANO, jestli je výrobce/dodavatel certifikován****])*5</f>
        <v>0</v>
      </c>
      <c r="J42"/>
      <c r="K42"/>
      <c r="L42"/>
      <c r="M42"/>
    </row>
    <row r="43" spans="1:13" s="74" customFormat="1" ht="15" customHeight="1">
      <c r="A43" t="s">
        <v>54</v>
      </c>
      <c r="B43" s="92"/>
      <c r="C43" s="92"/>
      <c r="D43" s="93"/>
      <c r="E43" s="92"/>
      <c r="F43" s="92"/>
      <c r="G43" s="92"/>
      <c r="H43" s="92"/>
      <c r="I43" s="77"/>
      <c r="J43"/>
      <c r="K43"/>
      <c r="L43"/>
      <c r="M43"/>
    </row>
    <row r="44" spans="1:13" s="74" customFormat="1" ht="15" customHeight="1">
      <c r="A44" s="5" t="s">
        <v>72</v>
      </c>
      <c r="B44" s="28" t="s">
        <v>73</v>
      </c>
      <c r="C44" s="92"/>
      <c r="D44" s="93"/>
      <c r="E44" s="92"/>
      <c r="F44" s="92"/>
      <c r="G44" s="92"/>
      <c r="H44" s="92"/>
      <c r="I44" s="77"/>
      <c r="J44"/>
      <c r="K44"/>
      <c r="L44"/>
      <c r="M44"/>
    </row>
    <row r="45" spans="1:13" s="74" customFormat="1" ht="15" customHeight="1">
      <c r="A45" s="5" t="s">
        <v>74</v>
      </c>
      <c r="B45" s="28" t="s">
        <v>75</v>
      </c>
      <c r="C45" s="92"/>
      <c r="D45" s="93"/>
      <c r="E45" s="92"/>
      <c r="F45" s="92"/>
      <c r="G45" s="92"/>
      <c r="H45" s="92"/>
      <c r="I45" s="77"/>
      <c r="J45"/>
      <c r="K45"/>
      <c r="L45"/>
      <c r="M45"/>
    </row>
    <row r="46" spans="1:13" s="74" customFormat="1" ht="15" customHeight="1">
      <c r="A46" s="5" t="s">
        <v>77</v>
      </c>
      <c r="B46" s="28" t="s">
        <v>78</v>
      </c>
      <c r="C46" s="92"/>
      <c r="D46" s="93"/>
      <c r="E46" s="92"/>
      <c r="F46" s="92"/>
      <c r="G46" s="92"/>
      <c r="H46" s="92"/>
      <c r="I46" s="77"/>
      <c r="J46"/>
      <c r="K46"/>
      <c r="L46"/>
      <c r="M46"/>
    </row>
    <row r="47" spans="1:13" s="74" customFormat="1" ht="15" customHeight="1">
      <c r="A47" s="5" t="s">
        <v>76</v>
      </c>
      <c r="B47" s="28" t="s">
        <v>86</v>
      </c>
      <c r="C47" s="92"/>
      <c r="D47" s="93"/>
      <c r="E47" s="92"/>
      <c r="F47" s="92"/>
      <c r="G47" s="92"/>
      <c r="H47" s="92"/>
      <c r="I47" s="77"/>
      <c r="J47"/>
      <c r="K47"/>
      <c r="L47"/>
      <c r="M47"/>
    </row>
    <row r="48" spans="1:15" ht="24.95" customHeight="1">
      <c r="A48" s="41" t="s">
        <v>43</v>
      </c>
      <c r="B48" s="90"/>
      <c r="C48" s="90"/>
      <c r="D48" s="91"/>
      <c r="E48" s="90"/>
      <c r="F48" s="90"/>
      <c r="G48" s="90"/>
      <c r="H48" s="90"/>
      <c r="I48"/>
      <c r="N48" s="15"/>
      <c r="O48" s="15"/>
    </row>
    <row r="49" spans="1:15" ht="24.95" customHeight="1">
      <c r="A49" s="86" t="s">
        <v>80</v>
      </c>
      <c r="B49" s="86"/>
      <c r="C49" s="73"/>
      <c r="N49" s="15"/>
      <c r="O49" s="15"/>
    </row>
    <row r="50" spans="1:15" ht="45.75" customHeight="1">
      <c r="A50" s="62" t="s">
        <v>1</v>
      </c>
      <c r="B50" s="63" t="s">
        <v>87</v>
      </c>
      <c r="C50" s="66" t="s">
        <v>34</v>
      </c>
      <c r="D50" s="64" t="s">
        <v>29</v>
      </c>
      <c r="E50" s="67" t="s">
        <v>35</v>
      </c>
      <c r="F50" s="68" t="s">
        <v>36</v>
      </c>
      <c r="G50" s="68" t="s">
        <v>37</v>
      </c>
      <c r="H50" s="69" t="s">
        <v>38</v>
      </c>
      <c r="I50" s="65" t="s">
        <v>84</v>
      </c>
      <c r="N50" s="15"/>
      <c r="O50" s="15"/>
    </row>
    <row r="51" spans="1:15" ht="24.95" customHeight="1">
      <c r="A51" s="42">
        <v>1</v>
      </c>
      <c r="B51" s="43" t="s">
        <v>82</v>
      </c>
      <c r="C51" s="61"/>
      <c r="D51" s="87" t="s">
        <v>81</v>
      </c>
      <c r="E51" s="44"/>
      <c r="F51" s="44"/>
      <c r="G51" s="45"/>
      <c r="H51" s="46"/>
      <c r="I51" s="57"/>
      <c r="O51" s="15"/>
    </row>
    <row r="52" spans="1:9" ht="24.75" customHeight="1">
      <c r="A52" s="39" t="s">
        <v>2</v>
      </c>
      <c r="B52" s="39"/>
      <c r="C52" s="38"/>
      <c r="D52" s="53"/>
      <c r="E52" s="38"/>
      <c r="F52" s="38"/>
      <c r="G52" s="38"/>
      <c r="H52" s="38"/>
      <c r="I52" s="40">
        <f>SUBTOTAL(103,[Vpište ano, jestli je možné zapůjčení technologií dle soupisu*])*100</f>
        <v>0</v>
      </c>
    </row>
    <row r="53" ht="21" customHeight="1">
      <c r="A53" t="s">
        <v>85</v>
      </c>
    </row>
    <row r="54" ht="30.75" customHeight="1"/>
    <row r="55" spans="1:9" s="96" customFormat="1" ht="30" customHeight="1">
      <c r="A55" s="101" t="s">
        <v>32</v>
      </c>
      <c r="B55" s="102"/>
      <c r="C55" s="102"/>
      <c r="D55" s="102"/>
      <c r="E55" s="102"/>
      <c r="F55" s="102"/>
      <c r="G55" s="103"/>
      <c r="H55" s="94">
        <f>+Tabulka1[[#Totals],[Celkem]]+Tabulka15[[#Totals],[Celkem]]</f>
        <v>0</v>
      </c>
      <c r="I55" s="95"/>
    </row>
    <row r="56" spans="1:9" s="96" customFormat="1" ht="30" customHeight="1">
      <c r="A56" s="105" t="s">
        <v>33</v>
      </c>
      <c r="B56" s="106"/>
      <c r="C56" s="106"/>
      <c r="D56" s="106"/>
      <c r="E56" s="106"/>
      <c r="F56" s="106"/>
      <c r="G56" s="107"/>
      <c r="H56" s="97">
        <f>+Tabulka1[[#Totals],[Certifikace Rainforest Alliance, Fairtrade, nebo UTZ jestli má výrobek jeden z těchto certifikátů, nebo ekvivalentní certifikát certifikát, vpište ANO*]]+Tabulka1[[#Totals],[BIO, nebo ekvivalent jestli má výrobek tento certifikát, vpište ANO*]]+Tabulka15[[#Totals],[Certifikace BIO, vpište jestli má výrobek tento certifikát, vpište ANO*]]+Tabulka5[[#Totals],[Vpište ANO, jestli je výrobce/dodavatel certifikován****]]+Tabulka57[[#Totals],[Vpište ANO, jestli je výrobce/dodavatel certifikován****]]+Tabulka58[[#Totals],[Vpište ANO, jestli je výrobce/dodavatel certifikován****]]+Tabulka54[[#Totals],[Vpište ano, jestli je možné zapůjčení technologií dle soupisu*]]</f>
        <v>0</v>
      </c>
      <c r="I56" s="95"/>
    </row>
    <row r="59" ht="18.75">
      <c r="A59" s="41"/>
    </row>
    <row r="60" ht="15">
      <c r="A60" s="5"/>
    </row>
    <row r="61" spans="1:2" ht="15">
      <c r="A61" s="5"/>
      <c r="B61" s="28"/>
    </row>
    <row r="62" spans="1:2" ht="15">
      <c r="A62" s="5"/>
      <c r="B62" s="28"/>
    </row>
    <row r="63" spans="1:2" ht="15">
      <c r="A63" s="5"/>
      <c r="B63" s="28"/>
    </row>
    <row r="64" spans="1:2" ht="15">
      <c r="A64" s="5"/>
      <c r="B64" s="28"/>
    </row>
  </sheetData>
  <sheetProtection algorithmName="SHA-512" hashValue="2z08uBmBvxAs8zjt1If6Pi+vfsJdRfXA+q8ELYpXV7H7IFnN2/8mO/Rp5d58CImvn6UYXDew0U1I0zAsbsaXXQ==" saltValue="kestxB3mneUFRsd5g3XZ+A==" spinCount="100000" sheet="1" objects="1" scenarios="1"/>
  <mergeCells count="7">
    <mergeCell ref="H3:K3"/>
    <mergeCell ref="H15:K15"/>
    <mergeCell ref="A55:G55"/>
    <mergeCell ref="I32:J32"/>
    <mergeCell ref="A56:G56"/>
    <mergeCell ref="H33:I33"/>
    <mergeCell ref="A33:D33"/>
  </mergeCells>
  <hyperlinks>
    <hyperlink ref="D51" location="kávovary!A1" display="Soupis technologií a jejich počet"/>
  </hyperlink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19" r:id="rId7"/>
  <tableParts>
    <tablePart r:id="rId3"/>
    <tablePart r:id="rId1"/>
    <tablePart r:id="rId6"/>
    <tablePart r:id="rId4"/>
    <tablePart r:id="rId2"/>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000396251678"/>
  </sheetPr>
  <dimension ref="B1:E9"/>
  <sheetViews>
    <sheetView showGridLines="0" workbookViewId="0" topLeftCell="A1">
      <selection activeCell="D3" sqref="D3"/>
    </sheetView>
  </sheetViews>
  <sheetFormatPr defaultColWidth="9.140625" defaultRowHeight="15"/>
  <cols>
    <col min="2" max="2" width="6.8515625" style="0" customWidth="1"/>
    <col min="3" max="3" width="50.57421875" style="0" customWidth="1"/>
    <col min="4" max="4" width="101.421875" style="0" customWidth="1"/>
  </cols>
  <sheetData>
    <row r="1" spans="2:5" ht="21.75" thickBot="1">
      <c r="B1" s="73"/>
      <c r="C1" s="109" t="s">
        <v>83</v>
      </c>
      <c r="D1" s="109"/>
      <c r="E1" s="73"/>
    </row>
    <row r="2" spans="2:5" ht="112.5" customHeight="1">
      <c r="B2" s="82">
        <v>1</v>
      </c>
      <c r="C2" s="70" t="s">
        <v>58</v>
      </c>
      <c r="D2" s="85" t="s">
        <v>63</v>
      </c>
      <c r="E2" s="71">
        <v>3</v>
      </c>
    </row>
    <row r="3" spans="2:5" ht="92.25" customHeight="1">
      <c r="B3" s="83">
        <v>2</v>
      </c>
      <c r="C3" s="70" t="s">
        <v>59</v>
      </c>
      <c r="D3" s="85" t="s">
        <v>62</v>
      </c>
      <c r="E3" s="71">
        <v>1</v>
      </c>
    </row>
    <row r="4" spans="2:5" ht="100.5" customHeight="1">
      <c r="B4" s="83">
        <v>3</v>
      </c>
      <c r="C4" s="70" t="s">
        <v>60</v>
      </c>
      <c r="D4" s="85" t="s">
        <v>64</v>
      </c>
      <c r="E4" s="71">
        <v>2</v>
      </c>
    </row>
    <row r="5" spans="2:5" ht="105.75" customHeight="1">
      <c r="B5" s="83">
        <v>4</v>
      </c>
      <c r="C5" s="70" t="s">
        <v>60</v>
      </c>
      <c r="D5" s="85" t="s">
        <v>65</v>
      </c>
      <c r="E5" s="71">
        <v>2</v>
      </c>
    </row>
    <row r="6" spans="2:5" ht="112.5" customHeight="1">
      <c r="B6" s="83">
        <v>5</v>
      </c>
      <c r="C6" s="70" t="s">
        <v>61</v>
      </c>
      <c r="D6" s="85" t="s">
        <v>69</v>
      </c>
      <c r="E6" s="71">
        <v>3</v>
      </c>
    </row>
    <row r="7" spans="2:5" ht="78.75" customHeight="1">
      <c r="B7" s="83">
        <v>6</v>
      </c>
      <c r="C7" s="70" t="s">
        <v>55</v>
      </c>
      <c r="D7" s="85" t="s">
        <v>66</v>
      </c>
      <c r="E7" s="71">
        <v>3</v>
      </c>
    </row>
    <row r="8" spans="2:5" ht="72.75" customHeight="1">
      <c r="B8" s="83">
        <v>7</v>
      </c>
      <c r="C8" s="70" t="s">
        <v>57</v>
      </c>
      <c r="D8" s="85" t="s">
        <v>67</v>
      </c>
      <c r="E8" s="71">
        <v>1</v>
      </c>
    </row>
    <row r="9" spans="2:5" ht="112.5" customHeight="1" thickBot="1">
      <c r="B9" s="84">
        <v>8</v>
      </c>
      <c r="C9" s="70" t="s">
        <v>56</v>
      </c>
      <c r="D9" s="85" t="s">
        <v>68</v>
      </c>
      <c r="E9" s="71">
        <v>1</v>
      </c>
    </row>
  </sheetData>
  <mergeCells count="1">
    <mergeCell ref="C1:D1"/>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dc:creator>
  <cp:keywords/>
  <dc:description/>
  <cp:lastModifiedBy>Slováková Daniela</cp:lastModifiedBy>
  <cp:lastPrinted>2022-01-12T14:26:19Z</cp:lastPrinted>
  <dcterms:created xsi:type="dcterms:W3CDTF">2021-02-01T12:13:58Z</dcterms:created>
  <dcterms:modified xsi:type="dcterms:W3CDTF">2024-01-27T12:44:56Z</dcterms:modified>
  <cp:category/>
  <cp:version/>
  <cp:contentType/>
  <cp:contentStatus/>
</cp:coreProperties>
</file>