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2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F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<sst xmlns="http://schemas.openxmlformats.org/spreadsheetml/2006/main" count="264" uniqueCount="178">
  <si>
    <t>MJ</t>
  </si>
  <si>
    <t>kg</t>
  </si>
  <si>
    <t>Nabídku zaslal:</t>
  </si>
  <si>
    <t>Dne:</t>
  </si>
  <si>
    <t>Požadovaná četnost závozů:</t>
  </si>
  <si>
    <t>PČ</t>
  </si>
  <si>
    <t>Minimální trvanlivost</t>
  </si>
  <si>
    <t>Cena za MJ bez DPH ***</t>
  </si>
  <si>
    <t>Cena celkem ****</t>
  </si>
  <si>
    <t>3 x týdně v čase 6:00 - 10:00</t>
  </si>
  <si>
    <t>Ster.zelenina ve sladkokys.nálevu s cukrem a sladidlem, pevný podíl min. 55%</t>
  </si>
  <si>
    <t>min hmotnost pevného podílu 60%</t>
  </si>
  <si>
    <t>Ster.zelenina v kořeněném sladkokys.nálevu s cukrem a sladidlem, pevný podíl min. 55%</t>
  </si>
  <si>
    <t>Ster.zelenina v kořeněném sladkokys. nálevu s cukrem a sladidlem, pevný podíl min. 55%</t>
  </si>
  <si>
    <t>Mírně sladký nálev, pevný podíl min. 55%, bez lepku a laktozy</t>
  </si>
  <si>
    <t>Mírně sladký nálev, pevný podíl min. 55%</t>
  </si>
  <si>
    <t>Jednodruhové ovoce, pevný podíl min. 60%, bez lepku a laktozy</t>
  </si>
  <si>
    <t>Třešně bez pecek, min pevný podíl 50%</t>
  </si>
  <si>
    <t>Velikost 9-12 cm</t>
  </si>
  <si>
    <t>99% rajčata, refraktometrická sušina 28-30%, bez lepku</t>
  </si>
  <si>
    <t>refraktometrická sušina 28-30°Brix</t>
  </si>
  <si>
    <t xml:space="preserve">Alu balení, kousky v slunečnicovém oleji. alergen ryby, bez lepku a laktozy, </t>
  </si>
  <si>
    <t xml:space="preserve">tuňák pruhovaný, kousky v slunečnicovém nebo sojovém oleji. alergen ryby, bez lepku a laktozy, </t>
  </si>
  <si>
    <t>v první 1/3 záruční lhůty</t>
  </si>
  <si>
    <t>Tunák v oleji 1kg</t>
  </si>
  <si>
    <t>Tunák v oleji 185g</t>
  </si>
  <si>
    <t>Fazole červené ve sladkoslaném nálevu 2500g</t>
  </si>
  <si>
    <t>Bambusové výhonky 2950g</t>
  </si>
  <si>
    <t>proužky krájené v neochuceném nálevu</t>
  </si>
  <si>
    <t>Velikost 5-8 cm, bal 720g</t>
  </si>
  <si>
    <t>Velikost 3-6 cm, bal 720g</t>
  </si>
  <si>
    <t>Rajčata sušená v oleji 1550g</t>
  </si>
  <si>
    <t>bez lepku a laktozy, pevný podíl min 1000g</t>
  </si>
  <si>
    <t>bez lepku, laktozy a cukru, rajčatová dřeň, podíl rajčat 100%</t>
  </si>
  <si>
    <t>Rajčata drcená 2500g</t>
  </si>
  <si>
    <t>Rajčata celá loupaná 400g</t>
  </si>
  <si>
    <t>Rajčata celá loupaná v rajčatové šťávě</t>
  </si>
  <si>
    <t>Rajčata drcená 500g</t>
  </si>
  <si>
    <t>Pasírovaná loupaná rajčata</t>
  </si>
  <si>
    <t>číslo produktu v katalogu dodavatele</t>
  </si>
  <si>
    <t>červenná paprika řezaná bez lepku a laktozy</t>
  </si>
  <si>
    <t>Velikost 7-9 cm</t>
  </si>
  <si>
    <t>Rajčatový protlak koncentrát dvojitý 4,5kg</t>
  </si>
  <si>
    <t>Rajčatový protlak 3600g</t>
  </si>
  <si>
    <t>100% rajčata</t>
  </si>
  <si>
    <t>Rajčatový protlak 700g</t>
  </si>
  <si>
    <t>bez lepku a laktozy, min 480g rajčat na 100g výrobku, zahuštěný</t>
  </si>
  <si>
    <t>Kukuřice vakuovaná 2650g</t>
  </si>
  <si>
    <t xml:space="preserve">Kompot meruňky 820g </t>
  </si>
  <si>
    <t>bez lepku a laktozy, ve sladkém nálevu, hmotnost pevného podílu min 470g</t>
  </si>
  <si>
    <t>bez lepku a laktozy, ve sladkém nálevu, hmotnost pevného podílu min 1500g</t>
  </si>
  <si>
    <t xml:space="preserve">Kompot meruňky 2500g </t>
  </si>
  <si>
    <t>plech</t>
  </si>
  <si>
    <t>Fazole bílé ve slaném nálevu 2500g</t>
  </si>
  <si>
    <t>Sloupec2</t>
  </si>
  <si>
    <t>Sloupec3</t>
  </si>
  <si>
    <t>Feferony beraní rohy velké balení 3500g</t>
  </si>
  <si>
    <t>Feferony kulaté 320g</t>
  </si>
  <si>
    <t>Kompot ananas kousky 580g</t>
  </si>
  <si>
    <t>Kompot ananas kousky velké balení 3100g</t>
  </si>
  <si>
    <t>Kompot broskve 850g</t>
  </si>
  <si>
    <t>Kompot broskve velké balení 2650g</t>
  </si>
  <si>
    <t>Kompot jablečné řezy 3200g</t>
  </si>
  <si>
    <t>Kompot třešně bez pecky 3600g</t>
  </si>
  <si>
    <t>Kukuřice vakuovaná 340ml</t>
  </si>
  <si>
    <t>Paprika sterilovaná řezy 640g</t>
  </si>
  <si>
    <t>Rajčatový protlak koncentrát 700g</t>
  </si>
  <si>
    <t>Sterilované Červené papriky řezy 3500g</t>
  </si>
  <si>
    <t>Sterilované Kyselé okurky delikates 6-9cm 720g</t>
  </si>
  <si>
    <t>Sterilované Kyselé okurky delikates 3-6cm 720g</t>
  </si>
  <si>
    <t>Sterilované Kyselé okurky sterilované 7- 9cm 680g</t>
  </si>
  <si>
    <t>Sterilované Kyselé okurky sterilované velké balení 9-12cm 3500g</t>
  </si>
  <si>
    <t>Zelí bílé sterilované 3200g</t>
  </si>
  <si>
    <t>Zelí červené sterilované 3200g</t>
  </si>
  <si>
    <t>BAMBUSOVE-VYHONKY-2950G-PHA-1</t>
  </si>
  <si>
    <t>FAZOLE-BILE-VE-SLANEM-NALEVU-2500G-PHA-1</t>
  </si>
  <si>
    <t>FAZOLE-CERVENE-VE-SLADKOSLANEM-NALEVU-400G-PHA-1</t>
  </si>
  <si>
    <t>FAZOLE-CERVENE-VE-SLADKOSLANEM-NALEVU-2500G-PHA-1</t>
  </si>
  <si>
    <t>FEFERONY-BERANI-ROHY-640G-PHA-1</t>
  </si>
  <si>
    <t>FEFERONY-BERANI-ROHY-VELKE-BALENI-3500G-PHA-1</t>
  </si>
  <si>
    <t>KOMPOT-ANANAS-KOUSKY-580G-PHA-1</t>
  </si>
  <si>
    <t>KOMPOT-ANANAS-KOUSKY-VELKE-BALENI-3100G-PHA-1</t>
  </si>
  <si>
    <t>KOMPOT-BROSKVE-850G-PHA-1</t>
  </si>
  <si>
    <t>KOMPOT-BROSKVE-VELKE-BALENI-2650G-PHA-1</t>
  </si>
  <si>
    <t>KOMPOT-JABLECNE-REZY-3200G-PHA-1</t>
  </si>
  <si>
    <t>KOMPOT-MERUNKY-2500G-PHA-1</t>
  </si>
  <si>
    <t>KOMPOT-MERUNKY-820G-PHA-1</t>
  </si>
  <si>
    <t>KOMPOT-TRESNE-BEZ-PECKY-3600G-PHA-1</t>
  </si>
  <si>
    <t>KUKURICE-VAKUOVANA-2650G-PHA-1</t>
  </si>
  <si>
    <t>KUKURICE-VAKUOVANA-340ML-PHA-1</t>
  </si>
  <si>
    <t>PAPRIKA-STERILOVANA-REZY-640G-PHA-1</t>
  </si>
  <si>
    <t>RAJCATOVY-PROTLAK-3600G-PHA-1</t>
  </si>
  <si>
    <t>RAJCATOVY-PROTLAK-700G-PHA-1</t>
  </si>
  <si>
    <t>RAJCATOVY-PROTLAK-KONCENTRAT-DVOJITY-4-5KG-PHA-1</t>
  </si>
  <si>
    <t>STERILOVANE-CERVENE-PAPRIKY-REZY-3500G-PHA-1</t>
  </si>
  <si>
    <t>STERILOVANE-KYSELE-OKURKY-DELIKATES-6-9CM-720G-PHA-1</t>
  </si>
  <si>
    <t>STERILOVANE-KYSELE-OKURKY-STERILOVANE-7-9CM-680G-PHA-1</t>
  </si>
  <si>
    <t>STERILOVANE-KYSELE-OKURKY-STERILOVANE-VELKE-BALENI-9-12CM-3500G-PHA-1</t>
  </si>
  <si>
    <t>TUNAK-V-OLEJI-185G-PHA-1</t>
  </si>
  <si>
    <t>TUNAK-V-OLEJI-1KG-PHA-1</t>
  </si>
  <si>
    <t>ZELI-BILE-STERILOVANE-3200G-PHA-1</t>
  </si>
  <si>
    <t>ZELI-CERVENE-STERILOVANE-3200G-PHA-1</t>
  </si>
  <si>
    <t>Fazole červené ve sladkoslaném nálevu 400g</t>
  </si>
  <si>
    <t>Feferony beraní rohy 640g</t>
  </si>
  <si>
    <t>Cena za jedno balení (jak se bude objednávat)</t>
  </si>
  <si>
    <t>Předpokládané množství</t>
  </si>
  <si>
    <t>Sterilovaná cizrna 2500g</t>
  </si>
  <si>
    <t>ve slaném nálevu, 400g</t>
  </si>
  <si>
    <t>STERILOVANA-CIZRNA-2500G-PHA</t>
  </si>
  <si>
    <t>Stříbrné cibulky sterilované</t>
  </si>
  <si>
    <t>Sloupec4</t>
  </si>
  <si>
    <t>bal 2,3 kg, pevný podíl min 1,37kg, bez cukru, lepku a laktozy</t>
  </si>
  <si>
    <t>Sloupec5</t>
  </si>
  <si>
    <t>Sloupec6</t>
  </si>
  <si>
    <t>Sloupec42</t>
  </si>
  <si>
    <t>Feferony kulaté velké balení 3000g</t>
  </si>
  <si>
    <t>FEFERONY-KULATE-VELKE-BALENI-3000G-PHA-1</t>
  </si>
  <si>
    <t>STRIBRNE-CIBULKY-STERILOVANE-PHA</t>
  </si>
  <si>
    <t>BAMBUSOVE-VYHONKY-2950G-HK-1</t>
  </si>
  <si>
    <t>FAZOLE-BILE-VE-SLANEM-NALEVU-2500G-HK-1</t>
  </si>
  <si>
    <t>FAZOLE-CERVENE-VE-SLADKOSLANEM-NALEVU-400G-HK-1</t>
  </si>
  <si>
    <t>FAZOLE-CERVENE-VE-SLADKOSLANEM-NALEVU-2500G-HK-1</t>
  </si>
  <si>
    <t>FEFERONY-BERANI-ROHY-640G-HK-1</t>
  </si>
  <si>
    <t>FEFERONY-BERANI-ROHY-VELKE-BALENI-3500G-HK-1</t>
  </si>
  <si>
    <t>FEFERONY-KULATE-320G-HK-1</t>
  </si>
  <si>
    <t>FEFERONY-KULATE-VELKE-BALENI-3000G-HK-1</t>
  </si>
  <si>
    <t>KOMPOT-ANANAS-KOUSKY-580G-HK-1</t>
  </si>
  <si>
    <t>KOMPOT-ANANAS-KOUSKY-VELKE-BALENI-3100G-HK-1</t>
  </si>
  <si>
    <t>KOMPOT-BROSKVE-850G-HK-1</t>
  </si>
  <si>
    <t>KOMPOT-BROSKVE-VELKE-BALENI-2650G-HK-1</t>
  </si>
  <si>
    <t>KOMPOT-JABLECNE-REZY-3200G-HK-1</t>
  </si>
  <si>
    <t>KOMPOT-MERUNKY-2500G-HK-1</t>
  </si>
  <si>
    <t>KOMPOT-MERUNKY-820G-HK-1</t>
  </si>
  <si>
    <t>KOMPOT-TRESNE-BEZ-PECKY-3600G-HK-1</t>
  </si>
  <si>
    <t>KUKURICE-VAKUOVANA-2650G-HK-1</t>
  </si>
  <si>
    <t>KUKURICE-VAKUOVANA-340ML-HK-1</t>
  </si>
  <si>
    <t>PAPRIKA-STERILOVANA-REZY-640G-HK-1</t>
  </si>
  <si>
    <t>RAJCATA-CELA-LOUPANA-400G-HK-1</t>
  </si>
  <si>
    <t>RAJCATA-DRCENA-2500G-HK-1</t>
  </si>
  <si>
    <t>RAJCATA-DRCENA-500G-HK-1</t>
  </si>
  <si>
    <t>RAJCATA-SUSENA-V-OLEJI-1550G-HK-1</t>
  </si>
  <si>
    <t>RAJCATOVY-PROTLAK-3600G-HK-1</t>
  </si>
  <si>
    <t>RAJCATOVY-PROTLAK-700G-HK-1</t>
  </si>
  <si>
    <t>RAJCATOVY-PROTLAK-KONCENTRAT-700G-HK-1</t>
  </si>
  <si>
    <t>RAJCATOVY-PROTLAK-KONCENTRAT-DVOJITY-4-5KG-HK-1</t>
  </si>
  <si>
    <t>STERILOVANE-CERVENE-PAPRIKY-REZY-3500G-HK-1</t>
  </si>
  <si>
    <t>STERILOVANE-KYSELE-OKURKY-DELIKATES-6-9CM-720G-HK-1</t>
  </si>
  <si>
    <t>STERILOVANE-KYSELE-OKURKY-DELIKATES-3-6CM-720G-HK-1</t>
  </si>
  <si>
    <t>STERILOVANE-KYSELE-OKURKY-STERILOVANE-7-9CM-680G-HK-1</t>
  </si>
  <si>
    <t>STERILOVANE-KYSELE-OKURKY-STERILOVANE-VELKE-BALENI-9-12CM-3500G-HK-1</t>
  </si>
  <si>
    <t>TUNAK-V-OLEJI-185G-HK-1</t>
  </si>
  <si>
    <t>TUNAK-V-OLEJI-1KG-HK-1</t>
  </si>
  <si>
    <t>ZELI-BILE-STERILOVANE-3200G-HK-1</t>
  </si>
  <si>
    <t>ZELI-CERVENE-STERILOVANE-3200G-HK-1</t>
  </si>
  <si>
    <t>STERILOVANA-CIZRNA-2500G-HK</t>
  </si>
  <si>
    <t>STRIBRNE-CIBULKY-STERILOVANE-HK</t>
  </si>
  <si>
    <t>ARO-HRUSKY-1X2650ML-HK</t>
  </si>
  <si>
    <t>ARO-HRUSKY-1X2650ML-PHA</t>
  </si>
  <si>
    <t>FEFERONY-KULATE-320G-PHA-1</t>
  </si>
  <si>
    <t>RAJCATA-CELA-LOUPANA-400G-PHA-1</t>
  </si>
  <si>
    <t>RAJCATA-DRCENA-2500G-PHA-1</t>
  </si>
  <si>
    <t>RAJCATA-DRCENA-500G-PHA-1</t>
  </si>
  <si>
    <t>RAJCATA-SUSENA-V-OLEJI-1550G-PHA-1</t>
  </si>
  <si>
    <t>RAJCATOVY-PROTLAK-KONCENTRAT-700G-PHA-1</t>
  </si>
  <si>
    <t>STERILOVANE-KYSELE-OKURKY-DELIKATES-3-6CM-720G-PHA-1</t>
  </si>
  <si>
    <t>Hrušky půlené ve sladkém nálevu</t>
  </si>
  <si>
    <t>vyplnit</t>
  </si>
  <si>
    <t>Hrušky velké balení</t>
  </si>
  <si>
    <t>DPH</t>
  </si>
  <si>
    <t>Spolu s DPH</t>
  </si>
  <si>
    <t>Přesné označení nabízeného produktu, v případe kusového zboží</t>
  </si>
  <si>
    <t>Cena za 1 KS zboží</t>
  </si>
  <si>
    <t>HK</t>
  </si>
  <si>
    <t>PHA</t>
  </si>
  <si>
    <t>Váha 1 ks zboží v kg (vpište jenom číslo v kg)</t>
  </si>
  <si>
    <t>Specifikace (balení se může lišit v rozsahu 20%)</t>
  </si>
  <si>
    <t>Název (navrhované balení se může lišit v rizsahu 20%)</t>
  </si>
  <si>
    <t>Počet ks v balení / minimální objednávka (vepište jenom číslo)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</si>
</sst>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Kč&quot;_-;\-* #,##0.00\ &quot;Kč&quot;_-;_-* &quot;-&quot;??\ &quot;Kč&quot;_-;_-@_-"/>
    <numFmt numFmtId="164" formatCode="#,##0.00\ &quot;Kč&quot;"/>
    <numFmt numFmtId="165" formatCode="0.000"/>
    <numFmt numFmtId="167" formatCode="0.00&quot; kg&quot;"/>
    <numFmt numFmtId="168" formatCode="0&quot; ks&quot;"/>
    <numFmt numFmtId="177" formatCode="0%"/>
    <numFmt numFmtId="178" formatCode="0"/>
    <numFmt numFmtId="179" formatCode="0.00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 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/>
    <xf numFmtId="1" fontId="3" fillId="0" borderId="0" xfId="20" applyNumberFormat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2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1" fontId="0" fillId="2" borderId="2" xfId="0" applyNumberFormat="1" applyFill="1" applyBorder="1"/>
    <xf numFmtId="0" fontId="3" fillId="0" borderId="0" xfId="0" applyFont="1" applyAlignment="1">
      <alignment horizontal="left" vertical="center"/>
    </xf>
    <xf numFmtId="14" fontId="6" fillId="3" borderId="1" xfId="0" applyNumberFormat="1" applyFont="1" applyFill="1" applyBorder="1" applyAlignment="1" applyProtection="1">
      <alignment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1" fontId="3" fillId="5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center" vertical="center"/>
    </xf>
    <xf numFmtId="9" fontId="3" fillId="0" borderId="0" xfId="21" applyFont="1" applyAlignment="1">
      <alignment horizontal="center" vertical="center" wrapText="1"/>
    </xf>
    <xf numFmtId="9" fontId="3" fillId="0" borderId="0" xfId="21" applyFont="1" applyAlignment="1">
      <alignment horizontal="center" vertical="center"/>
    </xf>
    <xf numFmtId="9" fontId="3" fillId="3" borderId="1" xfId="2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3" fillId="0" borderId="1" xfId="2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2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 locked="0"/>
    </xf>
    <xf numFmtId="9" fontId="3" fillId="3" borderId="2" xfId="2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9" fontId="2" fillId="2" borderId="5" xfId="2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9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 applyProtection="1">
      <alignment horizontal="center" vertical="center"/>
      <protection locked="0"/>
    </xf>
    <xf numFmtId="168" fontId="3" fillId="3" borderId="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56"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9" formatCode="0.0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9" formatCode="0.0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numFmt numFmtId="178" formatCode="0"/>
      <fill>
        <patternFill patternType="solid">
          <bgColor theme="0" tint="-0.1499900072813034"/>
        </patternFill>
      </fill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numFmt numFmtId="178" formatCode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</dxf>
    <dxf>
      <border>
        <bottom style="medium"/>
      </border>
    </dxf>
    <dxf>
      <font>
        <i val="0"/>
        <u val="none"/>
        <strike val="0"/>
        <sz val="11"/>
        <name val="Calibri"/>
        <color auto="1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protection hidden="1" locked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right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5" formatCode="0.000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</dxf>
    <dxf>
      <font>
        <i val="0"/>
        <u val="none"/>
        <strike val="0"/>
        <sz val="11"/>
        <name val="Calibri"/>
        <color auto="1"/>
      </font>
      <numFmt numFmtId="180" formatCode="General"/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  <protection hidden="1" locked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0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i val="0"/>
        <u val="none"/>
        <strike val="0"/>
        <sz val="11"/>
        <name val="Calibri"/>
        <color auto="1"/>
      </font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  <protection hidden="1" locked="0"/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font>
        <i val="0"/>
        <u val="none"/>
        <strike val="0"/>
        <sz val="10"/>
        <name val="Calibri  "/>
        <color auto="1"/>
      </font>
      <alignment horizontal="left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  <border>
        <left style="thin"/>
        <right style="thin"/>
        <top style="medium"/>
        <bottom style="medium"/>
        <vertical style="thin"/>
        <horizontal style="medium"/>
      </border>
    </dxf>
    <dxf>
      <border>
        <left style="thin"/>
        <right style="thin"/>
        <top style="medium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medium"/>
        <right/>
        <top style="medium"/>
        <bottom style="medium"/>
      </border>
    </dxf>
    <dxf>
      <border>
        <top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border>
        <left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left" vertical="center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233" displayName="Tabulka1233" ref="A4:X44" totalsRowCount="1" headerRowDxfId="27" dataDxfId="53" totalsRowDxfId="51" tableBorderDxfId="52" headerRowBorderDxfId="28" totalsRowBorderDxfId="50">
  <autoFilter ref="A4:X43"/>
  <sortState ref="A5:X43">
    <sortCondition sortBy="value" ref="D5:D43"/>
  </sortState>
  <tableColumns count="24">
    <tableColumn id="11" name="PČ" dataDxfId="49" totalsRowDxfId="23"/>
    <tableColumn id="24" name="HK" dataDxfId="48" totalsRowDxfId="22"/>
    <tableColumn id="1" name="PHA" dataDxfId="47" totalsRowDxfId="21"/>
    <tableColumn id="2" name="Název (navrhované balení se může lišit v rizsahu 20%)" dataDxfId="46" totalsRowDxfId="20"/>
    <tableColumn id="3" name="Specifikace (balení se může lišit v rozsahu 20%)" dataDxfId="45" totalsRowDxfId="19"/>
    <tableColumn id="6" name="Předpokládané množství" dataDxfId="44" totalsRowDxfId="18"/>
    <tableColumn id="5" name="MJ" dataDxfId="43" totalsRowDxfId="17"/>
    <tableColumn id="7" name="Cena za MJ bez DPH ***" dataDxfId="42" totalsRowDxfId="16"/>
    <tableColumn id="8" name="Cena celkem ****" dataDxfId="41" totalsRowFunction="sum" totalsRowDxfId="15">
      <calculatedColumnFormula>H5*F5</calculatedColumnFormula>
    </tableColumn>
    <tableColumn id="10" name="Minimální trvanlivost" dataDxfId="40" totalsRowDxfId="14"/>
    <tableColumn id="12" name="Přesné označení nabízeného produktu, v případe kusového zboží" dataDxfId="26" totalsRowDxfId="13"/>
    <tableColumn id="9" name="Váha 1 ks zboží v kg (vpište jenom číslo v kg)" dataDxfId="25" totalsRowDxfId="12"/>
    <tableColumn id="18" name="Počet ks v balení / minimální objednávka (vepište jenom číslo)" dataDxfId="24" totalsRowDxfId="11"/>
    <tableColumn id="19" name="Sloupec6" dataDxfId="39" totalsRowDxfId="10"/>
    <tableColumn id="17" name="Sloupec5" dataDxfId="33" totalsRowDxfId="9"/>
    <tableColumn id="14" name="Cena za 1 KS zboží" dataDxfId="30" totalsRowDxfId="8">
      <calculatedColumnFormula>+Tabulka1233[[#This Row],[Váha 1 ks zboží v kg (vpište jenom číslo v kg)]]*Tabulka1233[[#This Row],[Cena za MJ bez DPH ***]]</calculatedColumnFormula>
    </tableColumn>
    <tableColumn id="15" name="Cena za jedno balení (jak se bude objednávat)" dataDxfId="29" totalsRowDxfId="7">
      <calculatedColumnFormula>+Tabulka1233[[#This Row],[Cena za 1 KS zboží]]*Tabulka1233[[#This Row],[Počet ks v balení / minimální objednávka (vepište jenom číslo)]]</calculatedColumnFormula>
    </tableColumn>
    <tableColumn id="16" name="číslo produktu v katalogu dodavatele" dataDxfId="38" totalsRowDxfId="6"/>
    <tableColumn id="21" name="Sloupec2" dataDxfId="37" totalsRowDxfId="5">
      <calculatedColumnFormula>+Tabulka1233[[#This Row],[Váha 1 ks zboží v kg (vpište jenom číslo v kg)]]-Tabulka1233[[#This Row],[Počet ks v balení / minimální objednávka (vepište jenom číslo)]]</calculatedColumnFormula>
    </tableColumn>
    <tableColumn id="22" name="Sloupec3" dataDxfId="36" totalsRowDxfId="4">
      <calculatedColumnFormula>+Tabulka1233[[#This Row],[Váha 1 ks zboží v kg (vpište jenom číslo v kg)]]-Tabulka1233[[#This Row],[Počet ks v balení / minimální objednávka (vepište jenom číslo)]]</calculatedColumnFormula>
    </tableColumn>
    <tableColumn id="4" name="Sloupec4" dataDxfId="35" totalsRowDxfId="3">
      <calculatedColumnFormula>+#REF!-#REF!</calculatedColumnFormula>
    </tableColumn>
    <tableColumn id="23" name="Sloupec42" dataDxfId="34" totalsRowDxfId="2">
      <calculatedColumnFormula>ROUND(Tabulka1233[[#This Row],[Cena za 1 KS zboží]],2)</calculatedColumnFormula>
    </tableColumn>
    <tableColumn id="25" name="DPH" dataDxfId="32" totalsRowDxfId="1"/>
    <tableColumn id="26" name="Spolu s DPH" dataDxfId="31" totalsRowFunction="sum" totalsRowDxfId="0">
      <calculatedColumnFormula>+Tabulka1233[[#This Row],[Cena celkem ****]]*Tabulka1233[[#This Row],[DPH]]+Tabulka1233[[#This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4"/>
  <sheetViews>
    <sheetView showGridLines="0" tabSelected="1" zoomScale="70" zoomScaleNormal="70" workbookViewId="0" topLeftCell="A1">
      <selection activeCell="G5" sqref="G5"/>
    </sheetView>
  </sheetViews>
  <sheetFormatPr defaultColWidth="9.140625" defaultRowHeight="15"/>
  <cols>
    <col min="1" max="1" width="12.421875" style="2" customWidth="1"/>
    <col min="2" max="2" width="31.57421875" style="2" hidden="1" customWidth="1"/>
    <col min="3" max="3" width="49.57421875" style="6" hidden="1" customWidth="1"/>
    <col min="4" max="4" width="40.8515625" style="22" customWidth="1"/>
    <col min="5" max="5" width="63.7109375" style="11" customWidth="1"/>
    <col min="6" max="6" width="11.28125" style="0" customWidth="1"/>
    <col min="7" max="7" width="11.8515625" style="0" customWidth="1"/>
    <col min="8" max="8" width="24.421875" style="8" customWidth="1"/>
    <col min="9" max="9" width="20.421875" style="8" customWidth="1"/>
    <col min="10" max="10" width="28.421875" style="8" customWidth="1"/>
    <col min="11" max="11" width="37.140625" style="8" customWidth="1"/>
    <col min="12" max="12" width="17.140625" style="8" customWidth="1"/>
    <col min="13" max="13" width="20.421875" style="20" customWidth="1"/>
    <col min="14" max="15" width="15.7109375" style="32" hidden="1" customWidth="1"/>
    <col min="16" max="16" width="16.421875" style="31" customWidth="1"/>
    <col min="17" max="17" width="23.28125" style="17" customWidth="1"/>
    <col min="18" max="18" width="38.8515625" style="24" customWidth="1"/>
    <col min="19" max="19" width="21.57421875" style="2" hidden="1" customWidth="1"/>
    <col min="20" max="20" width="18.57421875" style="17" hidden="1" customWidth="1"/>
    <col min="21" max="21" width="18.00390625" style="17" hidden="1" customWidth="1"/>
    <col min="22" max="22" width="9.140625" style="17" hidden="1" customWidth="1"/>
    <col min="23" max="23" width="38.8515625" style="74" customWidth="1"/>
    <col min="24" max="24" width="38.8515625" style="72" customWidth="1"/>
    <col min="25" max="16384" width="9.140625" style="17" customWidth="1"/>
  </cols>
  <sheetData>
    <row r="1" spans="1:24" s="16" customFormat="1" ht="24" customHeight="1">
      <c r="A1" s="7"/>
      <c r="B1" s="7"/>
      <c r="C1" s="1"/>
      <c r="D1" s="25" t="s">
        <v>2</v>
      </c>
      <c r="E1" s="26" t="s">
        <v>166</v>
      </c>
      <c r="F1" s="7"/>
      <c r="G1" s="7"/>
      <c r="H1" s="7"/>
      <c r="I1" s="7"/>
      <c r="J1" s="7"/>
      <c r="K1" s="63"/>
      <c r="L1" s="64"/>
      <c r="M1" s="30"/>
      <c r="P1" s="23"/>
      <c r="Q1" s="7"/>
      <c r="W1" s="73"/>
      <c r="X1" s="23"/>
    </row>
    <row r="2" spans="1:24" s="16" customFormat="1" ht="24" customHeight="1">
      <c r="A2" s="7"/>
      <c r="B2" s="7"/>
      <c r="C2" s="1"/>
      <c r="D2" s="25" t="s">
        <v>3</v>
      </c>
      <c r="E2" s="51" t="s">
        <v>166</v>
      </c>
      <c r="F2" s="7"/>
      <c r="G2" s="7"/>
      <c r="H2" s="7"/>
      <c r="I2" s="7"/>
      <c r="J2" s="7"/>
      <c r="K2" s="63"/>
      <c r="L2" s="64"/>
      <c r="M2" s="30"/>
      <c r="P2" s="23"/>
      <c r="Q2" s="7"/>
      <c r="W2" s="73"/>
      <c r="X2" s="23"/>
    </row>
    <row r="3" spans="3:19" ht="26.25" customHeight="1" thickBot="1">
      <c r="C3" s="33"/>
      <c r="D3" s="34" t="s">
        <v>4</v>
      </c>
      <c r="E3" s="35" t="s">
        <v>9</v>
      </c>
      <c r="F3" s="8"/>
      <c r="G3" s="8"/>
      <c r="K3" s="65"/>
      <c r="L3" s="66"/>
      <c r="M3" s="31"/>
      <c r="N3" s="17"/>
      <c r="O3" s="17"/>
      <c r="P3" s="24"/>
      <c r="Q3" s="2"/>
      <c r="R3" s="17"/>
      <c r="S3" s="17"/>
    </row>
    <row r="4" spans="1:24" ht="68.25" customHeight="1" thickBot="1">
      <c r="A4" s="36" t="s">
        <v>5</v>
      </c>
      <c r="B4" s="56" t="s">
        <v>172</v>
      </c>
      <c r="C4" s="67" t="s">
        <v>173</v>
      </c>
      <c r="D4" s="37" t="s">
        <v>176</v>
      </c>
      <c r="E4" s="38" t="s">
        <v>175</v>
      </c>
      <c r="F4" s="37" t="s">
        <v>105</v>
      </c>
      <c r="G4" s="39" t="s">
        <v>0</v>
      </c>
      <c r="H4" s="37" t="s">
        <v>7</v>
      </c>
      <c r="I4" s="40" t="s">
        <v>8</v>
      </c>
      <c r="J4" s="37" t="s">
        <v>6</v>
      </c>
      <c r="K4" s="37" t="s">
        <v>170</v>
      </c>
      <c r="L4" s="37" t="s">
        <v>174</v>
      </c>
      <c r="M4" s="41" t="s">
        <v>177</v>
      </c>
      <c r="N4" s="40" t="s">
        <v>113</v>
      </c>
      <c r="O4" s="40" t="s">
        <v>112</v>
      </c>
      <c r="P4" s="41" t="s">
        <v>171</v>
      </c>
      <c r="Q4" s="42" t="s">
        <v>104</v>
      </c>
      <c r="R4" s="117" t="s">
        <v>39</v>
      </c>
      <c r="S4" s="118" t="s">
        <v>54</v>
      </c>
      <c r="T4" s="119" t="s">
        <v>55</v>
      </c>
      <c r="U4" s="120" t="s">
        <v>110</v>
      </c>
      <c r="V4" s="119" t="s">
        <v>114</v>
      </c>
      <c r="W4" s="121" t="s">
        <v>168</v>
      </c>
      <c r="X4" s="122" t="s">
        <v>169</v>
      </c>
    </row>
    <row r="5" spans="1:24" ht="30" customHeight="1">
      <c r="A5" s="61">
        <v>1</v>
      </c>
      <c r="B5" s="57" t="s">
        <v>118</v>
      </c>
      <c r="C5" s="105" t="s">
        <v>74</v>
      </c>
      <c r="D5" s="106" t="s">
        <v>27</v>
      </c>
      <c r="E5" s="107" t="s">
        <v>28</v>
      </c>
      <c r="F5" s="108">
        <v>30</v>
      </c>
      <c r="G5" s="108" t="s">
        <v>1</v>
      </c>
      <c r="H5" s="109">
        <v>0</v>
      </c>
      <c r="I5" s="110">
        <f aca="true" t="shared" si="0" ref="I5:I43">H5*F5</f>
        <v>0</v>
      </c>
      <c r="J5" s="108" t="s">
        <v>23</v>
      </c>
      <c r="K5" s="111"/>
      <c r="L5" s="133">
        <v>0</v>
      </c>
      <c r="M5" s="134">
        <v>0</v>
      </c>
      <c r="N5" s="112">
        <v>1</v>
      </c>
      <c r="O5" s="113">
        <v>162.58</v>
      </c>
      <c r="P5" s="103">
        <f>+Tabulka1233[[#This Row],[Váha 1 ks zboží v kg (vpište jenom číslo v kg)]]*Tabulka1233[[#This Row],[Cena za MJ bez DPH ***]]</f>
        <v>0</v>
      </c>
      <c r="Q5" s="114">
        <f>+Tabulka1233[[#This Row],[Cena za 1 KS zboží]]*Tabulka1233[[#This Row],[Počet ks v balení / minimální objednávka (vepište jenom číslo)]]</f>
        <v>0</v>
      </c>
      <c r="R5" s="115"/>
      <c r="S5" s="8">
        <f>+Tabulka1233[[#This Row],[Váha 1 ks zboží v kg (vpište jenom číslo v kg)]]-Tabulka1233[[#This Row],[Počet ks v balení / minimální objednávka (vepište jenom číslo)]]</f>
        <v>0</v>
      </c>
      <c r="T5" s="8">
        <f>+Tabulka1233[[#This Row],[Váha 1 ks zboží v kg (vpište jenom číslo v kg)]]-Tabulka1233[[#This Row],[Počet ks v balení / minimální objednávka (vepište jenom číslo)]]</f>
        <v>0</v>
      </c>
      <c r="U5" s="50" t="e">
        <f>+#REF!-#REF!</f>
        <v>#REF!</v>
      </c>
      <c r="V5" s="6">
        <f>ROUND(Tabulka1233[[#This Row],[Cena za 1 KS zboží]],2)</f>
        <v>0</v>
      </c>
      <c r="W5" s="116"/>
      <c r="X5" s="103">
        <f>+Tabulka1233[[#This Row],[Cena celkem ****]]*Tabulka1233[[#This Row],[DPH]]+Tabulka1233[[#This Row],[Cena celkem ****]]</f>
        <v>0</v>
      </c>
    </row>
    <row r="6" spans="1:24" ht="30" customHeight="1">
      <c r="A6" s="62">
        <v>2</v>
      </c>
      <c r="B6" s="58" t="s">
        <v>119</v>
      </c>
      <c r="C6" s="3" t="s">
        <v>75</v>
      </c>
      <c r="D6" s="1" t="s">
        <v>53</v>
      </c>
      <c r="E6" s="9" t="s">
        <v>11</v>
      </c>
      <c r="F6" s="4">
        <v>50</v>
      </c>
      <c r="G6" s="4" t="s">
        <v>1</v>
      </c>
      <c r="H6" s="27">
        <v>0</v>
      </c>
      <c r="I6" s="5">
        <f t="shared" si="0"/>
        <v>0</v>
      </c>
      <c r="J6" s="4" t="s">
        <v>23</v>
      </c>
      <c r="K6" s="29"/>
      <c r="L6" s="133">
        <v>0</v>
      </c>
      <c r="M6" s="134">
        <v>0</v>
      </c>
      <c r="N6" s="54">
        <v>1</v>
      </c>
      <c r="O6" s="52">
        <v>66.71</v>
      </c>
      <c r="P6" s="101">
        <f>+Tabulka1233[[#This Row],[Váha 1 ks zboží v kg (vpište jenom číslo v kg)]]*Tabulka1233[[#This Row],[Cena za MJ bez DPH ***]]</f>
        <v>0</v>
      </c>
      <c r="Q6" s="104">
        <f>+Tabulka1233[[#This Row],[Cena za 1 KS zboží]]*Tabulka1233[[#This Row],[Počet ks v balení / minimální objednávka (vepište jenom číslo)]]</f>
        <v>0</v>
      </c>
      <c r="R6" s="28"/>
      <c r="S6" s="8">
        <f>+Tabulka1233[[#This Row],[Váha 1 ks zboží v kg (vpište jenom číslo v kg)]]-Tabulka1233[[#This Row],[Počet ks v balení / minimální objednávka (vepište jenom číslo)]]</f>
        <v>0</v>
      </c>
      <c r="T6" s="8">
        <f>+Tabulka1233[[#This Row],[Váha 1 ks zboží v kg (vpište jenom číslo v kg)]]-Tabulka1233[[#This Row],[Počet ks v balení / minimální objednávka (vepište jenom číslo)]]</f>
        <v>0</v>
      </c>
      <c r="U6" s="50" t="e">
        <f>+#REF!-#REF!</f>
        <v>#REF!</v>
      </c>
      <c r="V6" s="6">
        <f>ROUND(Tabulka1233[[#This Row],[Cena za 1 KS zboží]],2)</f>
        <v>0</v>
      </c>
      <c r="W6" s="75"/>
      <c r="X6" s="101">
        <f>+Tabulka1233[[#This Row],[Cena celkem ****]]*Tabulka1233[[#This Row],[DPH]]+Tabulka1233[[#This Row],[Cena celkem ****]]</f>
        <v>0</v>
      </c>
    </row>
    <row r="7" spans="1:24" ht="30" customHeight="1">
      <c r="A7" s="61">
        <v>4</v>
      </c>
      <c r="B7" s="57" t="s">
        <v>121</v>
      </c>
      <c r="C7" s="3" t="s">
        <v>77</v>
      </c>
      <c r="D7" s="1" t="s">
        <v>26</v>
      </c>
      <c r="E7" s="9" t="s">
        <v>11</v>
      </c>
      <c r="F7" s="4">
        <v>50</v>
      </c>
      <c r="G7" s="4" t="s">
        <v>1</v>
      </c>
      <c r="H7" s="109">
        <v>0</v>
      </c>
      <c r="I7" s="5">
        <f t="shared" si="0"/>
        <v>0</v>
      </c>
      <c r="J7" s="4" t="s">
        <v>23</v>
      </c>
      <c r="K7" s="29"/>
      <c r="L7" s="133">
        <v>0</v>
      </c>
      <c r="M7" s="134">
        <v>0</v>
      </c>
      <c r="N7" s="54">
        <v>1</v>
      </c>
      <c r="O7" s="52">
        <v>75.36</v>
      </c>
      <c r="P7" s="101">
        <f>+Tabulka1233[[#This Row],[Váha 1 ks zboží v kg (vpište jenom číslo v kg)]]*Tabulka1233[[#This Row],[Cena za MJ bez DPH ***]]</f>
        <v>0</v>
      </c>
      <c r="Q7" s="104">
        <f>+Tabulka1233[[#This Row],[Cena za 1 KS zboží]]*Tabulka1233[[#This Row],[Počet ks v balení / minimální objednávka (vepište jenom číslo)]]</f>
        <v>0</v>
      </c>
      <c r="R7" s="28"/>
      <c r="S7" s="8">
        <f>+Tabulka1233[[#This Row],[Váha 1 ks zboží v kg (vpište jenom číslo v kg)]]-Tabulka1233[[#This Row],[Počet ks v balení / minimální objednávka (vepište jenom číslo)]]</f>
        <v>0</v>
      </c>
      <c r="T7" s="8">
        <f>+Tabulka1233[[#This Row],[Váha 1 ks zboží v kg (vpište jenom číslo v kg)]]-Tabulka1233[[#This Row],[Počet ks v balení / minimální objednávka (vepište jenom číslo)]]</f>
        <v>0</v>
      </c>
      <c r="U7" s="50" t="e">
        <f>+#REF!-#REF!</f>
        <v>#REF!</v>
      </c>
      <c r="V7" s="6">
        <f>ROUND(Tabulka1233[[#This Row],[Cena za 1 KS zboží]],2)</f>
        <v>0</v>
      </c>
      <c r="W7" s="75"/>
      <c r="X7" s="101">
        <f>+Tabulka1233[[#This Row],[Cena celkem ****]]*Tabulka1233[[#This Row],[DPH]]+Tabulka1233[[#This Row],[Cena celkem ****]]</f>
        <v>0</v>
      </c>
    </row>
    <row r="8" spans="1:24" ht="30" customHeight="1">
      <c r="A8" s="61">
        <v>3</v>
      </c>
      <c r="B8" s="58" t="s">
        <v>120</v>
      </c>
      <c r="C8" s="3" t="s">
        <v>76</v>
      </c>
      <c r="D8" s="1" t="s">
        <v>102</v>
      </c>
      <c r="E8" s="9" t="s">
        <v>11</v>
      </c>
      <c r="F8" s="4">
        <v>50</v>
      </c>
      <c r="G8" s="4" t="s">
        <v>1</v>
      </c>
      <c r="H8" s="27">
        <v>0</v>
      </c>
      <c r="I8" s="5">
        <f t="shared" si="0"/>
        <v>0</v>
      </c>
      <c r="J8" s="4" t="s">
        <v>23</v>
      </c>
      <c r="K8" s="29"/>
      <c r="L8" s="133">
        <v>0</v>
      </c>
      <c r="M8" s="134">
        <v>0</v>
      </c>
      <c r="N8" s="54">
        <v>6</v>
      </c>
      <c r="O8" s="52">
        <v>14.13</v>
      </c>
      <c r="P8" s="101">
        <f>+Tabulka1233[[#This Row],[Váha 1 ks zboží v kg (vpište jenom číslo v kg)]]*Tabulka1233[[#This Row],[Cena za MJ bez DPH ***]]</f>
        <v>0</v>
      </c>
      <c r="Q8" s="104">
        <f>+Tabulka1233[[#This Row],[Cena za 1 KS zboží]]*Tabulka1233[[#This Row],[Počet ks v balení / minimální objednávka (vepište jenom číslo)]]</f>
        <v>0</v>
      </c>
      <c r="R8" s="28"/>
      <c r="S8" s="8">
        <f>+Tabulka1233[[#This Row],[Váha 1 ks zboží v kg (vpište jenom číslo v kg)]]-Tabulka1233[[#This Row],[Počet ks v balení / minimální objednávka (vepište jenom číslo)]]</f>
        <v>0</v>
      </c>
      <c r="T8" s="8">
        <f>+Tabulka1233[[#This Row],[Váha 1 ks zboží v kg (vpište jenom číslo v kg)]]-Tabulka1233[[#This Row],[Počet ks v balení / minimální objednávka (vepište jenom číslo)]]</f>
        <v>0</v>
      </c>
      <c r="U8" s="50" t="e">
        <f>+#REF!-#REF!</f>
        <v>#REF!</v>
      </c>
      <c r="V8" s="6">
        <f>ROUND(Tabulka1233[[#This Row],[Cena za 1 KS zboží]],2)</f>
        <v>0</v>
      </c>
      <c r="W8" s="75"/>
      <c r="X8" s="101">
        <f>+Tabulka1233[[#This Row],[Cena celkem ****]]*Tabulka1233[[#This Row],[DPH]]+Tabulka1233[[#This Row],[Cena celkem ****]]</f>
        <v>0</v>
      </c>
    </row>
    <row r="9" spans="1:24" ht="30" customHeight="1">
      <c r="A9" s="61">
        <v>5</v>
      </c>
      <c r="B9" s="58" t="s">
        <v>122</v>
      </c>
      <c r="C9" s="3" t="s">
        <v>78</v>
      </c>
      <c r="D9" s="1" t="s">
        <v>103</v>
      </c>
      <c r="E9" s="10" t="s">
        <v>12</v>
      </c>
      <c r="F9" s="4">
        <v>20</v>
      </c>
      <c r="G9" s="4" t="s">
        <v>1</v>
      </c>
      <c r="H9" s="109">
        <v>0</v>
      </c>
      <c r="I9" s="5">
        <f t="shared" si="0"/>
        <v>0</v>
      </c>
      <c r="J9" s="4" t="s">
        <v>23</v>
      </c>
      <c r="K9" s="29"/>
      <c r="L9" s="133">
        <v>0</v>
      </c>
      <c r="M9" s="134">
        <v>0</v>
      </c>
      <c r="N9" s="54">
        <v>4</v>
      </c>
      <c r="O9" s="52">
        <v>38.3</v>
      </c>
      <c r="P9" s="101">
        <f>+Tabulka1233[[#This Row],[Váha 1 ks zboží v kg (vpište jenom číslo v kg)]]*Tabulka1233[[#This Row],[Cena za MJ bez DPH ***]]</f>
        <v>0</v>
      </c>
      <c r="Q9" s="104">
        <f>+Tabulka1233[[#This Row],[Cena za 1 KS zboží]]*Tabulka1233[[#This Row],[Počet ks v balení / minimální objednávka (vepište jenom číslo)]]</f>
        <v>0</v>
      </c>
      <c r="R9" s="28"/>
      <c r="S9" s="8">
        <f>+Tabulka1233[[#This Row],[Váha 1 ks zboží v kg (vpište jenom číslo v kg)]]-Tabulka1233[[#This Row],[Počet ks v balení / minimální objednávka (vepište jenom číslo)]]</f>
        <v>0</v>
      </c>
      <c r="T9" s="8">
        <f>+Tabulka1233[[#This Row],[Váha 1 ks zboží v kg (vpište jenom číslo v kg)]]-Tabulka1233[[#This Row],[Počet ks v balení / minimální objednávka (vepište jenom číslo)]]</f>
        <v>0</v>
      </c>
      <c r="U9" s="50" t="e">
        <f>+#REF!-#REF!</f>
        <v>#REF!</v>
      </c>
      <c r="V9" s="6">
        <f>ROUND(Tabulka1233[[#This Row],[Cena za 1 KS zboží]],2)</f>
        <v>0</v>
      </c>
      <c r="W9" s="75"/>
      <c r="X9" s="101">
        <f>+Tabulka1233[[#This Row],[Cena celkem ****]]*Tabulka1233[[#This Row],[DPH]]+Tabulka1233[[#This Row],[Cena celkem ****]]</f>
        <v>0</v>
      </c>
    </row>
    <row r="10" spans="1:24" ht="30" customHeight="1">
      <c r="A10" s="62">
        <v>6</v>
      </c>
      <c r="B10" s="57" t="s">
        <v>123</v>
      </c>
      <c r="C10" s="3" t="s">
        <v>79</v>
      </c>
      <c r="D10" s="1" t="s">
        <v>56</v>
      </c>
      <c r="E10" s="10" t="s">
        <v>12</v>
      </c>
      <c r="F10" s="4">
        <v>20</v>
      </c>
      <c r="G10" s="4" t="s">
        <v>1</v>
      </c>
      <c r="H10" s="27">
        <v>0</v>
      </c>
      <c r="I10" s="5">
        <f t="shared" si="0"/>
        <v>0</v>
      </c>
      <c r="J10" s="4" t="s">
        <v>23</v>
      </c>
      <c r="K10" s="29"/>
      <c r="L10" s="133">
        <v>0</v>
      </c>
      <c r="M10" s="134">
        <v>0</v>
      </c>
      <c r="N10" s="54">
        <v>1</v>
      </c>
      <c r="O10" s="52">
        <v>123.43</v>
      </c>
      <c r="P10" s="101">
        <f>+Tabulka1233[[#This Row],[Váha 1 ks zboží v kg (vpište jenom číslo v kg)]]*Tabulka1233[[#This Row],[Cena za MJ bez DPH ***]]</f>
        <v>0</v>
      </c>
      <c r="Q10" s="104">
        <f>+Tabulka1233[[#This Row],[Cena za 1 KS zboží]]*Tabulka1233[[#This Row],[Počet ks v balení / minimální objednávka (vepište jenom číslo)]]</f>
        <v>0</v>
      </c>
      <c r="R10" s="28"/>
      <c r="S10" s="8">
        <f>+Tabulka1233[[#This Row],[Váha 1 ks zboží v kg (vpište jenom číslo v kg)]]-Tabulka1233[[#This Row],[Počet ks v balení / minimální objednávka (vepište jenom číslo)]]</f>
        <v>0</v>
      </c>
      <c r="T10" s="8">
        <f>+Tabulka1233[[#This Row],[Váha 1 ks zboží v kg (vpište jenom číslo v kg)]]-Tabulka1233[[#This Row],[Počet ks v balení / minimální objednávka (vepište jenom číslo)]]</f>
        <v>0</v>
      </c>
      <c r="U10" s="50" t="e">
        <f>+#REF!-#REF!</f>
        <v>#REF!</v>
      </c>
      <c r="V10" s="6">
        <f>ROUND(Tabulka1233[[#This Row],[Cena za 1 KS zboží]],2)</f>
        <v>0</v>
      </c>
      <c r="W10" s="75"/>
      <c r="X10" s="101">
        <f>+Tabulka1233[[#This Row],[Cena celkem ****]]*Tabulka1233[[#This Row],[DPH]]+Tabulka1233[[#This Row],[Cena celkem ****]]</f>
        <v>0</v>
      </c>
    </row>
    <row r="11" spans="1:24" ht="30" customHeight="1">
      <c r="A11" s="61">
        <v>7</v>
      </c>
      <c r="B11" s="58" t="s">
        <v>124</v>
      </c>
      <c r="C11" s="70" t="s">
        <v>158</v>
      </c>
      <c r="D11" s="1" t="s">
        <v>57</v>
      </c>
      <c r="E11" s="10" t="s">
        <v>13</v>
      </c>
      <c r="F11" s="4">
        <v>20</v>
      </c>
      <c r="G11" s="4" t="s">
        <v>1</v>
      </c>
      <c r="H11" s="109">
        <v>0</v>
      </c>
      <c r="I11" s="5">
        <f t="shared" si="0"/>
        <v>0</v>
      </c>
      <c r="J11" s="4" t="s">
        <v>23</v>
      </c>
      <c r="K11" s="29"/>
      <c r="L11" s="133">
        <v>0</v>
      </c>
      <c r="M11" s="134">
        <v>0</v>
      </c>
      <c r="N11" s="54">
        <v>6</v>
      </c>
      <c r="O11" s="52">
        <v>25.94</v>
      </c>
      <c r="P11" s="101">
        <f>+Tabulka1233[[#This Row],[Váha 1 ks zboží v kg (vpište jenom číslo v kg)]]*Tabulka1233[[#This Row],[Cena za MJ bez DPH ***]]</f>
        <v>0</v>
      </c>
      <c r="Q11" s="104">
        <f>+Tabulka1233[[#This Row],[Cena za 1 KS zboží]]*Tabulka1233[[#This Row],[Počet ks v balení / minimální objednávka (vepište jenom číslo)]]</f>
        <v>0</v>
      </c>
      <c r="R11" s="28"/>
      <c r="S11" s="8">
        <f>+Tabulka1233[[#This Row],[Váha 1 ks zboží v kg (vpište jenom číslo v kg)]]-Tabulka1233[[#This Row],[Počet ks v balení / minimální objednávka (vepište jenom číslo)]]</f>
        <v>0</v>
      </c>
      <c r="T11" s="8">
        <f>+Tabulka1233[[#This Row],[Váha 1 ks zboží v kg (vpište jenom číslo v kg)]]-Tabulka1233[[#This Row],[Počet ks v balení / minimální objednávka (vepište jenom číslo)]]</f>
        <v>0</v>
      </c>
      <c r="U11" s="50" t="e">
        <f>+#REF!-#REF!</f>
        <v>#REF!</v>
      </c>
      <c r="V11" s="6">
        <f>ROUND(Tabulka1233[[#This Row],[Cena za 1 KS zboží]],2)</f>
        <v>0</v>
      </c>
      <c r="W11" s="75"/>
      <c r="X11" s="101">
        <f>+Tabulka1233[[#This Row],[Cena celkem ****]]*Tabulka1233[[#This Row],[DPH]]+Tabulka1233[[#This Row],[Cena celkem ****]]</f>
        <v>0</v>
      </c>
    </row>
    <row r="12" spans="1:24" ht="30" customHeight="1">
      <c r="A12" s="61">
        <v>8</v>
      </c>
      <c r="B12" s="59" t="s">
        <v>125</v>
      </c>
      <c r="C12" s="3" t="s">
        <v>116</v>
      </c>
      <c r="D12" s="1" t="s">
        <v>115</v>
      </c>
      <c r="E12" s="10" t="s">
        <v>13</v>
      </c>
      <c r="F12" s="4">
        <v>20</v>
      </c>
      <c r="G12" s="4" t="s">
        <v>1</v>
      </c>
      <c r="H12" s="27">
        <v>0</v>
      </c>
      <c r="I12" s="5">
        <f t="shared" si="0"/>
        <v>0</v>
      </c>
      <c r="J12" s="4" t="s">
        <v>23</v>
      </c>
      <c r="K12" s="29"/>
      <c r="L12" s="133">
        <v>0</v>
      </c>
      <c r="M12" s="134">
        <v>0</v>
      </c>
      <c r="N12" s="54">
        <v>1</v>
      </c>
      <c r="O12" s="52">
        <v>128.48</v>
      </c>
      <c r="P12" s="101">
        <f>+Tabulka1233[[#This Row],[Váha 1 ks zboží v kg (vpište jenom číslo v kg)]]*Tabulka1233[[#This Row],[Cena za MJ bez DPH ***]]</f>
        <v>0</v>
      </c>
      <c r="Q12" s="104">
        <f>+Tabulka1233[[#This Row],[Cena za 1 KS zboží]]*Tabulka1233[[#This Row],[Počet ks v balení / minimální objednávka (vepište jenom číslo)]]</f>
        <v>0</v>
      </c>
      <c r="R12" s="28"/>
      <c r="S12" s="8">
        <f>+Tabulka1233[[#This Row],[Váha 1 ks zboží v kg (vpište jenom číslo v kg)]]-Tabulka1233[[#This Row],[Počet ks v balení / minimální objednávka (vepište jenom číslo)]]</f>
        <v>0</v>
      </c>
      <c r="T12" s="8">
        <f>+Tabulka1233[[#This Row],[Váha 1 ks zboží v kg (vpište jenom číslo v kg)]]-Tabulka1233[[#This Row],[Počet ks v balení / minimální objednávka (vepište jenom číslo)]]</f>
        <v>0</v>
      </c>
      <c r="U12" s="50" t="e">
        <f>+#REF!-#REF!</f>
        <v>#REF!</v>
      </c>
      <c r="V12" s="6">
        <f>ROUND(Tabulka1233[[#This Row],[Cena za 1 KS zboží]],2)</f>
        <v>0</v>
      </c>
      <c r="W12" s="75"/>
      <c r="X12" s="101">
        <f>+Tabulka1233[[#This Row],[Cena celkem ****]]*Tabulka1233[[#This Row],[DPH]]+Tabulka1233[[#This Row],[Cena celkem ****]]</f>
        <v>0</v>
      </c>
    </row>
    <row r="13" spans="1:24" ht="30" customHeight="1">
      <c r="A13" s="61">
        <v>38</v>
      </c>
      <c r="B13" s="82" t="s">
        <v>156</v>
      </c>
      <c r="C13" s="3" t="s">
        <v>157</v>
      </c>
      <c r="D13" s="77" t="s">
        <v>167</v>
      </c>
      <c r="E13" s="13" t="s">
        <v>165</v>
      </c>
      <c r="F13" s="69">
        <v>20</v>
      </c>
      <c r="G13" s="69" t="s">
        <v>1</v>
      </c>
      <c r="H13" s="109">
        <v>0</v>
      </c>
      <c r="I13" s="78">
        <f t="shared" si="0"/>
        <v>0</v>
      </c>
      <c r="J13" s="4" t="s">
        <v>23</v>
      </c>
      <c r="K13" s="29"/>
      <c r="L13" s="133">
        <v>0</v>
      </c>
      <c r="M13" s="134">
        <v>0</v>
      </c>
      <c r="N13" s="79"/>
      <c r="O13" s="80"/>
      <c r="P13" s="101">
        <f>+Tabulka1233[[#This Row],[Váha 1 ks zboží v kg (vpište jenom číslo v kg)]]*Tabulka1233[[#This Row],[Cena za MJ bez DPH ***]]</f>
        <v>0</v>
      </c>
      <c r="Q13" s="104">
        <f>+Tabulka1233[[#This Row],[Cena za 1 KS zboží]]*Tabulka1233[[#This Row],[Počet ks v balení / minimální objednávka (vepište jenom číslo)]]</f>
        <v>0</v>
      </c>
      <c r="R13" s="81"/>
      <c r="S13" s="98">
        <f>+Tabulka1233[[#This Row],[Váha 1 ks zboží v kg (vpište jenom číslo v kg)]]-Tabulka1233[[#This Row],[Počet ks v balení / minimální objednávka (vepište jenom číslo)]]</f>
        <v>0</v>
      </c>
      <c r="T13" s="98">
        <f>+Tabulka1233[[#This Row],[Váha 1 ks zboží v kg (vpište jenom číslo v kg)]]-Tabulka1233[[#This Row],[Počet ks v balení / minimální objednávka (vepište jenom číslo)]]</f>
        <v>0</v>
      </c>
      <c r="U13" s="99" t="e">
        <f>+#REF!-#REF!</f>
        <v>#REF!</v>
      </c>
      <c r="V13" s="99">
        <f>ROUND(Tabulka1233[[#This Row],[Cena za 1 KS zboží]],2)</f>
        <v>0</v>
      </c>
      <c r="W13" s="75"/>
      <c r="X13" s="101">
        <f>+Tabulka1233[[#This Row],[Cena celkem ****]]*Tabulka1233[[#This Row],[DPH]]+Tabulka1233[[#This Row],[Cena celkem ****]]</f>
        <v>0</v>
      </c>
    </row>
    <row r="14" spans="1:24" ht="30" customHeight="1">
      <c r="A14" s="62">
        <v>9</v>
      </c>
      <c r="B14" s="58" t="s">
        <v>126</v>
      </c>
      <c r="C14" s="3" t="s">
        <v>80</v>
      </c>
      <c r="D14" s="1" t="s">
        <v>58</v>
      </c>
      <c r="E14" s="9" t="s">
        <v>14</v>
      </c>
      <c r="F14" s="4">
        <v>100</v>
      </c>
      <c r="G14" s="4" t="s">
        <v>1</v>
      </c>
      <c r="H14" s="27">
        <v>0</v>
      </c>
      <c r="I14" s="5">
        <f t="shared" si="0"/>
        <v>0</v>
      </c>
      <c r="J14" s="4" t="s">
        <v>23</v>
      </c>
      <c r="K14" s="29"/>
      <c r="L14" s="133">
        <v>0</v>
      </c>
      <c r="M14" s="134">
        <v>0</v>
      </c>
      <c r="N14" s="54">
        <v>6</v>
      </c>
      <c r="O14" s="52">
        <v>27.93</v>
      </c>
      <c r="P14" s="101">
        <f>+Tabulka1233[[#This Row],[Váha 1 ks zboží v kg (vpište jenom číslo v kg)]]*Tabulka1233[[#This Row],[Cena za MJ bez DPH ***]]</f>
        <v>0</v>
      </c>
      <c r="Q14" s="104">
        <f>+Tabulka1233[[#This Row],[Cena za 1 KS zboží]]*Tabulka1233[[#This Row],[Počet ks v balení / minimální objednávka (vepište jenom číslo)]]</f>
        <v>0</v>
      </c>
      <c r="R14" s="28"/>
      <c r="S14" s="8">
        <f>+Tabulka1233[[#This Row],[Váha 1 ks zboží v kg (vpište jenom číslo v kg)]]-Tabulka1233[[#This Row],[Počet ks v balení / minimální objednávka (vepište jenom číslo)]]</f>
        <v>0</v>
      </c>
      <c r="T14" s="8">
        <f>+Tabulka1233[[#This Row],[Váha 1 ks zboží v kg (vpište jenom číslo v kg)]]-Tabulka1233[[#This Row],[Počet ks v balení / minimální objednávka (vepište jenom číslo)]]</f>
        <v>0</v>
      </c>
      <c r="U14" s="50" t="e">
        <f>+#REF!-#REF!</f>
        <v>#REF!</v>
      </c>
      <c r="V14" s="6">
        <f>ROUND(Tabulka1233[[#This Row],[Cena za 1 KS zboží]],2)</f>
        <v>0</v>
      </c>
      <c r="W14" s="75"/>
      <c r="X14" s="101">
        <f>+Tabulka1233[[#This Row],[Cena celkem ****]]*Tabulka1233[[#This Row],[DPH]]+Tabulka1233[[#This Row],[Cena celkem ****]]</f>
        <v>0</v>
      </c>
    </row>
    <row r="15" spans="1:24" ht="30" customHeight="1">
      <c r="A15" s="61">
        <v>10</v>
      </c>
      <c r="B15" s="58" t="s">
        <v>127</v>
      </c>
      <c r="C15" s="3" t="s">
        <v>81</v>
      </c>
      <c r="D15" s="1" t="s">
        <v>59</v>
      </c>
      <c r="E15" s="9" t="s">
        <v>14</v>
      </c>
      <c r="F15" s="4">
        <v>100</v>
      </c>
      <c r="G15" s="4" t="s">
        <v>1</v>
      </c>
      <c r="H15" s="109">
        <v>0</v>
      </c>
      <c r="I15" s="5">
        <f t="shared" si="0"/>
        <v>0</v>
      </c>
      <c r="J15" s="4" t="s">
        <v>23</v>
      </c>
      <c r="K15" s="29"/>
      <c r="L15" s="133">
        <v>0</v>
      </c>
      <c r="M15" s="134">
        <v>0</v>
      </c>
      <c r="N15" s="54">
        <v>1</v>
      </c>
      <c r="O15" s="52">
        <v>143.09</v>
      </c>
      <c r="P15" s="101">
        <f>+Tabulka1233[[#This Row],[Váha 1 ks zboží v kg (vpište jenom číslo v kg)]]*Tabulka1233[[#This Row],[Cena za MJ bez DPH ***]]</f>
        <v>0</v>
      </c>
      <c r="Q15" s="104">
        <f>+Tabulka1233[[#This Row],[Cena za 1 KS zboží]]*Tabulka1233[[#This Row],[Počet ks v balení / minimální objednávka (vepište jenom číslo)]]</f>
        <v>0</v>
      </c>
      <c r="R15" s="28"/>
      <c r="S15" s="8">
        <f>+Tabulka1233[[#This Row],[Váha 1 ks zboží v kg (vpište jenom číslo v kg)]]-Tabulka1233[[#This Row],[Počet ks v balení / minimální objednávka (vepište jenom číslo)]]</f>
        <v>0</v>
      </c>
      <c r="T15" s="8">
        <f>+Tabulka1233[[#This Row],[Váha 1 ks zboží v kg (vpište jenom číslo v kg)]]-Tabulka1233[[#This Row],[Počet ks v balení / minimální objednávka (vepište jenom číslo)]]</f>
        <v>0</v>
      </c>
      <c r="U15" s="50" t="e">
        <f>+#REF!-#REF!</f>
        <v>#REF!</v>
      </c>
      <c r="V15" s="6">
        <f>ROUND(Tabulka1233[[#This Row],[Cena za 1 KS zboží]],2)</f>
        <v>0</v>
      </c>
      <c r="W15" s="75"/>
      <c r="X15" s="101">
        <f>+Tabulka1233[[#This Row],[Cena celkem ****]]*Tabulka1233[[#This Row],[DPH]]+Tabulka1233[[#This Row],[Cena celkem ****]]</f>
        <v>0</v>
      </c>
    </row>
    <row r="16" spans="1:24" ht="30" customHeight="1">
      <c r="A16" s="61">
        <v>11</v>
      </c>
      <c r="B16" s="58" t="s">
        <v>128</v>
      </c>
      <c r="C16" s="3" t="s">
        <v>82</v>
      </c>
      <c r="D16" s="1" t="s">
        <v>60</v>
      </c>
      <c r="E16" s="9" t="s">
        <v>15</v>
      </c>
      <c r="F16" s="4">
        <v>100</v>
      </c>
      <c r="G16" s="4" t="s">
        <v>1</v>
      </c>
      <c r="H16" s="27">
        <v>0</v>
      </c>
      <c r="I16" s="5">
        <f t="shared" si="0"/>
        <v>0</v>
      </c>
      <c r="J16" s="4" t="s">
        <v>23</v>
      </c>
      <c r="K16" s="29"/>
      <c r="L16" s="133">
        <v>0</v>
      </c>
      <c r="M16" s="134">
        <v>0</v>
      </c>
      <c r="N16" s="54">
        <v>6</v>
      </c>
      <c r="O16" s="52">
        <v>44.97</v>
      </c>
      <c r="P16" s="101">
        <f>+Tabulka1233[[#This Row],[Váha 1 ks zboží v kg (vpište jenom číslo v kg)]]*Tabulka1233[[#This Row],[Cena za MJ bez DPH ***]]</f>
        <v>0</v>
      </c>
      <c r="Q16" s="104">
        <f>+Tabulka1233[[#This Row],[Cena za 1 KS zboží]]*Tabulka1233[[#This Row],[Počet ks v balení / minimální objednávka (vepište jenom číslo)]]</f>
        <v>0</v>
      </c>
      <c r="R16" s="28"/>
      <c r="S16" s="8">
        <f>+Tabulka1233[[#This Row],[Váha 1 ks zboží v kg (vpište jenom číslo v kg)]]-Tabulka1233[[#This Row],[Počet ks v balení / minimální objednávka (vepište jenom číslo)]]</f>
        <v>0</v>
      </c>
      <c r="T16" s="8">
        <f>+Tabulka1233[[#This Row],[Váha 1 ks zboží v kg (vpište jenom číslo v kg)]]-Tabulka1233[[#This Row],[Počet ks v balení / minimální objednávka (vepište jenom číslo)]]</f>
        <v>0</v>
      </c>
      <c r="U16" s="50" t="e">
        <f>+#REF!-#REF!</f>
        <v>#REF!</v>
      </c>
      <c r="V16" s="6">
        <f>ROUND(Tabulka1233[[#This Row],[Cena za 1 KS zboží]],2)</f>
        <v>0</v>
      </c>
      <c r="W16" s="75"/>
      <c r="X16" s="101">
        <f>+Tabulka1233[[#This Row],[Cena celkem ****]]*Tabulka1233[[#This Row],[DPH]]+Tabulka1233[[#This Row],[Cena celkem ****]]</f>
        <v>0</v>
      </c>
    </row>
    <row r="17" spans="1:24" ht="30" customHeight="1">
      <c r="A17" s="61">
        <v>12</v>
      </c>
      <c r="B17" s="57" t="s">
        <v>129</v>
      </c>
      <c r="C17" s="3" t="s">
        <v>83</v>
      </c>
      <c r="D17" s="1" t="s">
        <v>61</v>
      </c>
      <c r="E17" s="9" t="s">
        <v>15</v>
      </c>
      <c r="F17" s="4">
        <v>100</v>
      </c>
      <c r="G17" s="4" t="s">
        <v>1</v>
      </c>
      <c r="H17" s="109">
        <v>0</v>
      </c>
      <c r="I17" s="5">
        <f t="shared" si="0"/>
        <v>0</v>
      </c>
      <c r="J17" s="4" t="s">
        <v>23</v>
      </c>
      <c r="K17" s="29"/>
      <c r="L17" s="133">
        <v>0</v>
      </c>
      <c r="M17" s="134">
        <v>0</v>
      </c>
      <c r="N17" s="54">
        <v>1</v>
      </c>
      <c r="O17" s="52">
        <v>143.18</v>
      </c>
      <c r="P17" s="101">
        <f>+Tabulka1233[[#This Row],[Váha 1 ks zboží v kg (vpište jenom číslo v kg)]]*Tabulka1233[[#This Row],[Cena za MJ bez DPH ***]]</f>
        <v>0</v>
      </c>
      <c r="Q17" s="104">
        <f>+Tabulka1233[[#This Row],[Cena za 1 KS zboží]]*Tabulka1233[[#This Row],[Počet ks v balení / minimální objednávka (vepište jenom číslo)]]</f>
        <v>0</v>
      </c>
      <c r="R17" s="28"/>
      <c r="S17" s="8">
        <f>+Tabulka1233[[#This Row],[Váha 1 ks zboží v kg (vpište jenom číslo v kg)]]-Tabulka1233[[#This Row],[Počet ks v balení / minimální objednávka (vepište jenom číslo)]]</f>
        <v>0</v>
      </c>
      <c r="T17" s="8">
        <f>+Tabulka1233[[#This Row],[Váha 1 ks zboží v kg (vpište jenom číslo v kg)]]-Tabulka1233[[#This Row],[Počet ks v balení / minimální objednávka (vepište jenom číslo)]]</f>
        <v>0</v>
      </c>
      <c r="U17" s="50" t="e">
        <f>+#REF!-#REF!</f>
        <v>#REF!</v>
      </c>
      <c r="V17" s="6">
        <f>ROUND(Tabulka1233[[#This Row],[Cena za 1 KS zboží]],2)</f>
        <v>0</v>
      </c>
      <c r="W17" s="75"/>
      <c r="X17" s="101">
        <f>+Tabulka1233[[#This Row],[Cena celkem ****]]*Tabulka1233[[#This Row],[DPH]]+Tabulka1233[[#This Row],[Cena celkem ****]]</f>
        <v>0</v>
      </c>
    </row>
    <row r="18" spans="1:24" ht="30" customHeight="1">
      <c r="A18" s="62">
        <v>13</v>
      </c>
      <c r="B18" s="58" t="s">
        <v>130</v>
      </c>
      <c r="C18" s="3" t="s">
        <v>84</v>
      </c>
      <c r="D18" s="1" t="s">
        <v>62</v>
      </c>
      <c r="E18" s="9" t="s">
        <v>16</v>
      </c>
      <c r="F18" s="4">
        <v>100</v>
      </c>
      <c r="G18" s="4" t="s">
        <v>1</v>
      </c>
      <c r="H18" s="27">
        <v>0</v>
      </c>
      <c r="I18" s="5">
        <f t="shared" si="0"/>
        <v>0</v>
      </c>
      <c r="J18" s="4" t="s">
        <v>23</v>
      </c>
      <c r="K18" s="29"/>
      <c r="L18" s="133">
        <v>0</v>
      </c>
      <c r="M18" s="134">
        <v>0</v>
      </c>
      <c r="N18" s="54">
        <v>1</v>
      </c>
      <c r="O18" s="52">
        <v>91.59</v>
      </c>
      <c r="P18" s="101">
        <f>+Tabulka1233[[#This Row],[Váha 1 ks zboží v kg (vpište jenom číslo v kg)]]*Tabulka1233[[#This Row],[Cena za MJ bez DPH ***]]</f>
        <v>0</v>
      </c>
      <c r="Q18" s="104">
        <f>+Tabulka1233[[#This Row],[Cena za 1 KS zboží]]*Tabulka1233[[#This Row],[Počet ks v balení / minimální objednávka (vepište jenom číslo)]]</f>
        <v>0</v>
      </c>
      <c r="R18" s="28"/>
      <c r="S18" s="8">
        <f>+Tabulka1233[[#This Row],[Váha 1 ks zboží v kg (vpište jenom číslo v kg)]]-Tabulka1233[[#This Row],[Počet ks v balení / minimální objednávka (vepište jenom číslo)]]</f>
        <v>0</v>
      </c>
      <c r="T18" s="8">
        <f>+Tabulka1233[[#This Row],[Váha 1 ks zboží v kg (vpište jenom číslo v kg)]]-Tabulka1233[[#This Row],[Počet ks v balení / minimální objednávka (vepište jenom číslo)]]</f>
        <v>0</v>
      </c>
      <c r="U18" s="50" t="e">
        <f>+#REF!-#REF!</f>
        <v>#REF!</v>
      </c>
      <c r="V18" s="6">
        <f>ROUND(Tabulka1233[[#This Row],[Cena za 1 KS zboží]],2)</f>
        <v>0</v>
      </c>
      <c r="W18" s="75"/>
      <c r="X18" s="101">
        <f>+Tabulka1233[[#This Row],[Cena celkem ****]]*Tabulka1233[[#This Row],[DPH]]+Tabulka1233[[#This Row],[Cena celkem ****]]</f>
        <v>0</v>
      </c>
    </row>
    <row r="19" spans="1:24" ht="30" customHeight="1">
      <c r="A19" s="61">
        <v>14</v>
      </c>
      <c r="B19" s="58" t="s">
        <v>131</v>
      </c>
      <c r="C19" s="3" t="s">
        <v>85</v>
      </c>
      <c r="D19" s="19" t="s">
        <v>51</v>
      </c>
      <c r="E19" s="18" t="s">
        <v>50</v>
      </c>
      <c r="F19" s="4">
        <v>100</v>
      </c>
      <c r="G19" s="4" t="s">
        <v>1</v>
      </c>
      <c r="H19" s="109">
        <v>0</v>
      </c>
      <c r="I19" s="5">
        <f t="shared" si="0"/>
        <v>0</v>
      </c>
      <c r="J19" s="4" t="s">
        <v>23</v>
      </c>
      <c r="K19" s="29"/>
      <c r="L19" s="133">
        <v>0</v>
      </c>
      <c r="M19" s="134">
        <v>0</v>
      </c>
      <c r="N19" s="54">
        <v>1</v>
      </c>
      <c r="O19" s="52">
        <v>151.29</v>
      </c>
      <c r="P19" s="101">
        <f>+Tabulka1233[[#This Row],[Váha 1 ks zboží v kg (vpište jenom číslo v kg)]]*Tabulka1233[[#This Row],[Cena za MJ bez DPH ***]]</f>
        <v>0</v>
      </c>
      <c r="Q19" s="104">
        <f>+Tabulka1233[[#This Row],[Cena za 1 KS zboží]]*Tabulka1233[[#This Row],[Počet ks v balení / minimální objednávka (vepište jenom číslo)]]</f>
        <v>0</v>
      </c>
      <c r="R19" s="28"/>
      <c r="S19" s="8">
        <f>+Tabulka1233[[#This Row],[Váha 1 ks zboží v kg (vpište jenom číslo v kg)]]-Tabulka1233[[#This Row],[Počet ks v balení / minimální objednávka (vepište jenom číslo)]]</f>
        <v>0</v>
      </c>
      <c r="T19" s="8">
        <f>+Tabulka1233[[#This Row],[Váha 1 ks zboží v kg (vpište jenom číslo v kg)]]-Tabulka1233[[#This Row],[Počet ks v balení / minimální objednávka (vepište jenom číslo)]]</f>
        <v>0</v>
      </c>
      <c r="U19" s="50" t="e">
        <f>+#REF!-#REF!</f>
        <v>#REF!</v>
      </c>
      <c r="V19" s="6">
        <f>ROUND(Tabulka1233[[#This Row],[Cena za 1 KS zboží]],2)</f>
        <v>0</v>
      </c>
      <c r="W19" s="75"/>
      <c r="X19" s="101">
        <f>+Tabulka1233[[#This Row],[Cena celkem ****]]*Tabulka1233[[#This Row],[DPH]]+Tabulka1233[[#This Row],[Cena celkem ****]]</f>
        <v>0</v>
      </c>
    </row>
    <row r="20" spans="1:24" ht="30" customHeight="1">
      <c r="A20" s="61">
        <v>15</v>
      </c>
      <c r="B20" s="58" t="s">
        <v>132</v>
      </c>
      <c r="C20" s="3" t="s">
        <v>86</v>
      </c>
      <c r="D20" s="19" t="s">
        <v>48</v>
      </c>
      <c r="E20" s="18" t="s">
        <v>49</v>
      </c>
      <c r="F20" s="4">
        <v>100</v>
      </c>
      <c r="G20" s="4" t="s">
        <v>1</v>
      </c>
      <c r="H20" s="27">
        <v>0</v>
      </c>
      <c r="I20" s="5">
        <f t="shared" si="0"/>
        <v>0</v>
      </c>
      <c r="J20" s="4" t="s">
        <v>23</v>
      </c>
      <c r="K20" s="29"/>
      <c r="L20" s="133">
        <v>0</v>
      </c>
      <c r="M20" s="134">
        <v>0</v>
      </c>
      <c r="N20" s="54">
        <v>4</v>
      </c>
      <c r="O20" s="52">
        <v>47.22</v>
      </c>
      <c r="P20" s="101">
        <f>+Tabulka1233[[#This Row],[Váha 1 ks zboží v kg (vpište jenom číslo v kg)]]*Tabulka1233[[#This Row],[Cena za MJ bez DPH ***]]</f>
        <v>0</v>
      </c>
      <c r="Q20" s="104">
        <f>+Tabulka1233[[#This Row],[Cena za 1 KS zboží]]*Tabulka1233[[#This Row],[Počet ks v balení / minimální objednávka (vepište jenom číslo)]]</f>
        <v>0</v>
      </c>
      <c r="R20" s="28"/>
      <c r="S20" s="8">
        <f>+Tabulka1233[[#This Row],[Váha 1 ks zboží v kg (vpište jenom číslo v kg)]]-Tabulka1233[[#This Row],[Počet ks v balení / minimální objednávka (vepište jenom číslo)]]</f>
        <v>0</v>
      </c>
      <c r="T20" s="8">
        <f>+Tabulka1233[[#This Row],[Váha 1 ks zboží v kg (vpište jenom číslo v kg)]]-Tabulka1233[[#This Row],[Počet ks v balení / minimální objednávka (vepište jenom číslo)]]</f>
        <v>0</v>
      </c>
      <c r="U20" s="50" t="e">
        <f>+#REF!-#REF!</f>
        <v>#REF!</v>
      </c>
      <c r="V20" s="6">
        <f>ROUND(Tabulka1233[[#This Row],[Cena za 1 KS zboží]],2)</f>
        <v>0</v>
      </c>
      <c r="W20" s="75"/>
      <c r="X20" s="101">
        <f>+Tabulka1233[[#This Row],[Cena celkem ****]]*Tabulka1233[[#This Row],[DPH]]+Tabulka1233[[#This Row],[Cena celkem ****]]</f>
        <v>0</v>
      </c>
    </row>
    <row r="21" spans="1:24" ht="30" customHeight="1">
      <c r="A21" s="61">
        <v>16</v>
      </c>
      <c r="B21" s="58" t="s">
        <v>133</v>
      </c>
      <c r="C21" s="3" t="s">
        <v>87</v>
      </c>
      <c r="D21" s="1" t="s">
        <v>63</v>
      </c>
      <c r="E21" s="9" t="s">
        <v>17</v>
      </c>
      <c r="F21" s="4">
        <v>100</v>
      </c>
      <c r="G21" s="4" t="s">
        <v>1</v>
      </c>
      <c r="H21" s="109">
        <v>0</v>
      </c>
      <c r="I21" s="5">
        <f t="shared" si="0"/>
        <v>0</v>
      </c>
      <c r="J21" s="4" t="s">
        <v>23</v>
      </c>
      <c r="K21" s="29"/>
      <c r="L21" s="133">
        <v>0</v>
      </c>
      <c r="M21" s="134">
        <v>0</v>
      </c>
      <c r="N21" s="54">
        <v>1</v>
      </c>
      <c r="O21" s="52">
        <v>171.74</v>
      </c>
      <c r="P21" s="101">
        <f>+Tabulka1233[[#This Row],[Váha 1 ks zboží v kg (vpište jenom číslo v kg)]]*Tabulka1233[[#This Row],[Cena za MJ bez DPH ***]]</f>
        <v>0</v>
      </c>
      <c r="Q21" s="104">
        <f>+Tabulka1233[[#This Row],[Cena za 1 KS zboží]]*Tabulka1233[[#This Row],[Počet ks v balení / minimální objednávka (vepište jenom číslo)]]</f>
        <v>0</v>
      </c>
      <c r="R21" s="28"/>
      <c r="S21" s="8">
        <f>+Tabulka1233[[#This Row],[Váha 1 ks zboží v kg (vpište jenom číslo v kg)]]-Tabulka1233[[#This Row],[Počet ks v balení / minimální objednávka (vepište jenom číslo)]]</f>
        <v>0</v>
      </c>
      <c r="T21" s="8">
        <f>+Tabulka1233[[#This Row],[Váha 1 ks zboží v kg (vpište jenom číslo v kg)]]-Tabulka1233[[#This Row],[Počet ks v balení / minimální objednávka (vepište jenom číslo)]]</f>
        <v>0</v>
      </c>
      <c r="U21" s="50" t="e">
        <f>+#REF!-#REF!</f>
        <v>#REF!</v>
      </c>
      <c r="V21" s="6">
        <f>ROUND(Tabulka1233[[#This Row],[Cena za 1 KS zboží]],2)</f>
        <v>0</v>
      </c>
      <c r="W21" s="75"/>
      <c r="X21" s="101">
        <f>+Tabulka1233[[#This Row],[Cena celkem ****]]*Tabulka1233[[#This Row],[DPH]]+Tabulka1233[[#This Row],[Cena celkem ****]]</f>
        <v>0</v>
      </c>
    </row>
    <row r="22" spans="1:24" ht="30" customHeight="1">
      <c r="A22" s="62">
        <v>17</v>
      </c>
      <c r="B22" s="57" t="s">
        <v>134</v>
      </c>
      <c r="C22" s="3" t="s">
        <v>88</v>
      </c>
      <c r="D22" s="1" t="s">
        <v>47</v>
      </c>
      <c r="E22" s="12" t="s">
        <v>52</v>
      </c>
      <c r="F22" s="14">
        <v>100</v>
      </c>
      <c r="G22" s="4" t="s">
        <v>1</v>
      </c>
      <c r="H22" s="27">
        <v>0</v>
      </c>
      <c r="I22" s="15">
        <f t="shared" si="0"/>
        <v>0</v>
      </c>
      <c r="J22" s="4" t="s">
        <v>23</v>
      </c>
      <c r="K22" s="29"/>
      <c r="L22" s="133">
        <v>0</v>
      </c>
      <c r="M22" s="134">
        <v>0</v>
      </c>
      <c r="N22" s="54">
        <v>1</v>
      </c>
      <c r="O22" s="52">
        <v>142.07</v>
      </c>
      <c r="P22" s="101">
        <f>+Tabulka1233[[#This Row],[Váha 1 ks zboží v kg (vpište jenom číslo v kg)]]*Tabulka1233[[#This Row],[Cena za MJ bez DPH ***]]</f>
        <v>0</v>
      </c>
      <c r="Q22" s="104">
        <f>+Tabulka1233[[#This Row],[Cena za 1 KS zboží]]*Tabulka1233[[#This Row],[Počet ks v balení / minimální objednávka (vepište jenom číslo)]]</f>
        <v>0</v>
      </c>
      <c r="R22" s="28"/>
      <c r="S22" s="8">
        <f>+Tabulka1233[[#This Row],[Váha 1 ks zboží v kg (vpište jenom číslo v kg)]]-Tabulka1233[[#This Row],[Počet ks v balení / minimální objednávka (vepište jenom číslo)]]</f>
        <v>0</v>
      </c>
      <c r="T22" s="8">
        <f>+Tabulka1233[[#This Row],[Váha 1 ks zboží v kg (vpište jenom číslo v kg)]]-Tabulka1233[[#This Row],[Počet ks v balení / minimální objednávka (vepište jenom číslo)]]</f>
        <v>0</v>
      </c>
      <c r="U22" s="50" t="e">
        <f>+#REF!-#REF!</f>
        <v>#REF!</v>
      </c>
      <c r="V22" s="6">
        <f>ROUND(Tabulka1233[[#This Row],[Cena za 1 KS zboží]],2)</f>
        <v>0</v>
      </c>
      <c r="W22" s="75"/>
      <c r="X22" s="101">
        <f>+Tabulka1233[[#This Row],[Cena celkem ****]]*Tabulka1233[[#This Row],[DPH]]+Tabulka1233[[#This Row],[Cena celkem ****]]</f>
        <v>0</v>
      </c>
    </row>
    <row r="23" spans="1:24" ht="30" customHeight="1">
      <c r="A23" s="61">
        <v>18</v>
      </c>
      <c r="B23" s="57" t="s">
        <v>135</v>
      </c>
      <c r="C23" s="3" t="s">
        <v>89</v>
      </c>
      <c r="D23" s="1" t="s">
        <v>64</v>
      </c>
      <c r="E23" s="12" t="s">
        <v>52</v>
      </c>
      <c r="F23" s="4">
        <v>100</v>
      </c>
      <c r="G23" s="4" t="s">
        <v>1</v>
      </c>
      <c r="H23" s="109">
        <v>0</v>
      </c>
      <c r="I23" s="5">
        <f t="shared" si="0"/>
        <v>0</v>
      </c>
      <c r="J23" s="4" t="s">
        <v>23</v>
      </c>
      <c r="K23" s="29"/>
      <c r="L23" s="133">
        <v>0</v>
      </c>
      <c r="M23" s="134">
        <v>0</v>
      </c>
      <c r="N23" s="54">
        <v>1</v>
      </c>
      <c r="O23" s="52">
        <v>26.09</v>
      </c>
      <c r="P23" s="101">
        <f>+Tabulka1233[[#This Row],[Váha 1 ks zboží v kg (vpište jenom číslo v kg)]]*Tabulka1233[[#This Row],[Cena za MJ bez DPH ***]]</f>
        <v>0</v>
      </c>
      <c r="Q23" s="104">
        <f>+Tabulka1233[[#This Row],[Cena za 1 KS zboží]]*Tabulka1233[[#This Row],[Počet ks v balení / minimální objednávka (vepište jenom číslo)]]</f>
        <v>0</v>
      </c>
      <c r="R23" s="28"/>
      <c r="S23" s="8">
        <f>+Tabulka1233[[#This Row],[Váha 1 ks zboží v kg (vpište jenom číslo v kg)]]-Tabulka1233[[#This Row],[Počet ks v balení / minimální objednávka (vepište jenom číslo)]]</f>
        <v>0</v>
      </c>
      <c r="T23" s="8">
        <f>+Tabulka1233[[#This Row],[Váha 1 ks zboží v kg (vpište jenom číslo v kg)]]-Tabulka1233[[#This Row],[Počet ks v balení / minimální objednávka (vepište jenom číslo)]]</f>
        <v>0</v>
      </c>
      <c r="U23" s="50" t="e">
        <f>+#REF!-#REF!</f>
        <v>#REF!</v>
      </c>
      <c r="V23" s="6">
        <f>ROUND(Tabulka1233[[#This Row],[Cena za 1 KS zboží]],2)</f>
        <v>0</v>
      </c>
      <c r="W23" s="75"/>
      <c r="X23" s="101">
        <f>+Tabulka1233[[#This Row],[Cena celkem ****]]*Tabulka1233[[#This Row],[DPH]]+Tabulka1233[[#This Row],[Cena celkem ****]]</f>
        <v>0</v>
      </c>
    </row>
    <row r="24" spans="1:24" ht="30" customHeight="1">
      <c r="A24" s="61">
        <v>19</v>
      </c>
      <c r="B24" s="58" t="s">
        <v>136</v>
      </c>
      <c r="C24" s="3" t="s">
        <v>90</v>
      </c>
      <c r="D24" s="1" t="s">
        <v>65</v>
      </c>
      <c r="E24" s="13" t="s">
        <v>40</v>
      </c>
      <c r="F24" s="4">
        <v>150</v>
      </c>
      <c r="G24" s="4" t="s">
        <v>1</v>
      </c>
      <c r="H24" s="27">
        <v>0</v>
      </c>
      <c r="I24" s="5">
        <f t="shared" si="0"/>
        <v>0</v>
      </c>
      <c r="J24" s="4" t="s">
        <v>23</v>
      </c>
      <c r="K24" s="29"/>
      <c r="L24" s="133">
        <v>0</v>
      </c>
      <c r="M24" s="134">
        <v>0</v>
      </c>
      <c r="N24" s="54">
        <v>4</v>
      </c>
      <c r="O24" s="52">
        <v>33.27</v>
      </c>
      <c r="P24" s="101">
        <f>+Tabulka1233[[#This Row],[Váha 1 ks zboží v kg (vpište jenom číslo v kg)]]*Tabulka1233[[#This Row],[Cena za MJ bez DPH ***]]</f>
        <v>0</v>
      </c>
      <c r="Q24" s="104">
        <f>+Tabulka1233[[#This Row],[Cena za 1 KS zboží]]*Tabulka1233[[#This Row],[Počet ks v balení / minimální objednávka (vepište jenom číslo)]]</f>
        <v>0</v>
      </c>
      <c r="R24" s="28"/>
      <c r="S24" s="8">
        <f>+Tabulka1233[[#This Row],[Váha 1 ks zboží v kg (vpište jenom číslo v kg)]]-Tabulka1233[[#This Row],[Počet ks v balení / minimální objednávka (vepište jenom číslo)]]</f>
        <v>0</v>
      </c>
      <c r="T24" s="8">
        <f>+Tabulka1233[[#This Row],[Váha 1 ks zboží v kg (vpište jenom číslo v kg)]]-Tabulka1233[[#This Row],[Počet ks v balení / minimální objednávka (vepište jenom číslo)]]</f>
        <v>0</v>
      </c>
      <c r="U24" s="50" t="e">
        <f>+#REF!-#REF!</f>
        <v>#REF!</v>
      </c>
      <c r="V24" s="6">
        <f>ROUND(Tabulka1233[[#This Row],[Cena za 1 KS zboží]],2)</f>
        <v>0</v>
      </c>
      <c r="W24" s="75"/>
      <c r="X24" s="101">
        <f>+Tabulka1233[[#This Row],[Cena celkem ****]]*Tabulka1233[[#This Row],[DPH]]+Tabulka1233[[#This Row],[Cena celkem ****]]</f>
        <v>0</v>
      </c>
    </row>
    <row r="25" spans="1:24" ht="30" customHeight="1">
      <c r="A25" s="61">
        <v>20</v>
      </c>
      <c r="B25" s="57" t="s">
        <v>137</v>
      </c>
      <c r="C25" s="70" t="s">
        <v>159</v>
      </c>
      <c r="D25" s="1" t="s">
        <v>35</v>
      </c>
      <c r="E25" s="9" t="s">
        <v>36</v>
      </c>
      <c r="F25" s="4">
        <v>200</v>
      </c>
      <c r="G25" s="4" t="s">
        <v>1</v>
      </c>
      <c r="H25" s="109">
        <v>0</v>
      </c>
      <c r="I25" s="5">
        <f t="shared" si="0"/>
        <v>0</v>
      </c>
      <c r="J25" s="4" t="s">
        <v>23</v>
      </c>
      <c r="K25" s="29"/>
      <c r="L25" s="133">
        <v>0</v>
      </c>
      <c r="M25" s="134">
        <v>0</v>
      </c>
      <c r="N25" s="54">
        <v>6</v>
      </c>
      <c r="O25" s="52">
        <v>17.05</v>
      </c>
      <c r="P25" s="101">
        <f>+Tabulka1233[[#This Row],[Váha 1 ks zboží v kg (vpište jenom číslo v kg)]]*Tabulka1233[[#This Row],[Cena za MJ bez DPH ***]]</f>
        <v>0</v>
      </c>
      <c r="Q25" s="104">
        <f>+Tabulka1233[[#This Row],[Cena za 1 KS zboží]]*Tabulka1233[[#This Row],[Počet ks v balení / minimální objednávka (vepište jenom číslo)]]</f>
        <v>0</v>
      </c>
      <c r="R25" s="28"/>
      <c r="S25" s="8">
        <f>+Tabulka1233[[#This Row],[Váha 1 ks zboží v kg (vpište jenom číslo v kg)]]-Tabulka1233[[#This Row],[Počet ks v balení / minimální objednávka (vepište jenom číslo)]]</f>
        <v>0</v>
      </c>
      <c r="T25" s="8">
        <f>+Tabulka1233[[#This Row],[Váha 1 ks zboží v kg (vpište jenom číslo v kg)]]-Tabulka1233[[#This Row],[Počet ks v balení / minimální objednávka (vepište jenom číslo)]]</f>
        <v>0</v>
      </c>
      <c r="U25" s="50" t="e">
        <f>+#REF!-#REF!</f>
        <v>#REF!</v>
      </c>
      <c r="V25" s="6">
        <f>ROUND(Tabulka1233[[#This Row],[Cena za 1 KS zboží]],2)</f>
        <v>0</v>
      </c>
      <c r="W25" s="75"/>
      <c r="X25" s="101">
        <f>+Tabulka1233[[#This Row],[Cena celkem ****]]*Tabulka1233[[#This Row],[DPH]]+Tabulka1233[[#This Row],[Cena celkem ****]]</f>
        <v>0</v>
      </c>
    </row>
    <row r="26" spans="1:24" ht="30" customHeight="1">
      <c r="A26" s="62">
        <v>21</v>
      </c>
      <c r="B26" s="58" t="s">
        <v>138</v>
      </c>
      <c r="C26" s="70" t="s">
        <v>160</v>
      </c>
      <c r="D26" s="1" t="s">
        <v>34</v>
      </c>
      <c r="E26" s="9" t="s">
        <v>33</v>
      </c>
      <c r="F26" s="4">
        <v>200</v>
      </c>
      <c r="G26" s="4" t="s">
        <v>1</v>
      </c>
      <c r="H26" s="27">
        <v>0</v>
      </c>
      <c r="I26" s="5">
        <f t="shared" si="0"/>
        <v>0</v>
      </c>
      <c r="J26" s="4" t="s">
        <v>23</v>
      </c>
      <c r="K26" s="29"/>
      <c r="L26" s="133">
        <v>0</v>
      </c>
      <c r="M26" s="134">
        <v>0</v>
      </c>
      <c r="N26" s="54">
        <v>1</v>
      </c>
      <c r="O26" s="52">
        <v>125.63</v>
      </c>
      <c r="P26" s="101">
        <f>+Tabulka1233[[#This Row],[Váha 1 ks zboží v kg (vpište jenom číslo v kg)]]*Tabulka1233[[#This Row],[Cena za MJ bez DPH ***]]</f>
        <v>0</v>
      </c>
      <c r="Q26" s="104">
        <f>+Tabulka1233[[#This Row],[Cena za 1 KS zboží]]*Tabulka1233[[#This Row],[Počet ks v balení / minimální objednávka (vepište jenom číslo)]]</f>
        <v>0</v>
      </c>
      <c r="R26" s="28"/>
      <c r="S26" s="8">
        <f>+Tabulka1233[[#This Row],[Váha 1 ks zboží v kg (vpište jenom číslo v kg)]]-Tabulka1233[[#This Row],[Počet ks v balení / minimální objednávka (vepište jenom číslo)]]</f>
        <v>0</v>
      </c>
      <c r="T26" s="8">
        <f>+Tabulka1233[[#This Row],[Váha 1 ks zboží v kg (vpište jenom číslo v kg)]]-Tabulka1233[[#This Row],[Počet ks v balení / minimální objednávka (vepište jenom číslo)]]</f>
        <v>0</v>
      </c>
      <c r="U26" s="50" t="e">
        <f>+#REF!-#REF!</f>
        <v>#REF!</v>
      </c>
      <c r="V26" s="6">
        <f>ROUND(Tabulka1233[[#This Row],[Cena za 1 KS zboží]],2)</f>
        <v>0</v>
      </c>
      <c r="W26" s="75"/>
      <c r="X26" s="101">
        <f>+Tabulka1233[[#This Row],[Cena celkem ****]]*Tabulka1233[[#This Row],[DPH]]+Tabulka1233[[#This Row],[Cena celkem ****]]</f>
        <v>0</v>
      </c>
    </row>
    <row r="27" spans="1:24" ht="30" customHeight="1">
      <c r="A27" s="61">
        <v>22</v>
      </c>
      <c r="B27" s="58" t="s">
        <v>139</v>
      </c>
      <c r="C27" s="70" t="s">
        <v>161</v>
      </c>
      <c r="D27" s="1" t="s">
        <v>37</v>
      </c>
      <c r="E27" s="9" t="s">
        <v>38</v>
      </c>
      <c r="F27" s="4">
        <v>200</v>
      </c>
      <c r="G27" s="4" t="s">
        <v>1</v>
      </c>
      <c r="H27" s="109">
        <v>0</v>
      </c>
      <c r="I27" s="5">
        <f t="shared" si="0"/>
        <v>0</v>
      </c>
      <c r="J27" s="4" t="s">
        <v>23</v>
      </c>
      <c r="K27" s="29"/>
      <c r="L27" s="133">
        <v>0</v>
      </c>
      <c r="M27" s="134">
        <v>0</v>
      </c>
      <c r="N27" s="54">
        <v>1</v>
      </c>
      <c r="O27" s="52">
        <v>19.4</v>
      </c>
      <c r="P27" s="101">
        <f>+Tabulka1233[[#This Row],[Váha 1 ks zboží v kg (vpište jenom číslo v kg)]]*Tabulka1233[[#This Row],[Cena za MJ bez DPH ***]]</f>
        <v>0</v>
      </c>
      <c r="Q27" s="104">
        <f>+Tabulka1233[[#This Row],[Cena za 1 KS zboží]]*Tabulka1233[[#This Row],[Počet ks v balení / minimální objednávka (vepište jenom číslo)]]</f>
        <v>0</v>
      </c>
      <c r="R27" s="28"/>
      <c r="S27" s="8">
        <f>+Tabulka1233[[#This Row],[Váha 1 ks zboží v kg (vpište jenom číslo v kg)]]-Tabulka1233[[#This Row],[Počet ks v balení / minimální objednávka (vepište jenom číslo)]]</f>
        <v>0</v>
      </c>
      <c r="T27" s="8">
        <f>+Tabulka1233[[#This Row],[Váha 1 ks zboží v kg (vpište jenom číslo v kg)]]-Tabulka1233[[#This Row],[Počet ks v balení / minimální objednávka (vepište jenom číslo)]]</f>
        <v>0</v>
      </c>
      <c r="U27" s="50" t="e">
        <f>+#REF!-#REF!</f>
        <v>#REF!</v>
      </c>
      <c r="V27" s="6">
        <f>ROUND(Tabulka1233[[#This Row],[Cena za 1 KS zboží]],2)</f>
        <v>0</v>
      </c>
      <c r="W27" s="75"/>
      <c r="X27" s="101">
        <f>+Tabulka1233[[#This Row],[Cena celkem ****]]*Tabulka1233[[#This Row],[DPH]]+Tabulka1233[[#This Row],[Cena celkem ****]]</f>
        <v>0</v>
      </c>
    </row>
    <row r="28" spans="1:24" ht="30" customHeight="1">
      <c r="A28" s="61">
        <v>23</v>
      </c>
      <c r="B28" s="58" t="s">
        <v>140</v>
      </c>
      <c r="C28" s="70" t="s">
        <v>162</v>
      </c>
      <c r="D28" s="1" t="s">
        <v>31</v>
      </c>
      <c r="E28" s="9" t="s">
        <v>32</v>
      </c>
      <c r="F28" s="4">
        <v>200</v>
      </c>
      <c r="G28" s="4" t="s">
        <v>1</v>
      </c>
      <c r="H28" s="27">
        <v>0</v>
      </c>
      <c r="I28" s="5">
        <f t="shared" si="0"/>
        <v>0</v>
      </c>
      <c r="J28" s="4" t="s">
        <v>23</v>
      </c>
      <c r="K28" s="29"/>
      <c r="L28" s="133">
        <v>0</v>
      </c>
      <c r="M28" s="134">
        <v>0</v>
      </c>
      <c r="N28" s="54">
        <v>1</v>
      </c>
      <c r="O28" s="52">
        <v>247.13</v>
      </c>
      <c r="P28" s="101">
        <f>+Tabulka1233[[#This Row],[Váha 1 ks zboží v kg (vpište jenom číslo v kg)]]*Tabulka1233[[#This Row],[Cena za MJ bez DPH ***]]</f>
        <v>0</v>
      </c>
      <c r="Q28" s="104">
        <f>+Tabulka1233[[#This Row],[Cena za 1 KS zboží]]*Tabulka1233[[#This Row],[Počet ks v balení / minimální objednávka (vepište jenom číslo)]]</f>
        <v>0</v>
      </c>
      <c r="R28" s="28"/>
      <c r="S28" s="8">
        <f>+Tabulka1233[[#This Row],[Váha 1 ks zboží v kg (vpište jenom číslo v kg)]]-Tabulka1233[[#This Row],[Počet ks v balení / minimální objednávka (vepište jenom číslo)]]</f>
        <v>0</v>
      </c>
      <c r="T28" s="8">
        <f>+Tabulka1233[[#This Row],[Váha 1 ks zboží v kg (vpište jenom číslo v kg)]]-Tabulka1233[[#This Row],[Počet ks v balení / minimální objednávka (vepište jenom číslo)]]</f>
        <v>0</v>
      </c>
      <c r="U28" s="50" t="e">
        <f>+#REF!-#REF!</f>
        <v>#REF!</v>
      </c>
      <c r="V28" s="6">
        <f>ROUND(Tabulka1233[[#This Row],[Cena za 1 KS zboží]],2)</f>
        <v>0</v>
      </c>
      <c r="W28" s="75"/>
      <c r="X28" s="101">
        <f>+Tabulka1233[[#This Row],[Cena celkem ****]]*Tabulka1233[[#This Row],[DPH]]+Tabulka1233[[#This Row],[Cena celkem ****]]</f>
        <v>0</v>
      </c>
    </row>
    <row r="29" spans="1:24" ht="30" customHeight="1">
      <c r="A29" s="61">
        <v>24</v>
      </c>
      <c r="B29" s="58" t="s">
        <v>141</v>
      </c>
      <c r="C29" s="3" t="s">
        <v>91</v>
      </c>
      <c r="D29" s="1" t="s">
        <v>43</v>
      </c>
      <c r="E29" s="9" t="s">
        <v>44</v>
      </c>
      <c r="F29" s="4">
        <v>250</v>
      </c>
      <c r="G29" s="4" t="s">
        <v>1</v>
      </c>
      <c r="H29" s="109">
        <v>0</v>
      </c>
      <c r="I29" s="5">
        <f t="shared" si="0"/>
        <v>0</v>
      </c>
      <c r="J29" s="4" t="s">
        <v>23</v>
      </c>
      <c r="K29" s="29"/>
      <c r="L29" s="133">
        <v>0</v>
      </c>
      <c r="M29" s="134">
        <v>0</v>
      </c>
      <c r="N29" s="54">
        <v>1</v>
      </c>
      <c r="O29" s="52">
        <v>245.84</v>
      </c>
      <c r="P29" s="101">
        <f>+Tabulka1233[[#This Row],[Váha 1 ks zboží v kg (vpište jenom číslo v kg)]]*Tabulka1233[[#This Row],[Cena za MJ bez DPH ***]]</f>
        <v>0</v>
      </c>
      <c r="Q29" s="104">
        <f>+Tabulka1233[[#This Row],[Cena za 1 KS zboží]]*Tabulka1233[[#This Row],[Počet ks v balení / minimální objednávka (vepište jenom číslo)]]</f>
        <v>0</v>
      </c>
      <c r="R29" s="28"/>
      <c r="S29" s="8">
        <f>+Tabulka1233[[#This Row],[Váha 1 ks zboží v kg (vpište jenom číslo v kg)]]-Tabulka1233[[#This Row],[Počet ks v balení / minimální objednávka (vepište jenom číslo)]]</f>
        <v>0</v>
      </c>
      <c r="T29" s="8">
        <f>+Tabulka1233[[#This Row],[Váha 1 ks zboží v kg (vpište jenom číslo v kg)]]-Tabulka1233[[#This Row],[Počet ks v balení / minimální objednávka (vepište jenom číslo)]]</f>
        <v>0</v>
      </c>
      <c r="U29" s="50" t="e">
        <f>+#REF!-#REF!</f>
        <v>#REF!</v>
      </c>
      <c r="V29" s="6">
        <f>ROUND(Tabulka1233[[#This Row],[Cena za 1 KS zboží]],2)</f>
        <v>0</v>
      </c>
      <c r="W29" s="75"/>
      <c r="X29" s="101">
        <f>+Tabulka1233[[#This Row],[Cena celkem ****]]*Tabulka1233[[#This Row],[DPH]]+Tabulka1233[[#This Row],[Cena celkem ****]]</f>
        <v>0</v>
      </c>
    </row>
    <row r="30" spans="1:24" ht="30" customHeight="1">
      <c r="A30" s="62">
        <v>25</v>
      </c>
      <c r="B30" s="57" t="s">
        <v>142</v>
      </c>
      <c r="C30" s="3" t="s">
        <v>92</v>
      </c>
      <c r="D30" s="1" t="s">
        <v>45</v>
      </c>
      <c r="E30" s="9" t="s">
        <v>46</v>
      </c>
      <c r="F30" s="4">
        <v>250</v>
      </c>
      <c r="G30" s="4" t="s">
        <v>1</v>
      </c>
      <c r="H30" s="27">
        <v>0</v>
      </c>
      <c r="I30" s="5">
        <f t="shared" si="0"/>
        <v>0</v>
      </c>
      <c r="J30" s="4" t="s">
        <v>23</v>
      </c>
      <c r="K30" s="29"/>
      <c r="L30" s="133">
        <v>0</v>
      </c>
      <c r="M30" s="134">
        <v>0</v>
      </c>
      <c r="N30" s="54">
        <v>4</v>
      </c>
      <c r="O30" s="52">
        <v>41.11</v>
      </c>
      <c r="P30" s="101">
        <f>+Tabulka1233[[#This Row],[Váha 1 ks zboží v kg (vpište jenom číslo v kg)]]*Tabulka1233[[#This Row],[Cena za MJ bez DPH ***]]</f>
        <v>0</v>
      </c>
      <c r="Q30" s="104">
        <f>+Tabulka1233[[#This Row],[Cena za 1 KS zboží]]*Tabulka1233[[#This Row],[Počet ks v balení / minimální objednávka (vepište jenom číslo)]]</f>
        <v>0</v>
      </c>
      <c r="R30" s="28"/>
      <c r="S30" s="8">
        <f>+Tabulka1233[[#This Row],[Váha 1 ks zboží v kg (vpište jenom číslo v kg)]]-Tabulka1233[[#This Row],[Počet ks v balení / minimální objednávka (vepište jenom číslo)]]</f>
        <v>0</v>
      </c>
      <c r="T30" s="8">
        <f>+Tabulka1233[[#This Row],[Váha 1 ks zboží v kg (vpište jenom číslo v kg)]]-Tabulka1233[[#This Row],[Počet ks v balení / minimální objednávka (vepište jenom číslo)]]</f>
        <v>0</v>
      </c>
      <c r="U30" s="50" t="e">
        <f>+#REF!-#REF!</f>
        <v>#REF!</v>
      </c>
      <c r="V30" s="6">
        <f>ROUND(Tabulka1233[[#This Row],[Cena za 1 KS zboží]],2)</f>
        <v>0</v>
      </c>
      <c r="W30" s="75"/>
      <c r="X30" s="101">
        <f>+Tabulka1233[[#This Row],[Cena celkem ****]]*Tabulka1233[[#This Row],[DPH]]+Tabulka1233[[#This Row],[Cena celkem ****]]</f>
        <v>0</v>
      </c>
    </row>
    <row r="31" spans="1:24" ht="30" customHeight="1">
      <c r="A31" s="61">
        <v>26</v>
      </c>
      <c r="B31" s="58" t="s">
        <v>143</v>
      </c>
      <c r="C31" s="70" t="s">
        <v>163</v>
      </c>
      <c r="D31" s="1" t="s">
        <v>66</v>
      </c>
      <c r="E31" s="9" t="s">
        <v>19</v>
      </c>
      <c r="F31" s="4">
        <v>250</v>
      </c>
      <c r="G31" s="4" t="s">
        <v>1</v>
      </c>
      <c r="H31" s="109">
        <v>0</v>
      </c>
      <c r="I31" s="5">
        <f t="shared" si="0"/>
        <v>0</v>
      </c>
      <c r="J31" s="4" t="s">
        <v>23</v>
      </c>
      <c r="K31" s="29"/>
      <c r="L31" s="133">
        <v>0</v>
      </c>
      <c r="M31" s="134">
        <v>0</v>
      </c>
      <c r="N31" s="54">
        <v>8</v>
      </c>
      <c r="O31" s="52">
        <v>74.7</v>
      </c>
      <c r="P31" s="101">
        <f>+Tabulka1233[[#This Row],[Váha 1 ks zboží v kg (vpište jenom číslo v kg)]]*Tabulka1233[[#This Row],[Cena za MJ bez DPH ***]]</f>
        <v>0</v>
      </c>
      <c r="Q31" s="104">
        <f>+Tabulka1233[[#This Row],[Cena za 1 KS zboží]]*Tabulka1233[[#This Row],[Počet ks v balení / minimální objednávka (vepište jenom číslo)]]</f>
        <v>0</v>
      </c>
      <c r="R31" s="28"/>
      <c r="S31" s="8">
        <f>+Tabulka1233[[#This Row],[Váha 1 ks zboží v kg (vpište jenom číslo v kg)]]-Tabulka1233[[#This Row],[Počet ks v balení / minimální objednávka (vepište jenom číslo)]]</f>
        <v>0</v>
      </c>
      <c r="T31" s="8">
        <f>+Tabulka1233[[#This Row],[Váha 1 ks zboží v kg (vpište jenom číslo v kg)]]-Tabulka1233[[#This Row],[Počet ks v balení / minimální objednávka (vepište jenom číslo)]]</f>
        <v>0</v>
      </c>
      <c r="U31" s="50" t="e">
        <f>+#REF!-#REF!</f>
        <v>#REF!</v>
      </c>
      <c r="V31" s="6">
        <f>ROUND(Tabulka1233[[#This Row],[Cena za 1 KS zboží]],2)</f>
        <v>0</v>
      </c>
      <c r="W31" s="75"/>
      <c r="X31" s="101">
        <f>+Tabulka1233[[#This Row],[Cena celkem ****]]*Tabulka1233[[#This Row],[DPH]]+Tabulka1233[[#This Row],[Cena celkem ****]]</f>
        <v>0</v>
      </c>
    </row>
    <row r="32" spans="1:24" ht="30" customHeight="1">
      <c r="A32" s="61">
        <v>27</v>
      </c>
      <c r="B32" s="58" t="s">
        <v>144</v>
      </c>
      <c r="C32" s="3" t="s">
        <v>93</v>
      </c>
      <c r="D32" s="1" t="s">
        <v>42</v>
      </c>
      <c r="E32" s="9" t="s">
        <v>20</v>
      </c>
      <c r="F32" s="4">
        <v>250</v>
      </c>
      <c r="G32" s="4" t="s">
        <v>1</v>
      </c>
      <c r="H32" s="27">
        <v>0</v>
      </c>
      <c r="I32" s="5">
        <f t="shared" si="0"/>
        <v>0</v>
      </c>
      <c r="J32" s="4" t="s">
        <v>23</v>
      </c>
      <c r="K32" s="29"/>
      <c r="L32" s="133">
        <v>0</v>
      </c>
      <c r="M32" s="134">
        <v>0</v>
      </c>
      <c r="N32" s="54">
        <v>1</v>
      </c>
      <c r="O32" s="52">
        <v>276.98</v>
      </c>
      <c r="P32" s="101">
        <f>+Tabulka1233[[#This Row],[Váha 1 ks zboží v kg (vpište jenom číslo v kg)]]*Tabulka1233[[#This Row],[Cena za MJ bez DPH ***]]</f>
        <v>0</v>
      </c>
      <c r="Q32" s="104">
        <f>+Tabulka1233[[#This Row],[Cena za 1 KS zboží]]*Tabulka1233[[#This Row],[Počet ks v balení / minimální objednávka (vepište jenom číslo)]]</f>
        <v>0</v>
      </c>
      <c r="R32" s="28"/>
      <c r="S32" s="8">
        <f>+Tabulka1233[[#This Row],[Váha 1 ks zboží v kg (vpište jenom číslo v kg)]]-Tabulka1233[[#This Row],[Počet ks v balení / minimální objednávka (vepište jenom číslo)]]</f>
        <v>0</v>
      </c>
      <c r="T32" s="8">
        <f>+Tabulka1233[[#This Row],[Váha 1 ks zboží v kg (vpište jenom číslo v kg)]]-Tabulka1233[[#This Row],[Počet ks v balení / minimální objednávka (vepište jenom číslo)]]</f>
        <v>0</v>
      </c>
      <c r="U32" s="50" t="e">
        <f>+#REF!-#REF!</f>
        <v>#REF!</v>
      </c>
      <c r="V32" s="6">
        <f>ROUND(Tabulka1233[[#This Row],[Cena za 1 KS zboží]],2)</f>
        <v>0</v>
      </c>
      <c r="W32" s="75"/>
      <c r="X32" s="101">
        <f>+Tabulka1233[[#This Row],[Cena celkem ****]]*Tabulka1233[[#This Row],[DPH]]+Tabulka1233[[#This Row],[Cena celkem ****]]</f>
        <v>0</v>
      </c>
    </row>
    <row r="33" spans="1:24" ht="30" customHeight="1">
      <c r="A33" s="61">
        <v>37</v>
      </c>
      <c r="B33" s="57" t="s">
        <v>154</v>
      </c>
      <c r="C33" s="3" t="s">
        <v>108</v>
      </c>
      <c r="D33" s="1" t="s">
        <v>106</v>
      </c>
      <c r="E33" s="13" t="s">
        <v>107</v>
      </c>
      <c r="F33" s="4">
        <v>20</v>
      </c>
      <c r="G33" s="4" t="s">
        <v>1</v>
      </c>
      <c r="H33" s="109">
        <v>0</v>
      </c>
      <c r="I33" s="5">
        <f t="shared" si="0"/>
        <v>0</v>
      </c>
      <c r="J33" s="4" t="s">
        <v>23</v>
      </c>
      <c r="K33" s="29"/>
      <c r="L33" s="133">
        <v>0</v>
      </c>
      <c r="M33" s="134">
        <v>0</v>
      </c>
      <c r="N33" s="54">
        <v>1</v>
      </c>
      <c r="O33" s="52">
        <v>71.73</v>
      </c>
      <c r="P33" s="101">
        <f>+Tabulka1233[[#This Row],[Váha 1 ks zboží v kg (vpište jenom číslo v kg)]]*Tabulka1233[[#This Row],[Cena za MJ bez DPH ***]]</f>
        <v>0</v>
      </c>
      <c r="Q33" s="104">
        <f>+Tabulka1233[[#This Row],[Cena za 1 KS zboží]]*Tabulka1233[[#This Row],[Počet ks v balení / minimální objednávka (vepište jenom číslo)]]</f>
        <v>0</v>
      </c>
      <c r="R33" s="28"/>
      <c r="S33" s="8">
        <f>+Tabulka1233[[#This Row],[Váha 1 ks zboží v kg (vpište jenom číslo v kg)]]-Tabulka1233[[#This Row],[Počet ks v balení / minimální objednávka (vepište jenom číslo)]]</f>
        <v>0</v>
      </c>
      <c r="T33" s="8">
        <f>+Tabulka1233[[#This Row],[Váha 1 ks zboží v kg (vpište jenom číslo v kg)]]-Tabulka1233[[#This Row],[Počet ks v balení / minimální objednávka (vepište jenom číslo)]]</f>
        <v>0</v>
      </c>
      <c r="U33" s="50" t="e">
        <f>+#REF!-#REF!</f>
        <v>#REF!</v>
      </c>
      <c r="V33" s="6">
        <f>ROUND(Tabulka1233[[#This Row],[Cena za 1 KS zboží]],2)</f>
        <v>0</v>
      </c>
      <c r="W33" s="75"/>
      <c r="X33" s="101">
        <f>+Tabulka1233[[#This Row],[Cena celkem ****]]*Tabulka1233[[#This Row],[DPH]]+Tabulka1233[[#This Row],[Cena celkem ****]]</f>
        <v>0</v>
      </c>
    </row>
    <row r="34" spans="1:24" ht="30" customHeight="1">
      <c r="A34" s="62">
        <v>28</v>
      </c>
      <c r="B34" s="58" t="s">
        <v>145</v>
      </c>
      <c r="C34" s="3" t="s">
        <v>94</v>
      </c>
      <c r="D34" s="1" t="s">
        <v>67</v>
      </c>
      <c r="E34" s="10" t="s">
        <v>10</v>
      </c>
      <c r="F34" s="4">
        <v>200</v>
      </c>
      <c r="G34" s="4" t="s">
        <v>1</v>
      </c>
      <c r="H34" s="27">
        <v>0</v>
      </c>
      <c r="I34" s="5">
        <f t="shared" si="0"/>
        <v>0</v>
      </c>
      <c r="J34" s="4" t="s">
        <v>23</v>
      </c>
      <c r="K34" s="29"/>
      <c r="L34" s="133">
        <v>0</v>
      </c>
      <c r="M34" s="134">
        <v>0</v>
      </c>
      <c r="N34" s="54">
        <v>1</v>
      </c>
      <c r="O34" s="52">
        <v>112.18</v>
      </c>
      <c r="P34" s="101">
        <f>+Tabulka1233[[#This Row],[Váha 1 ks zboží v kg (vpište jenom číslo v kg)]]*Tabulka1233[[#This Row],[Cena za MJ bez DPH ***]]</f>
        <v>0</v>
      </c>
      <c r="Q34" s="104">
        <f>+Tabulka1233[[#This Row],[Cena za 1 KS zboží]]*Tabulka1233[[#This Row],[Počet ks v balení / minimální objednávka (vepište jenom číslo)]]</f>
        <v>0</v>
      </c>
      <c r="R34" s="28"/>
      <c r="S34" s="8">
        <f>+Tabulka1233[[#This Row],[Váha 1 ks zboží v kg (vpište jenom číslo v kg)]]-Tabulka1233[[#This Row],[Počet ks v balení / minimální objednávka (vepište jenom číslo)]]</f>
        <v>0</v>
      </c>
      <c r="T34" s="8">
        <f>+Tabulka1233[[#This Row],[Váha 1 ks zboží v kg (vpište jenom číslo v kg)]]-Tabulka1233[[#This Row],[Počet ks v balení / minimální objednávka (vepište jenom číslo)]]</f>
        <v>0</v>
      </c>
      <c r="U34" s="50" t="e">
        <f>+#REF!-#REF!</f>
        <v>#REF!</v>
      </c>
      <c r="V34" s="6">
        <f>ROUND(Tabulka1233[[#This Row],[Cena za 1 KS zboží]],2)</f>
        <v>0</v>
      </c>
      <c r="W34" s="75"/>
      <c r="X34" s="101">
        <f>+Tabulka1233[[#This Row],[Cena celkem ****]]*Tabulka1233[[#This Row],[DPH]]+Tabulka1233[[#This Row],[Cena celkem ****]]</f>
        <v>0</v>
      </c>
    </row>
    <row r="35" spans="1:24" ht="30" customHeight="1">
      <c r="A35" s="61">
        <v>30</v>
      </c>
      <c r="B35" s="58" t="s">
        <v>147</v>
      </c>
      <c r="C35" s="70" t="s">
        <v>164</v>
      </c>
      <c r="D35" s="1" t="s">
        <v>69</v>
      </c>
      <c r="E35" s="9" t="s">
        <v>30</v>
      </c>
      <c r="F35" s="4">
        <v>200</v>
      </c>
      <c r="G35" s="4" t="s">
        <v>1</v>
      </c>
      <c r="H35" s="109">
        <v>0</v>
      </c>
      <c r="I35" s="5">
        <f t="shared" si="0"/>
        <v>0</v>
      </c>
      <c r="J35" s="4" t="s">
        <v>23</v>
      </c>
      <c r="K35" s="29"/>
      <c r="L35" s="133">
        <v>0</v>
      </c>
      <c r="M35" s="134">
        <v>0</v>
      </c>
      <c r="N35" s="54">
        <v>6</v>
      </c>
      <c r="O35" s="52">
        <v>46.19</v>
      </c>
      <c r="P35" s="101">
        <f>+Tabulka1233[[#This Row],[Váha 1 ks zboží v kg (vpište jenom číslo v kg)]]*Tabulka1233[[#This Row],[Cena za MJ bez DPH ***]]</f>
        <v>0</v>
      </c>
      <c r="Q35" s="104">
        <f>+Tabulka1233[[#This Row],[Cena za 1 KS zboží]]*Tabulka1233[[#This Row],[Počet ks v balení / minimální objednávka (vepište jenom číslo)]]</f>
        <v>0</v>
      </c>
      <c r="R35" s="28"/>
      <c r="S35" s="8">
        <f>+Tabulka1233[[#This Row],[Váha 1 ks zboží v kg (vpište jenom číslo v kg)]]-Tabulka1233[[#This Row],[Počet ks v balení / minimální objednávka (vepište jenom číslo)]]</f>
        <v>0</v>
      </c>
      <c r="T35" s="8">
        <f>+Tabulka1233[[#This Row],[Váha 1 ks zboží v kg (vpište jenom číslo v kg)]]-Tabulka1233[[#This Row],[Počet ks v balení / minimální objednávka (vepište jenom číslo)]]</f>
        <v>0</v>
      </c>
      <c r="U35" s="50" t="e">
        <f>+#REF!-#REF!</f>
        <v>#REF!</v>
      </c>
      <c r="V35" s="6">
        <f>ROUND(Tabulka1233[[#This Row],[Cena za 1 KS zboží]],2)</f>
        <v>0</v>
      </c>
      <c r="W35" s="75"/>
      <c r="X35" s="101">
        <f>+Tabulka1233[[#This Row],[Cena celkem ****]]*Tabulka1233[[#This Row],[DPH]]+Tabulka1233[[#This Row],[Cena celkem ****]]</f>
        <v>0</v>
      </c>
    </row>
    <row r="36" spans="1:24" ht="30" customHeight="1">
      <c r="A36" s="61">
        <v>29</v>
      </c>
      <c r="B36" s="58" t="s">
        <v>146</v>
      </c>
      <c r="C36" s="3" t="s">
        <v>95</v>
      </c>
      <c r="D36" s="1" t="s">
        <v>68</v>
      </c>
      <c r="E36" s="9" t="s">
        <v>29</v>
      </c>
      <c r="F36" s="4">
        <v>200</v>
      </c>
      <c r="G36" s="4" t="s">
        <v>1</v>
      </c>
      <c r="H36" s="27">
        <v>0</v>
      </c>
      <c r="I36" s="5">
        <f t="shared" si="0"/>
        <v>0</v>
      </c>
      <c r="J36" s="4" t="s">
        <v>23</v>
      </c>
      <c r="K36" s="29"/>
      <c r="L36" s="133">
        <v>0</v>
      </c>
      <c r="M36" s="134">
        <v>0</v>
      </c>
      <c r="N36" s="54">
        <v>12</v>
      </c>
      <c r="O36" s="52">
        <v>25.26</v>
      </c>
      <c r="P36" s="101">
        <f>+Tabulka1233[[#This Row],[Váha 1 ks zboží v kg (vpište jenom číslo v kg)]]*Tabulka1233[[#This Row],[Cena za MJ bez DPH ***]]</f>
        <v>0</v>
      </c>
      <c r="Q36" s="104">
        <f>+Tabulka1233[[#This Row],[Cena za 1 KS zboží]]*Tabulka1233[[#This Row],[Počet ks v balení / minimální objednávka (vepište jenom číslo)]]</f>
        <v>0</v>
      </c>
      <c r="R36" s="28"/>
      <c r="S36" s="8">
        <f>+Tabulka1233[[#This Row],[Váha 1 ks zboží v kg (vpište jenom číslo v kg)]]-Tabulka1233[[#This Row],[Počet ks v balení / minimální objednávka (vepište jenom číslo)]]</f>
        <v>0</v>
      </c>
      <c r="T36" s="8">
        <f>+Tabulka1233[[#This Row],[Váha 1 ks zboží v kg (vpište jenom číslo v kg)]]-Tabulka1233[[#This Row],[Počet ks v balení / minimální objednávka (vepište jenom číslo)]]</f>
        <v>0</v>
      </c>
      <c r="U36" s="50" t="e">
        <f>+#REF!-#REF!</f>
        <v>#REF!</v>
      </c>
      <c r="V36" s="6">
        <f>ROUND(Tabulka1233[[#This Row],[Cena za 1 KS zboží]],2)</f>
        <v>0</v>
      </c>
      <c r="W36" s="75"/>
      <c r="X36" s="101">
        <f>+Tabulka1233[[#This Row],[Cena celkem ****]]*Tabulka1233[[#This Row],[DPH]]+Tabulka1233[[#This Row],[Cena celkem ****]]</f>
        <v>0</v>
      </c>
    </row>
    <row r="37" spans="1:24" ht="30" customHeight="1">
      <c r="A37" s="61">
        <v>31</v>
      </c>
      <c r="B37" s="57" t="s">
        <v>148</v>
      </c>
      <c r="C37" s="3" t="s">
        <v>96</v>
      </c>
      <c r="D37" s="1" t="s">
        <v>70</v>
      </c>
      <c r="E37" s="9" t="s">
        <v>41</v>
      </c>
      <c r="F37" s="4">
        <v>200</v>
      </c>
      <c r="G37" s="4" t="s">
        <v>1</v>
      </c>
      <c r="H37" s="109">
        <v>0</v>
      </c>
      <c r="I37" s="5">
        <f t="shared" si="0"/>
        <v>0</v>
      </c>
      <c r="J37" s="4" t="s">
        <v>23</v>
      </c>
      <c r="K37" s="29"/>
      <c r="L37" s="133">
        <v>0</v>
      </c>
      <c r="M37" s="134">
        <v>0</v>
      </c>
      <c r="N37" s="54">
        <v>4</v>
      </c>
      <c r="O37" s="52">
        <v>38.15</v>
      </c>
      <c r="P37" s="101">
        <f>+Tabulka1233[[#This Row],[Váha 1 ks zboží v kg (vpište jenom číslo v kg)]]*Tabulka1233[[#This Row],[Cena za MJ bez DPH ***]]</f>
        <v>0</v>
      </c>
      <c r="Q37" s="104">
        <f>+Tabulka1233[[#This Row],[Cena za 1 KS zboží]]*Tabulka1233[[#This Row],[Počet ks v balení / minimální objednávka (vepište jenom číslo)]]</f>
        <v>0</v>
      </c>
      <c r="R37" s="28"/>
      <c r="S37" s="8">
        <f>+Tabulka1233[[#This Row],[Váha 1 ks zboží v kg (vpište jenom číslo v kg)]]-Tabulka1233[[#This Row],[Počet ks v balení / minimální objednávka (vepište jenom číslo)]]</f>
        <v>0</v>
      </c>
      <c r="T37" s="8">
        <f>+Tabulka1233[[#This Row],[Váha 1 ks zboží v kg (vpište jenom číslo v kg)]]-Tabulka1233[[#This Row],[Počet ks v balení / minimální objednávka (vepište jenom číslo)]]</f>
        <v>0</v>
      </c>
      <c r="U37" s="50" t="e">
        <f>+#REF!-#REF!</f>
        <v>#REF!</v>
      </c>
      <c r="V37" s="6">
        <f>ROUND(Tabulka1233[[#This Row],[Cena za 1 KS zboží]],2)</f>
        <v>0</v>
      </c>
      <c r="W37" s="75"/>
      <c r="X37" s="101">
        <f>+Tabulka1233[[#This Row],[Cena celkem ****]]*Tabulka1233[[#This Row],[DPH]]+Tabulka1233[[#This Row],[Cena celkem ****]]</f>
        <v>0</v>
      </c>
    </row>
    <row r="38" spans="1:24" ht="30" customHeight="1">
      <c r="A38" s="62">
        <v>32</v>
      </c>
      <c r="B38" s="58" t="s">
        <v>149</v>
      </c>
      <c r="C38" s="3" t="s">
        <v>97</v>
      </c>
      <c r="D38" s="1" t="s">
        <v>71</v>
      </c>
      <c r="E38" s="9" t="s">
        <v>18</v>
      </c>
      <c r="F38" s="4">
        <v>200</v>
      </c>
      <c r="G38" s="4" t="s">
        <v>1</v>
      </c>
      <c r="H38" s="27">
        <v>0</v>
      </c>
      <c r="I38" s="5">
        <f t="shared" si="0"/>
        <v>0</v>
      </c>
      <c r="J38" s="4" t="s">
        <v>23</v>
      </c>
      <c r="K38" s="29"/>
      <c r="L38" s="133">
        <v>0</v>
      </c>
      <c r="M38" s="134">
        <v>0</v>
      </c>
      <c r="N38" s="54">
        <v>1</v>
      </c>
      <c r="O38" s="52">
        <v>84.76</v>
      </c>
      <c r="P38" s="101">
        <f>+Tabulka1233[[#This Row],[Váha 1 ks zboží v kg (vpište jenom číslo v kg)]]*Tabulka1233[[#This Row],[Cena za MJ bez DPH ***]]</f>
        <v>0</v>
      </c>
      <c r="Q38" s="104">
        <f>+Tabulka1233[[#This Row],[Cena za 1 KS zboží]]*Tabulka1233[[#This Row],[Počet ks v balení / minimální objednávka (vepište jenom číslo)]]</f>
        <v>0</v>
      </c>
      <c r="R38" s="28"/>
      <c r="S38" s="8">
        <f>+Tabulka1233[[#This Row],[Váha 1 ks zboží v kg (vpište jenom číslo v kg)]]-Tabulka1233[[#This Row],[Počet ks v balení / minimální objednávka (vepište jenom číslo)]]</f>
        <v>0</v>
      </c>
      <c r="T38" s="8">
        <f>+Tabulka1233[[#This Row],[Váha 1 ks zboží v kg (vpište jenom číslo v kg)]]-Tabulka1233[[#This Row],[Počet ks v balení / minimální objednávka (vepište jenom číslo)]]</f>
        <v>0</v>
      </c>
      <c r="U38" s="50" t="e">
        <f>+#REF!-#REF!</f>
        <v>#REF!</v>
      </c>
      <c r="V38" s="6">
        <f>ROUND(Tabulka1233[[#This Row],[Cena za 1 KS zboží]],2)</f>
        <v>0</v>
      </c>
      <c r="W38" s="75"/>
      <c r="X38" s="101">
        <f>+Tabulka1233[[#This Row],[Cena celkem ****]]*Tabulka1233[[#This Row],[DPH]]+Tabulka1233[[#This Row],[Cena celkem ****]]</f>
        <v>0</v>
      </c>
    </row>
    <row r="39" spans="1:24" ht="30" customHeight="1">
      <c r="A39" s="61">
        <v>39</v>
      </c>
      <c r="B39" s="59" t="s">
        <v>155</v>
      </c>
      <c r="C39" s="3" t="s">
        <v>117</v>
      </c>
      <c r="D39" s="84" t="s">
        <v>109</v>
      </c>
      <c r="E39" s="13" t="s">
        <v>111</v>
      </c>
      <c r="F39" s="87">
        <v>10</v>
      </c>
      <c r="G39" s="87" t="s">
        <v>1</v>
      </c>
      <c r="H39" s="109">
        <v>0</v>
      </c>
      <c r="I39" s="88">
        <f t="shared" si="0"/>
        <v>0</v>
      </c>
      <c r="J39" s="4" t="s">
        <v>23</v>
      </c>
      <c r="K39" s="90"/>
      <c r="L39" s="133">
        <v>0</v>
      </c>
      <c r="M39" s="134">
        <v>0</v>
      </c>
      <c r="N39" s="92">
        <v>1</v>
      </c>
      <c r="O39" s="94">
        <v>125.71</v>
      </c>
      <c r="P39" s="101">
        <f>+Tabulka1233[[#This Row],[Váha 1 ks zboží v kg (vpište jenom číslo v kg)]]*Tabulka1233[[#This Row],[Cena za MJ bez DPH ***]]</f>
        <v>0</v>
      </c>
      <c r="Q39" s="104">
        <f>+Tabulka1233[[#This Row],[Cena za 1 KS zboží]]*Tabulka1233[[#This Row],[Počet ks v balení / minimální objednávka (vepište jenom číslo)]]</f>
        <v>0</v>
      </c>
      <c r="R39" s="96"/>
      <c r="S39" s="48">
        <f>+Tabulka1233[[#This Row],[Váha 1 ks zboží v kg (vpište jenom číslo v kg)]]-Tabulka1233[[#This Row],[Počet ks v balení / minimální objednávka (vepište jenom číslo)]]</f>
        <v>0</v>
      </c>
      <c r="T39" s="8">
        <f>+Tabulka1233[[#This Row],[Váha 1 ks zboží v kg (vpište jenom číslo v kg)]]-Tabulka1233[[#This Row],[Počet ks v balení / minimální objednávka (vepište jenom číslo)]]</f>
        <v>0</v>
      </c>
      <c r="U39" s="50" t="e">
        <f>+#REF!-#REF!</f>
        <v>#REF!</v>
      </c>
      <c r="V39" s="6">
        <f>ROUND(Tabulka1233[[#This Row],[Cena za 1 KS zboží]],2)</f>
        <v>0</v>
      </c>
      <c r="W39" s="75"/>
      <c r="X39" s="101">
        <f>+Tabulka1233[[#This Row],[Cena celkem ****]]*Tabulka1233[[#This Row],[DPH]]+Tabulka1233[[#This Row],[Cena celkem ****]]</f>
        <v>0</v>
      </c>
    </row>
    <row r="40" spans="1:24" ht="30" customHeight="1">
      <c r="A40" s="61">
        <v>33</v>
      </c>
      <c r="B40" s="60" t="s">
        <v>150</v>
      </c>
      <c r="C40" s="33" t="s">
        <v>98</v>
      </c>
      <c r="D40" s="43" t="s">
        <v>25</v>
      </c>
      <c r="E40" s="44" t="s">
        <v>22</v>
      </c>
      <c r="F40" s="45">
        <v>200</v>
      </c>
      <c r="G40" s="45" t="s">
        <v>1</v>
      </c>
      <c r="H40" s="27">
        <v>0</v>
      </c>
      <c r="I40" s="46">
        <f t="shared" si="0"/>
        <v>0</v>
      </c>
      <c r="J40" s="45" t="s">
        <v>23</v>
      </c>
      <c r="K40" s="47"/>
      <c r="L40" s="133">
        <v>0</v>
      </c>
      <c r="M40" s="134">
        <v>0</v>
      </c>
      <c r="N40" s="55">
        <v>6</v>
      </c>
      <c r="O40" s="53">
        <v>25.64</v>
      </c>
      <c r="P40" s="101">
        <f>+Tabulka1233[[#This Row],[Váha 1 ks zboží v kg (vpište jenom číslo v kg)]]*Tabulka1233[[#This Row],[Cena za MJ bez DPH ***]]</f>
        <v>0</v>
      </c>
      <c r="Q40" s="104">
        <f>+Tabulka1233[[#This Row],[Cena za 1 KS zboží]]*Tabulka1233[[#This Row],[Počet ks v balení / minimální objednávka (vepište jenom číslo)]]</f>
        <v>0</v>
      </c>
      <c r="R40" s="28"/>
      <c r="S40" s="8">
        <f>+Tabulka1233[[#This Row],[Váha 1 ks zboží v kg (vpište jenom číslo v kg)]]-Tabulka1233[[#This Row],[Počet ks v balení / minimální objednávka (vepište jenom číslo)]]</f>
        <v>0</v>
      </c>
      <c r="T40" s="8">
        <f>+Tabulka1233[[#This Row],[Váha 1 ks zboží v kg (vpište jenom číslo v kg)]]-Tabulka1233[[#This Row],[Počet ks v balení / minimální objednávka (vepište jenom číslo)]]</f>
        <v>0</v>
      </c>
      <c r="U40" s="50" t="e">
        <f>+#REF!-#REF!</f>
        <v>#REF!</v>
      </c>
      <c r="V40" s="6">
        <f>ROUND(Tabulka1233[[#This Row],[Cena za 1 KS zboží]],2)</f>
        <v>0</v>
      </c>
      <c r="W40" s="75"/>
      <c r="X40" s="101">
        <f>+Tabulka1233[[#This Row],[Cena celkem ****]]*Tabulka1233[[#This Row],[DPH]]+Tabulka1233[[#This Row],[Cena celkem ****]]</f>
        <v>0</v>
      </c>
    </row>
    <row r="41" spans="1:24" ht="30" customHeight="1" thickBot="1">
      <c r="A41" s="61">
        <v>34</v>
      </c>
      <c r="B41" s="58" t="s">
        <v>151</v>
      </c>
      <c r="C41" s="3" t="s">
        <v>99</v>
      </c>
      <c r="D41" s="43" t="s">
        <v>24</v>
      </c>
      <c r="E41" s="44" t="s">
        <v>21</v>
      </c>
      <c r="F41" s="45">
        <v>200</v>
      </c>
      <c r="G41" s="45" t="s">
        <v>1</v>
      </c>
      <c r="H41" s="109">
        <v>0</v>
      </c>
      <c r="I41" s="46">
        <f t="shared" si="0"/>
        <v>0</v>
      </c>
      <c r="J41" s="45" t="s">
        <v>23</v>
      </c>
      <c r="K41" s="47"/>
      <c r="L41" s="133">
        <v>0</v>
      </c>
      <c r="M41" s="134">
        <v>0</v>
      </c>
      <c r="N41" s="55">
        <v>1</v>
      </c>
      <c r="O41" s="53">
        <v>150.72</v>
      </c>
      <c r="P41" s="101">
        <f>+Tabulka1233[[#This Row],[Váha 1 ks zboží v kg (vpište jenom číslo v kg)]]*Tabulka1233[[#This Row],[Cena za MJ bez DPH ***]]</f>
        <v>0</v>
      </c>
      <c r="Q41" s="104">
        <f>+Tabulka1233[[#This Row],[Cena za 1 KS zboží]]*Tabulka1233[[#This Row],[Počet ks v balení / minimální objednávka (vepište jenom číslo)]]</f>
        <v>0</v>
      </c>
      <c r="R41" s="71"/>
      <c r="S41" s="8">
        <f>+Tabulka1233[[#This Row],[Váha 1 ks zboží v kg (vpište jenom číslo v kg)]]-Tabulka1233[[#This Row],[Počet ks v balení / minimální objednávka (vepište jenom číslo)]]</f>
        <v>0</v>
      </c>
      <c r="T41" s="8">
        <f>+Tabulka1233[[#This Row],[Váha 1 ks zboží v kg (vpište jenom číslo v kg)]]-Tabulka1233[[#This Row],[Počet ks v balení / minimální objednávka (vepište jenom číslo)]]</f>
        <v>0</v>
      </c>
      <c r="U41" s="50" t="e">
        <f>+#REF!-#REF!</f>
        <v>#REF!</v>
      </c>
      <c r="V41" s="6">
        <f>ROUND(Tabulka1233[[#This Row],[Cena za 1 KS zboží]],2)</f>
        <v>0</v>
      </c>
      <c r="W41" s="75"/>
      <c r="X41" s="102">
        <f>+Tabulka1233[[#This Row],[Cena celkem ****]]*Tabulka1233[[#This Row],[DPH]]+Tabulka1233[[#This Row],[Cena celkem ****]]</f>
        <v>0</v>
      </c>
    </row>
    <row r="42" spans="1:24" ht="30" customHeight="1" thickBot="1">
      <c r="A42" s="62">
        <v>35</v>
      </c>
      <c r="B42" s="33" t="s">
        <v>152</v>
      </c>
      <c r="C42" s="68" t="s">
        <v>100</v>
      </c>
      <c r="D42" s="1" t="s">
        <v>72</v>
      </c>
      <c r="E42" s="10" t="s">
        <v>10</v>
      </c>
      <c r="F42" s="4">
        <v>250</v>
      </c>
      <c r="G42" s="4" t="s">
        <v>1</v>
      </c>
      <c r="H42" s="27">
        <v>0</v>
      </c>
      <c r="I42" s="5">
        <f t="shared" si="0"/>
        <v>0</v>
      </c>
      <c r="J42" s="4" t="s">
        <v>23</v>
      </c>
      <c r="K42" s="29"/>
      <c r="L42" s="133">
        <v>0</v>
      </c>
      <c r="M42" s="134">
        <v>0</v>
      </c>
      <c r="N42" s="54">
        <v>1</v>
      </c>
      <c r="O42" s="52">
        <v>74.12</v>
      </c>
      <c r="P42" s="101">
        <f>+Tabulka1233[[#This Row],[Váha 1 ks zboží v kg (vpište jenom číslo v kg)]]*Tabulka1233[[#This Row],[Cena za MJ bez DPH ***]]</f>
        <v>0</v>
      </c>
      <c r="Q42" s="104">
        <f>+Tabulka1233[[#This Row],[Cena za 1 KS zboží]]*Tabulka1233[[#This Row],[Počet ks v balení / minimální objednávka (vepište jenom číslo)]]</f>
        <v>0</v>
      </c>
      <c r="R42" s="28"/>
      <c r="S42" s="4">
        <f>+Tabulka1233[[#This Row],[Váha 1 ks zboží v kg (vpište jenom číslo v kg)]]-Tabulka1233[[#This Row],[Počet ks v balení / minimální objednávka (vepište jenom číslo)]]</f>
        <v>0</v>
      </c>
      <c r="T42" s="4">
        <f>+Tabulka1233[[#This Row],[Váha 1 ks zboží v kg (vpište jenom číslo v kg)]]-Tabulka1233[[#This Row],[Počet ks v balení / minimální objednávka (vepište jenom číslo)]]</f>
        <v>0</v>
      </c>
      <c r="U42" s="100" t="e">
        <f>+#REF!-#REF!</f>
        <v>#REF!</v>
      </c>
      <c r="V42" s="3">
        <f>ROUND(Tabulka1233[[#This Row],[Cena za 1 KS zboží]],2)</f>
        <v>0</v>
      </c>
      <c r="W42" s="75"/>
      <c r="X42" s="101">
        <f>+Tabulka1233[[#This Row],[Cena celkem ****]]*Tabulka1233[[#This Row],[DPH]]+Tabulka1233[[#This Row],[Cena celkem ****]]</f>
        <v>0</v>
      </c>
    </row>
    <row r="43" spans="1:24" ht="30" customHeight="1">
      <c r="A43" s="61">
        <v>36</v>
      </c>
      <c r="B43" s="83" t="s">
        <v>153</v>
      </c>
      <c r="C43" s="33" t="s">
        <v>101</v>
      </c>
      <c r="D43" s="85" t="s">
        <v>73</v>
      </c>
      <c r="E43" s="86" t="s">
        <v>10</v>
      </c>
      <c r="F43" s="76">
        <v>250</v>
      </c>
      <c r="G43" s="76" t="s">
        <v>1</v>
      </c>
      <c r="H43" s="109">
        <v>0</v>
      </c>
      <c r="I43" s="89">
        <f t="shared" si="0"/>
        <v>0</v>
      </c>
      <c r="J43" s="76" t="s">
        <v>23</v>
      </c>
      <c r="K43" s="91"/>
      <c r="L43" s="133">
        <v>0</v>
      </c>
      <c r="M43" s="134">
        <v>0</v>
      </c>
      <c r="N43" s="93">
        <v>1</v>
      </c>
      <c r="O43" s="95">
        <v>77.83</v>
      </c>
      <c r="P43" s="101">
        <f>+Tabulka1233[[#This Row],[Váha 1 ks zboží v kg (vpište jenom číslo v kg)]]*Tabulka1233[[#This Row],[Cena za MJ bez DPH ***]]</f>
        <v>0</v>
      </c>
      <c r="Q43" s="104">
        <f>+Tabulka1233[[#This Row],[Cena za 1 KS zboží]]*Tabulka1233[[#This Row],[Počet ks v balení / minimální objednávka (vepište jenom číslo)]]</f>
        <v>0</v>
      </c>
      <c r="R43" s="97"/>
      <c r="S43" s="8">
        <f>+Tabulka1233[[#This Row],[Váha 1 ks zboží v kg (vpište jenom číslo v kg)]]-Tabulka1233[[#This Row],[Počet ks v balení / minimální objednávka (vepište jenom číslo)]]</f>
        <v>0</v>
      </c>
      <c r="T43" s="8">
        <f>+Tabulka1233[[#This Row],[Váha 1 ks zboží v kg (vpište jenom číslo v kg)]]-Tabulka1233[[#This Row],[Počet ks v balení / minimální objednávka (vepište jenom číslo)]]</f>
        <v>0</v>
      </c>
      <c r="U43" s="50" t="e">
        <f>+#REF!-#REF!</f>
        <v>#REF!</v>
      </c>
      <c r="V43" s="6">
        <f>ROUND(Tabulka1233[[#This Row],[Cena za 1 KS zboží]],2)</f>
        <v>0</v>
      </c>
      <c r="W43" s="75"/>
      <c r="X43" s="103">
        <f>+Tabulka1233[[#This Row],[Cena celkem ****]]*Tabulka1233[[#This Row],[DPH]]+Tabulka1233[[#This Row],[Cena celkem ****]]</f>
        <v>0</v>
      </c>
    </row>
    <row r="44" spans="1:24" ht="30" customHeight="1">
      <c r="A44" s="21"/>
      <c r="B44" s="21"/>
      <c r="C44" s="123"/>
      <c r="D44" s="124"/>
      <c r="E44" s="125"/>
      <c r="F44" s="21"/>
      <c r="G44" s="21"/>
      <c r="H44" s="21"/>
      <c r="I44" s="126">
        <f>SUBTOTAL(109,[Cena celkem ****])</f>
        <v>0</v>
      </c>
      <c r="J44" s="21"/>
      <c r="K44" s="123"/>
      <c r="L44" s="21"/>
      <c r="M44" s="49"/>
      <c r="N44" s="127"/>
      <c r="O44" s="127"/>
      <c r="P44" s="128"/>
      <c r="Q44" s="126"/>
      <c r="R44" s="21"/>
      <c r="S44" s="129"/>
      <c r="T44" s="129"/>
      <c r="U44" s="130"/>
      <c r="V44" s="130"/>
      <c r="W44" s="131"/>
      <c r="X44" s="132">
        <f>SUBTOTAL(109,[Spolu s DPH])</f>
        <v>0</v>
      </c>
    </row>
    <row r="45" ht="30" customHeight="1"/>
  </sheetData>
  <sheetProtection algorithmName="SHA-512" hashValue="lehAvDG75PGJYGyAWkhF5dszcyF5gQon2xmEhwlzSYKHrntXORse555uvXlJ0Rpsbw0g4J24PKNLGmN+UU6xDw==" saltValue="sSHDQ/S00G8P435J7G4z1g==" spinCount="100000" sheet="1" objects="1" scenarios="1"/>
  <conditionalFormatting sqref="S5:T43">
    <cfRule type="cellIs" priority="1" dxfId="55" operator="lessThan">
      <formula>0</formula>
    </cfRule>
    <cfRule type="cellIs" priority="2" dxfId="54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2024-01-30T09:15:45Z</dcterms:modified>
  <cp:category/>
  <cp:version/>
  <cp:contentType/>
  <cp:contentStatus/>
</cp:coreProperties>
</file>