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Výrobky z brambor a kynuté výrobky\"/>
    </mc:Choice>
  </mc:AlternateContent>
  <bookViews>
    <workbookView xWindow="0" yWindow="0" windowWidth="28800" windowHeight="1185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18" i="1"/>
  <c r="O19" i="1"/>
  <c r="O17" i="1"/>
  <c r="O6" i="1" l="1"/>
  <c r="O7" i="1"/>
  <c r="O8" i="1"/>
  <c r="O9" i="1"/>
  <c r="O10" i="1"/>
  <c r="O11" i="1"/>
  <c r="O12" i="1"/>
  <c r="O13" i="1"/>
  <c r="O14" i="1"/>
  <c r="O15" i="1"/>
  <c r="O16" i="1"/>
  <c r="O20" i="1"/>
  <c r="O21" i="1"/>
  <c r="O22" i="1"/>
  <c r="O23" i="1"/>
  <c r="O24" i="1"/>
  <c r="R6" i="1" l="1"/>
  <c r="T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5" i="1"/>
  <c r="T5" i="1" s="1"/>
  <c r="T25" i="1" l="1"/>
  <c r="I35" i="1"/>
  <c r="I32" i="1"/>
  <c r="I29" i="1"/>
  <c r="L25" i="1" l="1"/>
  <c r="K25" i="1"/>
  <c r="J25" i="1"/>
  <c r="H38" i="1" l="1"/>
  <c r="R25" i="1"/>
  <c r="H37" i="1" s="1"/>
</calcChain>
</file>

<file path=xl/sharedStrings.xml><?xml version="1.0" encoding="utf-8"?>
<sst xmlns="http://schemas.openxmlformats.org/spreadsheetml/2006/main" count="211" uniqueCount="111">
  <si>
    <t>Nabídku zaslal:</t>
  </si>
  <si>
    <t>Dne:</t>
  </si>
  <si>
    <t>Požadovaná četnost závozů:</t>
  </si>
  <si>
    <t>PONDĚLÍ + STŘEDA + PÁTEK</t>
  </si>
  <si>
    <t>PČ</t>
  </si>
  <si>
    <t>Sloupec1</t>
  </si>
  <si>
    <t>Specifikace</t>
  </si>
  <si>
    <t>Přesné označení nabízeného produktu (nebo číslo v katalogu dodavatele)</t>
  </si>
  <si>
    <t>Certifikace  Klasa, nebo ekvivalentní certifikace*</t>
  </si>
  <si>
    <t>Certifikace GLOBALG.A.P. nebo ekvivalentní certifikace*</t>
  </si>
  <si>
    <t>MJ</t>
  </si>
  <si>
    <t>Minimální trvanlivost</t>
  </si>
  <si>
    <t>Cena za MJ bez DPH ***</t>
  </si>
  <si>
    <t>DPH</t>
  </si>
  <si>
    <t>BRABMOROVE-SPALIKY-PHA</t>
  </si>
  <si>
    <t>chlazené, vyrobeno z bramborového těsta</t>
  </si>
  <si>
    <t>kg</t>
  </si>
  <si>
    <t>BRAMBOROVE-HALUSKY-PHA</t>
  </si>
  <si>
    <t>Bramborové halušky</t>
  </si>
  <si>
    <t>chlazené, vyrobeno  z bramborového těsta</t>
  </si>
  <si>
    <t>BRAMBOROVE-KNEDLIKY-PLNENE-UZENINOU-PHA</t>
  </si>
  <si>
    <t>BRAMBOROVE-KNEDLIKY-PLNENE-UZENYM-MASEM-PHA</t>
  </si>
  <si>
    <t>BRAMBOROVE-OVALKY-PLNENE-MAKEM-PHA</t>
  </si>
  <si>
    <t>BRAMBOROVY-KNEDLIK-PHA</t>
  </si>
  <si>
    <t>chlazený, balený, krájený</t>
  </si>
  <si>
    <t>BRAMBOROVY-SALAT-S-MAJONEZOU-10KG-PHA</t>
  </si>
  <si>
    <t>Bramborový salát s majonézou 10kg</t>
  </si>
  <si>
    <t>chlazené, balené v kbelíku</t>
  </si>
  <si>
    <t>BRAMBOROVY-SALAT-S-MAJONEZOU-5KG-PHA</t>
  </si>
  <si>
    <t>Bramborový salát s majonézou 5kg</t>
  </si>
  <si>
    <t>BRAMBOROVY-SALAT-S-MAJONEZOU-2KG-PHA</t>
  </si>
  <si>
    <t>Bramborový salát s majonézou 2kg</t>
  </si>
  <si>
    <t>chlazené, balené v sáčku</t>
  </si>
  <si>
    <t>Regenerace v konvektomatu (v páře) při teplotě 100°C po dobu cca 7 – 10 minut. Knedlík z kynutého těsta, vařený v páře.</t>
  </si>
  <si>
    <t>ks</t>
  </si>
  <si>
    <t>KYNUTE-KNEDLIKY-S-JAHODOVOU-NAPLNI-PHA</t>
  </si>
  <si>
    <t>KYNUTE-KNEDLIKY-S-MERUNKOVOU-NAPLNI-PHA</t>
  </si>
  <si>
    <t>KYNUTE-KNEDLIKY-S-BORUVKOVOU-NAPLNI-PHA</t>
  </si>
  <si>
    <t>5 dní</t>
  </si>
  <si>
    <t>ALPSKY-KNEDLIK-S-POVIDLY-PHA</t>
  </si>
  <si>
    <t>MALINOVE-KNEDLICKY-Z-BRAMBOROVEHO-TESTA-PHA</t>
  </si>
  <si>
    <t>BRAMBOROVY-SALAT-ZAKLADNI-10KG-PHA</t>
  </si>
  <si>
    <t>Bramborový salát základní 10kg</t>
  </si>
  <si>
    <t>BRAMBOROVY-SALAT-ZAKLADNI-2KG-PHA</t>
  </si>
  <si>
    <t>Bramborový salát základní 2kg</t>
  </si>
  <si>
    <t>BRAMBOROVY-ZAKLAD-NEOCHUCENY-2KG-PHA</t>
  </si>
  <si>
    <t>Bramborový základ neochucený (na bramborák) 2kg</t>
  </si>
  <si>
    <t>BRAMBOROVY-ZAKLAD-NEOCHUCENY-5KG-PHA</t>
  </si>
  <si>
    <t>Bramborový základ neochucený (na bramborák) 5kg</t>
  </si>
  <si>
    <t>Celkem</t>
  </si>
  <si>
    <t>CESKY-KNEDLIK-KRAJENY-VEGAN-PHA</t>
  </si>
  <si>
    <t>vyplňte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</si>
  <si>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</si>
  <si>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</si>
  <si>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</si>
  <si>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</si>
  <si>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</si>
  <si>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</si>
  <si>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</si>
  <si>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</si>
  <si>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</si>
  <si>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Celkem KČ bez DPH</t>
  </si>
  <si>
    <t>Celkem BODY</t>
  </si>
  <si>
    <t>Všechny certifikace musí být platné a dodavatel  je doloží spolu s nabídkou a k tomu i produktové listy nabízených produktů.</t>
  </si>
  <si>
    <t>Název (váha se může lišit v rozsahu 5%)</t>
  </si>
  <si>
    <t>Specifikace (může se lišit v rozsahu 5%)</t>
  </si>
  <si>
    <t>Alpský knedlík s povidly 300g</t>
  </si>
  <si>
    <t>Certifikace Q CZ, nebo ekvivalentní certifikace*</t>
  </si>
  <si>
    <t xml:space="preserve">* Vpište do sloupce slovo ANO, jestli Vámi nabízený produk má certifikaci Q CZ,  KLASA, nebo certifikaci GLOBALG.A.P., nebo ekvivalentní certifikát </t>
  </si>
  <si>
    <t>Brabmorové špalíky 20g</t>
  </si>
  <si>
    <t>Kynuté knedlíky s jahodovou náplní 60g</t>
  </si>
  <si>
    <t>Kynuté knedlíky s meruňkovou náplní 60g</t>
  </si>
  <si>
    <t>Kynuté knedlíky s borůvkovou náplní 60g</t>
  </si>
  <si>
    <t>Malinové knedličky z bramborového těsta 30g</t>
  </si>
  <si>
    <t>Bramborové knedlíky plněné uzeninou 50g</t>
  </si>
  <si>
    <t>Bramborové knedlíky plnené uzeným masem 50g</t>
  </si>
  <si>
    <t>Bramborový knedlík kalibr 35-38g</t>
  </si>
  <si>
    <t>Bramborové oválky plněné mákem 60g</t>
  </si>
  <si>
    <t>6 dní</t>
  </si>
  <si>
    <t>Měrná jednotka - prodej</t>
  </si>
  <si>
    <t>KNEDLIK-HOUSKOVY-KRAJENY-HK</t>
  </si>
  <si>
    <t>KNEDLIK-HOUSKOVY-KRAJENY-PHA</t>
  </si>
  <si>
    <t>BRABMOROVE-SPALIKY-HK</t>
  </si>
  <si>
    <t>BRAMBOROVE-HALUSKY-HK</t>
  </si>
  <si>
    <t>BRAMBOROVE-KNEDLIKY-PLNENE-UZENINOU-HK</t>
  </si>
  <si>
    <t>BRAMBOROVE-KNEDLIKY-PLNENE-UZENYM-MASEM-HK</t>
  </si>
  <si>
    <t>BRAMBOROVE-OVALKY-PLNENE-MAKEM-HK</t>
  </si>
  <si>
    <t>BRAMBOROVY-KNEDLIK-HK</t>
  </si>
  <si>
    <t>BRAMBOROVY-SALAT-S-MAJONEZOU-10KG-HK</t>
  </si>
  <si>
    <t>BRAMBOROVY-SALAT-S-MAJONEZOU-5KG-HK</t>
  </si>
  <si>
    <t>BRAMBOROVY-SALAT-S-MAJONEZOU-2KG-HK</t>
  </si>
  <si>
    <t>KYNUTE-KNEDLIKY-S-JAHODOVOU-NAPLNI-HK</t>
  </si>
  <si>
    <t>KYNUTE-KNEDLIKY-S-MERUNKOVOU-NAPLNI-HK</t>
  </si>
  <si>
    <t>KYNUTE-KNEDLIKY-S-BORUVKOVOU-NAPLNI-HK</t>
  </si>
  <si>
    <t>CESKY-KNEDLIK-KRAJENY-VEGAN-HK</t>
  </si>
  <si>
    <t>ALPSKY-KNEDLIK-S-POVIDLY-HK</t>
  </si>
  <si>
    <t>MALINOVE-KNEDLICKY-Z-BRAMBOROVEHO-TESTA-HK</t>
  </si>
  <si>
    <t>BRAMBOROVY-SALAT-ZAKLADNI-10KG-HK</t>
  </si>
  <si>
    <t>BRAMBOROVY-SALAT-ZAKLADNI-2KG-HK</t>
  </si>
  <si>
    <t>BRAMBOROVY-ZAKLAD-NEOCHUCENY-2KG-HK</t>
  </si>
  <si>
    <t>BRAMBOROVY-ZAKLAD-NEOCHUCENY-5KG-HK</t>
  </si>
  <si>
    <t>Váha 1 ks (v případě, že se MJ Kg mění na ks)</t>
  </si>
  <si>
    <t>Předpokládané množství</t>
  </si>
  <si>
    <t>Minimální mnžství na objednávce2</t>
  </si>
  <si>
    <t>Cena celkem bez DPH</t>
  </si>
  <si>
    <t>Cena celkem s DPH</t>
  </si>
  <si>
    <t>Cena za 1 ks/kg, dle objednávání</t>
  </si>
  <si>
    <t>údaje určené na prodej prostřednictvím interního eshopu</t>
  </si>
  <si>
    <t>poznámka</t>
  </si>
  <si>
    <r>
      <t xml:space="preserve">Knedlík krájený </t>
    </r>
    <r>
      <rPr>
        <b/>
        <i/>
        <sz val="12"/>
        <rFont val="Calibri"/>
        <family val="2"/>
        <charset val="238"/>
        <scheme val="minor"/>
      </rPr>
      <t>VEGAN 800g</t>
    </r>
  </si>
  <si>
    <t>Knedlík houskový krájený  600g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</si>
</sst>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dní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4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4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/>
    </xf>
    <xf numFmtId="0" fontId="7" fillId="0" borderId="1" xfId="2" applyNumberFormat="1" applyFont="1" applyFill="1" applyBorder="1" applyAlignment="1" applyProtection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9" fontId="0" fillId="3" borderId="17" xfId="0" applyNumberForma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116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0&quot; dní&quot;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color indexed="8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U25" totalsRowCount="1" headerRowDxfId="115" totalsRowDxfId="112" headerRowBorderDxfId="114" tableBorderDxfId="113" totalsRowBorderDxfId="111">
  <autoFilter ref="A4:U24">
    <filterColumn colId="0" hiddenButton="1"/>
    <filterColumn colId="2" hiddenButton="1"/>
    <filterColumn colId="3" hiddenButton="1"/>
    <filterColumn colId="4" hiddenButton="1"/>
    <filterColumn colId="5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5" hiddenButton="1"/>
    <filterColumn colId="16" hiddenButton="1"/>
    <filterColumn colId="17" hiddenButton="1"/>
    <filterColumn colId="18" hiddenButton="1"/>
  </autoFilter>
  <tableColumns count="21">
    <tableColumn id="1" name="PČ" totalsRowLabel="Celkem" dataDxfId="110" totalsRowDxfId="20"/>
    <tableColumn id="18" name="Sloupec2" dataDxfId="109" totalsRowDxfId="19" dataCellStyle="Normální 3"/>
    <tableColumn id="12" name="Sloupec1" dataDxfId="108" totalsRowDxfId="18" dataCellStyle="Normální 3"/>
    <tableColumn id="2" name="Název (váha se může lišit v rozsahu 5%)" dataDxfId="107" totalsRowDxfId="17"/>
    <tableColumn id="3" name="Specifikace (může se lišit v rozsahu 5%)" dataDxfId="106" totalsRowDxfId="16"/>
    <tableColumn id="4" name="Předpokládané množství" dataDxfId="105" totalsRowDxfId="15"/>
    <tableColumn id="17" name="MJ" dataDxfId="104" totalsRowDxfId="14"/>
    <tableColumn id="20" name="Cena za MJ bez DPH ***" dataDxfId="103" totalsRowDxfId="13"/>
    <tableColumn id="5" name="Přesné označení nabízeného produktu (nebo číslo v katalogu dodavatele)" dataDxfId="102" totalsRowDxfId="12"/>
    <tableColumn id="16" name="Certifikace Q CZ, nebo ekvivalentní certifikace*" totalsRowFunction="count" dataDxfId="101" totalsRowDxfId="11"/>
    <tableColumn id="15" name="Certifikace  Klasa, nebo ekvivalentní certifikace*" totalsRowFunction="count" dataDxfId="100" totalsRowDxfId="10"/>
    <tableColumn id="14" name="Certifikace GLOBALG.A.P. nebo ekvivalentní certifikace*" totalsRowFunction="count" dataDxfId="99" totalsRowDxfId="9"/>
    <tableColumn id="6" name="Měrná jednotka - prodej" dataDxfId="98" totalsRowDxfId="8"/>
    <tableColumn id="19" name="Váha 1 ks (v případě, že se MJ Kg mění na ks)" dataDxfId="97" totalsRowDxfId="7"/>
    <tableColumn id="9" name="Cena za 1 ks/kg, dle objednávání" dataDxfId="96" totalsRowDxfId="6">
      <calculatedColumnFormula>+Tabulka128[[#This Row],[Cena za MJ bez DPH ***]]</calculatedColumnFormula>
    </tableColumn>
    <tableColumn id="7" name="Minimální mnžství na objednávce2" dataDxfId="95" totalsRowDxfId="5"/>
    <tableColumn id="8" name="Minimální trvanlivost" dataDxfId="94" totalsRowDxfId="4"/>
    <tableColumn id="10" name="Cena celkem bez DPH" totalsRowFunction="sum" dataDxfId="93" totalsRowDxfId="3">
      <calculatedColumnFormula>+Tabulka128[[#This Row],[Předpokládané množství]]*Tabulka128[[#This Row],[Cena za MJ bez DPH ***]]</calculatedColumnFormula>
    </tableColumn>
    <tableColumn id="11" name="DPH" dataDxfId="92" totalsRowDxfId="2" dataCellStyle="Procenta"/>
    <tableColumn id="21" name="Cena celkem s DPH" totalsRowFunction="sum" dataDxfId="91" totalsRowDxfId="1">
      <calculatedColumnFormula>+Tabulka128[[#This Row],[DPH]]*Tabulka128[[#This Row],[Cena celkem bez DPH]]+Tabulka128[[#This Row],[Cena celkem bez DPH]]</calculatedColumnFormula>
    </tableColumn>
    <tableColumn id="13" name="poznámka" dataDxfId="90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5" displayName="Tabulka5" ref="A27:I29" totalsRowCount="1" headerRowDxfId="89" totalsRowDxfId="86" headerRowBorderDxfId="88" tableBorderDxfId="87" totalsRowBorderDxfId="85">
  <autoFilter ref="A27:I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84" totalsRowDxfId="83"/>
    <tableColumn id="2" name="Certifikace výrobce/dodavatele" dataDxfId="82" totalsRowDxfId="81"/>
    <tableColumn id="3" name="Sloupec1" dataDxfId="80" totalsRowDxfId="79"/>
    <tableColumn id="4" name="Specifikace" dataDxfId="78" totalsRowDxfId="77"/>
    <tableColumn id="5" name="Sloupec2" dataDxfId="76" totalsRowDxfId="75"/>
    <tableColumn id="6" name="Sloupec3" dataDxfId="74" totalsRowDxfId="73"/>
    <tableColumn id="7" name="Sloupec4" dataDxfId="72" totalsRowDxfId="71"/>
    <tableColumn id="8" name="Sloupec5" dataDxfId="70" totalsRowDxfId="69"/>
    <tableColumn id="9" name="Vpište ANO, jestli je výrobce/dodavatel certifikován" totalsRowFunction="custom" dataDxfId="68" totalsRowDxfId="67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57" displayName="Tabulka57" ref="A30:I32" totalsRowCount="1" headerRowDxfId="66" totalsRowDxfId="63" headerRowBorderDxfId="65" tableBorderDxfId="64" totalsRowBorderDxfId="62">
  <autoFilter ref="A30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61" totalsRowDxfId="60"/>
    <tableColumn id="2" name="Certifikace výrobce/dodavatele" dataDxfId="59" totalsRowDxfId="58"/>
    <tableColumn id="3" name="Sloupec1" dataDxfId="57" totalsRowDxfId="56"/>
    <tableColumn id="4" name="Specifikace" dataDxfId="55" totalsRowDxfId="54"/>
    <tableColumn id="5" name="Sloupec2" dataDxfId="53" totalsRowDxfId="52"/>
    <tableColumn id="6" name="Sloupec3" dataDxfId="51" totalsRowDxfId="50"/>
    <tableColumn id="7" name="Sloupec4" dataDxfId="49" totalsRowDxfId="48"/>
    <tableColumn id="8" name="Sloupec5" dataDxfId="47" totalsRowDxfId="46"/>
    <tableColumn id="9" name="Vpište ANO, jestli je výrobce/dodavatel certifikován" totalsRowFunction="custom" dataDxfId="45" totalsRowDxfId="44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58" displayName="Tabulka58" ref="A33:I35" totalsRowCount="1" headerRowDxfId="43" totalsRowDxfId="40" headerRowBorderDxfId="42" tableBorderDxfId="41" totalsRowBorderDxfId="39">
  <autoFilter ref="A33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38" totalsRowDxfId="37"/>
    <tableColumn id="2" name="Certifikace výrobce/dodavatele" dataDxfId="36" totalsRowDxfId="35"/>
    <tableColumn id="3" name="Sloupec1" dataDxfId="34" totalsRowDxfId="33"/>
    <tableColumn id="4" name="Specifikace" dataDxfId="32" totalsRowDxfId="31"/>
    <tableColumn id="5" name="Sloupec2" dataDxfId="30" totalsRowDxfId="29"/>
    <tableColumn id="6" name="Sloupec3" dataDxfId="28" totalsRowDxfId="27"/>
    <tableColumn id="7" name="Sloupec4" dataDxfId="26" totalsRowDxfId="25"/>
    <tableColumn id="8" name="Sloupec5" dataDxfId="24" totalsRowDxfId="23"/>
    <tableColumn id="9" name="Vpište ANO, jestli je výrobce/dodavatel certifikován" totalsRowFunction="custom" dataDxfId="22" totalsRowDxfId="21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zoomScale="64" zoomScaleNormal="64" workbookViewId="0">
      <selection activeCell="N19" sqref="N19"/>
    </sheetView>
  </sheetViews>
  <sheetFormatPr defaultRowHeight="15" x14ac:dyDescent="0.25"/>
  <cols>
    <col min="1" max="1" width="9.140625" style="4" customWidth="1"/>
    <col min="2" max="2" width="57.7109375" style="4" hidden="1" customWidth="1"/>
    <col min="3" max="3" width="51.42578125" style="1" hidden="1" customWidth="1"/>
    <col min="4" max="4" width="50.7109375" style="1" customWidth="1"/>
    <col min="5" max="5" width="51.140625" style="1" customWidth="1"/>
    <col min="6" max="6" width="15.42578125" style="4" customWidth="1"/>
    <col min="7" max="7" width="12" style="1" customWidth="1"/>
    <col min="8" max="8" width="20.5703125" style="1" customWidth="1"/>
    <col min="9" max="9" width="25.42578125" style="4" customWidth="1"/>
    <col min="10" max="10" width="13.5703125" customWidth="1"/>
    <col min="11" max="11" width="12.28515625" customWidth="1"/>
    <col min="12" max="12" width="11.42578125" customWidth="1"/>
    <col min="13" max="13" width="14.42578125" customWidth="1"/>
    <col min="14" max="14" width="13.140625" customWidth="1"/>
    <col min="15" max="15" width="27.42578125" customWidth="1"/>
    <col min="16" max="16" width="16" customWidth="1"/>
    <col min="17" max="17" width="22.42578125" customWidth="1"/>
    <col min="18" max="19" width="15.7109375" customWidth="1"/>
    <col min="20" max="21" width="28.5703125" customWidth="1"/>
  </cols>
  <sheetData>
    <row r="1" spans="1:21" s="1" customFormat="1" ht="35.25" customHeight="1" x14ac:dyDescent="0.25">
      <c r="D1" s="2" t="s">
        <v>0</v>
      </c>
      <c r="E1" s="3" t="s">
        <v>51</v>
      </c>
    </row>
    <row r="2" spans="1:21" ht="31.15" customHeight="1" x14ac:dyDescent="0.25">
      <c r="D2" s="2" t="s">
        <v>1</v>
      </c>
      <c r="E2" s="3" t="s">
        <v>51</v>
      </c>
    </row>
    <row r="3" spans="1:21" ht="31.15" customHeight="1" thickBot="1" x14ac:dyDescent="0.3">
      <c r="D3" s="5" t="s">
        <v>2</v>
      </c>
      <c r="E3" s="6" t="s">
        <v>3</v>
      </c>
      <c r="F3" s="7"/>
      <c r="M3" s="93" t="s">
        <v>107</v>
      </c>
      <c r="N3" s="93"/>
      <c r="O3" s="93"/>
      <c r="P3" s="93"/>
    </row>
    <row r="4" spans="1:21" ht="87" customHeight="1" x14ac:dyDescent="0.25">
      <c r="A4" s="62" t="s">
        <v>4</v>
      </c>
      <c r="B4" s="63" t="s">
        <v>53</v>
      </c>
      <c r="C4" s="63" t="s">
        <v>5</v>
      </c>
      <c r="D4" s="64" t="s">
        <v>64</v>
      </c>
      <c r="E4" s="65" t="s">
        <v>65</v>
      </c>
      <c r="F4" s="65" t="s">
        <v>102</v>
      </c>
      <c r="G4" s="64" t="s">
        <v>10</v>
      </c>
      <c r="H4" s="65" t="s">
        <v>12</v>
      </c>
      <c r="I4" s="65" t="s">
        <v>7</v>
      </c>
      <c r="J4" s="65" t="s">
        <v>67</v>
      </c>
      <c r="K4" s="65" t="s">
        <v>8</v>
      </c>
      <c r="L4" s="65" t="s">
        <v>9</v>
      </c>
      <c r="M4" s="82" t="s">
        <v>79</v>
      </c>
      <c r="N4" s="83" t="s">
        <v>101</v>
      </c>
      <c r="O4" s="83" t="s">
        <v>106</v>
      </c>
      <c r="P4" s="82" t="s">
        <v>103</v>
      </c>
      <c r="Q4" s="65" t="s">
        <v>11</v>
      </c>
      <c r="R4" s="66" t="s">
        <v>104</v>
      </c>
      <c r="S4" s="65" t="s">
        <v>13</v>
      </c>
      <c r="T4" s="80" t="s">
        <v>105</v>
      </c>
      <c r="U4" s="80" t="s">
        <v>108</v>
      </c>
    </row>
    <row r="5" spans="1:21" ht="30" customHeight="1" x14ac:dyDescent="0.25">
      <c r="A5" s="67">
        <v>1</v>
      </c>
      <c r="B5" s="59" t="s">
        <v>82</v>
      </c>
      <c r="C5" s="59" t="s">
        <v>14</v>
      </c>
      <c r="D5" s="9" t="s">
        <v>69</v>
      </c>
      <c r="E5" s="10" t="s">
        <v>15</v>
      </c>
      <c r="F5" s="68">
        <v>10</v>
      </c>
      <c r="G5" s="14" t="s">
        <v>16</v>
      </c>
      <c r="H5" s="16">
        <v>0</v>
      </c>
      <c r="I5" s="11"/>
      <c r="J5" s="13"/>
      <c r="K5" s="13"/>
      <c r="L5" s="13"/>
      <c r="M5" s="12" t="s">
        <v>16</v>
      </c>
      <c r="N5" s="12">
        <v>1</v>
      </c>
      <c r="O5" s="84">
        <f>+Tabulka128[[#This Row],[Váha 1 ks (v případě, že se MJ Kg mění na ks)]]*Tabulka128[[#This Row],[Cena za MJ bez DPH ***]]</f>
        <v>0</v>
      </c>
      <c r="P5" s="12">
        <v>3</v>
      </c>
      <c r="Q5" s="15">
        <v>5</v>
      </c>
      <c r="R5" s="17">
        <f>+Tabulka128[[#This Row],[Předpokládané množství]]*Tabulka128[[#This Row],[Cena za MJ bez DPH ***]]</f>
        <v>0</v>
      </c>
      <c r="S5" s="18">
        <v>0</v>
      </c>
      <c r="T5" s="69">
        <f>+Tabulka128[[#This Row],[DPH]]*Tabulka128[[#This Row],[Cena celkem bez DPH]]+Tabulka128[[#This Row],[Cena celkem bez DPH]]</f>
        <v>0</v>
      </c>
      <c r="U5" s="87"/>
    </row>
    <row r="6" spans="1:21" ht="30" customHeight="1" x14ac:dyDescent="0.25">
      <c r="A6" s="67">
        <v>2</v>
      </c>
      <c r="B6" s="59" t="s">
        <v>83</v>
      </c>
      <c r="C6" s="59" t="s">
        <v>17</v>
      </c>
      <c r="D6" s="9" t="s">
        <v>18</v>
      </c>
      <c r="E6" s="10" t="s">
        <v>19</v>
      </c>
      <c r="F6" s="19">
        <v>20</v>
      </c>
      <c r="G6" s="14" t="s">
        <v>16</v>
      </c>
      <c r="H6" s="16">
        <v>0</v>
      </c>
      <c r="I6" s="11"/>
      <c r="J6" s="13"/>
      <c r="K6" s="13"/>
      <c r="L6" s="13"/>
      <c r="M6" s="12" t="s">
        <v>16</v>
      </c>
      <c r="N6" s="12">
        <v>1</v>
      </c>
      <c r="O6" s="84">
        <f>+Tabulka128[[#This Row],[Cena za MJ bez DPH ***]]</f>
        <v>0</v>
      </c>
      <c r="P6" s="12">
        <v>3</v>
      </c>
      <c r="Q6" s="15">
        <v>5</v>
      </c>
      <c r="R6" s="17">
        <f>+Tabulka128[[#This Row],[Předpokládané množství]]*Tabulka128[[#This Row],[Cena za MJ bez DPH ***]]</f>
        <v>0</v>
      </c>
      <c r="S6" s="18">
        <v>0</v>
      </c>
      <c r="T6" s="69">
        <f>+Tabulka128[[#This Row],[DPH]]*Tabulka128[[#This Row],[Cena celkem bez DPH]]+Tabulka128[[#This Row],[Cena celkem bez DPH]]</f>
        <v>0</v>
      </c>
      <c r="U6" s="87"/>
    </row>
    <row r="7" spans="1:21" ht="30" customHeight="1" x14ac:dyDescent="0.25">
      <c r="A7" s="67">
        <v>3</v>
      </c>
      <c r="B7" s="59" t="s">
        <v>84</v>
      </c>
      <c r="C7" s="59" t="s">
        <v>20</v>
      </c>
      <c r="D7" s="55" t="s">
        <v>74</v>
      </c>
      <c r="E7" s="10" t="s">
        <v>15</v>
      </c>
      <c r="F7" s="19">
        <v>7</v>
      </c>
      <c r="G7" s="14" t="s">
        <v>16</v>
      </c>
      <c r="H7" s="16">
        <v>0</v>
      </c>
      <c r="I7" s="11"/>
      <c r="J7" s="13"/>
      <c r="K7" s="13"/>
      <c r="L7" s="13"/>
      <c r="M7" s="12" t="s">
        <v>16</v>
      </c>
      <c r="N7" s="12">
        <v>1</v>
      </c>
      <c r="O7" s="84">
        <f>+Tabulka128[[#This Row],[Cena za MJ bez DPH ***]]</f>
        <v>0</v>
      </c>
      <c r="P7" s="12">
        <v>3</v>
      </c>
      <c r="Q7" s="15">
        <v>5</v>
      </c>
      <c r="R7" s="17">
        <f>+Tabulka128[[#This Row],[Předpokládané množství]]*Tabulka128[[#This Row],[Cena za MJ bez DPH ***]]</f>
        <v>0</v>
      </c>
      <c r="S7" s="18">
        <v>0</v>
      </c>
      <c r="T7" s="69">
        <f>+Tabulka128[[#This Row],[DPH]]*Tabulka128[[#This Row],[Cena celkem bez DPH]]+Tabulka128[[#This Row],[Cena celkem bez DPH]]</f>
        <v>0</v>
      </c>
      <c r="U7" s="87"/>
    </row>
    <row r="8" spans="1:21" ht="30" customHeight="1" x14ac:dyDescent="0.25">
      <c r="A8" s="67">
        <v>4</v>
      </c>
      <c r="B8" s="59" t="s">
        <v>85</v>
      </c>
      <c r="C8" s="59" t="s">
        <v>21</v>
      </c>
      <c r="D8" s="55" t="s">
        <v>75</v>
      </c>
      <c r="E8" s="10" t="s">
        <v>15</v>
      </c>
      <c r="F8" s="19">
        <v>7</v>
      </c>
      <c r="G8" s="14" t="s">
        <v>16</v>
      </c>
      <c r="H8" s="16">
        <v>0</v>
      </c>
      <c r="I8" s="11"/>
      <c r="J8" s="13"/>
      <c r="K8" s="13"/>
      <c r="L8" s="13"/>
      <c r="M8" s="12" t="s">
        <v>16</v>
      </c>
      <c r="N8" s="12">
        <v>1</v>
      </c>
      <c r="O8" s="84">
        <f>+Tabulka128[[#This Row],[Cena za MJ bez DPH ***]]</f>
        <v>0</v>
      </c>
      <c r="P8" s="12">
        <v>3</v>
      </c>
      <c r="Q8" s="15">
        <v>5</v>
      </c>
      <c r="R8" s="17">
        <f>+Tabulka128[[#This Row],[Předpokládané množství]]*Tabulka128[[#This Row],[Cena za MJ bez DPH ***]]</f>
        <v>0</v>
      </c>
      <c r="S8" s="18">
        <v>0</v>
      </c>
      <c r="T8" s="69">
        <f>+Tabulka128[[#This Row],[DPH]]*Tabulka128[[#This Row],[Cena celkem bez DPH]]+Tabulka128[[#This Row],[Cena celkem bez DPH]]</f>
        <v>0</v>
      </c>
      <c r="U8" s="87"/>
    </row>
    <row r="9" spans="1:21" ht="30" customHeight="1" x14ac:dyDescent="0.25">
      <c r="A9" s="67">
        <v>5</v>
      </c>
      <c r="B9" s="59" t="s">
        <v>86</v>
      </c>
      <c r="C9" s="59" t="s">
        <v>22</v>
      </c>
      <c r="D9" s="55" t="s">
        <v>77</v>
      </c>
      <c r="E9" s="10" t="s">
        <v>15</v>
      </c>
      <c r="F9" s="19">
        <v>7</v>
      </c>
      <c r="G9" s="14" t="s">
        <v>16</v>
      </c>
      <c r="H9" s="16">
        <v>0</v>
      </c>
      <c r="I9" s="11"/>
      <c r="J9" s="13"/>
      <c r="K9" s="13"/>
      <c r="L9" s="13"/>
      <c r="M9" s="12" t="s">
        <v>16</v>
      </c>
      <c r="N9" s="12">
        <v>1</v>
      </c>
      <c r="O9" s="84">
        <f>+Tabulka128[[#This Row],[Cena za MJ bez DPH ***]]</f>
        <v>0</v>
      </c>
      <c r="P9" s="12">
        <v>3</v>
      </c>
      <c r="Q9" s="15">
        <v>5</v>
      </c>
      <c r="R9" s="17">
        <f>+Tabulka128[[#This Row],[Předpokládané množství]]*Tabulka128[[#This Row],[Cena za MJ bez DPH ***]]</f>
        <v>0</v>
      </c>
      <c r="S9" s="18">
        <v>0</v>
      </c>
      <c r="T9" s="69">
        <f>+Tabulka128[[#This Row],[DPH]]*Tabulka128[[#This Row],[Cena celkem bez DPH]]+Tabulka128[[#This Row],[Cena celkem bez DPH]]</f>
        <v>0</v>
      </c>
      <c r="U9" s="87"/>
    </row>
    <row r="10" spans="1:21" ht="30" customHeight="1" x14ac:dyDescent="0.25">
      <c r="A10" s="67">
        <v>6</v>
      </c>
      <c r="B10" s="59" t="s">
        <v>87</v>
      </c>
      <c r="C10" s="59" t="s">
        <v>23</v>
      </c>
      <c r="D10" s="55" t="s">
        <v>76</v>
      </c>
      <c r="E10" s="10" t="s">
        <v>24</v>
      </c>
      <c r="F10" s="19">
        <v>7</v>
      </c>
      <c r="G10" s="14" t="s">
        <v>16</v>
      </c>
      <c r="H10" s="16">
        <v>0</v>
      </c>
      <c r="I10" s="11"/>
      <c r="J10" s="13"/>
      <c r="K10" s="13"/>
      <c r="L10" s="13"/>
      <c r="M10" s="12" t="s">
        <v>16</v>
      </c>
      <c r="N10" s="12">
        <v>1</v>
      </c>
      <c r="O10" s="84">
        <f>+Tabulka128[[#This Row],[Cena za MJ bez DPH ***]]</f>
        <v>0</v>
      </c>
      <c r="P10" s="12">
        <v>3</v>
      </c>
      <c r="Q10" s="15">
        <v>5</v>
      </c>
      <c r="R10" s="17">
        <f>+Tabulka128[[#This Row],[Předpokládané množství]]*Tabulka128[[#This Row],[Cena za MJ bez DPH ***]]</f>
        <v>0</v>
      </c>
      <c r="S10" s="18">
        <v>0</v>
      </c>
      <c r="T10" s="69">
        <f>+Tabulka128[[#This Row],[DPH]]*Tabulka128[[#This Row],[Cena celkem bez DPH]]+Tabulka128[[#This Row],[Cena celkem bez DPH]]</f>
        <v>0</v>
      </c>
      <c r="U10" s="87"/>
    </row>
    <row r="11" spans="1:21" ht="30" customHeight="1" x14ac:dyDescent="0.25">
      <c r="A11" s="67">
        <v>7</v>
      </c>
      <c r="B11" s="59" t="s">
        <v>88</v>
      </c>
      <c r="C11" s="59" t="s">
        <v>25</v>
      </c>
      <c r="D11" s="55" t="s">
        <v>26</v>
      </c>
      <c r="E11" s="10" t="s">
        <v>27</v>
      </c>
      <c r="F11" s="19">
        <v>7</v>
      </c>
      <c r="G11" s="14" t="s">
        <v>16</v>
      </c>
      <c r="H11" s="16">
        <v>0</v>
      </c>
      <c r="I11" s="11"/>
      <c r="J11" s="13"/>
      <c r="K11" s="13"/>
      <c r="L11" s="13"/>
      <c r="M11" s="12" t="s">
        <v>16</v>
      </c>
      <c r="N11" s="12">
        <v>1</v>
      </c>
      <c r="O11" s="84">
        <f>+Tabulka128[[#This Row],[Cena za MJ bez DPH ***]]</f>
        <v>0</v>
      </c>
      <c r="P11" s="12">
        <v>10</v>
      </c>
      <c r="Q11" s="15">
        <v>5</v>
      </c>
      <c r="R11" s="17">
        <f>+Tabulka128[[#This Row],[Předpokládané množství]]*Tabulka128[[#This Row],[Cena za MJ bez DPH ***]]</f>
        <v>0</v>
      </c>
      <c r="S11" s="18">
        <v>0</v>
      </c>
      <c r="T11" s="69">
        <f>+Tabulka128[[#This Row],[DPH]]*Tabulka128[[#This Row],[Cena celkem bez DPH]]+Tabulka128[[#This Row],[Cena celkem bez DPH]]</f>
        <v>0</v>
      </c>
      <c r="U11" s="87"/>
    </row>
    <row r="12" spans="1:21" ht="30" customHeight="1" x14ac:dyDescent="0.25">
      <c r="A12" s="67">
        <v>8</v>
      </c>
      <c r="B12" s="59" t="s">
        <v>89</v>
      </c>
      <c r="C12" s="59" t="s">
        <v>28</v>
      </c>
      <c r="D12" s="55" t="s">
        <v>29</v>
      </c>
      <c r="E12" s="10" t="s">
        <v>27</v>
      </c>
      <c r="F12" s="19">
        <v>7</v>
      </c>
      <c r="G12" s="14" t="s">
        <v>16</v>
      </c>
      <c r="H12" s="16">
        <v>0</v>
      </c>
      <c r="I12" s="11"/>
      <c r="J12" s="13"/>
      <c r="K12" s="13"/>
      <c r="L12" s="13"/>
      <c r="M12" s="12" t="s">
        <v>16</v>
      </c>
      <c r="N12" s="12">
        <v>1</v>
      </c>
      <c r="O12" s="84">
        <f>+Tabulka128[[#This Row],[Cena za MJ bez DPH ***]]</f>
        <v>0</v>
      </c>
      <c r="P12" s="12">
        <v>5</v>
      </c>
      <c r="Q12" s="15">
        <v>5</v>
      </c>
      <c r="R12" s="17">
        <f>+Tabulka128[[#This Row],[Předpokládané množství]]*Tabulka128[[#This Row],[Cena za MJ bez DPH ***]]</f>
        <v>0</v>
      </c>
      <c r="S12" s="18">
        <v>0</v>
      </c>
      <c r="T12" s="69">
        <f>+Tabulka128[[#This Row],[DPH]]*Tabulka128[[#This Row],[Cena celkem bez DPH]]+Tabulka128[[#This Row],[Cena celkem bez DPH]]</f>
        <v>0</v>
      </c>
      <c r="U12" s="87"/>
    </row>
    <row r="13" spans="1:21" ht="30" customHeight="1" x14ac:dyDescent="0.25">
      <c r="A13" s="67">
        <v>9</v>
      </c>
      <c r="B13" s="59" t="s">
        <v>90</v>
      </c>
      <c r="C13" s="59" t="s">
        <v>30</v>
      </c>
      <c r="D13" s="55" t="s">
        <v>31</v>
      </c>
      <c r="E13" s="10" t="s">
        <v>32</v>
      </c>
      <c r="F13" s="19">
        <v>7</v>
      </c>
      <c r="G13" s="14" t="s">
        <v>16</v>
      </c>
      <c r="H13" s="16">
        <v>0</v>
      </c>
      <c r="I13" s="11"/>
      <c r="J13" s="13"/>
      <c r="K13" s="13"/>
      <c r="L13" s="13"/>
      <c r="M13" s="12" t="s">
        <v>16</v>
      </c>
      <c r="N13" s="12">
        <v>1</v>
      </c>
      <c r="O13" s="84">
        <f>+Tabulka128[[#This Row],[Cena za MJ bez DPH ***]]</f>
        <v>0</v>
      </c>
      <c r="P13" s="12">
        <v>2</v>
      </c>
      <c r="Q13" s="15">
        <v>5</v>
      </c>
      <c r="R13" s="17">
        <f>+Tabulka128[[#This Row],[Předpokládané množství]]*Tabulka128[[#This Row],[Cena za MJ bez DPH ***]]</f>
        <v>0</v>
      </c>
      <c r="S13" s="18">
        <v>0</v>
      </c>
      <c r="T13" s="69">
        <f>+Tabulka128[[#This Row],[DPH]]*Tabulka128[[#This Row],[Cena celkem bez DPH]]+Tabulka128[[#This Row],[Cena celkem bez DPH]]</f>
        <v>0</v>
      </c>
      <c r="U13" s="87"/>
    </row>
    <row r="14" spans="1:21" ht="30" customHeight="1" x14ac:dyDescent="0.25">
      <c r="A14" s="67">
        <v>10</v>
      </c>
      <c r="B14" s="57" t="s">
        <v>91</v>
      </c>
      <c r="C14" s="57" t="s">
        <v>35</v>
      </c>
      <c r="D14" s="55" t="s">
        <v>70</v>
      </c>
      <c r="E14" s="20" t="s">
        <v>33</v>
      </c>
      <c r="F14" s="19">
        <v>10</v>
      </c>
      <c r="G14" s="14" t="s">
        <v>16</v>
      </c>
      <c r="H14" s="16">
        <v>0</v>
      </c>
      <c r="I14" s="21"/>
      <c r="J14" s="23"/>
      <c r="K14" s="23"/>
      <c r="L14" s="23"/>
      <c r="M14" s="12" t="s">
        <v>16</v>
      </c>
      <c r="N14" s="12">
        <v>1</v>
      </c>
      <c r="O14" s="84">
        <f>+Tabulka128[[#This Row],[Cena za MJ bez DPH ***]]</f>
        <v>0</v>
      </c>
      <c r="P14" s="22">
        <v>1.2</v>
      </c>
      <c r="Q14" s="25">
        <v>5</v>
      </c>
      <c r="R14" s="17">
        <f>+Tabulka128[[#This Row],[Předpokládané množství]]*Tabulka128[[#This Row],[Cena za MJ bez DPH ***]]</f>
        <v>0</v>
      </c>
      <c r="S14" s="18">
        <v>0</v>
      </c>
      <c r="T14" s="69">
        <f>+Tabulka128[[#This Row],[DPH]]*Tabulka128[[#This Row],[Cena celkem bez DPH]]+Tabulka128[[#This Row],[Cena celkem bez DPH]]</f>
        <v>0</v>
      </c>
      <c r="U14" s="87"/>
    </row>
    <row r="15" spans="1:21" ht="30" customHeight="1" x14ac:dyDescent="0.25">
      <c r="A15" s="67">
        <v>11</v>
      </c>
      <c r="B15" s="57" t="s">
        <v>92</v>
      </c>
      <c r="C15" s="57" t="s">
        <v>36</v>
      </c>
      <c r="D15" s="55" t="s">
        <v>71</v>
      </c>
      <c r="E15" s="20" t="s">
        <v>33</v>
      </c>
      <c r="F15" s="19">
        <v>10</v>
      </c>
      <c r="G15" s="54" t="s">
        <v>16</v>
      </c>
      <c r="H15" s="16">
        <v>0</v>
      </c>
      <c r="I15" s="21"/>
      <c r="J15" s="23"/>
      <c r="K15" s="23"/>
      <c r="L15" s="23"/>
      <c r="M15" s="22" t="s">
        <v>16</v>
      </c>
      <c r="N15" s="22">
        <v>1</v>
      </c>
      <c r="O15" s="84">
        <f>+Tabulka128[[#This Row],[Cena za MJ bez DPH ***]]</f>
        <v>0</v>
      </c>
      <c r="P15" s="22">
        <v>1.2</v>
      </c>
      <c r="Q15" s="25">
        <v>5</v>
      </c>
      <c r="R15" s="17">
        <f>+Tabulka128[[#This Row],[Předpokládané množství]]*Tabulka128[[#This Row],[Cena za MJ bez DPH ***]]</f>
        <v>0</v>
      </c>
      <c r="S15" s="18">
        <v>0</v>
      </c>
      <c r="T15" s="69">
        <f>+Tabulka128[[#This Row],[DPH]]*Tabulka128[[#This Row],[Cena celkem bez DPH]]+Tabulka128[[#This Row],[Cena celkem bez DPH]]</f>
        <v>0</v>
      </c>
      <c r="U15" s="87"/>
    </row>
    <row r="16" spans="1:21" ht="30" customHeight="1" x14ac:dyDescent="0.25">
      <c r="A16" s="67">
        <v>12</v>
      </c>
      <c r="B16" s="57" t="s">
        <v>93</v>
      </c>
      <c r="C16" s="57" t="s">
        <v>37</v>
      </c>
      <c r="D16" s="55" t="s">
        <v>72</v>
      </c>
      <c r="E16" s="20" t="s">
        <v>33</v>
      </c>
      <c r="F16" s="19">
        <v>10</v>
      </c>
      <c r="G16" s="14" t="s">
        <v>16</v>
      </c>
      <c r="H16" s="16">
        <v>0</v>
      </c>
      <c r="I16" s="21"/>
      <c r="J16" s="23"/>
      <c r="K16" s="23"/>
      <c r="L16" s="23"/>
      <c r="M16" s="12" t="s">
        <v>16</v>
      </c>
      <c r="N16" s="12">
        <v>1</v>
      </c>
      <c r="O16" s="84">
        <f>+Tabulka128[[#This Row],[Cena za MJ bez DPH ***]]</f>
        <v>0</v>
      </c>
      <c r="P16" s="22">
        <v>1.2</v>
      </c>
      <c r="Q16" s="25">
        <v>5</v>
      </c>
      <c r="R16" s="17">
        <f>+Tabulka128[[#This Row],[Předpokládané množství]]*Tabulka128[[#This Row],[Cena za MJ bez DPH ***]]</f>
        <v>0</v>
      </c>
      <c r="S16" s="18">
        <v>0</v>
      </c>
      <c r="T16" s="69">
        <f>+Tabulka128[[#This Row],[DPH]]*Tabulka128[[#This Row],[Cena celkem bez DPH]]+Tabulka128[[#This Row],[Cena celkem bez DPH]]</f>
        <v>0</v>
      </c>
      <c r="U16" s="87"/>
    </row>
    <row r="17" spans="1:21" ht="30" customHeight="1" x14ac:dyDescent="0.25">
      <c r="A17" s="67">
        <v>13</v>
      </c>
      <c r="B17" s="60" t="s">
        <v>94</v>
      </c>
      <c r="C17" s="61" t="s">
        <v>50</v>
      </c>
      <c r="D17" s="56" t="s">
        <v>109</v>
      </c>
      <c r="E17" s="20" t="s">
        <v>33</v>
      </c>
      <c r="F17" s="19">
        <v>200</v>
      </c>
      <c r="G17" s="14" t="s">
        <v>16</v>
      </c>
      <c r="H17" s="16">
        <v>0</v>
      </c>
      <c r="I17" s="12"/>
      <c r="J17" s="13"/>
      <c r="K17" s="13"/>
      <c r="L17" s="13"/>
      <c r="M17" s="86" t="s">
        <v>34</v>
      </c>
      <c r="N17" s="86">
        <v>0.8</v>
      </c>
      <c r="O17" s="84">
        <f>+Tabulka128[[#This Row],[Cena za MJ bez DPH ***]]*Tabulka128[[#This Row],[Váha 1 ks (v případě, že se MJ Kg mění na ks)]]</f>
        <v>0</v>
      </c>
      <c r="P17" s="12">
        <v>1</v>
      </c>
      <c r="Q17" s="15" t="s">
        <v>38</v>
      </c>
      <c r="R17" s="17">
        <f>+Tabulka128[[#This Row],[Předpokládané množství]]*Tabulka128[[#This Row],[Cena za MJ bez DPH ***]]</f>
        <v>0</v>
      </c>
      <c r="S17" s="18">
        <v>0</v>
      </c>
      <c r="T17" s="69">
        <f>+Tabulka128[[#This Row],[DPH]]*Tabulka128[[#This Row],[Cena celkem bez DPH]]+Tabulka128[[#This Row],[Cena celkem bez DPH]]</f>
        <v>0</v>
      </c>
      <c r="U17" s="87"/>
    </row>
    <row r="18" spans="1:21" ht="30" customHeight="1" x14ac:dyDescent="0.25">
      <c r="A18" s="67">
        <v>14</v>
      </c>
      <c r="B18" s="60" t="s">
        <v>80</v>
      </c>
      <c r="C18" s="61" t="s">
        <v>81</v>
      </c>
      <c r="D18" s="56" t="s">
        <v>110</v>
      </c>
      <c r="E18" s="20" t="s">
        <v>33</v>
      </c>
      <c r="F18" s="19">
        <v>200</v>
      </c>
      <c r="G18" s="14" t="s">
        <v>16</v>
      </c>
      <c r="H18" s="16">
        <v>0</v>
      </c>
      <c r="I18" s="12"/>
      <c r="J18" s="13"/>
      <c r="K18" s="13"/>
      <c r="L18" s="13"/>
      <c r="M18" s="86" t="s">
        <v>34</v>
      </c>
      <c r="N18" s="86">
        <v>0.6</v>
      </c>
      <c r="O18" s="84">
        <f>+Tabulka128[[#This Row],[Cena za MJ bez DPH ***]]*Tabulka128[[#This Row],[Váha 1 ks (v případě, že se MJ Kg mění na ks)]]</f>
        <v>0</v>
      </c>
      <c r="P18" s="12">
        <v>1</v>
      </c>
      <c r="Q18" s="15" t="s">
        <v>78</v>
      </c>
      <c r="R18" s="17">
        <f>+Tabulka128[[#This Row],[Předpokládané množství]]*Tabulka128[[#This Row],[Cena za MJ bez DPH ***]]</f>
        <v>0</v>
      </c>
      <c r="S18" s="18">
        <v>0</v>
      </c>
      <c r="T18" s="69">
        <f>+Tabulka128[[#This Row],[DPH]]*Tabulka128[[#This Row],[Cena celkem bez DPH]]+Tabulka128[[#This Row],[Cena celkem bez DPH]]</f>
        <v>0</v>
      </c>
      <c r="U18" s="87"/>
    </row>
    <row r="19" spans="1:21" ht="30" customHeight="1" x14ac:dyDescent="0.25">
      <c r="A19" s="67">
        <v>15</v>
      </c>
      <c r="B19" s="57" t="s">
        <v>95</v>
      </c>
      <c r="C19" s="57" t="s">
        <v>39</v>
      </c>
      <c r="D19" s="55" t="s">
        <v>66</v>
      </c>
      <c r="E19" s="20" t="s">
        <v>33</v>
      </c>
      <c r="F19" s="19">
        <v>10</v>
      </c>
      <c r="G19" s="14" t="s">
        <v>16</v>
      </c>
      <c r="H19" s="16">
        <v>0</v>
      </c>
      <c r="I19" s="21"/>
      <c r="J19" s="23"/>
      <c r="K19" s="23"/>
      <c r="L19" s="23"/>
      <c r="M19" s="86" t="s">
        <v>34</v>
      </c>
      <c r="N19" s="86">
        <v>0.3</v>
      </c>
      <c r="O19" s="84">
        <f>+Tabulka128[[#This Row],[Cena za MJ bez DPH ***]]*Tabulka128[[#This Row],[Váha 1 ks (v případě, že se MJ Kg mění na ks)]]</f>
        <v>0</v>
      </c>
      <c r="P19" s="22">
        <v>3</v>
      </c>
      <c r="Q19" s="25">
        <v>5</v>
      </c>
      <c r="R19" s="17">
        <f>+Tabulka128[[#This Row],[Předpokládané množství]]*Tabulka128[[#This Row],[Cena za MJ bez DPH ***]]</f>
        <v>0</v>
      </c>
      <c r="S19" s="18">
        <v>0</v>
      </c>
      <c r="T19" s="69">
        <f>+Tabulka128[[#This Row],[DPH]]*Tabulka128[[#This Row],[Cena celkem bez DPH]]+Tabulka128[[#This Row],[Cena celkem bez DPH]]</f>
        <v>0</v>
      </c>
      <c r="U19" s="87"/>
    </row>
    <row r="20" spans="1:21" ht="30" customHeight="1" x14ac:dyDescent="0.25">
      <c r="A20" s="67">
        <v>16</v>
      </c>
      <c r="B20" s="57" t="s">
        <v>96</v>
      </c>
      <c r="C20" s="57" t="s">
        <v>40</v>
      </c>
      <c r="D20" s="9" t="s">
        <v>73</v>
      </c>
      <c r="E20" s="27" t="s">
        <v>19</v>
      </c>
      <c r="F20" s="19">
        <v>7</v>
      </c>
      <c r="G20" s="24" t="s">
        <v>16</v>
      </c>
      <c r="H20" s="16">
        <v>0</v>
      </c>
      <c r="I20" s="11"/>
      <c r="J20" s="23"/>
      <c r="K20" s="23"/>
      <c r="L20" s="23"/>
      <c r="M20" s="22" t="s">
        <v>16</v>
      </c>
      <c r="N20" s="22">
        <v>1</v>
      </c>
      <c r="O20" s="84">
        <f>+Tabulka128[[#This Row],[Cena za MJ bez DPH ***]]</f>
        <v>0</v>
      </c>
      <c r="P20" s="22">
        <v>3</v>
      </c>
      <c r="Q20" s="25">
        <v>5</v>
      </c>
      <c r="R20" s="17">
        <f>+Tabulka128[[#This Row],[Předpokládané množství]]*Tabulka128[[#This Row],[Cena za MJ bez DPH ***]]</f>
        <v>0</v>
      </c>
      <c r="S20" s="18">
        <v>0</v>
      </c>
      <c r="T20" s="69">
        <f>+Tabulka128[[#This Row],[DPH]]*Tabulka128[[#This Row],[Cena celkem bez DPH]]+Tabulka128[[#This Row],[Cena celkem bez DPH]]</f>
        <v>0</v>
      </c>
      <c r="U20" s="87"/>
    </row>
    <row r="21" spans="1:21" ht="30" customHeight="1" x14ac:dyDescent="0.25">
      <c r="A21" s="67">
        <v>17</v>
      </c>
      <c r="B21" s="59" t="s">
        <v>97</v>
      </c>
      <c r="C21" s="59" t="s">
        <v>41</v>
      </c>
      <c r="D21" s="9" t="s">
        <v>42</v>
      </c>
      <c r="E21" s="10" t="s">
        <v>19</v>
      </c>
      <c r="F21" s="19">
        <v>7</v>
      </c>
      <c r="G21" s="14" t="s">
        <v>16</v>
      </c>
      <c r="H21" s="16">
        <v>0</v>
      </c>
      <c r="I21" s="21"/>
      <c r="J21" s="13"/>
      <c r="K21" s="13"/>
      <c r="L21" s="13"/>
      <c r="M21" s="12" t="s">
        <v>16</v>
      </c>
      <c r="N21" s="12">
        <v>1</v>
      </c>
      <c r="O21" s="84">
        <f>+Tabulka128[[#This Row],[Cena za MJ bez DPH ***]]</f>
        <v>0</v>
      </c>
      <c r="P21" s="12">
        <v>10</v>
      </c>
      <c r="Q21" s="15">
        <v>5</v>
      </c>
      <c r="R21" s="17">
        <f>+Tabulka128[[#This Row],[Předpokládané množství]]*Tabulka128[[#This Row],[Cena za MJ bez DPH ***]]</f>
        <v>0</v>
      </c>
      <c r="S21" s="18">
        <v>0</v>
      </c>
      <c r="T21" s="69">
        <f>+Tabulka128[[#This Row],[DPH]]*Tabulka128[[#This Row],[Cena celkem bez DPH]]+Tabulka128[[#This Row],[Cena celkem bez DPH]]</f>
        <v>0</v>
      </c>
      <c r="U21" s="87"/>
    </row>
    <row r="22" spans="1:21" ht="30" customHeight="1" x14ac:dyDescent="0.25">
      <c r="A22" s="67">
        <v>18</v>
      </c>
      <c r="B22" s="59" t="s">
        <v>98</v>
      </c>
      <c r="C22" s="59" t="s">
        <v>43</v>
      </c>
      <c r="D22" s="9" t="s">
        <v>44</v>
      </c>
      <c r="E22" s="10" t="s">
        <v>15</v>
      </c>
      <c r="F22" s="19">
        <v>7</v>
      </c>
      <c r="G22" s="14" t="s">
        <v>16</v>
      </c>
      <c r="H22" s="16">
        <v>0</v>
      </c>
      <c r="I22" s="11"/>
      <c r="J22" s="13"/>
      <c r="K22" s="13"/>
      <c r="L22" s="13"/>
      <c r="M22" s="12" t="s">
        <v>16</v>
      </c>
      <c r="N22" s="12">
        <v>1</v>
      </c>
      <c r="O22" s="84">
        <f>+Tabulka128[[#This Row],[Cena za MJ bez DPH ***]]</f>
        <v>0</v>
      </c>
      <c r="P22" s="12">
        <v>2</v>
      </c>
      <c r="Q22" s="15">
        <v>5</v>
      </c>
      <c r="R22" s="17">
        <f>+Tabulka128[[#This Row],[Předpokládané množství]]*Tabulka128[[#This Row],[Cena za MJ bez DPH ***]]</f>
        <v>0</v>
      </c>
      <c r="S22" s="18">
        <v>0</v>
      </c>
      <c r="T22" s="69">
        <f>+Tabulka128[[#This Row],[DPH]]*Tabulka128[[#This Row],[Cena celkem bez DPH]]+Tabulka128[[#This Row],[Cena celkem bez DPH]]</f>
        <v>0</v>
      </c>
      <c r="U22" s="87"/>
    </row>
    <row r="23" spans="1:21" ht="30" customHeight="1" x14ac:dyDescent="0.25">
      <c r="A23" s="67">
        <v>19</v>
      </c>
      <c r="B23" s="59" t="s">
        <v>99</v>
      </c>
      <c r="C23" s="59" t="s">
        <v>45</v>
      </c>
      <c r="D23" s="28" t="s">
        <v>46</v>
      </c>
      <c r="E23" s="10" t="s">
        <v>19</v>
      </c>
      <c r="F23" s="19">
        <v>7</v>
      </c>
      <c r="G23" s="14" t="s">
        <v>16</v>
      </c>
      <c r="H23" s="16">
        <v>0</v>
      </c>
      <c r="I23" s="11"/>
      <c r="J23" s="13"/>
      <c r="K23" s="13"/>
      <c r="L23" s="13"/>
      <c r="M23" s="12" t="s">
        <v>16</v>
      </c>
      <c r="N23" s="12">
        <v>1</v>
      </c>
      <c r="O23" s="84">
        <f>+Tabulka128[[#This Row],[Cena za MJ bez DPH ***]]</f>
        <v>0</v>
      </c>
      <c r="P23" s="12">
        <v>2.5</v>
      </c>
      <c r="Q23" s="15">
        <v>5</v>
      </c>
      <c r="R23" s="17">
        <f>+Tabulka128[[#This Row],[Předpokládané množství]]*Tabulka128[[#This Row],[Cena za MJ bez DPH ***]]</f>
        <v>0</v>
      </c>
      <c r="S23" s="18">
        <v>0</v>
      </c>
      <c r="T23" s="69">
        <f>+Tabulka128[[#This Row],[DPH]]*Tabulka128[[#This Row],[Cena celkem bez DPH]]+Tabulka128[[#This Row],[Cena celkem bez DPH]]</f>
        <v>0</v>
      </c>
      <c r="U23" s="87"/>
    </row>
    <row r="24" spans="1:21" ht="30" customHeight="1" x14ac:dyDescent="0.25">
      <c r="A24" s="67">
        <v>20</v>
      </c>
      <c r="B24" s="59" t="s">
        <v>100</v>
      </c>
      <c r="C24" s="59" t="s">
        <v>47</v>
      </c>
      <c r="D24" s="28" t="s">
        <v>48</v>
      </c>
      <c r="E24" s="10" t="s">
        <v>19</v>
      </c>
      <c r="F24" s="19">
        <v>7</v>
      </c>
      <c r="G24" s="14" t="s">
        <v>16</v>
      </c>
      <c r="H24" s="16">
        <v>0</v>
      </c>
      <c r="I24" s="11"/>
      <c r="J24" s="13"/>
      <c r="K24" s="13"/>
      <c r="L24" s="13"/>
      <c r="M24" s="12" t="s">
        <v>16</v>
      </c>
      <c r="N24" s="12">
        <v>1</v>
      </c>
      <c r="O24" s="84">
        <f>+Tabulka128[[#This Row],[Cena za MJ bez DPH ***]]</f>
        <v>0</v>
      </c>
      <c r="P24" s="12">
        <v>5</v>
      </c>
      <c r="Q24" s="15">
        <v>5</v>
      </c>
      <c r="R24" s="17">
        <f>+Tabulka128[[#This Row],[Předpokládané množství]]*Tabulka128[[#This Row],[Cena za MJ bez DPH ***]]</f>
        <v>0</v>
      </c>
      <c r="S24" s="18">
        <v>0</v>
      </c>
      <c r="T24" s="69">
        <f>+Tabulka128[[#This Row],[DPH]]*Tabulka128[[#This Row],[Cena celkem bez DPH]]+Tabulka128[[#This Row],[Cena celkem bez DPH]]</f>
        <v>0</v>
      </c>
      <c r="U24" s="87"/>
    </row>
    <row r="25" spans="1:21" ht="30" customHeight="1" thickBot="1" x14ac:dyDescent="0.3">
      <c r="A25" s="70" t="s">
        <v>49</v>
      </c>
      <c r="B25" s="71"/>
      <c r="C25" s="72"/>
      <c r="D25" s="73"/>
      <c r="E25" s="74"/>
      <c r="F25" s="71"/>
      <c r="G25" s="71"/>
      <c r="H25" s="71"/>
      <c r="I25" s="74"/>
      <c r="J25" s="75">
        <f>SUBTOTAL(103,Tabulka128[Certifikace Q CZ, nebo ekvivalentní certifikace*])</f>
        <v>0</v>
      </c>
      <c r="K25" s="75">
        <f>SUBTOTAL(103,Tabulka128[Certifikace  Klasa, nebo ekvivalentní certifikace*])</f>
        <v>0</v>
      </c>
      <c r="L25" s="76">
        <f>SUBTOTAL(103,Tabulka128[Certifikace GLOBALG.A.P. nebo ekvivalentní certifikace*])</f>
        <v>0</v>
      </c>
      <c r="M25" s="71"/>
      <c r="N25" s="71"/>
      <c r="O25" s="71"/>
      <c r="P25" s="77"/>
      <c r="Q25" s="71"/>
      <c r="R25" s="78">
        <f>SUBTOTAL(109,Tabulka128[Cena celkem bez DPH])</f>
        <v>0</v>
      </c>
      <c r="S25" s="79"/>
      <c r="T25" s="81">
        <f>SUBTOTAL(109,Tabulka128[Cena celkem s DPH])</f>
        <v>0</v>
      </c>
      <c r="U25" s="85"/>
    </row>
    <row r="26" spans="1:21" ht="30" customHeight="1" x14ac:dyDescent="0.25">
      <c r="A26" s="88" t="s">
        <v>68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21" ht="30" customHeight="1" x14ac:dyDescent="0.25">
      <c r="A27" s="30" t="s">
        <v>4</v>
      </c>
      <c r="B27" s="31" t="s">
        <v>52</v>
      </c>
      <c r="C27" s="32" t="s">
        <v>5</v>
      </c>
      <c r="D27" s="33" t="s">
        <v>6</v>
      </c>
      <c r="E27" s="34" t="s">
        <v>53</v>
      </c>
      <c r="F27" s="35" t="s">
        <v>54</v>
      </c>
      <c r="G27" s="35" t="s">
        <v>55</v>
      </c>
      <c r="H27" s="36" t="s">
        <v>56</v>
      </c>
      <c r="I27" s="37" t="s">
        <v>57</v>
      </c>
    </row>
    <row r="28" spans="1:21" ht="30" customHeight="1" x14ac:dyDescent="0.25">
      <c r="A28" s="38">
        <v>1</v>
      </c>
      <c r="B28" s="39" t="s">
        <v>52</v>
      </c>
      <c r="C28" s="40"/>
      <c r="D28" s="41" t="s">
        <v>58</v>
      </c>
      <c r="E28" s="41"/>
      <c r="F28" s="41"/>
      <c r="G28" s="42"/>
      <c r="H28" s="43"/>
      <c r="I28" s="44"/>
    </row>
    <row r="29" spans="1:21" ht="30" customHeight="1" x14ac:dyDescent="0.25">
      <c r="A29" s="45" t="s">
        <v>49</v>
      </c>
      <c r="B29" s="45"/>
      <c r="C29" s="46"/>
      <c r="D29" s="47"/>
      <c r="E29" s="46"/>
      <c r="F29" s="46"/>
      <c r="G29" s="46"/>
      <c r="H29" s="46"/>
      <c r="I29" s="29">
        <f>SUBTOTAL(103,Tabulka5[Vpište ANO, jestli je výrobce/dodavatel certifikován])*20</f>
        <v>0</v>
      </c>
    </row>
    <row r="30" spans="1:21" ht="30" customHeight="1" x14ac:dyDescent="0.25">
      <c r="A30" s="30" t="s">
        <v>4</v>
      </c>
      <c r="B30" s="31" t="s">
        <v>52</v>
      </c>
      <c r="C30" s="32" t="s">
        <v>5</v>
      </c>
      <c r="D30" s="33" t="s">
        <v>6</v>
      </c>
      <c r="E30" s="34" t="s">
        <v>53</v>
      </c>
      <c r="F30" s="35" t="s">
        <v>54</v>
      </c>
      <c r="G30" s="35" t="s">
        <v>55</v>
      </c>
      <c r="H30" s="36" t="s">
        <v>56</v>
      </c>
      <c r="I30" s="37" t="s">
        <v>57</v>
      </c>
    </row>
    <row r="31" spans="1:21" ht="30" customHeight="1" x14ac:dyDescent="0.25">
      <c r="A31" s="38">
        <v>1</v>
      </c>
      <c r="B31" s="39" t="s">
        <v>52</v>
      </c>
      <c r="C31" s="40"/>
      <c r="D31" s="41" t="s">
        <v>59</v>
      </c>
      <c r="E31" s="41"/>
      <c r="F31" s="41"/>
      <c r="G31" s="42"/>
      <c r="H31" s="43"/>
      <c r="I31" s="44"/>
    </row>
    <row r="32" spans="1:21" ht="30" customHeight="1" x14ac:dyDescent="0.25">
      <c r="A32" s="45" t="s">
        <v>49</v>
      </c>
      <c r="B32" s="45"/>
      <c r="C32" s="46"/>
      <c r="D32" s="47"/>
      <c r="E32" s="46"/>
      <c r="F32" s="46"/>
      <c r="G32" s="46"/>
      <c r="H32" s="46"/>
      <c r="I32" s="29">
        <f>SUBTOTAL(103,Tabulka57[Vpište ANO, jestli je výrobce/dodavatel certifikován])*10</f>
        <v>0</v>
      </c>
    </row>
    <row r="33" spans="1:9" ht="30" customHeight="1" x14ac:dyDescent="0.25">
      <c r="A33" s="30" t="s">
        <v>4</v>
      </c>
      <c r="B33" s="31" t="s">
        <v>52</v>
      </c>
      <c r="C33" s="32" t="s">
        <v>5</v>
      </c>
      <c r="D33" s="33" t="s">
        <v>6</v>
      </c>
      <c r="E33" s="34" t="s">
        <v>53</v>
      </c>
      <c r="F33" s="35" t="s">
        <v>54</v>
      </c>
      <c r="G33" s="35" t="s">
        <v>55</v>
      </c>
      <c r="H33" s="36" t="s">
        <v>56</v>
      </c>
      <c r="I33" s="37" t="s">
        <v>57</v>
      </c>
    </row>
    <row r="34" spans="1:9" ht="30" customHeight="1" x14ac:dyDescent="0.25">
      <c r="A34" s="38">
        <v>1</v>
      </c>
      <c r="B34" s="39" t="s">
        <v>52</v>
      </c>
      <c r="C34" s="40"/>
      <c r="D34" s="41" t="s">
        <v>60</v>
      </c>
      <c r="E34" s="41"/>
      <c r="F34" s="41"/>
      <c r="G34" s="42"/>
      <c r="H34" s="43"/>
      <c r="I34" s="44"/>
    </row>
    <row r="35" spans="1:9" ht="30" customHeight="1" x14ac:dyDescent="0.25">
      <c r="A35" s="45" t="s">
        <v>49</v>
      </c>
      <c r="B35" s="45"/>
      <c r="C35" s="46"/>
      <c r="D35" s="47"/>
      <c r="E35" s="46"/>
      <c r="F35" s="46"/>
      <c r="G35" s="46"/>
      <c r="H35" s="46"/>
      <c r="I35" s="29">
        <f>SUBTOTAL(103,Tabulka58[Vpište ANO, jestli je výrobce/dodavatel certifikován])*5</f>
        <v>0</v>
      </c>
    </row>
    <row r="36" spans="1:9" ht="30" customHeight="1" x14ac:dyDescent="0.3">
      <c r="A36" s="53" t="s">
        <v>63</v>
      </c>
      <c r="B36" s="48"/>
      <c r="C36" s="48"/>
      <c r="D36" s="49"/>
      <c r="E36" s="48"/>
      <c r="F36" s="48"/>
      <c r="G36" s="48"/>
      <c r="H36" s="48"/>
      <c r="I36"/>
    </row>
    <row r="37" spans="1:9" ht="30" customHeight="1" x14ac:dyDescent="0.25">
      <c r="A37" s="89" t="s">
        <v>61</v>
      </c>
      <c r="B37" s="89"/>
      <c r="C37" s="89"/>
      <c r="D37" s="89"/>
      <c r="E37" s="89"/>
      <c r="F37" s="89"/>
      <c r="G37" s="89"/>
      <c r="H37" s="50">
        <f>+Tabulka128[[#Totals],[Cena celkem bez DPH]]</f>
        <v>0</v>
      </c>
      <c r="I37" s="51"/>
    </row>
    <row r="38" spans="1:9" ht="30" customHeight="1" x14ac:dyDescent="0.25">
      <c r="A38" s="90" t="s">
        <v>62</v>
      </c>
      <c r="B38" s="91"/>
      <c r="C38" s="91"/>
      <c r="D38" s="91"/>
      <c r="E38" s="91"/>
      <c r="F38" s="91"/>
      <c r="G38" s="92"/>
      <c r="H38" s="52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I38" s="51"/>
    </row>
    <row r="39" spans="1:9" ht="30" customHeight="1" x14ac:dyDescent="0.25"/>
    <row r="40" spans="1:9" ht="30" customHeight="1" x14ac:dyDescent="0.25"/>
    <row r="41" spans="1:9" ht="30" customHeight="1" x14ac:dyDescent="0.25"/>
    <row r="42" spans="1:9" ht="30" customHeight="1" x14ac:dyDescent="0.25"/>
    <row r="43" spans="1:9" ht="30" customHeight="1" x14ac:dyDescent="0.25"/>
    <row r="44" spans="1:9" ht="30" customHeight="1" x14ac:dyDescent="0.25"/>
    <row r="45" spans="1:9" ht="30" customHeight="1" x14ac:dyDescent="0.25"/>
    <row r="46" spans="1:9" ht="30" customHeight="1" x14ac:dyDescent="0.25"/>
    <row r="47" spans="1:9" ht="30" customHeight="1" x14ac:dyDescent="0.25"/>
    <row r="48" spans="1: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22.5" customHeight="1" x14ac:dyDescent="0.25"/>
  </sheetData>
  <sheetProtection algorithmName="SHA-512" hashValue="gxkmGdOjuqDA7fFoikri94Z++vK/bYrci5DZX+Anst9HMzbujeCF6FaWsEUBvxePHljKhUOrnn6D7XStc8whfQ==" saltValue="NkNDPyO1n/Jr8xCfCcDcNQ==" spinCount="100000" sheet="1" objects="1" scenarios="1"/>
  <mergeCells count="4">
    <mergeCell ref="A26:N26"/>
    <mergeCell ref="A37:G37"/>
    <mergeCell ref="A38:G38"/>
    <mergeCell ref="M3:P3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C29"/>
  <sheetViews>
    <sheetView workbookViewId="0">
      <selection activeCell="C10" sqref="C10:C29"/>
    </sheetView>
  </sheetViews>
  <sheetFormatPr defaultRowHeight="15" x14ac:dyDescent="0.25"/>
  <sheetData>
    <row r="10" spans="3:3" x14ac:dyDescent="0.25">
      <c r="C10" s="8" t="s">
        <v>82</v>
      </c>
    </row>
    <row r="11" spans="3:3" x14ac:dyDescent="0.25">
      <c r="C11" s="8" t="s">
        <v>83</v>
      </c>
    </row>
    <row r="12" spans="3:3" x14ac:dyDescent="0.25">
      <c r="C12" s="8" t="s">
        <v>84</v>
      </c>
    </row>
    <row r="13" spans="3:3" x14ac:dyDescent="0.25">
      <c r="C13" s="8" t="s">
        <v>85</v>
      </c>
    </row>
    <row r="14" spans="3:3" x14ac:dyDescent="0.25">
      <c r="C14" s="8" t="s">
        <v>86</v>
      </c>
    </row>
    <row r="15" spans="3:3" x14ac:dyDescent="0.25">
      <c r="C15" s="8" t="s">
        <v>87</v>
      </c>
    </row>
    <row r="16" spans="3:3" x14ac:dyDescent="0.25">
      <c r="C16" s="8" t="s">
        <v>88</v>
      </c>
    </row>
    <row r="17" spans="3:3" x14ac:dyDescent="0.25">
      <c r="C17" s="8" t="s">
        <v>89</v>
      </c>
    </row>
    <row r="18" spans="3:3" x14ac:dyDescent="0.25">
      <c r="C18" s="8" t="s">
        <v>90</v>
      </c>
    </row>
    <row r="19" spans="3:3" x14ac:dyDescent="0.25">
      <c r="C19" s="26" t="s">
        <v>91</v>
      </c>
    </row>
    <row r="20" spans="3:3" x14ac:dyDescent="0.25">
      <c r="C20" s="26" t="s">
        <v>92</v>
      </c>
    </row>
    <row r="21" spans="3:3" x14ac:dyDescent="0.25">
      <c r="C21" s="26" t="s">
        <v>93</v>
      </c>
    </row>
    <row r="22" spans="3:3" x14ac:dyDescent="0.25">
      <c r="C22" s="58" t="s">
        <v>94</v>
      </c>
    </row>
    <row r="23" spans="3:3" x14ac:dyDescent="0.25">
      <c r="C23" s="58" t="s">
        <v>80</v>
      </c>
    </row>
    <row r="24" spans="3:3" x14ac:dyDescent="0.25">
      <c r="C24" s="26" t="s">
        <v>95</v>
      </c>
    </row>
    <row r="25" spans="3:3" x14ac:dyDescent="0.25">
      <c r="C25" s="26" t="s">
        <v>96</v>
      </c>
    </row>
    <row r="26" spans="3:3" x14ac:dyDescent="0.25">
      <c r="C26" s="8" t="s">
        <v>97</v>
      </c>
    </row>
    <row r="27" spans="3:3" x14ac:dyDescent="0.25">
      <c r="C27" s="8" t="s">
        <v>98</v>
      </c>
    </row>
    <row r="28" spans="3:3" x14ac:dyDescent="0.25">
      <c r="C28" s="8" t="s">
        <v>99</v>
      </c>
    </row>
    <row r="29" spans="3:3" x14ac:dyDescent="0.25">
      <c r="C29" s="8" t="s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2024-01-08T10:58:58Z</dcterms:created>
  <dcterms:modified xsi:type="dcterms:W3CDTF">2024-02-13T07:58:05Z</dcterms:modified>
</cp:coreProperties>
</file>