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M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<sst xmlns="http://schemas.openxmlformats.org/spreadsheetml/2006/main" count="349" uniqueCount="204">
  <si>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</si>
  <si>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</si>
  <si>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</si>
  <si>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</si>
  <si>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</si>
  <si>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</si>
  <si>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</si>
  <si>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</si>
  <si>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</si>
  <si>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</si>
  <si>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>Maximální přípustné balení balení</t>
  </si>
  <si>
    <t xml:space="preserve">Množství </t>
  </si>
  <si>
    <t>kg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</si>
  <si>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</si>
  <si>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</si>
  <si>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</si>
  <si>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</si>
  <si>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</si>
  <si>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</si>
  <si>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</si>
  <si>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</si>
  <si>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</si>
  <si>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</si>
  <si>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</si>
  <si>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</si>
  <si>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</si>
  <si>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</si>
  <si>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čištěné, balené, mix ledový, římský, frisée, čekanka</t>
  </si>
  <si>
    <t>Zelí české</t>
  </si>
  <si>
    <t>vařené</t>
  </si>
  <si>
    <t>kbelík</t>
  </si>
  <si>
    <t>kbelík, nebo sáček</t>
  </si>
  <si>
    <t>Zelí kysané moravské</t>
  </si>
  <si>
    <t>Červená řepa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</si>
  <si>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</si>
  <si>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</si>
  <si>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</si>
  <si>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</si>
  <si>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</si>
  <si>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</si>
  <si>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</si>
  <si>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</si>
  <si>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</si>
  <si>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</si>
  <si>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Mrkvev loupaná 2kg</t>
  </si>
  <si>
    <t>Mrkvev loupaná 5kg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</si>
  <si>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</si>
  <si>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</si>
  <si>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</si>
  <si>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</si>
  <si>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</si>
  <si>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</si>
  <si>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</si>
  <si>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</si>
  <si>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</si>
  <si>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</si>
  <si>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</si>
  <si>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</si>
  <si>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</si>
  <si>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</si>
  <si>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</si>
  <si>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</si>
  <si>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</si>
  <si>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</si>
  <si>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</si>
  <si>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</si>
  <si>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</si>
  <si>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</si>
  <si>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</si>
  <si>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</si>
  <si>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</si>
  <si>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</si>
  <si>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</si>
  <si>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</si>
  <si>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MIX-SALATOVYCH-LISTU-S-CEKANKOU-PHA</t>
  </si>
  <si>
    <t>MIX-SALATOVYCH-LISTU-PHA</t>
  </si>
  <si>
    <t>MRKVEV-LOUPANA-2KG-PHA</t>
  </si>
  <si>
    <t>MRKVEV-LOUPANA-5KG-PHA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</si>
  <si>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</si>
  <si>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</si>
  <si>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</si>
  <si>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</si>
  <si>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</si>
  <si>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</si>
  <si>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</si>
  <si>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</si>
  <si>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</si>
  <si>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</si>
  <si>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>vařené, červené</t>
  </si>
  <si>
    <t>DPH</t>
  </si>
  <si>
    <t>Mix salátových listů DOUBLE 2kg (ledový salát, čekanka)</t>
  </si>
  <si>
    <t>Mix salátových listů STANDARD 2kg (ledový a římský salát, frisee, čekanka)</t>
  </si>
  <si>
    <t>4 dny</t>
  </si>
  <si>
    <t>6 dní</t>
  </si>
  <si>
    <t>čištěné, balené, mix ledový salát a čekanka</t>
  </si>
  <si>
    <t>Zelný salát s koprem vak.2kg</t>
  </si>
  <si>
    <t>Zelný salát.s koprem vak.5kg</t>
  </si>
  <si>
    <t>Sloupec1</t>
  </si>
  <si>
    <t>ZELNY-SALAT-KOPR-2KG-PHA</t>
  </si>
  <si>
    <t>ZELNY-SALAT-KOPR-5KG-PHA</t>
  </si>
  <si>
    <t>Mrkvový salát s ananasem 2kg</t>
  </si>
  <si>
    <t>Mrkvový salát s ananasem 5kg</t>
  </si>
  <si>
    <t>vakuovan, chlazený, hmotnost pevné složky min 76%</t>
  </si>
  <si>
    <t>Salát mix vakuovaný 2kg</t>
  </si>
  <si>
    <t>směs prané krouhané zeleniny, bílé zelé, pekingské zelí, ledový salát, mrkev, paprika, červené zelí, sterilovaná kukuřice</t>
  </si>
  <si>
    <t>Salát mix vakuovaný 5kg</t>
  </si>
  <si>
    <t>SALAT-MIX-2KG-PHA</t>
  </si>
  <si>
    <t>SALAT-MIX-5KG-PHA</t>
  </si>
  <si>
    <t>MRKOVY-S-ANANASEM-2KG-PHA</t>
  </si>
  <si>
    <t>MRKOVY-S-ANANASEM-5KG-PHA</t>
  </si>
  <si>
    <t>Přesné označení nabízeného produktu (nebo číslo v katalogu dodavatele)</t>
  </si>
  <si>
    <t>PONDĚLÍ + STŘEDA + PÁTEK</t>
  </si>
  <si>
    <t>Certifikace  Klasa, nebo ekvivalentní certifikace*</t>
  </si>
  <si>
    <t>Certifikace GLOBALG.A.P. nebo ekvivalentní certifikace*</t>
  </si>
  <si>
    <t>Certifikace Q CZ, nebo ekvivalentní certifikace*</t>
  </si>
  <si>
    <t>vyplnit</t>
  </si>
  <si>
    <t xml:space="preserve">* Vpište do sloupce slovo ANO, jestli Vámi nabízený produk má certifikaci KLASA, Q CZ nebo certifikaci GLOBALG.A.P., nebo ekvivalentní certifikát </t>
  </si>
  <si>
    <t>Certifikace výrobce/dodavatele</t>
  </si>
  <si>
    <t>Sloupec2</t>
  </si>
  <si>
    <t>Sloupec3</t>
  </si>
  <si>
    <t>Sloupec4</t>
  </si>
  <si>
    <t>Sloupec5</t>
  </si>
  <si>
    <t>Vpište ANO, jestli je výrobce/dodavatel certifikován</t>
  </si>
  <si>
    <t>Certifikace výrobce BRC</t>
  </si>
  <si>
    <t>Certifikace výrobce IFS</t>
  </si>
  <si>
    <t>Certifikace výrobce FSSC 2022, nebo ISO 2022</t>
  </si>
  <si>
    <t>Všechny certifikace musí být platné a dodavatel  je doloží spolu s nabídkou a k tomu i produktové listy nabízených produktů.</t>
  </si>
  <si>
    <t>Celkem KČ bez DPH</t>
  </si>
  <si>
    <t>Celkem BODY</t>
  </si>
  <si>
    <t>Cena celkem s DPH</t>
  </si>
  <si>
    <t>Minimální počet kg na objednávce</t>
  </si>
  <si>
    <t>BRAMBORY-AMERICKE-HK</t>
  </si>
  <si>
    <t>BRAMBORY-LOUPANE-HK</t>
  </si>
  <si>
    <t>BRAMBORY-VARENE-HK</t>
  </si>
  <si>
    <t>BRAMBORY-VARENE-KOSTKY-HK</t>
  </si>
  <si>
    <t>BRAMBORY-VARENE-PLATKY-HK</t>
  </si>
  <si>
    <t>COLESLAW-2KG-HK</t>
  </si>
  <si>
    <t>COLESLAW-5KG-HK</t>
  </si>
  <si>
    <t>COLESLAW-CERVENY-2KG-HK</t>
  </si>
  <si>
    <t>COLESLAW-CERVENY-5KG-HK</t>
  </si>
  <si>
    <t>ZELI-CESKE-HK</t>
  </si>
  <si>
    <t>ZELI-KYSANE-10KG-HK</t>
  </si>
  <si>
    <t>ZELI-KYSANE-5KG-HK</t>
  </si>
  <si>
    <t>ZELI-KYSANE-MORAVSKE-HK</t>
  </si>
  <si>
    <t>ZELNY-SALAT-S-MRKVI-2KG-HK</t>
  </si>
  <si>
    <t>ZELNY-SALAT-S-MRKVI-5KG-HK</t>
  </si>
  <si>
    <t>ZELNY-SALAT-S-OKURKOU-2KG-HK</t>
  </si>
  <si>
    <t>ZELNY-SALAT-S-OKURKOU-5KG-HK</t>
  </si>
  <si>
    <t>ZELNY-SALAT-S-RAJCATY-2KG-HK</t>
  </si>
  <si>
    <t>ZELNY-SALAT-S-RAJCATY-5KG-HK</t>
  </si>
  <si>
    <t>CIBULE-LOUPANA-2KG-HK</t>
  </si>
  <si>
    <t>CIBULE-LOUPANA-5KG-HK</t>
  </si>
  <si>
    <t>CERVENE-ZELI-S-KRENEM-2KG-HK</t>
  </si>
  <si>
    <t>CERVENE-ZELI-S-KRENEM-5KG-HK</t>
  </si>
  <si>
    <t>MIX-SALATOVYCH-LISTU-S-CEKANKOU-HK</t>
  </si>
  <si>
    <t>MIX-SALATOVYCH-LISTU-HK</t>
  </si>
  <si>
    <t>SALAT-MIX-2KG-HK</t>
  </si>
  <si>
    <t>SALAT-MIX-5KG-HK</t>
  </si>
  <si>
    <t>MRKVEV-LOUPANA-2KG-HK</t>
  </si>
  <si>
    <t>MRKVEV-LOUPANA-5KG-HK</t>
  </si>
  <si>
    <t>MRKOVY-S-ANANASEM-2KG-HK</t>
  </si>
  <si>
    <t>MRKOVY-S-ANANASEM-5KG-HK</t>
  </si>
  <si>
    <t>CELER-LOUPANY-2KG-HK</t>
  </si>
  <si>
    <t>CELER-LOUPANY-NUDLE-HK</t>
  </si>
  <si>
    <t>CELEROVY-SALAT-S-JABLKY-HK</t>
  </si>
  <si>
    <t>CIBULE-KRAJENA-KOSTKY-HK</t>
  </si>
  <si>
    <t>CIBULE-KRAJENA-PLATKY-HK</t>
  </si>
  <si>
    <t>CERVENA-REPA-HK</t>
  </si>
  <si>
    <t>CESNEK-LOUPANY-HK</t>
  </si>
  <si>
    <t>ZELNY-SALAT-KOPR-2KG-HK</t>
  </si>
  <si>
    <t>ZELNY-SALAT-KOPR-5KG-HK</t>
  </si>
  <si>
    <t>Kod HK</t>
  </si>
  <si>
    <t>Kod PHA</t>
  </si>
  <si>
    <t>Tsasiky s jogurtem 5kg</t>
  </si>
  <si>
    <t>Tsasiky s jogurtem 1kg</t>
  </si>
  <si>
    <t>Název (hmostnost se může lišit v rozsahu 5%)</t>
  </si>
  <si>
    <t>chlazený</t>
  </si>
  <si>
    <t>TSASIKY-S-JOGURTEM-5KG-PHA</t>
  </si>
  <si>
    <t>TSASIKY-S-JOGURTEM-1KG-PHA</t>
  </si>
  <si>
    <t>TSASIKY-S-JOGURTEM-5KG-HK</t>
  </si>
  <si>
    <t>TSASIKY-S-JOGURTEM-1KG-HK</t>
  </si>
  <si>
    <t>BRAMBORY-LOUPANE-BESKYD-HK</t>
  </si>
  <si>
    <t> REFIT jablko,pomer.,mrkev,zázvor 6x200ml folie </t>
  </si>
  <si>
    <t> REFIT jablko,máta 6x200ml folie </t>
  </si>
  <si>
    <t> REFIT jablko,grep,pomeranč 6x200ml folie </t>
  </si>
  <si>
    <t> REFIT jablko,mrkev 6x200ml folie </t>
  </si>
  <si>
    <t> REFIT jablko, červ.řepa,mrkev 6x200ml folie </t>
  </si>
  <si>
    <t> REFIT-JABLKO-POMER-MRKEV-ZAZVOR-6X200ML-FOLIE-PHA</t>
  </si>
  <si>
    <t>REFIT-JABLKO-MATA-6X200ML-FOLIE-PHA</t>
  </si>
  <si>
    <t>REFIT-JABLKO-GREP-POMERANC-6X200ML-FOLIE-PHA</t>
  </si>
  <si>
    <t>REFIT-JABLKO-MRKEV-6X200ML-FOLIE-PHA</t>
  </si>
  <si>
    <t>REFIT-JABLKO-CERV-REPA-MRKEV-6X200ML-FOLIE-PHA</t>
  </si>
  <si>
    <t> REFIT-JABLKO-POMER-MRKEV-ZAZVOR-6X200ML-FOLIE-HK</t>
  </si>
  <si>
    <t>REFIT-JABLKO-MATA-6X200ML-FOLIE-HK</t>
  </si>
  <si>
    <t>REFIT-JABLKO-GREP-POMERANC-6X200ML-FOLIE-HK</t>
  </si>
  <si>
    <t>REFIT-JABLKO-MRKEV-6X200ML-FOLIE-HK</t>
  </si>
  <si>
    <t>REFIT-JABLKO--CERV-REPA-MRKEV-6X200ML-FOLIE-HK</t>
  </si>
  <si>
    <t>Ovocno - zeleninová dřeňová šťáva. Šťáva je ošetřena technologií vysokého tlaku, min 60% jablko, min 20% pomeranč</t>
  </si>
  <si>
    <t>Ovocno - zeleninová dřeňová šťáva. Šťáva je ošetřena technologií vysokého tlaku, Jablko min99%, máta 1%</t>
  </si>
  <si>
    <t>Ovocno - zeleninová dřeňová šťáva. Šťáva je ošetřena technologií vysokého tlaku, grep min 25%, pomeranč min 25%</t>
  </si>
  <si>
    <t>Ovocno - zeleninová dřeňová šťáva. Šťáva je ošetřena technologií vysokého tlaku, Jablko min 65%</t>
  </si>
  <si>
    <t>Ovocno - zeleninová dřeňová šťáva. Šťáva je ošetřena technologií vysokého tlaku,  jablko min 70%,  mrkev min 15%</t>
  </si>
  <si>
    <t>ks</t>
  </si>
  <si>
    <t>3 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</si>
</sst>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 tint="-0.049979999661445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left" vertical="center"/>
      <protection/>
    </xf>
    <xf numFmtId="0" fontId="0" fillId="0" borderId="10" xfId="0" applyBorder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9" fontId="0" fillId="3" borderId="5" xfId="2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left" vertical="center"/>
    </xf>
    <xf numFmtId="0" fontId="0" fillId="6" borderId="7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8" fillId="0" borderId="5" xfId="21" applyFont="1" applyBorder="1" applyAlignment="1">
      <alignment vertical="center"/>
      <protection/>
    </xf>
    <xf numFmtId="0" fontId="0" fillId="0" borderId="5" xfId="21" applyFont="1" applyBorder="1" applyAlignment="1">
      <alignment horizontal="left" vertical="center"/>
      <protection/>
    </xf>
    <xf numFmtId="0" fontId="10" fillId="2" borderId="7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104"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color indexed="8"/>
      </font>
      <numFmt numFmtId="179" formatCode="General"/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/>
        <right/>
        <top style="thin"/>
        <bottom style="thin"/>
      </border>
    </dxf>
    <dxf>
      <protection hidden="1" locked="0"/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protection hidden="1" locked="0"/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protection hidden="1" locked="0"/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R52" totalsRowCount="1" headerRowDxfId="103" totalsRowDxfId="100" tableBorderDxfId="101" headerRowBorderDxfId="102" totalsRowBorderDxfId="99">
  <autoFilter ref="A4:R51"/>
  <tableColumns count="18">
    <tableColumn id="1" name="PČ" dataDxfId="59" totalsRowLabel="Celkem" totalsRowDxfId="41"/>
    <tableColumn id="18" name="Kod HK" dataDxfId="58" totalsRowDxfId="40"/>
    <tableColumn id="12" name="Kod PHA" dataDxfId="57" totalsRowDxfId="39"/>
    <tableColumn id="2" name="Název (hmostnost se může lišit v rozsahu 5%)" dataDxfId="44" totalsRowDxfId="38"/>
    <tableColumn id="3" name="Specifikace" dataDxfId="42" totalsRowDxfId="37"/>
    <tableColumn id="4" name="Maximální přípustné balení balení" dataDxfId="43" totalsRowDxfId="36"/>
    <tableColumn id="5" name="Přesné označení nabízeného produktu (nebo číslo v katalogu dodavatele)" dataDxfId="56" totalsRowDxfId="35"/>
    <tableColumn id="13" name="Minimální počet kg na objednávce" dataDxfId="55" totalsRowDxfId="34"/>
    <tableColumn id="16" name="Certifikace Q CZ, nebo ekvivalentní certifikace*" dataDxfId="54" totalsRowFunction="count" totalsRowDxfId="33"/>
    <tableColumn id="15" name="Certifikace  Klasa, nebo ekvivalentní certifikace*" dataDxfId="53" totalsRowFunction="count" totalsRowDxfId="32"/>
    <tableColumn id="14" name="Certifikace GLOBALG.A.P. nebo ekvivalentní certifikace*" dataDxfId="52" totalsRowFunction="count" totalsRowDxfId="31"/>
    <tableColumn id="6" name="MJ" dataDxfId="51" totalsRowDxfId="30"/>
    <tableColumn id="7" name="Množství " dataDxfId="50" totalsRowDxfId="29"/>
    <tableColumn id="8" name="Minimální trvanlivost" dataDxfId="49" totalsRowDxfId="28"/>
    <tableColumn id="9" name="Cena za MJ bez DPH ***" dataDxfId="48" totalsRowDxfId="27"/>
    <tableColumn id="10" name="Cena celkem ****" dataDxfId="47" totalsRowFunction="sum" totalsRowDxfId="26">
      <calculatedColumnFormula>M5*O5</calculatedColumnFormula>
    </tableColumn>
    <tableColumn id="11" name="DPH" dataDxfId="46" totalsRowDxfId="25"/>
    <tableColumn id="17" name="Cena celkem s DPH" dataDxfId="45" totalsRowFunction="sum" totalsRowDxfId="24">
      <calculatedColumnFormula>+Tabulka128[[#This Row],[DPH]]*Tabulka128[[#This Row],[Cena celkem ****]]+Tabulka128[[#This Row],[Cena celkem ****]]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ulka5" displayName="Tabulka5" ref="D54:K56" totalsRowCount="1" headerRowDxfId="98" totalsRowDxfId="95" tableBorderDxfId="96" headerRowBorderDxfId="97" totalsRowBorderDxfId="94">
  <autoFilter ref="D54:K55"/>
  <tableColumns count="8">
    <tableColumn id="2" name="Certifikace výrobce/dodavatele" dataDxfId="93" totalsRowDxfId="23"/>
    <tableColumn id="3" name="Sloupec1" dataDxfId="92" totalsRowDxfId="22"/>
    <tableColumn id="4" name="Specifikace" dataDxfId="91" totalsRowDxfId="21"/>
    <tableColumn id="5" name="Sloupec2" dataDxfId="90" totalsRowDxfId="20"/>
    <tableColumn id="6" name="Sloupec3" dataDxfId="89" totalsRowDxfId="19"/>
    <tableColumn id="7" name="Sloupec4" dataDxfId="88" totalsRowDxfId="18"/>
    <tableColumn id="8" name="Sloupec5" dataDxfId="87" totalsRowDxfId="17"/>
    <tableColumn id="9" name="Vpište ANO, jestli je výrobce/dodavatel certifikován" dataDxfId="86" totalsRowFunction="custom" totalsRowDxfId="16">
      <totalsRowFormula>SUBTOTAL(103,Tabulka5[Vpište ANO, jestli je výrobce/dodavatel certifikován])*20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57" displayName="Tabulka57" ref="D57:K59" totalsRowCount="1" headerRowDxfId="85" totalsRowDxfId="82" tableBorderDxfId="83" headerRowBorderDxfId="84" totalsRowBorderDxfId="81">
  <autoFilter ref="D57:K58"/>
  <tableColumns count="8">
    <tableColumn id="2" name="Certifikace výrobce/dodavatele" dataDxfId="80" totalsRowDxfId="15"/>
    <tableColumn id="3" name="Sloupec1" dataDxfId="79" totalsRowDxfId="14"/>
    <tableColumn id="4" name="Specifikace" dataDxfId="78" totalsRowDxfId="13"/>
    <tableColumn id="5" name="Sloupec2" dataDxfId="77" totalsRowDxfId="12"/>
    <tableColumn id="6" name="Sloupec3" dataDxfId="76" totalsRowDxfId="11"/>
    <tableColumn id="7" name="Sloupec4" dataDxfId="75" totalsRowDxfId="10"/>
    <tableColumn id="8" name="Sloupec5" dataDxfId="74" totalsRowDxfId="9"/>
    <tableColumn id="9" name="Vpište ANO, jestli je výrobce/dodavatel certifikován" dataDxfId="73" totalsRowFunction="custom" totalsRowDxfId="8">
      <totalsRowFormula>SUBTOTAL(103,Tabulka57[Vpište ANO, jestli je výrobce/dodavatel certifikován])*10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ka58" displayName="Tabulka58" ref="D60:K62" totalsRowCount="1" headerRowDxfId="72" totalsRowDxfId="69" tableBorderDxfId="70" headerRowBorderDxfId="71" totalsRowBorderDxfId="68">
  <autoFilter ref="D60:K61"/>
  <tableColumns count="8">
    <tableColumn id="2" name="Certifikace výrobce/dodavatele" dataDxfId="67" totalsRowDxfId="7"/>
    <tableColumn id="3" name="Sloupec1" dataDxfId="66" totalsRowDxfId="6"/>
    <tableColumn id="4" name="Specifikace" dataDxfId="65" totalsRowDxfId="5"/>
    <tableColumn id="5" name="Sloupec2" dataDxfId="64" totalsRowDxfId="4"/>
    <tableColumn id="6" name="Sloupec3" dataDxfId="63" totalsRowDxfId="3"/>
    <tableColumn id="7" name="Sloupec4" dataDxfId="62" totalsRowDxfId="2"/>
    <tableColumn id="8" name="Sloupec5" dataDxfId="61" totalsRowDxfId="1"/>
    <tableColumn id="9" name="Vpište ANO, jestli je výrobce/dodavatel certifikován" dataDxfId="60" totalsRowFunction="custom" totalsRowDxfId="0">
      <totalsRowFormula>SUBTOTAL(103,Tabulka58[Vpište ANO, jestli je výrobce/dodavatel certifikován])*5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showGridLines="0" tabSelected="1" zoomScale="60" zoomScaleNormal="60" workbookViewId="0" topLeftCell="A38">
      <selection activeCell="Q62" sqref="Q62"/>
    </sheetView>
  </sheetViews>
  <sheetFormatPr defaultColWidth="9.140625" defaultRowHeight="15"/>
  <cols>
    <col min="1" max="1" width="12.28125" style="1" customWidth="1"/>
    <col min="2" max="2" width="58.57421875" style="1" hidden="1" customWidth="1"/>
    <col min="3" max="3" width="36.421875" style="2" hidden="1" customWidth="1"/>
    <col min="4" max="4" width="71.57421875" style="2" customWidth="1"/>
    <col min="5" max="5" width="69.00390625" style="2" customWidth="1"/>
    <col min="6" max="6" width="27.28125" style="1" customWidth="1"/>
    <col min="7" max="7" width="41.28125" style="2" customWidth="1"/>
    <col min="8" max="8" width="15.57421875" style="2" customWidth="1"/>
    <col min="9" max="9" width="15.57421875" style="1" customWidth="1"/>
    <col min="10" max="10" width="15.57421875" style="0" customWidth="1"/>
    <col min="11" max="11" width="14.57421875" style="0" customWidth="1"/>
    <col min="12" max="12" width="19.7109375" style="0" customWidth="1"/>
    <col min="13" max="13" width="16.421875" style="0" customWidth="1"/>
    <col min="14" max="14" width="16.7109375" style="0" customWidth="1"/>
    <col min="15" max="15" width="18.7109375" style="0" customWidth="1"/>
    <col min="16" max="16" width="15.8515625" style="0" customWidth="1"/>
    <col min="17" max="17" width="17.421875" style="0" customWidth="1"/>
    <col min="18" max="18" width="28.140625" style="0" customWidth="1"/>
  </cols>
  <sheetData>
    <row r="1" spans="4:5" s="2" customFormat="1" ht="35.25" customHeight="1">
      <c r="D1" s="32" t="s">
        <v>4</v>
      </c>
      <c r="E1" s="35" t="s">
        <v>115</v>
      </c>
    </row>
    <row r="2" spans="4:5" ht="31.15" customHeight="1">
      <c r="D2" s="32" t="s">
        <v>5</v>
      </c>
      <c r="E2" s="35" t="s">
        <v>115</v>
      </c>
    </row>
    <row r="3" spans="4:6" ht="31.15" customHeight="1">
      <c r="D3" s="33" t="s">
        <v>6</v>
      </c>
      <c r="E3" s="34" t="s">
        <v>111</v>
      </c>
      <c r="F3" s="25"/>
    </row>
    <row r="4" spans="1:18" ht="66" customHeight="1">
      <c r="A4" s="3" t="s">
        <v>7</v>
      </c>
      <c r="B4" s="3" t="s">
        <v>171</v>
      </c>
      <c r="C4" s="3" t="s">
        <v>172</v>
      </c>
      <c r="D4" s="4" t="s">
        <v>175</v>
      </c>
      <c r="E4" s="37" t="s">
        <v>0</v>
      </c>
      <c r="F4" s="5" t="s">
        <v>10</v>
      </c>
      <c r="G4" s="5" t="s">
        <v>110</v>
      </c>
      <c r="H4" s="5" t="s">
        <v>130</v>
      </c>
      <c r="I4" s="5" t="s">
        <v>114</v>
      </c>
      <c r="J4" s="5" t="s">
        <v>112</v>
      </c>
      <c r="K4" s="5" t="s">
        <v>113</v>
      </c>
      <c r="L4" s="4" t="s">
        <v>1</v>
      </c>
      <c r="M4" s="6" t="s">
        <v>11</v>
      </c>
      <c r="N4" s="5" t="s">
        <v>2</v>
      </c>
      <c r="O4" s="5" t="s">
        <v>8</v>
      </c>
      <c r="P4" s="7" t="s">
        <v>9</v>
      </c>
      <c r="Q4" s="12" t="s">
        <v>89</v>
      </c>
      <c r="R4" s="60" t="s">
        <v>129</v>
      </c>
    </row>
    <row r="5" spans="1:18" ht="30" customHeight="1">
      <c r="A5" s="36">
        <v>1</v>
      </c>
      <c r="B5" s="62" t="s">
        <v>131</v>
      </c>
      <c r="C5" s="63" t="s">
        <v>54</v>
      </c>
      <c r="D5" s="14" t="s">
        <v>13</v>
      </c>
      <c r="E5" s="87" t="s">
        <v>14</v>
      </c>
      <c r="F5" s="16">
        <v>5</v>
      </c>
      <c r="G5" s="29"/>
      <c r="H5" s="29"/>
      <c r="I5" s="39"/>
      <c r="J5" s="39"/>
      <c r="K5" s="39"/>
      <c r="L5" s="16" t="s">
        <v>12</v>
      </c>
      <c r="M5" s="17">
        <v>200</v>
      </c>
      <c r="N5" s="18">
        <v>5</v>
      </c>
      <c r="O5" s="84">
        <v>0</v>
      </c>
      <c r="P5" s="19">
        <f aca="true" t="shared" si="0" ref="P5:P23">M5*O5</f>
        <v>0</v>
      </c>
      <c r="Q5" s="31">
        <v>0</v>
      </c>
      <c r="R5" s="19">
        <f>+Tabulka128[[#This Row],[DPH]]*Tabulka128[[#This Row],[Cena celkem ****]]+Tabulka128[[#This Row],[Cena celkem ****]]</f>
        <v>0</v>
      </c>
    </row>
    <row r="6" spans="1:18" ht="30" customHeight="1">
      <c r="A6" s="36">
        <v>2</v>
      </c>
      <c r="B6" s="62" t="s">
        <v>181</v>
      </c>
      <c r="C6" s="63" t="s">
        <v>55</v>
      </c>
      <c r="D6" s="14" t="s">
        <v>15</v>
      </c>
      <c r="E6" s="87" t="s">
        <v>14</v>
      </c>
      <c r="F6" s="16">
        <v>10</v>
      </c>
      <c r="G6" s="68"/>
      <c r="H6" s="29"/>
      <c r="I6" s="39"/>
      <c r="J6" s="39"/>
      <c r="K6" s="39"/>
      <c r="L6" s="16" t="s">
        <v>12</v>
      </c>
      <c r="M6" s="17">
        <v>40</v>
      </c>
      <c r="N6" s="18">
        <v>3</v>
      </c>
      <c r="O6" s="84">
        <v>0</v>
      </c>
      <c r="P6" s="19">
        <f t="shared" si="0"/>
        <v>0</v>
      </c>
      <c r="Q6" s="31">
        <v>0</v>
      </c>
      <c r="R6" s="19">
        <f>+Tabulka128[[#This Row],[DPH]]*Tabulka128[[#This Row],[Cena celkem ****]]+Tabulka128[[#This Row],[Cena celkem ****]]</f>
        <v>0</v>
      </c>
    </row>
    <row r="7" spans="1:18" ht="30" customHeight="1">
      <c r="A7" s="36">
        <v>3</v>
      </c>
      <c r="B7" s="62" t="s">
        <v>133</v>
      </c>
      <c r="C7" s="63" t="s">
        <v>56</v>
      </c>
      <c r="D7" s="14" t="s">
        <v>16</v>
      </c>
      <c r="E7" s="88" t="s">
        <v>14</v>
      </c>
      <c r="F7" s="16">
        <v>5</v>
      </c>
      <c r="G7" s="69"/>
      <c r="H7" s="29"/>
      <c r="I7" s="39"/>
      <c r="J7" s="39"/>
      <c r="K7" s="39"/>
      <c r="L7" s="16" t="s">
        <v>12</v>
      </c>
      <c r="M7" s="17">
        <v>1400</v>
      </c>
      <c r="N7" s="18">
        <v>3</v>
      </c>
      <c r="O7" s="84">
        <v>0</v>
      </c>
      <c r="P7" s="19">
        <f t="shared" si="0"/>
        <v>0</v>
      </c>
      <c r="Q7" s="31">
        <v>0</v>
      </c>
      <c r="R7" s="19">
        <f>+Tabulka128[[#This Row],[DPH]]*Tabulka128[[#This Row],[Cena celkem ****]]+Tabulka128[[#This Row],[Cena celkem ****]]</f>
        <v>0</v>
      </c>
    </row>
    <row r="8" spans="1:18" ht="30" customHeight="1">
      <c r="A8" s="36">
        <v>4</v>
      </c>
      <c r="B8" s="62" t="s">
        <v>134</v>
      </c>
      <c r="C8" s="63" t="s">
        <v>57</v>
      </c>
      <c r="D8" s="14" t="s">
        <v>17</v>
      </c>
      <c r="E8" s="87" t="s">
        <v>14</v>
      </c>
      <c r="F8" s="16">
        <v>5</v>
      </c>
      <c r="G8" s="29"/>
      <c r="H8" s="29"/>
      <c r="I8" s="39"/>
      <c r="J8" s="39"/>
      <c r="K8" s="39"/>
      <c r="L8" s="16" t="s">
        <v>12</v>
      </c>
      <c r="M8" s="17">
        <v>40</v>
      </c>
      <c r="N8" s="18">
        <v>5</v>
      </c>
      <c r="O8" s="84">
        <v>0</v>
      </c>
      <c r="P8" s="19">
        <f t="shared" si="0"/>
        <v>0</v>
      </c>
      <c r="Q8" s="31">
        <v>0</v>
      </c>
      <c r="R8" s="19">
        <f>+Tabulka128[[#This Row],[DPH]]*Tabulka128[[#This Row],[Cena celkem ****]]+Tabulka128[[#This Row],[Cena celkem ****]]</f>
        <v>0</v>
      </c>
    </row>
    <row r="9" spans="1:18" ht="30" customHeight="1">
      <c r="A9" s="36">
        <v>5</v>
      </c>
      <c r="B9" s="62" t="s">
        <v>135</v>
      </c>
      <c r="C9" s="64" t="s">
        <v>58</v>
      </c>
      <c r="D9" s="14" t="s">
        <v>18</v>
      </c>
      <c r="E9" s="87" t="s">
        <v>14</v>
      </c>
      <c r="F9" s="16">
        <v>5</v>
      </c>
      <c r="G9" s="29"/>
      <c r="H9" s="29"/>
      <c r="I9" s="39"/>
      <c r="J9" s="39"/>
      <c r="K9" s="39"/>
      <c r="L9" s="16" t="s">
        <v>12</v>
      </c>
      <c r="M9" s="17">
        <v>40</v>
      </c>
      <c r="N9" s="18">
        <v>5</v>
      </c>
      <c r="O9" s="84">
        <v>0</v>
      </c>
      <c r="P9" s="19">
        <f t="shared" si="0"/>
        <v>0</v>
      </c>
      <c r="Q9" s="31">
        <v>0</v>
      </c>
      <c r="R9" s="19">
        <f>+Tabulka128[[#This Row],[DPH]]*Tabulka128[[#This Row],[Cena celkem ****]]+Tabulka128[[#This Row],[Cena celkem ****]]</f>
        <v>0</v>
      </c>
    </row>
    <row r="10" spans="1:18" ht="30" customHeight="1">
      <c r="A10" s="36">
        <v>6</v>
      </c>
      <c r="B10" s="62" t="s">
        <v>136</v>
      </c>
      <c r="C10" s="63" t="s">
        <v>66</v>
      </c>
      <c r="D10" s="14" t="s">
        <v>38</v>
      </c>
      <c r="E10" s="87" t="s">
        <v>19</v>
      </c>
      <c r="F10" s="16">
        <v>5</v>
      </c>
      <c r="G10" s="29"/>
      <c r="H10" s="29"/>
      <c r="I10" s="39"/>
      <c r="J10" s="39"/>
      <c r="K10" s="39"/>
      <c r="L10" s="16" t="s">
        <v>12</v>
      </c>
      <c r="M10" s="17">
        <v>40</v>
      </c>
      <c r="N10" s="18">
        <v>5</v>
      </c>
      <c r="O10" s="84">
        <v>0</v>
      </c>
      <c r="P10" s="19">
        <f t="shared" si="0"/>
        <v>0</v>
      </c>
      <c r="Q10" s="31">
        <v>0</v>
      </c>
      <c r="R10" s="19">
        <f>+Tabulka128[[#This Row],[DPH]]*Tabulka128[[#This Row],[Cena celkem ****]]+Tabulka128[[#This Row],[Cena celkem ****]]</f>
        <v>0</v>
      </c>
    </row>
    <row r="11" spans="1:18" ht="30" customHeight="1">
      <c r="A11" s="36">
        <v>7</v>
      </c>
      <c r="B11" s="62" t="s">
        <v>137</v>
      </c>
      <c r="C11" s="63" t="s">
        <v>67</v>
      </c>
      <c r="D11" s="14" t="s">
        <v>39</v>
      </c>
      <c r="E11" s="87" t="s">
        <v>19</v>
      </c>
      <c r="F11" s="16">
        <v>5</v>
      </c>
      <c r="G11" s="29"/>
      <c r="H11" s="29"/>
      <c r="I11" s="39"/>
      <c r="J11" s="39"/>
      <c r="K11" s="39"/>
      <c r="L11" s="16" t="s">
        <v>12</v>
      </c>
      <c r="M11" s="17">
        <v>40</v>
      </c>
      <c r="N11" s="18">
        <v>5</v>
      </c>
      <c r="O11" s="84">
        <v>0</v>
      </c>
      <c r="P11" s="19">
        <f t="shared" si="0"/>
        <v>0</v>
      </c>
      <c r="Q11" s="31">
        <v>0</v>
      </c>
      <c r="R11" s="19">
        <f>+Tabulka128[[#This Row],[DPH]]*Tabulka128[[#This Row],[Cena celkem ****]]+Tabulka128[[#This Row],[Cena celkem ****]]</f>
        <v>0</v>
      </c>
    </row>
    <row r="12" spans="1:18" ht="30" customHeight="1">
      <c r="A12" s="36">
        <v>8</v>
      </c>
      <c r="B12" s="62" t="s">
        <v>138</v>
      </c>
      <c r="C12" s="63" t="s">
        <v>68</v>
      </c>
      <c r="D12" s="14" t="s">
        <v>40</v>
      </c>
      <c r="E12" s="87" t="s">
        <v>19</v>
      </c>
      <c r="F12" s="16">
        <v>2</v>
      </c>
      <c r="G12" s="29"/>
      <c r="H12" s="29"/>
      <c r="I12" s="39"/>
      <c r="J12" s="39"/>
      <c r="K12" s="39"/>
      <c r="L12" s="16" t="s">
        <v>12</v>
      </c>
      <c r="M12" s="17">
        <v>10</v>
      </c>
      <c r="N12" s="18">
        <v>5</v>
      </c>
      <c r="O12" s="84">
        <v>0</v>
      </c>
      <c r="P12" s="19">
        <f t="shared" si="0"/>
        <v>0</v>
      </c>
      <c r="Q12" s="31">
        <v>0</v>
      </c>
      <c r="R12" s="19">
        <f>+Tabulka128[[#This Row],[DPH]]*Tabulka128[[#This Row],[Cena celkem ****]]+Tabulka128[[#This Row],[Cena celkem ****]]</f>
        <v>0</v>
      </c>
    </row>
    <row r="13" spans="1:18" ht="30" customHeight="1">
      <c r="A13" s="36">
        <v>9</v>
      </c>
      <c r="B13" s="62" t="s">
        <v>139</v>
      </c>
      <c r="C13" s="63" t="s">
        <v>69</v>
      </c>
      <c r="D13" s="14" t="s">
        <v>41</v>
      </c>
      <c r="E13" s="87" t="s">
        <v>19</v>
      </c>
      <c r="F13" s="16">
        <v>5</v>
      </c>
      <c r="G13" s="29"/>
      <c r="H13" s="29"/>
      <c r="I13" s="39"/>
      <c r="J13" s="39"/>
      <c r="K13" s="39"/>
      <c r="L13" s="16" t="s">
        <v>12</v>
      </c>
      <c r="M13" s="17">
        <v>10</v>
      </c>
      <c r="N13" s="18">
        <v>5</v>
      </c>
      <c r="O13" s="84">
        <v>0</v>
      </c>
      <c r="P13" s="19">
        <f t="shared" si="0"/>
        <v>0</v>
      </c>
      <c r="Q13" s="31">
        <v>0</v>
      </c>
      <c r="R13" s="19">
        <f>+Tabulka128[[#This Row],[DPH]]*Tabulka128[[#This Row],[Cena celkem ****]]+Tabulka128[[#This Row],[Cena celkem ****]]</f>
        <v>0</v>
      </c>
    </row>
    <row r="14" spans="1:18" ht="30" customHeight="1">
      <c r="A14" s="36">
        <v>10</v>
      </c>
      <c r="B14" s="62" t="s">
        <v>140</v>
      </c>
      <c r="C14" s="63" t="s">
        <v>78</v>
      </c>
      <c r="D14" s="14" t="s">
        <v>28</v>
      </c>
      <c r="E14" s="87" t="s">
        <v>88</v>
      </c>
      <c r="F14" s="16">
        <v>5</v>
      </c>
      <c r="G14" s="29"/>
      <c r="H14" s="29"/>
      <c r="I14" s="39"/>
      <c r="J14" s="39"/>
      <c r="K14" s="39"/>
      <c r="L14" s="16" t="s">
        <v>12</v>
      </c>
      <c r="M14" s="76">
        <v>10</v>
      </c>
      <c r="N14" s="18">
        <v>5</v>
      </c>
      <c r="O14" s="84">
        <v>0</v>
      </c>
      <c r="P14" s="19">
        <f t="shared" si="0"/>
        <v>0</v>
      </c>
      <c r="Q14" s="31">
        <v>0</v>
      </c>
      <c r="R14" s="19">
        <f>+Tabulka128[[#This Row],[DPH]]*Tabulka128[[#This Row],[Cena celkem ****]]+Tabulka128[[#This Row],[Cena celkem ****]]</f>
        <v>0</v>
      </c>
    </row>
    <row r="15" spans="1:18" ht="30" customHeight="1">
      <c r="A15" s="36">
        <v>11</v>
      </c>
      <c r="B15" s="62" t="s">
        <v>141</v>
      </c>
      <c r="C15" s="63" t="s">
        <v>79</v>
      </c>
      <c r="D15" s="14" t="s">
        <v>46</v>
      </c>
      <c r="E15" s="87" t="s">
        <v>30</v>
      </c>
      <c r="F15" s="16">
        <v>15</v>
      </c>
      <c r="G15" s="29"/>
      <c r="H15" s="29"/>
      <c r="I15" s="39"/>
      <c r="J15" s="39"/>
      <c r="K15" s="39"/>
      <c r="L15" s="16" t="s">
        <v>12</v>
      </c>
      <c r="M15" s="76">
        <v>10</v>
      </c>
      <c r="N15" s="18">
        <v>5</v>
      </c>
      <c r="O15" s="84">
        <v>0</v>
      </c>
      <c r="P15" s="19">
        <f t="shared" si="0"/>
        <v>0</v>
      </c>
      <c r="Q15" s="31">
        <v>0</v>
      </c>
      <c r="R15" s="19">
        <f>+Tabulka128[[#This Row],[DPH]]*Tabulka128[[#This Row],[Cena celkem ****]]+Tabulka128[[#This Row],[Cena celkem ****]]</f>
        <v>0</v>
      </c>
    </row>
    <row r="16" spans="1:18" ht="30" customHeight="1">
      <c r="A16" s="36">
        <v>12</v>
      </c>
      <c r="B16" s="62" t="s">
        <v>142</v>
      </c>
      <c r="C16" s="63" t="s">
        <v>80</v>
      </c>
      <c r="D16" s="14" t="s">
        <v>47</v>
      </c>
      <c r="E16" s="87" t="s">
        <v>31</v>
      </c>
      <c r="F16" s="16">
        <v>5</v>
      </c>
      <c r="G16" s="29"/>
      <c r="H16" s="29"/>
      <c r="I16" s="39"/>
      <c r="J16" s="39"/>
      <c r="K16" s="39"/>
      <c r="L16" s="16" t="s">
        <v>12</v>
      </c>
      <c r="M16" s="76">
        <v>10</v>
      </c>
      <c r="N16" s="18">
        <v>5</v>
      </c>
      <c r="O16" s="84">
        <v>0</v>
      </c>
      <c r="P16" s="19">
        <f t="shared" si="0"/>
        <v>0</v>
      </c>
      <c r="Q16" s="31">
        <v>0</v>
      </c>
      <c r="R16" s="19">
        <f>+Tabulka128[[#This Row],[DPH]]*Tabulka128[[#This Row],[Cena celkem ****]]+Tabulka128[[#This Row],[Cena celkem ****]]</f>
        <v>0</v>
      </c>
    </row>
    <row r="17" spans="1:18" ht="30" customHeight="1">
      <c r="A17" s="36">
        <v>13</v>
      </c>
      <c r="B17" s="62" t="s">
        <v>143</v>
      </c>
      <c r="C17" s="63" t="s">
        <v>81</v>
      </c>
      <c r="D17" s="14" t="s">
        <v>32</v>
      </c>
      <c r="E17" s="87" t="s">
        <v>29</v>
      </c>
      <c r="F17" s="16">
        <v>5</v>
      </c>
      <c r="G17" s="29"/>
      <c r="H17" s="29"/>
      <c r="I17" s="39"/>
      <c r="J17" s="39"/>
      <c r="K17" s="39"/>
      <c r="L17" s="16" t="s">
        <v>12</v>
      </c>
      <c r="M17" s="76">
        <v>10</v>
      </c>
      <c r="N17" s="18">
        <v>5</v>
      </c>
      <c r="O17" s="84">
        <v>0</v>
      </c>
      <c r="P17" s="19">
        <f t="shared" si="0"/>
        <v>0</v>
      </c>
      <c r="Q17" s="31">
        <v>0</v>
      </c>
      <c r="R17" s="19">
        <f>+Tabulka128[[#This Row],[DPH]]*Tabulka128[[#This Row],[Cena celkem ****]]+Tabulka128[[#This Row],[Cena celkem ****]]</f>
        <v>0</v>
      </c>
    </row>
    <row r="18" spans="1:18" ht="30" customHeight="1">
      <c r="A18" s="36">
        <v>14</v>
      </c>
      <c r="B18" s="62" t="s">
        <v>144</v>
      </c>
      <c r="C18" s="63" t="s">
        <v>82</v>
      </c>
      <c r="D18" s="14" t="s">
        <v>48</v>
      </c>
      <c r="E18" s="87" t="s">
        <v>19</v>
      </c>
      <c r="F18" s="16">
        <v>5</v>
      </c>
      <c r="G18" s="29"/>
      <c r="H18" s="29"/>
      <c r="I18" s="39"/>
      <c r="J18" s="39"/>
      <c r="K18" s="39"/>
      <c r="L18" s="16" t="s">
        <v>12</v>
      </c>
      <c r="M18" s="76">
        <v>10</v>
      </c>
      <c r="N18" s="18">
        <v>5</v>
      </c>
      <c r="O18" s="84">
        <v>0</v>
      </c>
      <c r="P18" s="19">
        <f t="shared" si="0"/>
        <v>0</v>
      </c>
      <c r="Q18" s="31">
        <v>0</v>
      </c>
      <c r="R18" s="19">
        <f>+Tabulka128[[#This Row],[DPH]]*Tabulka128[[#This Row],[Cena celkem ****]]+Tabulka128[[#This Row],[Cena celkem ****]]</f>
        <v>0</v>
      </c>
    </row>
    <row r="19" spans="1:18" ht="30" customHeight="1">
      <c r="A19" s="36">
        <v>15</v>
      </c>
      <c r="B19" s="62" t="s">
        <v>145</v>
      </c>
      <c r="C19" s="63" t="s">
        <v>83</v>
      </c>
      <c r="D19" s="14" t="s">
        <v>49</v>
      </c>
      <c r="E19" s="87" t="s">
        <v>19</v>
      </c>
      <c r="F19" s="16">
        <v>5</v>
      </c>
      <c r="G19" s="29"/>
      <c r="H19" s="29"/>
      <c r="I19" s="39"/>
      <c r="J19" s="39"/>
      <c r="K19" s="39"/>
      <c r="L19" s="16" t="s">
        <v>12</v>
      </c>
      <c r="M19" s="76">
        <v>10</v>
      </c>
      <c r="N19" s="18">
        <v>5</v>
      </c>
      <c r="O19" s="84">
        <v>0</v>
      </c>
      <c r="P19" s="19">
        <f t="shared" si="0"/>
        <v>0</v>
      </c>
      <c r="Q19" s="31">
        <v>0</v>
      </c>
      <c r="R19" s="19">
        <f>+Tabulka128[[#This Row],[DPH]]*Tabulka128[[#This Row],[Cena celkem ****]]+Tabulka128[[#This Row],[Cena celkem ****]]</f>
        <v>0</v>
      </c>
    </row>
    <row r="20" spans="1:20" ht="30" customHeight="1">
      <c r="A20" s="36">
        <v>16</v>
      </c>
      <c r="B20" s="62" t="s">
        <v>146</v>
      </c>
      <c r="C20" s="63" t="s">
        <v>84</v>
      </c>
      <c r="D20" s="14" t="s">
        <v>50</v>
      </c>
      <c r="E20" s="87" t="s">
        <v>19</v>
      </c>
      <c r="F20" s="16">
        <v>2</v>
      </c>
      <c r="G20" s="29"/>
      <c r="H20" s="29"/>
      <c r="I20" s="39"/>
      <c r="J20" s="39"/>
      <c r="K20" s="39"/>
      <c r="L20" s="16" t="s">
        <v>12</v>
      </c>
      <c r="M20" s="76">
        <v>10</v>
      </c>
      <c r="N20" s="18">
        <v>5</v>
      </c>
      <c r="O20" s="84">
        <v>0</v>
      </c>
      <c r="P20" s="19">
        <f t="shared" si="0"/>
        <v>0</v>
      </c>
      <c r="Q20" s="31">
        <v>0</v>
      </c>
      <c r="R20" s="19">
        <f>+Tabulka128[[#This Row],[DPH]]*Tabulka128[[#This Row],[Cena celkem ****]]+Tabulka128[[#This Row],[Cena celkem ****]]</f>
        <v>0</v>
      </c>
      <c r="T20" s="59"/>
    </row>
    <row r="21" spans="1:18" ht="30" customHeight="1">
      <c r="A21" s="36">
        <v>17</v>
      </c>
      <c r="B21" s="62" t="s">
        <v>147</v>
      </c>
      <c r="C21" s="63" t="s">
        <v>85</v>
      </c>
      <c r="D21" s="14" t="s">
        <v>51</v>
      </c>
      <c r="E21" s="87" t="s">
        <v>19</v>
      </c>
      <c r="F21" s="16">
        <v>5</v>
      </c>
      <c r="G21" s="29"/>
      <c r="H21" s="29"/>
      <c r="I21" s="39"/>
      <c r="J21" s="39"/>
      <c r="K21" s="39"/>
      <c r="L21" s="16" t="s">
        <v>12</v>
      </c>
      <c r="M21" s="76">
        <v>10</v>
      </c>
      <c r="N21" s="18">
        <v>5</v>
      </c>
      <c r="O21" s="84">
        <v>0</v>
      </c>
      <c r="P21" s="19">
        <f t="shared" si="0"/>
        <v>0</v>
      </c>
      <c r="Q21" s="31">
        <v>0</v>
      </c>
      <c r="R21" s="19">
        <f>+Tabulka128[[#This Row],[DPH]]*Tabulka128[[#This Row],[Cena celkem ****]]+Tabulka128[[#This Row],[Cena celkem ****]]</f>
        <v>0</v>
      </c>
    </row>
    <row r="22" spans="1:18" ht="30" customHeight="1">
      <c r="A22" s="36">
        <v>18</v>
      </c>
      <c r="B22" s="62" t="s">
        <v>148</v>
      </c>
      <c r="C22" s="63" t="s">
        <v>86</v>
      </c>
      <c r="D22" s="14" t="s">
        <v>52</v>
      </c>
      <c r="E22" s="87" t="s">
        <v>19</v>
      </c>
      <c r="F22" s="16">
        <v>2</v>
      </c>
      <c r="G22" s="29"/>
      <c r="H22" s="29"/>
      <c r="I22" s="39"/>
      <c r="J22" s="39"/>
      <c r="K22" s="39"/>
      <c r="L22" s="16" t="s">
        <v>12</v>
      </c>
      <c r="M22" s="76">
        <v>10</v>
      </c>
      <c r="N22" s="18">
        <v>5</v>
      </c>
      <c r="O22" s="84">
        <v>0</v>
      </c>
      <c r="P22" s="19">
        <f t="shared" si="0"/>
        <v>0</v>
      </c>
      <c r="Q22" s="31">
        <v>0</v>
      </c>
      <c r="R22" s="19">
        <f>+Tabulka128[[#This Row],[DPH]]*Tabulka128[[#This Row],[Cena celkem ****]]+Tabulka128[[#This Row],[Cena celkem ****]]</f>
        <v>0</v>
      </c>
    </row>
    <row r="23" spans="1:18" ht="30" customHeight="1">
      <c r="A23" s="36">
        <v>19</v>
      </c>
      <c r="B23" s="62" t="s">
        <v>149</v>
      </c>
      <c r="C23" s="63" t="s">
        <v>87</v>
      </c>
      <c r="D23" s="14" t="s">
        <v>53</v>
      </c>
      <c r="E23" s="87" t="s">
        <v>19</v>
      </c>
      <c r="F23" s="16">
        <v>5</v>
      </c>
      <c r="G23" s="30"/>
      <c r="H23" s="30"/>
      <c r="I23" s="40"/>
      <c r="J23" s="40"/>
      <c r="K23" s="40"/>
      <c r="L23" s="20" t="s">
        <v>12</v>
      </c>
      <c r="M23" s="76">
        <v>10</v>
      </c>
      <c r="N23" s="21">
        <v>5</v>
      </c>
      <c r="O23" s="84">
        <v>0</v>
      </c>
      <c r="P23" s="22">
        <f t="shared" si="0"/>
        <v>0</v>
      </c>
      <c r="Q23" s="31">
        <v>0</v>
      </c>
      <c r="R23" s="19">
        <f>+Tabulka128[[#This Row],[DPH]]*Tabulka128[[#This Row],[Cena celkem ****]]+Tabulka128[[#This Row],[Cena celkem ****]]</f>
        <v>0</v>
      </c>
    </row>
    <row r="24" spans="1:18" ht="30" customHeight="1">
      <c r="A24" s="36">
        <v>20</v>
      </c>
      <c r="B24" s="62" t="s">
        <v>150</v>
      </c>
      <c r="C24" s="63" t="s">
        <v>64</v>
      </c>
      <c r="D24" s="14" t="s">
        <v>36</v>
      </c>
      <c r="E24" s="87" t="s">
        <v>23</v>
      </c>
      <c r="F24" s="16">
        <v>2</v>
      </c>
      <c r="G24" s="29"/>
      <c r="H24" s="29"/>
      <c r="I24" s="39"/>
      <c r="J24" s="39"/>
      <c r="K24" s="39"/>
      <c r="L24" s="16" t="s">
        <v>12</v>
      </c>
      <c r="M24" s="76">
        <v>10</v>
      </c>
      <c r="N24" s="18">
        <v>4</v>
      </c>
      <c r="O24" s="84">
        <v>0</v>
      </c>
      <c r="P24" s="19">
        <f aca="true" t="shared" si="1" ref="P24">M24*O24</f>
        <v>0</v>
      </c>
      <c r="Q24" s="31">
        <v>0</v>
      </c>
      <c r="R24" s="19">
        <f>+Tabulka128[[#This Row],[DPH]]*Tabulka128[[#This Row],[Cena celkem ****]]+Tabulka128[[#This Row],[Cena celkem ****]]</f>
        <v>0</v>
      </c>
    </row>
    <row r="25" spans="1:18" ht="30" customHeight="1">
      <c r="A25" s="36">
        <v>21</v>
      </c>
      <c r="B25" s="62" t="s">
        <v>151</v>
      </c>
      <c r="C25" s="63" t="s">
        <v>65</v>
      </c>
      <c r="D25" s="15" t="s">
        <v>37</v>
      </c>
      <c r="E25" s="87" t="s">
        <v>23</v>
      </c>
      <c r="F25" s="16">
        <v>5</v>
      </c>
      <c r="G25" s="29"/>
      <c r="H25" s="29"/>
      <c r="I25" s="39"/>
      <c r="J25" s="39"/>
      <c r="K25" s="39"/>
      <c r="L25" s="16" t="s">
        <v>12</v>
      </c>
      <c r="M25" s="76">
        <v>10</v>
      </c>
      <c r="N25" s="18">
        <v>4</v>
      </c>
      <c r="O25" s="84">
        <v>0</v>
      </c>
      <c r="P25" s="19">
        <f aca="true" t="shared" si="2" ref="P25:P26">M25*O25</f>
        <v>0</v>
      </c>
      <c r="Q25" s="31">
        <v>0</v>
      </c>
      <c r="R25" s="19">
        <f>+Tabulka128[[#This Row],[DPH]]*Tabulka128[[#This Row],[Cena celkem ****]]+Tabulka128[[#This Row],[Cena celkem ****]]</f>
        <v>0</v>
      </c>
    </row>
    <row r="26" spans="1:18" ht="30" customHeight="1">
      <c r="A26" s="36">
        <v>22</v>
      </c>
      <c r="B26" s="62" t="s">
        <v>152</v>
      </c>
      <c r="C26" s="63" t="s">
        <v>71</v>
      </c>
      <c r="D26" s="15" t="s">
        <v>42</v>
      </c>
      <c r="E26" s="87" t="s">
        <v>14</v>
      </c>
      <c r="F26" s="16">
        <v>2</v>
      </c>
      <c r="G26" s="29"/>
      <c r="H26" s="29"/>
      <c r="I26" s="39"/>
      <c r="J26" s="39"/>
      <c r="K26" s="39"/>
      <c r="L26" s="16" t="s">
        <v>12</v>
      </c>
      <c r="M26" s="76">
        <v>10</v>
      </c>
      <c r="N26" s="18">
        <v>5</v>
      </c>
      <c r="O26" s="84">
        <v>0</v>
      </c>
      <c r="P26" s="19">
        <f t="shared" si="2"/>
        <v>0</v>
      </c>
      <c r="Q26" s="31">
        <v>0</v>
      </c>
      <c r="R26" s="19">
        <f>+Tabulka128[[#This Row],[DPH]]*Tabulka128[[#This Row],[Cena celkem ****]]+Tabulka128[[#This Row],[Cena celkem ****]]</f>
        <v>0</v>
      </c>
    </row>
    <row r="27" spans="1:18" ht="30" customHeight="1">
      <c r="A27" s="36">
        <v>23</v>
      </c>
      <c r="B27" s="62" t="s">
        <v>153</v>
      </c>
      <c r="C27" s="63" t="s">
        <v>72</v>
      </c>
      <c r="D27" s="15" t="s">
        <v>43</v>
      </c>
      <c r="E27" s="87" t="s">
        <v>14</v>
      </c>
      <c r="F27" s="16">
        <v>5</v>
      </c>
      <c r="G27" s="29"/>
      <c r="H27" s="29"/>
      <c r="I27" s="39"/>
      <c r="J27" s="39"/>
      <c r="K27" s="39"/>
      <c r="L27" s="16" t="s">
        <v>12</v>
      </c>
      <c r="M27" s="76">
        <v>10</v>
      </c>
      <c r="N27" s="18">
        <v>5</v>
      </c>
      <c r="O27" s="84">
        <v>0</v>
      </c>
      <c r="P27" s="19">
        <f aca="true" t="shared" si="3" ref="P27:P28">M27*O27</f>
        <v>0</v>
      </c>
      <c r="Q27" s="31">
        <v>0</v>
      </c>
      <c r="R27" s="19">
        <f>+Tabulka128[[#This Row],[DPH]]*Tabulka128[[#This Row],[Cena celkem ****]]+Tabulka128[[#This Row],[Cena celkem ****]]</f>
        <v>0</v>
      </c>
    </row>
    <row r="28" spans="1:18" ht="30" customHeight="1">
      <c r="A28" s="36">
        <v>24</v>
      </c>
      <c r="B28" s="62" t="s">
        <v>154</v>
      </c>
      <c r="C28" s="63" t="s">
        <v>74</v>
      </c>
      <c r="D28" s="13" t="s">
        <v>90</v>
      </c>
      <c r="E28" s="88" t="s">
        <v>94</v>
      </c>
      <c r="F28" s="16">
        <v>2</v>
      </c>
      <c r="G28" s="29"/>
      <c r="H28" s="30"/>
      <c r="I28" s="39"/>
      <c r="J28" s="39"/>
      <c r="K28" s="39"/>
      <c r="L28" s="20" t="s">
        <v>12</v>
      </c>
      <c r="M28" s="76">
        <v>10</v>
      </c>
      <c r="N28" s="21" t="s">
        <v>92</v>
      </c>
      <c r="O28" s="84">
        <v>0</v>
      </c>
      <c r="P28" s="19">
        <f t="shared" si="3"/>
        <v>0</v>
      </c>
      <c r="Q28" s="31">
        <v>0</v>
      </c>
      <c r="R28" s="19">
        <f>+Tabulka128[[#This Row],[DPH]]*Tabulka128[[#This Row],[Cena celkem ****]]+Tabulka128[[#This Row],[Cena celkem ****]]</f>
        <v>0</v>
      </c>
    </row>
    <row r="29" spans="1:18" ht="30" customHeight="1">
      <c r="A29" s="36">
        <v>25</v>
      </c>
      <c r="B29" s="62" t="s">
        <v>155</v>
      </c>
      <c r="C29" s="63" t="s">
        <v>75</v>
      </c>
      <c r="D29" s="13" t="s">
        <v>91</v>
      </c>
      <c r="E29" s="88" t="s">
        <v>27</v>
      </c>
      <c r="F29" s="16">
        <v>2</v>
      </c>
      <c r="G29" s="29"/>
      <c r="H29" s="30"/>
      <c r="I29" s="39"/>
      <c r="J29" s="39"/>
      <c r="K29" s="39"/>
      <c r="L29" s="20" t="s">
        <v>12</v>
      </c>
      <c r="M29" s="76">
        <v>10</v>
      </c>
      <c r="N29" s="21" t="s">
        <v>92</v>
      </c>
      <c r="O29" s="84">
        <v>0</v>
      </c>
      <c r="P29" s="19">
        <f>M29*O29</f>
        <v>0</v>
      </c>
      <c r="Q29" s="31">
        <v>0</v>
      </c>
      <c r="R29" s="19">
        <f>+Tabulka128[[#This Row],[DPH]]*Tabulka128[[#This Row],[Cena celkem ****]]+Tabulka128[[#This Row],[Cena celkem ****]]</f>
        <v>0</v>
      </c>
    </row>
    <row r="30" spans="1:18" ht="30" customHeight="1">
      <c r="A30" s="36">
        <v>26</v>
      </c>
      <c r="B30" s="62" t="s">
        <v>156</v>
      </c>
      <c r="C30" s="9" t="s">
        <v>106</v>
      </c>
      <c r="D30" s="13" t="s">
        <v>103</v>
      </c>
      <c r="E30" s="88" t="s">
        <v>104</v>
      </c>
      <c r="F30" s="16">
        <v>2</v>
      </c>
      <c r="G30" s="29"/>
      <c r="H30" s="29"/>
      <c r="I30" s="39"/>
      <c r="J30" s="39"/>
      <c r="K30" s="39"/>
      <c r="L30" s="16" t="s">
        <v>12</v>
      </c>
      <c r="M30" s="76">
        <v>10</v>
      </c>
      <c r="N30" s="21" t="s">
        <v>92</v>
      </c>
      <c r="O30" s="84">
        <v>0</v>
      </c>
      <c r="P30" s="19">
        <f>M30*O30</f>
        <v>0</v>
      </c>
      <c r="Q30" s="31">
        <v>0</v>
      </c>
      <c r="R30" s="19">
        <f>+Tabulka128[[#This Row],[DPH]]*Tabulka128[[#This Row],[Cena celkem ****]]+Tabulka128[[#This Row],[Cena celkem ****]]</f>
        <v>0</v>
      </c>
    </row>
    <row r="31" spans="1:18" ht="30" customHeight="1">
      <c r="A31" s="36">
        <v>27</v>
      </c>
      <c r="B31" s="62" t="s">
        <v>157</v>
      </c>
      <c r="C31" s="9" t="s">
        <v>107</v>
      </c>
      <c r="D31" s="13" t="s">
        <v>105</v>
      </c>
      <c r="E31" s="88" t="s">
        <v>104</v>
      </c>
      <c r="F31" s="16">
        <v>5</v>
      </c>
      <c r="G31" s="29"/>
      <c r="H31" s="29"/>
      <c r="I31" s="39"/>
      <c r="J31" s="39"/>
      <c r="K31" s="39"/>
      <c r="L31" s="16" t="s">
        <v>12</v>
      </c>
      <c r="M31" s="76">
        <v>10</v>
      </c>
      <c r="N31" s="21" t="s">
        <v>92</v>
      </c>
      <c r="O31" s="84">
        <v>0</v>
      </c>
      <c r="P31" s="19">
        <f>M31*O31</f>
        <v>0</v>
      </c>
      <c r="Q31" s="31">
        <v>0</v>
      </c>
      <c r="R31" s="19">
        <f>+Tabulka128[[#This Row],[DPH]]*Tabulka128[[#This Row],[Cena celkem ****]]+Tabulka128[[#This Row],[Cena celkem ****]]</f>
        <v>0</v>
      </c>
    </row>
    <row r="32" spans="1:18" ht="30" customHeight="1">
      <c r="A32" s="36">
        <v>28</v>
      </c>
      <c r="B32" s="62" t="s">
        <v>158</v>
      </c>
      <c r="C32" s="63" t="s">
        <v>76</v>
      </c>
      <c r="D32" s="14" t="s">
        <v>44</v>
      </c>
      <c r="E32" s="87" t="s">
        <v>102</v>
      </c>
      <c r="F32" s="16">
        <v>2</v>
      </c>
      <c r="G32" s="29"/>
      <c r="H32" s="29"/>
      <c r="I32" s="39"/>
      <c r="J32" s="39"/>
      <c r="K32" s="39"/>
      <c r="L32" s="16" t="s">
        <v>12</v>
      </c>
      <c r="M32" s="76">
        <v>10</v>
      </c>
      <c r="N32" s="21" t="s">
        <v>92</v>
      </c>
      <c r="O32" s="84">
        <v>0</v>
      </c>
      <c r="P32" s="19">
        <f aca="true" t="shared" si="4" ref="P32:P36">M32*O32</f>
        <v>0</v>
      </c>
      <c r="Q32" s="31">
        <v>0</v>
      </c>
      <c r="R32" s="19">
        <f>+Tabulka128[[#This Row],[DPH]]*Tabulka128[[#This Row],[Cena celkem ****]]+Tabulka128[[#This Row],[Cena celkem ****]]</f>
        <v>0</v>
      </c>
    </row>
    <row r="33" spans="1:18" ht="30" customHeight="1">
      <c r="A33" s="36">
        <v>29</v>
      </c>
      <c r="B33" s="62" t="s">
        <v>159</v>
      </c>
      <c r="C33" s="63" t="s">
        <v>77</v>
      </c>
      <c r="D33" s="14" t="s">
        <v>45</v>
      </c>
      <c r="E33" s="87" t="s">
        <v>102</v>
      </c>
      <c r="F33" s="16">
        <v>5</v>
      </c>
      <c r="G33" s="29"/>
      <c r="H33" s="29"/>
      <c r="I33" s="39"/>
      <c r="J33" s="39"/>
      <c r="K33" s="39"/>
      <c r="L33" s="16" t="s">
        <v>12</v>
      </c>
      <c r="M33" s="76">
        <v>10</v>
      </c>
      <c r="N33" s="21" t="s">
        <v>92</v>
      </c>
      <c r="O33" s="84">
        <v>0</v>
      </c>
      <c r="P33" s="19">
        <f t="shared" si="4"/>
        <v>0</v>
      </c>
      <c r="Q33" s="31">
        <v>0</v>
      </c>
      <c r="R33" s="19">
        <f>+Tabulka128[[#This Row],[DPH]]*Tabulka128[[#This Row],[Cena celkem ****]]+Tabulka128[[#This Row],[Cena celkem ****]]</f>
        <v>0</v>
      </c>
    </row>
    <row r="34" spans="1:18" ht="30" customHeight="1">
      <c r="A34" s="36">
        <v>30</v>
      </c>
      <c r="B34" s="62" t="s">
        <v>160</v>
      </c>
      <c r="C34" s="9" t="s">
        <v>108</v>
      </c>
      <c r="D34" s="14" t="s">
        <v>100</v>
      </c>
      <c r="E34" s="87" t="s">
        <v>19</v>
      </c>
      <c r="F34" s="16">
        <v>2</v>
      </c>
      <c r="G34" s="29"/>
      <c r="H34" s="29"/>
      <c r="I34" s="39"/>
      <c r="J34" s="39"/>
      <c r="K34" s="39"/>
      <c r="L34" s="16" t="s">
        <v>12</v>
      </c>
      <c r="M34" s="17">
        <v>40</v>
      </c>
      <c r="N34" s="21" t="s">
        <v>92</v>
      </c>
      <c r="O34" s="84">
        <v>0</v>
      </c>
      <c r="P34" s="19">
        <f>M34*O34</f>
        <v>0</v>
      </c>
      <c r="Q34" s="31">
        <v>0</v>
      </c>
      <c r="R34" s="19">
        <f>+Tabulka128[[#This Row],[DPH]]*Tabulka128[[#This Row],[Cena celkem ****]]+Tabulka128[[#This Row],[Cena celkem ****]]</f>
        <v>0</v>
      </c>
    </row>
    <row r="35" spans="1:18" ht="30" customHeight="1">
      <c r="A35" s="36">
        <v>31</v>
      </c>
      <c r="B35" s="62" t="s">
        <v>161</v>
      </c>
      <c r="C35" s="9" t="s">
        <v>109</v>
      </c>
      <c r="D35" s="14" t="s">
        <v>101</v>
      </c>
      <c r="E35" s="87" t="s">
        <v>19</v>
      </c>
      <c r="F35" s="16">
        <v>5</v>
      </c>
      <c r="G35" s="29"/>
      <c r="H35" s="29"/>
      <c r="I35" s="39"/>
      <c r="J35" s="39"/>
      <c r="K35" s="39"/>
      <c r="L35" s="16" t="s">
        <v>12</v>
      </c>
      <c r="M35" s="17">
        <v>40</v>
      </c>
      <c r="N35" s="21" t="s">
        <v>92</v>
      </c>
      <c r="O35" s="84">
        <v>0</v>
      </c>
      <c r="P35" s="19">
        <f>M35*O35</f>
        <v>0</v>
      </c>
      <c r="Q35" s="31">
        <v>0</v>
      </c>
      <c r="R35" s="19">
        <f>+Tabulka128[[#This Row],[DPH]]*Tabulka128[[#This Row],[Cena celkem ****]]+Tabulka128[[#This Row],[Cena celkem ****]]</f>
        <v>0</v>
      </c>
    </row>
    <row r="36" spans="1:18" ht="30" customHeight="1">
      <c r="A36" s="36">
        <v>32</v>
      </c>
      <c r="B36" s="62" t="s">
        <v>162</v>
      </c>
      <c r="C36" s="63" t="s">
        <v>59</v>
      </c>
      <c r="D36" s="15" t="s">
        <v>34</v>
      </c>
      <c r="E36" s="89" t="s">
        <v>19</v>
      </c>
      <c r="F36" s="23">
        <v>2</v>
      </c>
      <c r="G36" s="70"/>
      <c r="H36" s="29"/>
      <c r="I36" s="39"/>
      <c r="J36" s="39"/>
      <c r="K36" s="39"/>
      <c r="L36" s="23" t="s">
        <v>12</v>
      </c>
      <c r="M36" s="17">
        <v>10</v>
      </c>
      <c r="N36" s="24">
        <v>5</v>
      </c>
      <c r="O36" s="84">
        <v>0</v>
      </c>
      <c r="P36" s="19">
        <f t="shared" si="4"/>
        <v>0</v>
      </c>
      <c r="Q36" s="31">
        <v>0</v>
      </c>
      <c r="R36" s="19">
        <f>+Tabulka128[[#This Row],[DPH]]*Tabulka128[[#This Row],[Cena celkem ****]]+Tabulka128[[#This Row],[Cena celkem ****]]</f>
        <v>0</v>
      </c>
    </row>
    <row r="37" spans="1:18" ht="30" customHeight="1">
      <c r="A37" s="36">
        <v>33</v>
      </c>
      <c r="B37" s="62" t="s">
        <v>163</v>
      </c>
      <c r="C37" s="63" t="s">
        <v>60</v>
      </c>
      <c r="D37" s="15" t="s">
        <v>35</v>
      </c>
      <c r="E37" s="89" t="s">
        <v>20</v>
      </c>
      <c r="F37" s="23">
        <v>2</v>
      </c>
      <c r="G37" s="70"/>
      <c r="H37" s="29"/>
      <c r="I37" s="39"/>
      <c r="J37" s="39"/>
      <c r="K37" s="39"/>
      <c r="L37" s="23" t="s">
        <v>12</v>
      </c>
      <c r="M37" s="17">
        <v>10</v>
      </c>
      <c r="N37" s="24">
        <v>5</v>
      </c>
      <c r="O37" s="84">
        <v>0</v>
      </c>
      <c r="P37" s="19">
        <f aca="true" t="shared" si="5" ref="P37:P44">M37*O37</f>
        <v>0</v>
      </c>
      <c r="Q37" s="31">
        <v>0</v>
      </c>
      <c r="R37" s="19">
        <f>+Tabulka128[[#This Row],[DPH]]*Tabulka128[[#This Row],[Cena celkem ****]]+Tabulka128[[#This Row],[Cena celkem ****]]</f>
        <v>0</v>
      </c>
    </row>
    <row r="38" spans="1:18" ht="30" customHeight="1">
      <c r="A38" s="36">
        <v>34</v>
      </c>
      <c r="B38" s="62" t="s">
        <v>164</v>
      </c>
      <c r="C38" s="63" t="s">
        <v>61</v>
      </c>
      <c r="D38" s="15" t="s">
        <v>21</v>
      </c>
      <c r="E38" s="89" t="s">
        <v>19</v>
      </c>
      <c r="F38" s="23">
        <v>3</v>
      </c>
      <c r="G38" s="70"/>
      <c r="H38" s="29"/>
      <c r="I38" s="39"/>
      <c r="J38" s="39"/>
      <c r="K38" s="39"/>
      <c r="L38" s="23" t="s">
        <v>12</v>
      </c>
      <c r="M38" s="76">
        <v>10</v>
      </c>
      <c r="N38" s="24">
        <v>4</v>
      </c>
      <c r="O38" s="84">
        <v>0</v>
      </c>
      <c r="P38" s="19">
        <f t="shared" si="5"/>
        <v>0</v>
      </c>
      <c r="Q38" s="31">
        <v>0</v>
      </c>
      <c r="R38" s="19">
        <f>+Tabulka128[[#This Row],[DPH]]*Tabulka128[[#This Row],[Cena celkem ****]]+Tabulka128[[#This Row],[Cena celkem ****]]</f>
        <v>0</v>
      </c>
    </row>
    <row r="39" spans="1:18" ht="30" customHeight="1">
      <c r="A39" s="36">
        <v>35</v>
      </c>
      <c r="B39" s="62" t="s">
        <v>165</v>
      </c>
      <c r="C39" s="63" t="s">
        <v>62</v>
      </c>
      <c r="D39" s="15" t="s">
        <v>22</v>
      </c>
      <c r="E39" s="89" t="s">
        <v>23</v>
      </c>
      <c r="F39" s="23">
        <v>5</v>
      </c>
      <c r="G39" s="70"/>
      <c r="H39" s="29"/>
      <c r="I39" s="39"/>
      <c r="J39" s="39"/>
      <c r="K39" s="39"/>
      <c r="L39" s="23" t="s">
        <v>12</v>
      </c>
      <c r="M39" s="76">
        <v>10</v>
      </c>
      <c r="N39" s="24">
        <v>4</v>
      </c>
      <c r="O39" s="84">
        <v>0</v>
      </c>
      <c r="P39" s="19">
        <f t="shared" si="5"/>
        <v>0</v>
      </c>
      <c r="Q39" s="31">
        <v>0</v>
      </c>
      <c r="R39" s="19">
        <f>+Tabulka128[[#This Row],[DPH]]*Tabulka128[[#This Row],[Cena celkem ****]]+Tabulka128[[#This Row],[Cena celkem ****]]</f>
        <v>0</v>
      </c>
    </row>
    <row r="40" spans="1:18" ht="30" customHeight="1">
      <c r="A40" s="36">
        <v>36</v>
      </c>
      <c r="B40" s="62" t="s">
        <v>166</v>
      </c>
      <c r="C40" s="63" t="s">
        <v>63</v>
      </c>
      <c r="D40" s="15" t="s">
        <v>24</v>
      </c>
      <c r="E40" s="89" t="s">
        <v>23</v>
      </c>
      <c r="F40" s="23">
        <v>5</v>
      </c>
      <c r="G40" s="70"/>
      <c r="H40" s="29"/>
      <c r="I40" s="39"/>
      <c r="J40" s="39"/>
      <c r="K40" s="39"/>
      <c r="L40" s="23" t="s">
        <v>12</v>
      </c>
      <c r="M40" s="76">
        <v>10</v>
      </c>
      <c r="N40" s="24">
        <v>4</v>
      </c>
      <c r="O40" s="84">
        <v>0</v>
      </c>
      <c r="P40" s="19">
        <f t="shared" si="5"/>
        <v>0</v>
      </c>
      <c r="Q40" s="31">
        <v>0</v>
      </c>
      <c r="R40" s="19">
        <f>+Tabulka128[[#This Row],[DPH]]*Tabulka128[[#This Row],[Cena celkem ****]]+Tabulka128[[#This Row],[Cena celkem ****]]</f>
        <v>0</v>
      </c>
    </row>
    <row r="41" spans="1:18" ht="30" customHeight="1">
      <c r="A41" s="36">
        <v>37</v>
      </c>
      <c r="B41" s="62" t="s">
        <v>167</v>
      </c>
      <c r="C41" s="63" t="s">
        <v>70</v>
      </c>
      <c r="D41" s="14" t="s">
        <v>33</v>
      </c>
      <c r="E41" s="87" t="s">
        <v>25</v>
      </c>
      <c r="F41" s="16">
        <v>5</v>
      </c>
      <c r="G41" s="29"/>
      <c r="H41" s="29"/>
      <c r="I41" s="39"/>
      <c r="J41" s="39"/>
      <c r="K41" s="39"/>
      <c r="L41" s="16" t="s">
        <v>12</v>
      </c>
      <c r="M41" s="76">
        <v>10</v>
      </c>
      <c r="N41" s="18">
        <v>5</v>
      </c>
      <c r="O41" s="84">
        <v>0</v>
      </c>
      <c r="P41" s="19">
        <f t="shared" si="5"/>
        <v>0</v>
      </c>
      <c r="Q41" s="31">
        <v>0</v>
      </c>
      <c r="R41" s="19">
        <f>+Tabulka128[[#This Row],[DPH]]*Tabulka128[[#This Row],[Cena celkem ****]]+Tabulka128[[#This Row],[Cena celkem ****]]</f>
        <v>0</v>
      </c>
    </row>
    <row r="42" spans="1:18" ht="30" customHeight="1">
      <c r="A42" s="36">
        <v>38</v>
      </c>
      <c r="B42" s="62" t="s">
        <v>168</v>
      </c>
      <c r="C42" s="63" t="s">
        <v>73</v>
      </c>
      <c r="D42" s="14" t="s">
        <v>26</v>
      </c>
      <c r="E42" s="87" t="s">
        <v>19</v>
      </c>
      <c r="F42" s="16">
        <v>1</v>
      </c>
      <c r="G42" s="29"/>
      <c r="H42" s="29"/>
      <c r="I42" s="39"/>
      <c r="J42" s="39"/>
      <c r="K42" s="39"/>
      <c r="L42" s="16" t="s">
        <v>12</v>
      </c>
      <c r="M42" s="76">
        <v>10</v>
      </c>
      <c r="N42" s="18">
        <v>5</v>
      </c>
      <c r="O42" s="84">
        <v>0</v>
      </c>
      <c r="P42" s="19">
        <f t="shared" si="5"/>
        <v>0</v>
      </c>
      <c r="Q42" s="31">
        <v>0</v>
      </c>
      <c r="R42" s="19">
        <f>+Tabulka128[[#This Row],[DPH]]*Tabulka128[[#This Row],[Cena celkem ****]]+Tabulka128[[#This Row],[Cena celkem ****]]</f>
        <v>0</v>
      </c>
    </row>
    <row r="43" spans="1:18" ht="30" customHeight="1">
      <c r="A43" s="36">
        <v>39</v>
      </c>
      <c r="B43" s="62" t="s">
        <v>169</v>
      </c>
      <c r="C43" s="63" t="s">
        <v>98</v>
      </c>
      <c r="D43" s="14" t="s">
        <v>95</v>
      </c>
      <c r="E43" s="87" t="s">
        <v>19</v>
      </c>
      <c r="F43" s="16">
        <v>2</v>
      </c>
      <c r="G43" s="29"/>
      <c r="H43" s="29"/>
      <c r="I43" s="39"/>
      <c r="J43" s="39"/>
      <c r="K43" s="39"/>
      <c r="L43" s="16" t="s">
        <v>12</v>
      </c>
      <c r="M43" s="17">
        <v>40</v>
      </c>
      <c r="N43" s="18" t="s">
        <v>93</v>
      </c>
      <c r="O43" s="84">
        <v>0</v>
      </c>
      <c r="P43" s="19">
        <f t="shared" si="5"/>
        <v>0</v>
      </c>
      <c r="Q43" s="31">
        <v>0</v>
      </c>
      <c r="R43" s="19">
        <f>+Tabulka128[[#This Row],[DPH]]*Tabulka128[[#This Row],[Cena celkem ****]]+Tabulka128[[#This Row],[Cena celkem ****]]</f>
        <v>0</v>
      </c>
    </row>
    <row r="44" spans="1:18" ht="30" customHeight="1">
      <c r="A44" s="36">
        <v>40</v>
      </c>
      <c r="B44" s="62" t="s">
        <v>170</v>
      </c>
      <c r="C44" s="63" t="s">
        <v>99</v>
      </c>
      <c r="D44" s="14" t="s">
        <v>96</v>
      </c>
      <c r="E44" s="87" t="s">
        <v>19</v>
      </c>
      <c r="F44" s="16">
        <v>5</v>
      </c>
      <c r="G44" s="29"/>
      <c r="H44" s="29"/>
      <c r="I44" s="39"/>
      <c r="J44" s="39"/>
      <c r="K44" s="39"/>
      <c r="L44" s="16" t="s">
        <v>12</v>
      </c>
      <c r="M44" s="17">
        <v>40</v>
      </c>
      <c r="N44" s="18" t="s">
        <v>93</v>
      </c>
      <c r="O44" s="84">
        <v>0</v>
      </c>
      <c r="P44" s="19">
        <f t="shared" si="5"/>
        <v>0</v>
      </c>
      <c r="Q44" s="31">
        <v>0</v>
      </c>
      <c r="R44" s="19">
        <f>+Tabulka128[[#This Row],[DPH]]*Tabulka128[[#This Row],[Cena celkem ****]]+Tabulka128[[#This Row],[Cena celkem ****]]</f>
        <v>0</v>
      </c>
    </row>
    <row r="45" spans="1:18" ht="30" customHeight="1">
      <c r="A45" s="71">
        <v>41</v>
      </c>
      <c r="B45" s="14" t="s">
        <v>179</v>
      </c>
      <c r="C45" s="14" t="s">
        <v>177</v>
      </c>
      <c r="D45" s="14" t="s">
        <v>173</v>
      </c>
      <c r="E45" s="87" t="s">
        <v>176</v>
      </c>
      <c r="F45" s="16">
        <v>5</v>
      </c>
      <c r="G45" s="29"/>
      <c r="H45" s="29"/>
      <c r="I45" s="39"/>
      <c r="J45" s="39"/>
      <c r="K45" s="39"/>
      <c r="L45" s="16" t="s">
        <v>12</v>
      </c>
      <c r="M45" s="17">
        <v>40</v>
      </c>
      <c r="N45" s="18">
        <v>5</v>
      </c>
      <c r="O45" s="84">
        <v>0</v>
      </c>
      <c r="P45" s="19">
        <f>M45*O45</f>
        <v>0</v>
      </c>
      <c r="Q45" s="31">
        <v>0</v>
      </c>
      <c r="R45" s="19">
        <f>+Tabulka128[[#This Row],[DPH]]*Tabulka128[[#This Row],[Cena celkem ****]]+Tabulka128[[#This Row],[Cena celkem ****]]</f>
        <v>0</v>
      </c>
    </row>
    <row r="46" spans="1:18" ht="30" customHeight="1">
      <c r="A46" s="71">
        <v>42</v>
      </c>
      <c r="B46" s="14" t="s">
        <v>180</v>
      </c>
      <c r="C46" s="14" t="s">
        <v>178</v>
      </c>
      <c r="D46" s="14" t="s">
        <v>174</v>
      </c>
      <c r="E46" s="87" t="s">
        <v>176</v>
      </c>
      <c r="F46" s="16">
        <v>1</v>
      </c>
      <c r="G46" s="29"/>
      <c r="H46" s="29"/>
      <c r="I46" s="39"/>
      <c r="J46" s="39"/>
      <c r="K46" s="39"/>
      <c r="L46" s="16" t="s">
        <v>12</v>
      </c>
      <c r="M46" s="17">
        <v>40</v>
      </c>
      <c r="N46" s="18">
        <v>5</v>
      </c>
      <c r="O46" s="84">
        <v>0</v>
      </c>
      <c r="P46" s="19">
        <f>M46*O46</f>
        <v>0</v>
      </c>
      <c r="Q46" s="31">
        <v>0</v>
      </c>
      <c r="R46" s="19">
        <f>+Tabulka128[[#This Row],[DPH]]*Tabulka128[[#This Row],[Cena celkem ****]]+Tabulka128[[#This Row],[Cena celkem ****]]</f>
        <v>0</v>
      </c>
    </row>
    <row r="47" spans="1:18" ht="30" customHeight="1">
      <c r="A47" s="71">
        <v>43</v>
      </c>
      <c r="B47" s="62" t="s">
        <v>192</v>
      </c>
      <c r="C47" s="62" t="s">
        <v>187</v>
      </c>
      <c r="D47" s="62" t="s">
        <v>182</v>
      </c>
      <c r="E47" s="90" t="s">
        <v>197</v>
      </c>
      <c r="F47" s="16">
        <v>6</v>
      </c>
      <c r="G47" s="29"/>
      <c r="H47" s="29"/>
      <c r="I47" s="39"/>
      <c r="J47" s="39"/>
      <c r="K47" s="39"/>
      <c r="L47" s="16" t="s">
        <v>202</v>
      </c>
      <c r="M47" s="17">
        <v>40</v>
      </c>
      <c r="N47" s="18" t="s">
        <v>203</v>
      </c>
      <c r="O47" s="84">
        <v>0</v>
      </c>
      <c r="P47" s="19">
        <f>M47*O47</f>
        <v>0</v>
      </c>
      <c r="Q47" s="31">
        <v>0</v>
      </c>
      <c r="R47" s="19">
        <f>+Tabulka128[[#This Row],[DPH]]*Tabulka128[[#This Row],[Cena celkem ****]]+Tabulka128[[#This Row],[Cena celkem ****]]</f>
        <v>0</v>
      </c>
    </row>
    <row r="48" spans="1:18" ht="30" customHeight="1">
      <c r="A48" s="71">
        <v>44</v>
      </c>
      <c r="B48" s="62" t="s">
        <v>193</v>
      </c>
      <c r="C48" s="62" t="s">
        <v>188</v>
      </c>
      <c r="D48" s="62" t="s">
        <v>183</v>
      </c>
      <c r="E48" s="90" t="s">
        <v>198</v>
      </c>
      <c r="F48" s="16">
        <v>6</v>
      </c>
      <c r="G48" s="29"/>
      <c r="H48" s="29"/>
      <c r="I48" s="39"/>
      <c r="J48" s="39"/>
      <c r="K48" s="39"/>
      <c r="L48" s="16" t="s">
        <v>202</v>
      </c>
      <c r="M48" s="17">
        <v>40</v>
      </c>
      <c r="N48" s="18" t="s">
        <v>203</v>
      </c>
      <c r="O48" s="84">
        <v>0</v>
      </c>
      <c r="P48" s="19">
        <f aca="true" t="shared" si="6" ref="P48:P49">M48*O48</f>
        <v>0</v>
      </c>
      <c r="Q48" s="31">
        <v>0</v>
      </c>
      <c r="R48" s="19">
        <f>+Tabulka128[[#This Row],[DPH]]*Tabulka128[[#This Row],[Cena celkem ****]]+Tabulka128[[#This Row],[Cena celkem ****]]</f>
        <v>0</v>
      </c>
    </row>
    <row r="49" spans="1:18" ht="30" customHeight="1">
      <c r="A49" s="71">
        <v>45</v>
      </c>
      <c r="B49" s="62" t="s">
        <v>194</v>
      </c>
      <c r="C49" s="62" t="s">
        <v>189</v>
      </c>
      <c r="D49" s="62" t="s">
        <v>184</v>
      </c>
      <c r="E49" s="90" t="s">
        <v>199</v>
      </c>
      <c r="F49" s="16">
        <v>6</v>
      </c>
      <c r="G49" s="29"/>
      <c r="H49" s="29"/>
      <c r="I49" s="39"/>
      <c r="J49" s="39"/>
      <c r="K49" s="39"/>
      <c r="L49" s="16" t="s">
        <v>202</v>
      </c>
      <c r="M49" s="17">
        <v>40</v>
      </c>
      <c r="N49" s="18" t="s">
        <v>203</v>
      </c>
      <c r="O49" s="84">
        <v>0</v>
      </c>
      <c r="P49" s="19">
        <f t="shared" si="6"/>
        <v>0</v>
      </c>
      <c r="Q49" s="31">
        <v>0</v>
      </c>
      <c r="R49" s="19">
        <f>+Tabulka128[[#This Row],[DPH]]*Tabulka128[[#This Row],[Cena celkem ****]]+Tabulka128[[#This Row],[Cena celkem ****]]</f>
        <v>0</v>
      </c>
    </row>
    <row r="50" spans="1:18" ht="30" customHeight="1">
      <c r="A50" s="71">
        <v>46</v>
      </c>
      <c r="B50" s="62" t="s">
        <v>195</v>
      </c>
      <c r="C50" s="62" t="s">
        <v>190</v>
      </c>
      <c r="D50" s="62" t="s">
        <v>185</v>
      </c>
      <c r="E50" s="90" t="s">
        <v>200</v>
      </c>
      <c r="F50" s="16">
        <v>6</v>
      </c>
      <c r="G50" s="29"/>
      <c r="H50" s="29"/>
      <c r="I50" s="39"/>
      <c r="J50" s="39"/>
      <c r="K50" s="39"/>
      <c r="L50" s="16" t="s">
        <v>202</v>
      </c>
      <c r="M50" s="17">
        <v>40</v>
      </c>
      <c r="N50" s="18" t="s">
        <v>203</v>
      </c>
      <c r="O50" s="84">
        <v>0</v>
      </c>
      <c r="P50" s="19">
        <f>M50*O50</f>
        <v>0</v>
      </c>
      <c r="Q50" s="31">
        <v>0</v>
      </c>
      <c r="R50" s="19">
        <f>+Tabulka128[[#This Row],[DPH]]*Tabulka128[[#This Row],[Cena celkem ****]]+Tabulka128[[#This Row],[Cena celkem ****]]</f>
        <v>0</v>
      </c>
    </row>
    <row r="51" spans="1:18" ht="30" customHeight="1">
      <c r="A51" s="71">
        <v>47</v>
      </c>
      <c r="B51" s="62" t="s">
        <v>196</v>
      </c>
      <c r="C51" s="62" t="s">
        <v>191</v>
      </c>
      <c r="D51" s="62" t="s">
        <v>186</v>
      </c>
      <c r="E51" s="90" t="s">
        <v>201</v>
      </c>
      <c r="F51" s="16">
        <v>6</v>
      </c>
      <c r="G51" s="29"/>
      <c r="H51" s="29"/>
      <c r="I51" s="39"/>
      <c r="J51" s="39"/>
      <c r="K51" s="39"/>
      <c r="L51" s="16" t="s">
        <v>202</v>
      </c>
      <c r="M51" s="17">
        <v>40</v>
      </c>
      <c r="N51" s="18" t="s">
        <v>203</v>
      </c>
      <c r="O51" s="84">
        <v>0</v>
      </c>
      <c r="P51" s="19">
        <f>M51*O51</f>
        <v>0</v>
      </c>
      <c r="Q51" s="31">
        <v>0</v>
      </c>
      <c r="R51" s="19">
        <f>+Tabulka128[[#This Row],[DPH]]*Tabulka128[[#This Row],[Cena celkem ****]]+Tabulka128[[#This Row],[Cena celkem ****]]</f>
        <v>0</v>
      </c>
    </row>
    <row r="52" spans="1:18" ht="30" customHeight="1">
      <c r="A52" s="79" t="s">
        <v>3</v>
      </c>
      <c r="B52" s="79"/>
      <c r="C52" s="77"/>
      <c r="D52" s="78"/>
      <c r="E52" s="83"/>
      <c r="F52" s="79"/>
      <c r="G52" s="83"/>
      <c r="H52" s="85"/>
      <c r="I52" s="86">
        <f>SUBTOTAL(103,[Certifikace Q CZ, nebo ekvivalentní certifikace*])</f>
        <v>0</v>
      </c>
      <c r="J52" s="86">
        <f>SUBTOTAL(103,[Certifikace  Klasa, nebo ekvivalentní certifikace*])</f>
        <v>0</v>
      </c>
      <c r="K52" s="79">
        <f>SUBTOTAL(103,[Certifikace GLOBALG.A.P. nebo ekvivalentní certifikace*])</f>
        <v>0</v>
      </c>
      <c r="L52" s="79"/>
      <c r="M52" s="80"/>
      <c r="N52" s="79"/>
      <c r="O52" s="79"/>
      <c r="P52" s="81">
        <f>SUBTOTAL(109,[Cena celkem ****])</f>
        <v>0</v>
      </c>
      <c r="Q52" s="82"/>
      <c r="R52" s="61">
        <f>SUBTOTAL(109,[Cena celkem s DPH])</f>
        <v>0</v>
      </c>
    </row>
    <row r="53" spans="2:14" ht="30" customHeight="1">
      <c r="B53" s="67"/>
      <c r="C53" s="67"/>
      <c r="D53" s="67" t="s">
        <v>116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1" ht="30" customHeight="1">
      <c r="A54"/>
      <c r="B54"/>
      <c r="C54"/>
      <c r="D54" s="41" t="s">
        <v>117</v>
      </c>
      <c r="E54" s="42" t="s">
        <v>97</v>
      </c>
      <c r="F54" s="43" t="s">
        <v>0</v>
      </c>
      <c r="G54" s="44" t="s">
        <v>118</v>
      </c>
      <c r="H54" s="45" t="s">
        <v>119</v>
      </c>
      <c r="I54" s="45" t="s">
        <v>120</v>
      </c>
      <c r="J54" s="46" t="s">
        <v>121</v>
      </c>
      <c r="K54" s="47" t="s">
        <v>122</v>
      </c>
    </row>
    <row r="55" spans="1:11" ht="30" customHeight="1">
      <c r="A55"/>
      <c r="B55"/>
      <c r="C55"/>
      <c r="D55" s="48" t="s">
        <v>117</v>
      </c>
      <c r="E55" s="49"/>
      <c r="F55" s="50" t="s">
        <v>123</v>
      </c>
      <c r="G55" s="50"/>
      <c r="H55" s="50"/>
      <c r="I55" s="51"/>
      <c r="J55" s="52"/>
      <c r="K55" s="53"/>
    </row>
    <row r="56" spans="1:11" ht="30" customHeight="1">
      <c r="A56"/>
      <c r="B56"/>
      <c r="C56"/>
      <c r="D56" s="54"/>
      <c r="E56" s="55"/>
      <c r="F56" s="56"/>
      <c r="G56" s="55"/>
      <c r="H56" s="55"/>
      <c r="I56" s="55"/>
      <c r="J56" s="55"/>
      <c r="K56" s="38">
        <f>SUBTOTAL(103,[Vpište ANO, jestli je výrobce/dodavatel certifikován])*20</f>
        <v>0</v>
      </c>
    </row>
    <row r="57" spans="1:11" ht="30" customHeight="1">
      <c r="A57"/>
      <c r="B57"/>
      <c r="C57"/>
      <c r="D57" s="41" t="s">
        <v>117</v>
      </c>
      <c r="E57" s="42" t="s">
        <v>97</v>
      </c>
      <c r="F57" s="43" t="s">
        <v>0</v>
      </c>
      <c r="G57" s="44" t="s">
        <v>118</v>
      </c>
      <c r="H57" s="45" t="s">
        <v>119</v>
      </c>
      <c r="I57" s="45" t="s">
        <v>120</v>
      </c>
      <c r="J57" s="46" t="s">
        <v>121</v>
      </c>
      <c r="K57" s="47" t="s">
        <v>122</v>
      </c>
    </row>
    <row r="58" spans="1:11" ht="30" customHeight="1">
      <c r="A58"/>
      <c r="B58"/>
      <c r="C58"/>
      <c r="D58" s="48" t="s">
        <v>117</v>
      </c>
      <c r="E58" s="49"/>
      <c r="F58" s="50" t="s">
        <v>124</v>
      </c>
      <c r="G58" s="50"/>
      <c r="H58" s="50"/>
      <c r="I58" s="51"/>
      <c r="J58" s="52"/>
      <c r="K58" s="53"/>
    </row>
    <row r="59" spans="1:11" ht="30" customHeight="1">
      <c r="A59"/>
      <c r="B59"/>
      <c r="C59"/>
      <c r="D59" s="54"/>
      <c r="E59" s="55"/>
      <c r="F59" s="56"/>
      <c r="G59" s="55"/>
      <c r="H59" s="55"/>
      <c r="I59" s="55"/>
      <c r="J59" s="55"/>
      <c r="K59" s="38">
        <f>SUBTOTAL(103,[Vpište ANO, jestli je výrobce/dodavatel certifikován])*10</f>
        <v>0</v>
      </c>
    </row>
    <row r="60" spans="1:11" ht="30" customHeight="1">
      <c r="A60"/>
      <c r="B60"/>
      <c r="C60"/>
      <c r="D60" s="41" t="s">
        <v>117</v>
      </c>
      <c r="E60" s="42" t="s">
        <v>97</v>
      </c>
      <c r="F60" s="43" t="s">
        <v>0</v>
      </c>
      <c r="G60" s="44" t="s">
        <v>118</v>
      </c>
      <c r="H60" s="45" t="s">
        <v>119</v>
      </c>
      <c r="I60" s="45" t="s">
        <v>120</v>
      </c>
      <c r="J60" s="46" t="s">
        <v>121</v>
      </c>
      <c r="K60" s="47" t="s">
        <v>122</v>
      </c>
    </row>
    <row r="61" spans="1:11" ht="30" customHeight="1">
      <c r="A61"/>
      <c r="B61"/>
      <c r="C61"/>
      <c r="D61" s="48" t="s">
        <v>117</v>
      </c>
      <c r="E61" s="49"/>
      <c r="F61" s="50" t="s">
        <v>125</v>
      </c>
      <c r="G61" s="50"/>
      <c r="H61" s="50"/>
      <c r="I61" s="51"/>
      <c r="J61" s="52"/>
      <c r="K61" s="53"/>
    </row>
    <row r="62" spans="1:11" ht="30" customHeight="1">
      <c r="A62"/>
      <c r="B62"/>
      <c r="C62"/>
      <c r="D62" s="54"/>
      <c r="E62" s="55"/>
      <c r="F62" s="56"/>
      <c r="G62" s="55"/>
      <c r="H62" s="55"/>
      <c r="I62" s="55"/>
      <c r="J62" s="55"/>
      <c r="K62" s="38">
        <f>SUBTOTAL(103,[Vpište ANO, jestli je výrobce/dodavatel certifikován])*5</f>
        <v>0</v>
      </c>
    </row>
    <row r="63" spans="4:9" ht="30" customHeight="1">
      <c r="D63" s="57" t="s">
        <v>126</v>
      </c>
      <c r="E63"/>
      <c r="F63"/>
      <c r="G63"/>
      <c r="H63"/>
      <c r="I63"/>
    </row>
    <row r="64" spans="4:9" ht="30" customHeight="1">
      <c r="D64" s="65" t="s">
        <v>127</v>
      </c>
      <c r="E64" s="66"/>
      <c r="F64" s="66"/>
      <c r="G64" s="72">
        <f>+Tabulka128[[#Totals],[Cena celkem ****]]</f>
        <v>0</v>
      </c>
      <c r="H64" s="73"/>
      <c r="I64" s="58"/>
    </row>
    <row r="65" spans="4:9" ht="30" customHeight="1">
      <c r="D65" s="65" t="s">
        <v>128</v>
      </c>
      <c r="E65" s="66"/>
      <c r="F65" s="66"/>
      <c r="G65" s="74">
        <f>+Tabulka5[[#Totals],[Vpište ANO, jestli je výrobce/dodavatel certifikován]]+Tabulka57[[#Totals],[Vpište ANO, jestli je výrobce/dodavatel certifikován]]+Tabulka58[[#Totals],[Vpište ANO, jestli je výrobce/dodavatel certifikován]]+Tabulka128[[#Totals],[Certifikace Q CZ, nebo ekvivalentní certifikace*]]+Tabulka128[[#Totals],[Certifikace  Klasa, nebo ekvivalentní certifikace*]]+Tabulka128[[#Totals],[Certifikace GLOBALG.A.P. nebo ekvivalentní certifikace*]]</f>
        <v>0</v>
      </c>
      <c r="H65" s="75"/>
      <c r="I65" s="58"/>
    </row>
    <row r="66" ht="22.5" customHeight="1"/>
  </sheetData>
  <sheetProtection algorithmName="SHA-512" hashValue="ZPkqTqYdF/C68+2ULucG/eGYiMtOuLwJ44vIy2jtDtO9dDEbuVc2vIv5zmUr2ikXpQ1dKXii+qsKdj45OVzirg==" saltValue="Psis7JRx5FYGl8rlY01o0g==" spinCount="100000" sheet="1" objects="1" scenarios="1"/>
  <mergeCells count="2">
    <mergeCell ref="G64:H64"/>
    <mergeCell ref="G65:H65"/>
  </mergeCells>
  <printOptions/>
  <pageMargins left="0.11811023622047245" right="0.11811023622047245" top="0.1968503937007874" bottom="0.1968503937007874" header="0.31496062992125984" footer="0.31496062992125984"/>
  <pageSetup fitToHeight="2" fitToWidth="1" horizontalDpi="600" verticalDpi="600" orientation="landscape" paperSize="9" scale="48" r:id="rId7"/>
  <legacyDrawing r:id="rId2"/>
  <tableParts>
    <tablePart r:id="rId3"/>
    <tablePart r:id="rId4"/>
    <tablePart r:id="rId6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workbookViewId="0" topLeftCell="A6">
      <selection activeCell="A1" sqref="A1:A40"/>
    </sheetView>
  </sheetViews>
  <sheetFormatPr defaultColWidth="9.140625" defaultRowHeight="15"/>
  <cols>
    <col min="1" max="1" width="44.2812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ht="15">
      <c r="A1" s="26" t="s">
        <v>131</v>
      </c>
    </row>
    <row r="2" spans="1:9" ht="15">
      <c r="A2" s="26" t="s">
        <v>132</v>
      </c>
      <c r="I2" s="8"/>
    </row>
    <row r="3" spans="1:9" ht="15">
      <c r="A3" s="26" t="s">
        <v>133</v>
      </c>
      <c r="I3" s="8"/>
    </row>
    <row r="4" spans="1:9" ht="15">
      <c r="A4" s="26" t="s">
        <v>134</v>
      </c>
      <c r="I4" s="8"/>
    </row>
    <row r="5" spans="1:9" ht="15">
      <c r="A5" s="27" t="s">
        <v>135</v>
      </c>
      <c r="I5" s="8"/>
    </row>
    <row r="6" spans="1:9" ht="15">
      <c r="A6" s="26" t="s">
        <v>136</v>
      </c>
      <c r="I6" s="8"/>
    </row>
    <row r="7" spans="1:9" ht="15">
      <c r="A7" s="26" t="s">
        <v>137</v>
      </c>
      <c r="I7" s="8"/>
    </row>
    <row r="8" spans="1:9" ht="15">
      <c r="A8" s="26" t="s">
        <v>138</v>
      </c>
      <c r="I8" s="8"/>
    </row>
    <row r="9" spans="1:9" ht="15">
      <c r="A9" s="26" t="s">
        <v>139</v>
      </c>
      <c r="I9" s="8"/>
    </row>
    <row r="10" spans="1:9" ht="15">
      <c r="A10" s="26" t="s">
        <v>140</v>
      </c>
      <c r="I10" s="8"/>
    </row>
    <row r="11" spans="1:9" ht="15">
      <c r="A11" s="26" t="s">
        <v>141</v>
      </c>
      <c r="I11" s="8"/>
    </row>
    <row r="12" spans="1:9" ht="15">
      <c r="A12" s="26" t="s">
        <v>142</v>
      </c>
      <c r="I12" s="8"/>
    </row>
    <row r="13" spans="1:9" ht="15">
      <c r="A13" s="26" t="s">
        <v>143</v>
      </c>
      <c r="I13" s="8"/>
    </row>
    <row r="14" spans="1:9" ht="15">
      <c r="A14" s="26" t="s">
        <v>144</v>
      </c>
      <c r="I14" s="8"/>
    </row>
    <row r="15" spans="1:9" ht="15">
      <c r="A15" s="26" t="s">
        <v>145</v>
      </c>
      <c r="I15" s="8"/>
    </row>
    <row r="16" spans="1:9" ht="15">
      <c r="A16" s="26" t="s">
        <v>146</v>
      </c>
      <c r="I16" s="8"/>
    </row>
    <row r="17" spans="1:9" ht="15">
      <c r="A17" s="26" t="s">
        <v>147</v>
      </c>
      <c r="H17" s="11"/>
      <c r="I17" s="8"/>
    </row>
    <row r="18" spans="1:9" ht="15">
      <c r="A18" s="26" t="s">
        <v>148</v>
      </c>
      <c r="I18" s="8"/>
    </row>
    <row r="19" spans="1:9" ht="15">
      <c r="A19" s="26" t="s">
        <v>149</v>
      </c>
      <c r="I19" s="8"/>
    </row>
    <row r="20" spans="1:9" ht="15">
      <c r="A20" s="26" t="s">
        <v>150</v>
      </c>
      <c r="I20" s="8"/>
    </row>
    <row r="21" spans="1:9" ht="15">
      <c r="A21" s="26" t="s">
        <v>151</v>
      </c>
      <c r="I21" s="8"/>
    </row>
    <row r="22" spans="1:9" ht="15">
      <c r="A22" s="26" t="s">
        <v>152</v>
      </c>
      <c r="I22" s="8"/>
    </row>
    <row r="23" spans="1:9" ht="15">
      <c r="A23" s="26" t="s">
        <v>153</v>
      </c>
      <c r="I23" s="8"/>
    </row>
    <row r="24" spans="1:9" ht="15">
      <c r="A24" s="26" t="s">
        <v>154</v>
      </c>
      <c r="I24" s="8"/>
    </row>
    <row r="25" spans="1:9" ht="15">
      <c r="A25" s="26" t="s">
        <v>155</v>
      </c>
      <c r="I25" s="8"/>
    </row>
    <row r="26" spans="1:9" ht="15">
      <c r="A26" s="28" t="s">
        <v>156</v>
      </c>
      <c r="I26" s="8"/>
    </row>
    <row r="27" spans="1:9" ht="15">
      <c r="A27" s="28" t="s">
        <v>157</v>
      </c>
      <c r="I27" s="8"/>
    </row>
    <row r="28" spans="1:9" ht="15">
      <c r="A28" s="26" t="s">
        <v>158</v>
      </c>
      <c r="I28" s="8"/>
    </row>
    <row r="29" spans="1:9" ht="15">
      <c r="A29" s="26" t="s">
        <v>159</v>
      </c>
      <c r="I29" s="8"/>
    </row>
    <row r="30" spans="1:9" ht="15">
      <c r="A30" s="28" t="s">
        <v>160</v>
      </c>
      <c r="I30" s="8"/>
    </row>
    <row r="31" spans="1:9" ht="15">
      <c r="A31" s="28" t="s">
        <v>161</v>
      </c>
      <c r="I31" s="8"/>
    </row>
    <row r="32" spans="1:9" ht="15">
      <c r="A32" s="26" t="s">
        <v>162</v>
      </c>
      <c r="I32" s="8"/>
    </row>
    <row r="33" spans="1:9" ht="15">
      <c r="A33" s="26" t="s">
        <v>163</v>
      </c>
      <c r="I33" s="8"/>
    </row>
    <row r="34" spans="1:9" ht="15">
      <c r="A34" s="26" t="s">
        <v>164</v>
      </c>
      <c r="I34" s="8"/>
    </row>
    <row r="35" spans="1:9" ht="15">
      <c r="A35" s="26" t="s">
        <v>165</v>
      </c>
      <c r="I35" s="8"/>
    </row>
    <row r="36" spans="1:9" ht="15">
      <c r="A36" s="26" t="s">
        <v>166</v>
      </c>
      <c r="I36" s="8"/>
    </row>
    <row r="37" spans="1:9" ht="15">
      <c r="A37" s="26" t="s">
        <v>167</v>
      </c>
      <c r="I37" s="8"/>
    </row>
    <row r="38" spans="1:9" ht="15">
      <c r="A38" s="26" t="s">
        <v>168</v>
      </c>
      <c r="I38" s="8"/>
    </row>
    <row r="39" spans="1:9" ht="15">
      <c r="A39" s="26" t="s">
        <v>169</v>
      </c>
      <c r="I39" s="8"/>
    </row>
    <row r="40" spans="1:9" ht="15">
      <c r="A40" s="26" t="s">
        <v>170</v>
      </c>
      <c r="I40" s="8"/>
    </row>
    <row r="41" spans="1:9" ht="15">
      <c r="A41" s="9"/>
      <c r="I41" s="8"/>
    </row>
    <row r="42" spans="1:9" ht="15">
      <c r="A42" s="9"/>
      <c r="I42" s="8"/>
    </row>
    <row r="43" spans="1:9" ht="15">
      <c r="A43" s="9"/>
      <c r="I43" s="8"/>
    </row>
    <row r="44" spans="1:9" ht="15">
      <c r="A44" s="9"/>
      <c r="I44" s="8"/>
    </row>
    <row r="45" spans="1:9" ht="15">
      <c r="A45" s="9"/>
      <c r="I45" s="8"/>
    </row>
    <row r="46" spans="1:9" ht="15">
      <c r="A46" s="9"/>
      <c r="I46" s="8"/>
    </row>
    <row r="47" spans="1:9" ht="15">
      <c r="A47" s="9"/>
      <c r="I47" s="8"/>
    </row>
    <row r="48" spans="1:9" ht="15">
      <c r="A48" s="9"/>
      <c r="I48" s="8"/>
    </row>
    <row r="49" spans="1:9" ht="15">
      <c r="A49" s="9"/>
      <c r="I49" s="8"/>
    </row>
    <row r="50" spans="1:9" ht="15">
      <c r="A50" s="9"/>
      <c r="I50" s="8"/>
    </row>
    <row r="51" spans="1:9" ht="15">
      <c r="A51" s="9"/>
      <c r="I51" s="8"/>
    </row>
    <row r="52" spans="1:9" ht="15">
      <c r="A52" s="9"/>
      <c r="I52" s="8"/>
    </row>
    <row r="53" spans="1:9" ht="15">
      <c r="A53" s="9"/>
      <c r="I53" s="8"/>
    </row>
    <row r="54" spans="1:9" ht="15">
      <c r="A54" s="9"/>
      <c r="I54" s="8"/>
    </row>
    <row r="55" spans="1:9" ht="15">
      <c r="A55" s="9"/>
      <c r="I55" s="8"/>
    </row>
    <row r="56" spans="1:9" ht="15">
      <c r="A56" s="10"/>
      <c r="I56" s="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cp:lastPrinted>2023-12-19T20:47:44Z</cp:lastPrinted>
  <dcterms:created xsi:type="dcterms:W3CDTF">2023-01-11T08:55:11Z</dcterms:created>
  <dcterms:modified xsi:type="dcterms:W3CDTF">2024-03-12T07:09:16Z</dcterms:modified>
  <cp:category/>
  <cp:version/>
  <cp:contentType/>
  <cp:contentStatus/>
</cp:coreProperties>
</file>