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6080" windowHeight="4080" activeTab="0"/>
  </bookViews>
  <sheets>
    <sheet name="List1"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<sst xmlns="http://schemas.openxmlformats.org/spreadsheetml/2006/main" count="51" uniqueCount="50">
  <si>
    <t xml:space="preserve">KMB - výrobník ledu </t>
  </si>
  <si>
    <t>KMB - výrobník ultra čisté vody</t>
  </si>
  <si>
    <t>KMB - výrobník destilované vody reversní osmózou</t>
  </si>
  <si>
    <t xml:space="preserve">KA - chladící box na 6 kadaverů </t>
  </si>
  <si>
    <t>KB - myčka laboratorního skla</t>
  </si>
  <si>
    <t>KB - příslušenství laboratorní myčky</t>
  </si>
  <si>
    <t>KB - gelová elektroforéza</t>
  </si>
  <si>
    <t>KB - homogenizátor pro malé objemy vzorků</t>
  </si>
  <si>
    <t xml:space="preserve">KB - spektrofotometr </t>
  </si>
  <si>
    <t>KB - chlazená centrifuga</t>
  </si>
  <si>
    <t>KB - stolní pH-metr</t>
  </si>
  <si>
    <t>KB - nechlazená centrifuga</t>
  </si>
  <si>
    <t>KB - analytické váhy</t>
  </si>
  <si>
    <t>KB - ultrazvuková lázeň</t>
  </si>
  <si>
    <t>KB - šuplíkový mrazák</t>
  </si>
  <si>
    <t>KB - vodní lázeň</t>
  </si>
  <si>
    <t>KF - vrtací robot</t>
  </si>
  <si>
    <t>KF - vědomé EEG s telemetrií</t>
  </si>
  <si>
    <t>Chlazená centrifuga 1x107960 - centrifuga s rotorem pro minimálně 44 mikrozkumavek (1.5 či 2 ml), chlazení pod teploty okolí minimálně na 4 st. Celsia, zrychlení min. 20 000xg</t>
  </si>
  <si>
    <t>Homogenizátor pro malé objemy vzorků 1x355000 - rotační kuličkový homogenizátor vzorků pro zkumavky minimálně o objemech 2, 7 a 15 ml, rychlosti min 4500 - 10 000 rpm.</t>
  </si>
  <si>
    <t>Spektrofotometr 1x99530 - kyvetový UV/VIS spektrofotometr, rozmezí vlnových délek minimálně 190-1000nm, band width max. 5 nm, přesnost vlnové délky max. +/-2 nm, rychlost skenování vlnových délek min. 300 nm/min, možnost exportu dat na externí paměťové médium a do PC pomocí USB</t>
  </si>
  <si>
    <t>Gelová elektroforéza 2x73300 - dvě zařízení na polyakrylamidovou gelovou elektroforézu pro jeden až čtyři gely o rozměrech 10x10 cm a menších včetně dvou kompatibilních zdrojů napětí. Kompatibilní s pre-cast gely.</t>
  </si>
  <si>
    <t>Vodní lázeň 2x14700 - dvě ohřívané vodní lázně o vnitřním objemu v rozmezí 8-12 l, teplota nastavitelná minimálně v rozmezí okolí+5 st. Celsia - 100 st Celsia, možnost kalibrace měření teploty, průhledné víko, minimálně 3 přednastavitelné teploty, zobrazení nastavené i aktuální teploty, možnost vypuštění tekutiny bočním otvorem.</t>
  </si>
  <si>
    <t>Šuplíkový mrazák 1x16000 - mrazící skříň se 5-7 samostatnými šuplíky, objem min 200 l, maximálně 300 l. Nastavitelná teplota minimálně od -15 st. Celsia do -25 st. Celsia Zobrazení aktuální a nastavené teploty na vnějším displeji. Zvukový alarm při překročení teploty a při otevřených dveřích. Funkčnost minimálně v rozmezí +10 až +43 st. Celsia. Energetická úspornost minimálně A+.</t>
  </si>
  <si>
    <t>Ultrazvuková lázeň 1x34000 - ultrazvuková čistící lázeň s objemem minimálně 5 litrů, možnost vypuštění tekutiny bočním otvorem.</t>
  </si>
  <si>
    <t>Analytické váhy 1x39000 - analytické váhy s vnitřní kalibrací, s přesností max. 0.1 mg, maximální zatížení min. 200 g</t>
  </si>
  <si>
    <t>Nechlazená centrifuga 1x6350 - centrifuga pro minimálně 12 mikrozkumavek (1.5 či 2 ml), zrychlení minimálně 9000xg</t>
  </si>
  <si>
    <t>Stolní pH metr 3x18000 - tři stolní přístroje pro měření pH vodných roztoků včetně měřící elektrody, měření v rozsahu min. 0-14 jednotek pH</t>
  </si>
  <si>
    <r>
      <t xml:space="preserve">Přístroj na výrobu ledové drtě/tříště o kapacitě cca 150 kg ledu/24 h, chlazení vzduchem, </t>
    </r>
    <r>
      <rPr>
        <sz val="11"/>
        <color rgb="FF000000"/>
        <rFont val="Calibri"/>
        <family val="2"/>
        <scheme val="minor"/>
      </rPr>
      <t>celonerezové provedení, zásobník na led min. 50 kg, zásobník ideálně integrovanou součástí přístroje</t>
    </r>
  </si>
  <si>
    <t>Plně automatické zařízení s výkonem min. 20 l/hod, vodivost výstupní demivody do 100 µS/m při 25°C, zásobní nádrž o objemu cca 100-120 l součástí nabídky, gravitační výtok vody, automatická kontrola hladiny (sepnutí při poklesu, vypnutí po naplnění zásobníku)</t>
  </si>
  <si>
    <t>Relativní výkon 20 l/hod, vodivost výstupní demivody do 5,5 µS/m při 25°C + co nejnižší obsah TOC látek, odstranění mechanických nečistot, mikrobiální filtr, možnost napojení přímo na zásobník (výrobník) demineralizované vody - viz 2), v případě použití kartridží regenerace výměnou náplně (tzn. bez nutnosti výměny celé kartridže), plně automatické zařízení se zásobníkem, ideálně zásobník s automatickou kontrolou hladiny, automatický proplach zabraňující nánosu nečistot</t>
  </si>
  <si>
    <t>Specifikace</t>
  </si>
  <si>
    <t>KF - inhalační anestezie pro 1 až min 3 malá laboratorní zvířata (myš, potkan) s indukční komůrkou</t>
  </si>
  <si>
    <t xml:space="preserve"> odpařovač na isofluran, dva plynule nastavitelné průtokoměry (jeden pro přívod plynu do odpařovače a druhý pro výstup do indukční komůrky),  1x výstup do indukční komůrky a min 3x výstup pro dýchací obvody s možností jednotlivého zapojení (tj. výstup pro 1, 2, nebo 3 a více dýchací obvody), indukční komůrka pro potkany a pro myši (adekvátní rozměry), min 3 dýchací masky pro potkany a myši (non rebreather unit), 3-cestný ventil, absorpční komora na vydechovaný isofluran s aktivním uhlím umožňující výměnu a náhradní náplň, regulátor přívodu kyslíku nebo stlačeného vzduchu (redukční ventil). Zpětnovazebně (rektální sonda) řízená vyhřívací podložka (elektrická nebo teplovodní) s možností nastavení teploty je výhodou. Požadujeme dodání celého sytému spolu s veškerými propojovacími hadicemi.
</t>
  </si>
  <si>
    <t>Chladící box pro kadavery, podélný, zasouvání těl z boku, hloubka cca 1.20 m. Určeno pro anatomickou pitevnu. Při příjmu těl je potřeba uskladnit před fixací fixačními roztoky těla při teplotě do 5° C, aby nedocházelo k samovolnému rozpadu tkání. Chladící box takto zabrání jejich poškození. Dále bude sloužit pro uchovávání částí lidského těla při tzv. mokré preparaci a také k uchovávní některých fixačních látek (paraformaldehyd, glutaraldehyd, apod.).
Požadavky na vlastnosti: chladící box pro kadavery, počet těl: 6, umístění chladícího agregátu na stropě jednotky (tzv. stropní bloková jednotka), napájení ze sítě 220 V, rozměry do (délka 3000 mm x hloubka 1500 mm x výška 2500 mm) mimo stropní blokovou jednotku.</t>
  </si>
  <si>
    <t xml:space="preserve">2. Přístrojové vybavení pro elektrofyziologii včetně AD převodníku, zesilovače, stimulátoru a příslušných periferií
Popis
Plné ovládání počítače pomocí softwaru neuro-Guide
Integrovaná zásuvka, stíněné záznamové kabely
Stimulační modul
Modul měření impedance
Elektrofyziologický software neuro-Guide
Zobrazení signálu a hrotové křivky
Vizualizace a analýza dat v reálném čase
Třídění výbojů v reálném čase, rastrový displej, histogram intervalumezi výboji, tachogram rychlosti vzniku výbojů
Automatizované třídění výbojůzaložené na integraci vícefaktorových informací (tvar hrotu, tvar
statistika, statistika časových značek)
vizualizace elektrody a místa záznamu založeném na 2D / 3D atlasu v Real-time modu 
Vysokorychlostní screening jednotkové neuronální aktivity
Automatické uložení výsledků analýzy v databázi
Uložení analogového signálu do formátu souboru s otevřeným zdrojovým kódem
Modul získávání dat
Modul řízení stimulace
</t>
  </si>
  <si>
    <t xml:space="preserve">1. Digitálně řízený robot na přesné zavádění elektrod
Popis
Propojený automatický vrtací modul 
Včetně motorizovaného stereotaxického systému
Včetně motorizovaného vrtacího modulu
Plné ovládání softwarem Motorized Stereotaxic (součástí balení)
Plně integrovaný stereotaxický atlas
Nulování v Lambda / Bregma
Oprava chyby náklonu
Individuální poměřování s atlasem
Intuitivní řízení pohybu
Vysoce přesné umístění sondy s ovládáním hloubky
Ostrý okraj výřezu lebky, precizní odstranění kosti
Použití souřadnic vzhledem k Bregmatu
Jednoduchá aplikace injekce
Uživatelsky definovaný interval vstřikování
Real-time vizualizace špičky injekční stříkačky a místa injekce založená na koordinaci s atlasem 
Přizpůsobení většině komerčně dostupných stříkaček
Kompatibilní s operačním systémem Microsoft Windows
</t>
  </si>
  <si>
    <t>KF - přístroj pro euthanasii/anesthesii laboratorních zvířat</t>
  </si>
  <si>
    <t>Počet kusů</t>
  </si>
  <si>
    <t>• Jeden jednodvéřový mzcí a dezinfekční automat s ohřevem elektro, max. příkon 9,3 kW,  Max. vnější rozměry přístroje (v, š, h): 835(včetně nerezového víka), 600, 600mm
• Vnější opláštění nerez,  Dopředu výklopné celonerezové dveře
• Mycí a dezinfekční programy s použitím chemie: pH neutrální, enzymatické nebo alkalické
• Přednastavené mycí a dezinfekční programy pro laboratorní sklo (např. Organica, Anorganica atd.
• Bezespárově svařovaný mycí prostor s hladkými švy,  Zakrytá topná tělesa,  Systém s přívodem čerstvé vody do každé fáze programu
• Vícekomponentový filtrační systém mycí lázně,  Mycí prostor vybavený dvěma nerezovými mycími rameny
• Kontroly mycího tlaku a rotace ostřikovacích ramen,  Dvouplášťová konstrukce z nerezové oceli s tepelnou a zvukovou izolací
• Během mycího cyklu elektricky blokované dveře,  Automatické dovírání a uzamykání dveří
• Automatické otevření dvířek po skončení programu,  Mycí a dezinfekční automat s mycím prostorem o kapacitě až 128 injektorů pro úzkohrdlé laboratorní sklo až do výšky 450 mm, až 196 pipet až do výšky 450 mm nebo 1600 zkumavek
• Výkonné oběhové čerpadlo s variabilními otáčkami o celkovém výkonu min. Qmax 500 l/min,  Nerezový dotykový ovládací panel s tlačítky rychlé volby
• Elektronická, programovatelná řídící jednotka (min. 14 základních programů)
• 1 vestavěný dávkovač pro tekutou neutralizační chemii, 1 dveřní dávkovač pro práškovou chemii 
• Vestavěný kondenzátor par s rozstřikovačem,  Vestavěný změkčovač vody
• Násypka soli umístěná ergonomicky u dveří,  Integrované výtlačné čerpadlo na demivodu
• Modulární koncepce vnitřního košového vybavení</t>
  </si>
  <si>
    <t>Mycí koše:
• Horní koš/lafeta zepředu otevřený pro uložení nástavců, výškově nastavitelný, výška osazení 160MM, vestavěné ostřikovací rameno, V 206, Š 528, H 527 mm
• Spodní koš pro moduly, spodní koš se dvěma přípojkami modulů pro uložení až dvou injektorových modulů nebo nástavců, automatické uzavření přípojek, když se nepoužívají, V 154, Š 529, H 546 mm
• Modul pro uložení laboratorního skla jako např. Erlenmeyerových baněk, kulatých baněk, laboratorních lahví, odměrných baněk a odměrných válců, 8x injektorová tryska s plastovou podpěrou ID 220 (6x220 mm), V 242, Š 178, H 479 mm
• Modul pro uložení laboratorního skla jako např. Erlenmeyerových baněk, kulatých baněk, laboratorních lahví, odměrných baněk a odměrných válců, 6x injektorová tryska s plastovou podpěrou (2,5 x 110 mm), 6x injektorová tryska (4x160 mm), 6x aretace pro trysku, 6x injektorová tryska (6 x 220 mm), 6x aretace pro trysku, V 241, Š 232, H 479 mm
• Modul pro uložení laboratorního skla jako např. Erlenmeyerových baněk, kulatých baněk, laboratorních lahví, odměrných baněk a odměrných válců, 18x injektorová tryska E351 (4 x 160mm), 18 x aretace pro trysku E 353, V 181, Š 216, H 479 mm
• 2x polokoš pro širokohrdlé labor. sklo s víky
• Segmentový koš pro cca 200 zkumavek do délky 105 mm, použitelný v horním i spodním koši, včetně víka
• Segmentový koš pro cca. 200 zkumavek do délky 165 mm, použitelný v horním i spodním koši, včetně víka
• Nástavec pro 38 Petriho misek o průměru 100 mm, použitelný ve spodním i horním koši, včetně sít
• Modul pro uložení např. 98 odměrných a plných pipet do délky 450 mm, výška přídržného rámečku 150 mm, V 185, Š 225, H 471 mm</t>
  </si>
  <si>
    <t xml:space="preserve">Popis pro jedno pokusné zvíře:
Box pro pokusné zvíře během experimentu
Telemetrický vysílač / přijímač až do 4 kanálů
4 kanálový zesilovač extracelulárního potenciálového pole s předzesilovačem
2 kusy korunky  s EEG senzorem pro spojení s impantabilním senzorem 
2 kusy implantabilního senzoru EEG (pro upevnění na lebce)
</t>
  </si>
  <si>
    <t>Část 1 Přístroje pro molekulární biologii</t>
  </si>
  <si>
    <t>Část 2 Chladící box</t>
  </si>
  <si>
    <t>Část 3 Přístroje pro fyziologii</t>
  </si>
  <si>
    <t>Část 4 Přístroje pro biologii</t>
  </si>
  <si>
    <t xml:space="preserve"> KF - elektrofyziologická pracovní stanice + OmniDrive - high precision micropositioner</t>
  </si>
  <si>
    <t>Předpokládaná hodnota bez DPH</t>
  </si>
  <si>
    <t xml:space="preserve"> Videomonitoring
1 přístroj - kamera plus příslušný software pro digitální záznam chovaní laboratorních zvířat během EEG záznamu. Software umožňuje srovnaní změn EEG křivek se změnami v chování  
Další příslušenství:
1. Faradayova klec (30.5 x 80 x 120 – 1 zvíře) ke stínění statického elektrického pole a ektromagnetických vln během záznamu EEG
2. EEG-CR  - korunky pro fixací EEG sensorů na hlavě pokusného zvířete. 
3. Training (dvoudenní nácvik chirurgických technik v laboratoři dodavatele)
4. EEG-CED spike2 software , software pro multi-kanálový záznam a analýzu EEG křivek 
</t>
  </si>
  <si>
    <t>KF - EEG-kamera a dalsí přislušenstvi k EEG s telemetrií</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</si>
</sst>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name val="Arial"/>
      <family val="2"/>
    </font>
    <font>
      <sz val="11"/>
      <name val="Calibri"/>
      <family val="2"/>
    </font>
    <font>
      <b/>
      <sz val="11"/>
      <color theme="1"/>
      <name val="Calibri"/>
      <family val="2"/>
      <scheme val="minor"/>
    </font>
    <font>
      <sz val="11"/>
      <color rgb="FF000000"/>
      <name val="Calibri"/>
      <family val="2"/>
      <scheme val="minor"/>
    </font>
    <font>
      <sz val="11"/>
      <color theme="1"/>
      <name val="Calibri"/>
      <family val="2"/>
    </font>
    <font>
      <i/>
      <sz val="11"/>
      <color theme="1"/>
      <name val="Calibri"/>
      <family val="2"/>
    </font>
    <font>
      <b/>
      <sz val="12"/>
      <color theme="1"/>
      <name val="Calibri"/>
      <family val="2"/>
      <scheme val="minor"/>
    </font>
    <font>
      <sz val="11"/>
      <name val="Calibri"/>
      <family val="2"/>
      <scheme val="minor"/>
    </font>
    <font>
      <b/>
      <sz val="11"/>
      <name val="Calibri"/>
      <family val="2"/>
      <scheme val="minor"/>
    </font>
  </fonts>
  <fills count="5">
    <fill>
      <patternFill/>
    </fill>
    <fill>
      <patternFill patternType="gray125"/>
    </fill>
    <fill>
      <patternFill patternType="solid">
        <fgColor indexed="9"/>
        <bgColor indexed="64"/>
      </patternFill>
    </fill>
    <fill>
      <patternFill patternType="solid">
        <fgColor rgb="FFFFC000"/>
        <bgColor indexed="64"/>
      </patternFill>
    </fill>
    <fill>
      <patternFill patternType="solid">
        <fgColor rgb="FFFFFF00"/>
        <bgColor indexed="64"/>
      </patternFill>
    </fill>
  </fills>
  <borders count="7">
    <border>
      <left/>
      <right/>
      <top/>
      <bottom/>
      <diagonal/>
    </border>
    <border>
      <left style="thin"/>
      <right style="thin"/>
      <top style="thin"/>
      <bottom style="thin"/>
    </border>
    <border>
      <left/>
      <right/>
      <top style="thin"/>
      <bottom style="thin"/>
    </border>
    <border>
      <left style="thin"/>
      <right style="thin"/>
      <top style="thin"/>
      <bottom/>
    </border>
    <border>
      <left/>
      <right/>
      <top/>
      <bottom style="thin"/>
    </border>
    <border>
      <left style="thin"/>
      <right/>
      <top style="thin"/>
      <bottom style="thin"/>
    </border>
    <border>
      <left style="thin"/>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53">
    <xf numFmtId="0" fontId="0" fillId="0" borderId="0" xfId="0"/>
    <xf numFmtId="0" fontId="0" fillId="0" borderId="0" xfId="0" applyNumberFormat="1" applyFont="1" applyAlignment="1">
      <alignment/>
    </xf>
    <xf numFmtId="0" fontId="0" fillId="0" borderId="0" xfId="0" applyFont="1" applyAlignment="1">
      <alignment/>
    </xf>
    <xf numFmtId="0" fontId="0" fillId="0" borderId="0" xfId="0" applyNumberFormat="1" applyFont="1" applyAlignment="1">
      <alignment wrapText="1"/>
    </xf>
    <xf numFmtId="0" fontId="0" fillId="2" borderId="1" xfId="0" applyNumberFormat="1" applyFont="1" applyFill="1" applyBorder="1" applyAlignment="1">
      <alignment horizontal="left" vertical="center"/>
    </xf>
    <xf numFmtId="0" fontId="0" fillId="2" borderId="1" xfId="0" applyNumberFormat="1" applyFont="1" applyFill="1" applyBorder="1" applyAlignment="1">
      <alignment horizontal="left" vertical="center" wrapText="1"/>
    </xf>
    <xf numFmtId="0" fontId="3" fillId="0" borderId="1" xfId="0" applyNumberFormat="1" applyFont="1" applyBorder="1" applyAlignment="1">
      <alignment horizontal="center"/>
    </xf>
    <xf numFmtId="0" fontId="0" fillId="0" borderId="1" xfId="0" applyBorder="1" applyAlignment="1">
      <alignment vertical="center" wrapText="1"/>
    </xf>
    <xf numFmtId="0" fontId="4" fillId="0" borderId="1" xfId="0" applyFont="1" applyBorder="1" applyAlignment="1">
      <alignment vertical="center" wrapText="1"/>
    </xf>
    <xf numFmtId="0" fontId="5" fillId="0" borderId="1" xfId="0" applyFont="1" applyBorder="1" applyAlignment="1">
      <alignment vertical="center" wrapText="1"/>
    </xf>
    <xf numFmtId="0" fontId="0" fillId="0" borderId="1" xfId="0" applyNumberFormat="1" applyFont="1" applyBorder="1" applyAlignment="1">
      <alignment wrapText="1"/>
    </xf>
    <xf numFmtId="0" fontId="0" fillId="0" borderId="1" xfId="0" applyNumberFormat="1" applyFill="1" applyBorder="1" applyAlignment="1">
      <alignment wrapText="1"/>
    </xf>
    <xf numFmtId="0" fontId="0" fillId="0" borderId="1" xfId="0" applyNumberFormat="1" applyFont="1" applyBorder="1" applyAlignment="1">
      <alignment horizontal="left" vertical="center" wrapText="1"/>
    </xf>
    <xf numFmtId="0" fontId="0" fillId="0" borderId="1" xfId="0" applyBorder="1" applyAlignment="1">
      <alignment wrapText="1"/>
    </xf>
    <xf numFmtId="0" fontId="0" fillId="0" borderId="1" xfId="0" applyFont="1" applyBorder="1" applyAlignment="1">
      <alignment horizontal="left" wrapText="1"/>
    </xf>
    <xf numFmtId="0" fontId="7" fillId="0" borderId="2" xfId="0" applyNumberFormat="1" applyFont="1" applyFill="1" applyBorder="1" applyAlignment="1">
      <alignment vertical="center"/>
    </xf>
    <xf numFmtId="0" fontId="7" fillId="2" borderId="2" xfId="0" applyNumberFormat="1" applyFont="1" applyFill="1" applyBorder="1" applyAlignment="1">
      <alignment vertical="center"/>
    </xf>
    <xf numFmtId="0" fontId="0" fillId="0" borderId="3" xfId="0" applyNumberFormat="1" applyFill="1" applyBorder="1" applyAlignment="1">
      <alignment wrapText="1"/>
    </xf>
    <xf numFmtId="0" fontId="7" fillId="2" borderId="4" xfId="0" applyNumberFormat="1" applyFont="1" applyFill="1" applyBorder="1" applyAlignment="1">
      <alignment vertical="center"/>
    </xf>
    <xf numFmtId="0" fontId="0" fillId="0" borderId="1" xfId="0" applyNumberFormat="1" applyFont="1" applyFill="1" applyBorder="1" applyAlignment="1">
      <alignment/>
    </xf>
    <xf numFmtId="0" fontId="0" fillId="0" borderId="1" xfId="0" applyFont="1" applyFill="1" applyBorder="1" applyAlignment="1">
      <alignment/>
    </xf>
    <xf numFmtId="0" fontId="5" fillId="0" borderId="1" xfId="0" applyFont="1" applyFill="1" applyBorder="1" applyAlignment="1">
      <alignment vertical="center" wrapText="1"/>
    </xf>
    <xf numFmtId="0" fontId="4" fillId="0" borderId="2" xfId="0" applyFont="1" applyFill="1" applyBorder="1" applyAlignment="1">
      <alignment vertical="center" wrapText="1"/>
    </xf>
    <xf numFmtId="0" fontId="6" fillId="0" borderId="1" xfId="0" applyFont="1" applyBorder="1" applyAlignment="1">
      <alignment horizontal="left" vertical="top" wrapText="1"/>
    </xf>
    <xf numFmtId="4" fontId="3" fillId="0" borderId="0" xfId="0" applyNumberFormat="1" applyFont="1" applyAlignment="1">
      <alignment/>
    </xf>
    <xf numFmtId="0" fontId="3" fillId="2" borderId="1" xfId="0" applyNumberFormat="1" applyFont="1" applyFill="1" applyBorder="1" applyAlignment="1">
      <alignment horizontal="left" vertical="center" wrapText="1"/>
    </xf>
    <xf numFmtId="0" fontId="8" fillId="0" borderId="1" xfId="0" applyNumberFormat="1" applyFont="1" applyBorder="1" applyAlignment="1">
      <alignment wrapText="1"/>
    </xf>
    <xf numFmtId="0" fontId="7" fillId="2" borderId="5" xfId="0" applyNumberFormat="1" applyFont="1" applyFill="1" applyBorder="1" applyAlignment="1">
      <alignment horizontal="left" vertical="center"/>
    </xf>
    <xf numFmtId="0" fontId="7" fillId="2" borderId="2" xfId="0" applyNumberFormat="1" applyFont="1" applyFill="1" applyBorder="1" applyAlignment="1">
      <alignment horizontal="left" vertical="center"/>
    </xf>
    <xf numFmtId="0" fontId="0" fillId="0" borderId="0" xfId="0" applyNumberFormat="1" applyFont="1" applyAlignment="1">
      <alignment/>
    </xf>
    <xf numFmtId="0" fontId="8" fillId="3" borderId="1" xfId="20" applyFont="1" applyFill="1" applyBorder="1" applyAlignment="1">
      <alignment vertical="center"/>
      <protection/>
    </xf>
    <xf numFmtId="4" fontId="8" fillId="3" borderId="1" xfId="20" applyNumberFormat="1" applyFont="1" applyFill="1" applyBorder="1" applyAlignment="1">
      <alignment vertical="center"/>
      <protection/>
    </xf>
    <xf numFmtId="3" fontId="8" fillId="3" borderId="1" xfId="20" applyNumberFormat="1" applyFont="1" applyFill="1" applyBorder="1" applyAlignment="1">
      <alignment horizontal="center" vertical="center"/>
      <protection/>
    </xf>
    <xf numFmtId="0" fontId="8" fillId="0" borderId="5" xfId="20" applyFont="1" applyFill="1" applyBorder="1" applyAlignment="1">
      <alignment vertical="center"/>
      <protection/>
    </xf>
    <xf numFmtId="4" fontId="9" fillId="0" borderId="2" xfId="20" applyNumberFormat="1" applyFont="1" applyFill="1" applyBorder="1" applyAlignment="1">
      <alignment vertical="center"/>
      <protection/>
    </xf>
    <xf numFmtId="3" fontId="8" fillId="0" borderId="2" xfId="20" applyNumberFormat="1" applyFont="1" applyFill="1" applyBorder="1" applyAlignment="1">
      <alignment horizontal="center" vertical="center"/>
      <protection/>
    </xf>
    <xf numFmtId="0" fontId="3" fillId="0" borderId="5" xfId="0" applyNumberFormat="1" applyFont="1" applyFill="1" applyBorder="1" applyAlignment="1">
      <alignment vertical="center"/>
    </xf>
    <xf numFmtId="0" fontId="3" fillId="0" borderId="2" xfId="0" applyNumberFormat="1" applyFont="1" applyFill="1" applyBorder="1" applyAlignment="1">
      <alignment vertical="center"/>
    </xf>
    <xf numFmtId="0" fontId="8" fillId="4" borderId="1" xfId="20" applyFont="1" applyFill="1" applyBorder="1" applyAlignment="1">
      <alignment vertical="center"/>
      <protection/>
    </xf>
    <xf numFmtId="4" fontId="8" fillId="4" borderId="1" xfId="20" applyNumberFormat="1" applyFont="1" applyFill="1" applyBorder="1" applyAlignment="1">
      <alignment vertical="center"/>
      <protection/>
    </xf>
    <xf numFmtId="3" fontId="8" fillId="4" borderId="1" xfId="20" applyNumberFormat="1" applyFont="1" applyFill="1" applyBorder="1" applyAlignment="1">
      <alignment horizontal="center" vertical="center"/>
      <protection/>
    </xf>
    <xf numFmtId="0" fontId="8" fillId="0" borderId="1" xfId="20" applyFont="1" applyFill="1" applyBorder="1" applyAlignment="1">
      <alignment vertical="center"/>
      <protection/>
    </xf>
    <xf numFmtId="4" fontId="9" fillId="0" borderId="1" xfId="20" applyNumberFormat="1" applyFont="1" applyFill="1" applyBorder="1" applyAlignment="1">
      <alignment vertical="center"/>
      <protection/>
    </xf>
    <xf numFmtId="3" fontId="8" fillId="0" borderId="1" xfId="20" applyNumberFormat="1" applyFont="1" applyFill="1" applyBorder="1" applyAlignment="1">
      <alignment horizontal="center" vertical="center"/>
      <protection/>
    </xf>
    <xf numFmtId="0" fontId="3" fillId="2" borderId="5" xfId="0" applyNumberFormat="1" applyFont="1" applyFill="1" applyBorder="1" applyAlignment="1">
      <alignment vertical="center"/>
    </xf>
    <xf numFmtId="0" fontId="3" fillId="2" borderId="2" xfId="0" applyNumberFormat="1" applyFont="1" applyFill="1" applyBorder="1" applyAlignment="1">
      <alignment vertical="center"/>
    </xf>
    <xf numFmtId="0" fontId="8" fillId="3" borderId="1" xfId="20" applyFont="1" applyFill="1" applyBorder="1" applyAlignment="1">
      <alignment vertical="center" wrapText="1"/>
      <protection/>
    </xf>
    <xf numFmtId="0" fontId="8" fillId="3" borderId="3" xfId="20" applyFont="1" applyFill="1" applyBorder="1" applyAlignment="1">
      <alignment vertical="center" wrapText="1"/>
      <protection/>
    </xf>
    <xf numFmtId="4" fontId="8" fillId="3" borderId="3" xfId="20" applyNumberFormat="1" applyFont="1" applyFill="1" applyBorder="1" applyAlignment="1">
      <alignment vertical="center"/>
      <protection/>
    </xf>
    <xf numFmtId="3" fontId="8" fillId="3" borderId="3" xfId="20" applyNumberFormat="1" applyFont="1" applyFill="1" applyBorder="1" applyAlignment="1">
      <alignment horizontal="center" vertical="center"/>
      <protection/>
    </xf>
    <xf numFmtId="0" fontId="8" fillId="0" borderId="1" xfId="20" applyFont="1" applyFill="1" applyBorder="1" applyAlignment="1">
      <alignment vertical="center" wrapText="1"/>
      <protection/>
    </xf>
    <xf numFmtId="0" fontId="3" fillId="2" borderId="6" xfId="0" applyNumberFormat="1" applyFont="1" applyFill="1" applyBorder="1" applyAlignment="1">
      <alignment vertical="center"/>
    </xf>
    <xf numFmtId="0" fontId="3" fillId="2" borderId="4" xfId="0" applyNumberFormat="1" applyFont="1" applyFill="1" applyBorder="1" applyAlignment="1">
      <alignment vertical="center"/>
    </xf>
  </cellXfs>
  <cellStyles count="7">
    <cellStyle name="Normal" xfId="0"/>
    <cellStyle name="Percent" xfId="15"/>
    <cellStyle name="Currency" xfId="16"/>
    <cellStyle name="Currency [0]" xfId="17"/>
    <cellStyle name="Comma" xfId="18"/>
    <cellStyle name="Comma [0]" xfId="19"/>
    <cellStyle name="Normální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K38"/>
  <sheetViews>
    <sheetView tabSelected="1" workbookViewId="0" topLeftCell="B1">
      <selection activeCell="R8" sqref="R8"/>
    </sheetView>
  </sheetViews>
  <sheetFormatPr defaultColWidth="8.8515625" defaultRowHeight="15"/>
  <cols>
    <col min="1" max="1" width="38.8515625" style="1" customWidth="1"/>
    <col min="2" max="2" width="14.28125" style="1" customWidth="1"/>
    <col min="3" max="3" width="6.7109375" style="1" customWidth="1"/>
    <col min="4" max="4" width="122.00390625" style="1" customWidth="1"/>
    <col min="5" max="245" width="8.8515625" style="1" customWidth="1"/>
    <col min="246" max="16384" width="8.8515625" style="2" customWidth="1"/>
  </cols>
  <sheetData>
    <row r="1" spans="1:4" ht="51" customHeight="1">
      <c r="A1" s="4"/>
      <c r="B1" s="25" t="s">
        <v>47</v>
      </c>
      <c r="C1" s="5" t="s">
        <v>38</v>
      </c>
      <c r="D1" s="6" t="s">
        <v>31</v>
      </c>
    </row>
    <row r="2" spans="1:4" ht="51" customHeight="1">
      <c r="A2" s="27" t="s">
        <v>42</v>
      </c>
      <c r="B2" s="28"/>
      <c r="C2" s="28"/>
      <c r="D2" s="28"/>
    </row>
    <row r="3" spans="1:4" ht="30" customHeight="1">
      <c r="A3" s="30" t="s">
        <v>0</v>
      </c>
      <c r="B3" s="31">
        <v>67000</v>
      </c>
      <c r="C3" s="32">
        <v>1</v>
      </c>
      <c r="D3" s="7" t="s">
        <v>28</v>
      </c>
    </row>
    <row r="4" spans="1:4" ht="30">
      <c r="A4" s="30" t="s">
        <v>1</v>
      </c>
      <c r="B4" s="31">
        <v>57825</v>
      </c>
      <c r="C4" s="32">
        <v>1</v>
      </c>
      <c r="D4" s="8" t="s">
        <v>29</v>
      </c>
    </row>
    <row r="5" spans="1:4" ht="60">
      <c r="A5" s="30" t="s">
        <v>2</v>
      </c>
      <c r="B5" s="31">
        <v>115490</v>
      </c>
      <c r="C5" s="32">
        <v>1</v>
      </c>
      <c r="D5" s="8" t="s">
        <v>30</v>
      </c>
    </row>
    <row r="6" spans="1:4" ht="22.5" customHeight="1">
      <c r="A6" s="33"/>
      <c r="B6" s="34">
        <f>SUM(B3:B5)</f>
        <v>240315</v>
      </c>
      <c r="C6" s="35"/>
      <c r="D6" s="22"/>
    </row>
    <row r="7" spans="1:4" ht="15.75">
      <c r="A7" s="36" t="s">
        <v>43</v>
      </c>
      <c r="B7" s="37"/>
      <c r="C7" s="37"/>
      <c r="D7" s="15"/>
    </row>
    <row r="8" spans="1:4" ht="116.25" customHeight="1">
      <c r="A8" s="38" t="s">
        <v>3</v>
      </c>
      <c r="B8" s="39">
        <v>85000</v>
      </c>
      <c r="C8" s="40">
        <v>1</v>
      </c>
      <c r="D8" s="9" t="s">
        <v>34</v>
      </c>
    </row>
    <row r="9" spans="1:4" ht="18" customHeight="1">
      <c r="A9" s="41"/>
      <c r="B9" s="42">
        <f>SUM(B8)</f>
        <v>85000</v>
      </c>
      <c r="C9" s="43"/>
      <c r="D9" s="21"/>
    </row>
    <row r="10" spans="1:4" ht="15.75">
      <c r="A10" s="44" t="s">
        <v>44</v>
      </c>
      <c r="B10" s="45"/>
      <c r="C10" s="45"/>
      <c r="D10" s="16"/>
    </row>
    <row r="11" spans="1:4" ht="258" customHeight="1">
      <c r="A11" s="46" t="s">
        <v>46</v>
      </c>
      <c r="B11" s="31">
        <f>493317+129046.5+9801</f>
        <v>632164.5</v>
      </c>
      <c r="C11" s="32">
        <v>1</v>
      </c>
      <c r="D11" s="23" t="s">
        <v>35</v>
      </c>
    </row>
    <row r="12" spans="1:9" ht="284.25" customHeight="1">
      <c r="A12" s="30" t="s">
        <v>16</v>
      </c>
      <c r="B12" s="31">
        <f>537813.54+8167.5</f>
        <v>545981.04</v>
      </c>
      <c r="C12" s="32">
        <v>1</v>
      </c>
      <c r="D12" s="14" t="s">
        <v>36</v>
      </c>
      <c r="H12" s="2"/>
      <c r="I12" s="2"/>
    </row>
    <row r="13" spans="1:4" ht="105">
      <c r="A13" s="30" t="s">
        <v>17</v>
      </c>
      <c r="B13" s="31">
        <f>277923.69*4</f>
        <v>1111694.76</v>
      </c>
      <c r="C13" s="32">
        <v>4</v>
      </c>
      <c r="D13" s="10" t="s">
        <v>41</v>
      </c>
    </row>
    <row r="14" spans="1:4" ht="180">
      <c r="A14" s="30" t="s">
        <v>49</v>
      </c>
      <c r="B14" s="31">
        <v>340028</v>
      </c>
      <c r="C14" s="32">
        <v>1</v>
      </c>
      <c r="D14" s="26" t="s">
        <v>48</v>
      </c>
    </row>
    <row r="15" spans="1:4" ht="120">
      <c r="A15" s="46" t="s">
        <v>37</v>
      </c>
      <c r="B15" s="31">
        <v>300201</v>
      </c>
      <c r="C15" s="32">
        <v>1</v>
      </c>
      <c r="D15" s="11" t="s">
        <v>33</v>
      </c>
    </row>
    <row r="16" spans="1:4" ht="140.25" customHeight="1">
      <c r="A16" s="47" t="s">
        <v>32</v>
      </c>
      <c r="B16" s="48">
        <v>260000</v>
      </c>
      <c r="C16" s="49">
        <v>1</v>
      </c>
      <c r="D16" s="17" t="s">
        <v>33</v>
      </c>
    </row>
    <row r="17" spans="1:245" s="20" customFormat="1" ht="28.5" customHeight="1">
      <c r="A17" s="50"/>
      <c r="B17" s="42">
        <f>SUM(B11:B16)</f>
        <v>3190069.3</v>
      </c>
      <c r="C17" s="43"/>
      <c r="D17" s="11"/>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row>
    <row r="18" spans="1:4" ht="15.75">
      <c r="A18" s="51" t="s">
        <v>45</v>
      </c>
      <c r="B18" s="52"/>
      <c r="C18" s="52"/>
      <c r="D18" s="18"/>
    </row>
    <row r="19" spans="1:4" ht="294" customHeight="1">
      <c r="A19" s="38" t="s">
        <v>4</v>
      </c>
      <c r="B19" s="39">
        <v>306400</v>
      </c>
      <c r="C19" s="40">
        <v>1</v>
      </c>
      <c r="D19" s="12" t="s">
        <v>39</v>
      </c>
    </row>
    <row r="20" spans="1:4" ht="294.75" customHeight="1">
      <c r="A20" s="38" t="s">
        <v>5</v>
      </c>
      <c r="B20" s="39">
        <v>50900</v>
      </c>
      <c r="C20" s="40">
        <v>1</v>
      </c>
      <c r="D20" s="10" t="s">
        <v>40</v>
      </c>
    </row>
    <row r="21" spans="1:4" ht="60.75" customHeight="1">
      <c r="A21" s="38" t="s">
        <v>6</v>
      </c>
      <c r="B21" s="39">
        <f>73300*2</f>
        <v>146600</v>
      </c>
      <c r="C21" s="40">
        <v>1</v>
      </c>
      <c r="D21" s="13" t="s">
        <v>21</v>
      </c>
    </row>
    <row r="22" spans="1:4" ht="61.5" customHeight="1">
      <c r="A22" s="38" t="s">
        <v>7</v>
      </c>
      <c r="B22" s="39">
        <v>355000</v>
      </c>
      <c r="C22" s="40">
        <v>1</v>
      </c>
      <c r="D22" s="13" t="s">
        <v>19</v>
      </c>
    </row>
    <row r="23" spans="1:4" ht="69.75" customHeight="1">
      <c r="A23" s="38" t="s">
        <v>8</v>
      </c>
      <c r="B23" s="39">
        <v>99530</v>
      </c>
      <c r="C23" s="40">
        <v>1</v>
      </c>
      <c r="D23" s="13" t="s">
        <v>20</v>
      </c>
    </row>
    <row r="24" spans="1:4" ht="33.75" customHeight="1">
      <c r="A24" s="38" t="s">
        <v>9</v>
      </c>
      <c r="B24" s="39">
        <v>107960</v>
      </c>
      <c r="C24" s="40">
        <v>1</v>
      </c>
      <c r="D24" s="13" t="s">
        <v>18</v>
      </c>
    </row>
    <row r="25" spans="1:4" ht="33.75" customHeight="1">
      <c r="A25" s="38" t="s">
        <v>10</v>
      </c>
      <c r="B25" s="39">
        <f>18000*3</f>
        <v>54000</v>
      </c>
      <c r="C25" s="40">
        <v>1</v>
      </c>
      <c r="D25" s="13" t="s">
        <v>27</v>
      </c>
    </row>
    <row r="26" spans="1:4" ht="33.75" customHeight="1">
      <c r="A26" s="38" t="s">
        <v>11</v>
      </c>
      <c r="B26" s="39">
        <v>6350</v>
      </c>
      <c r="C26" s="40">
        <v>1</v>
      </c>
      <c r="D26" s="13" t="s">
        <v>26</v>
      </c>
    </row>
    <row r="27" spans="1:4" ht="33.75" customHeight="1">
      <c r="A27" s="38" t="s">
        <v>12</v>
      </c>
      <c r="B27" s="39">
        <v>39000</v>
      </c>
      <c r="C27" s="40">
        <v>1</v>
      </c>
      <c r="D27" s="13" t="s">
        <v>25</v>
      </c>
    </row>
    <row r="28" spans="1:4" ht="33.75" customHeight="1">
      <c r="A28" s="38" t="s">
        <v>13</v>
      </c>
      <c r="B28" s="39">
        <v>34000</v>
      </c>
      <c r="C28" s="40">
        <v>1</v>
      </c>
      <c r="D28" s="13" t="s">
        <v>24</v>
      </c>
    </row>
    <row r="29" spans="1:4" ht="79.5" customHeight="1">
      <c r="A29" s="38" t="s">
        <v>14</v>
      </c>
      <c r="B29" s="39">
        <v>16000</v>
      </c>
      <c r="C29" s="40">
        <v>1</v>
      </c>
      <c r="D29" s="13" t="s">
        <v>23</v>
      </c>
    </row>
    <row r="30" spans="1:4" ht="65.25" customHeight="1">
      <c r="A30" s="38" t="s">
        <v>15</v>
      </c>
      <c r="B30" s="39">
        <f>2*14700</f>
        <v>29400</v>
      </c>
      <c r="C30" s="40">
        <v>1</v>
      </c>
      <c r="D30" s="13" t="s">
        <v>22</v>
      </c>
    </row>
    <row r="31" spans="1:3" ht="15">
      <c r="A31" s="29"/>
      <c r="B31" s="24">
        <f>SUM(B19:B30)</f>
        <v>1245140</v>
      </c>
      <c r="C31" s="29"/>
    </row>
    <row r="38" ht="15">
      <c r="D38" s="3"/>
    </row>
  </sheetData>
  <mergeCells count="1">
    <mergeCell ref="A2:D2"/>
  </mergeCells>
  <printOptions/>
  <pageMargins left="0.25" right="0.25" top="0.75" bottom="0.75" header="0.3" footer="0.3"/>
  <pageSetup fitToHeight="0" fitToWidth="1" horizontalDpi="600" verticalDpi="600" orientation="landscape" paperSize="9" scale="10" r:id="rId1"/>
  <headerFooter>
    <oddHeader>&amp;LPříloha č. 1 Technická specifikace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 lékařská fakulta UK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Filip_Kessler</dc:creator>
  <cp:keywords/>
  <dc:description/>
  <cp:lastModifiedBy>Filip_Kessler</cp:lastModifiedBy>
  <cp:lastPrinted>2018-03-07T11:57:01Z</cp:lastPrinted>
  <dcterms:created xsi:type="dcterms:W3CDTF">2017-09-07T13:16:32Z</dcterms:created>
  <dcterms:modified xsi:type="dcterms:W3CDTF">2018-03-07T11:57:52Z</dcterms:modified>
  <cp:category/>
  <cp:version/>
  <cp:contentType/>
  <cp:contentStatus/>
</cp:coreProperties>
</file>