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.X - Architektonické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'D.1.1.X - Architektonické...'!$C$123:$K$350</definedName>
    <definedName name="_xlnm.Print_Area" localSheetId="1">'D.1.1.X - Architektonické...'!$C$4:$J$76,'D.1.1.X - Architektonické...'!$C$82:$J$105,'D.1.1.X - Architektonické...'!$C$111:$K$350</definedName>
    <definedName name="_xlnm.Print_Titles" localSheetId="1">'D.1.1.X - Architektonické...'!$123:$123</definedName>
    <definedName name="_xlnm.Print_Area" localSheetId="2">'Seznam figur'!$C$4:$G$52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349"/>
  <c r="BH349"/>
  <c r="BG349"/>
  <c r="BF349"/>
  <c r="T349"/>
  <c r="R349"/>
  <c r="P349"/>
  <c r="BI335"/>
  <c r="BH335"/>
  <c r="BG335"/>
  <c r="BF335"/>
  <c r="T335"/>
  <c r="R335"/>
  <c r="P335"/>
  <c r="BI322"/>
  <c r="BH322"/>
  <c r="BG322"/>
  <c r="BF322"/>
  <c r="T322"/>
  <c r="R322"/>
  <c r="P322"/>
  <c r="BI319"/>
  <c r="BH319"/>
  <c r="BG319"/>
  <c r="BF319"/>
  <c r="T319"/>
  <c r="R319"/>
  <c r="P319"/>
  <c r="BI306"/>
  <c r="BH306"/>
  <c r="BG306"/>
  <c r="BF306"/>
  <c r="T306"/>
  <c r="R306"/>
  <c r="P306"/>
  <c r="BI303"/>
  <c r="BH303"/>
  <c r="BG303"/>
  <c r="BF303"/>
  <c r="T303"/>
  <c r="R303"/>
  <c r="P303"/>
  <c r="BI297"/>
  <c r="BH297"/>
  <c r="BG297"/>
  <c r="BF297"/>
  <c r="T297"/>
  <c r="R297"/>
  <c r="P297"/>
  <c r="BI294"/>
  <c r="BH294"/>
  <c r="BG294"/>
  <c r="BF294"/>
  <c r="T294"/>
  <c r="R294"/>
  <c r="P29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66"/>
  <c r="BH266"/>
  <c r="BG266"/>
  <c r="BF266"/>
  <c r="T266"/>
  <c r="R266"/>
  <c r="P266"/>
  <c r="BI263"/>
  <c r="BH263"/>
  <c r="BG263"/>
  <c r="BF263"/>
  <c r="T263"/>
  <c r="R263"/>
  <c r="P263"/>
  <c r="BI250"/>
  <c r="BH250"/>
  <c r="BG250"/>
  <c r="BF250"/>
  <c r="T250"/>
  <c r="R250"/>
  <c r="P250"/>
  <c r="BI247"/>
  <c r="BH247"/>
  <c r="BG247"/>
  <c r="BF247"/>
  <c r="T247"/>
  <c r="R247"/>
  <c r="P247"/>
  <c r="BI234"/>
  <c r="BH234"/>
  <c r="BG234"/>
  <c r="BF234"/>
  <c r="T234"/>
  <c r="R234"/>
  <c r="P234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190"/>
  <c r="BH190"/>
  <c r="BG190"/>
  <c r="BF190"/>
  <c r="T190"/>
  <c r="R190"/>
  <c r="P190"/>
  <c r="BI182"/>
  <c r="BH182"/>
  <c r="BG182"/>
  <c r="BF182"/>
  <c r="T182"/>
  <c r="R182"/>
  <c r="P182"/>
  <c r="BI176"/>
  <c r="BH176"/>
  <c r="BG176"/>
  <c r="BF176"/>
  <c r="T176"/>
  <c r="R176"/>
  <c r="P176"/>
  <c r="BI169"/>
  <c r="BH169"/>
  <c r="BG169"/>
  <c r="BF169"/>
  <c r="T169"/>
  <c r="R169"/>
  <c r="P169"/>
  <c r="BI165"/>
  <c r="BH165"/>
  <c r="BG165"/>
  <c r="BF165"/>
  <c r="T165"/>
  <c r="R165"/>
  <c r="P165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T135"/>
  <c r="R136"/>
  <c r="R135"/>
  <c r="P136"/>
  <c r="P135"/>
  <c r="BI128"/>
  <c r="BH128"/>
  <c r="BG128"/>
  <c r="BF128"/>
  <c r="T128"/>
  <c r="T127"/>
  <c r="T126"/>
  <c r="R128"/>
  <c r="R127"/>
  <c r="R126"/>
  <c r="P128"/>
  <c r="P127"/>
  <c r="P126"/>
  <c r="J120"/>
  <c r="F118"/>
  <c r="E116"/>
  <c r="J91"/>
  <c r="F89"/>
  <c r="E87"/>
  <c r="J24"/>
  <c r="E24"/>
  <c r="J121"/>
  <c r="J23"/>
  <c r="J18"/>
  <c r="E18"/>
  <c r="F92"/>
  <c r="J17"/>
  <c r="J15"/>
  <c r="E15"/>
  <c r="F120"/>
  <c r="J14"/>
  <c r="J12"/>
  <c r="J89"/>
  <c r="E7"/>
  <c r="E114"/>
  <c i="1" r="L90"/>
  <c r="AM90"/>
  <c r="AM89"/>
  <c r="L89"/>
  <c r="AM87"/>
  <c r="L87"/>
  <c r="L85"/>
  <c r="L84"/>
  <c i="2" r="J266"/>
  <c r="BK263"/>
  <c r="J223"/>
  <c r="J335"/>
  <c r="BK297"/>
  <c r="BK322"/>
  <c r="BK169"/>
  <c r="BK278"/>
  <c r="BK280"/>
  <c r="BK250"/>
  <c r="BK190"/>
  <c r="BK219"/>
  <c r="BK247"/>
  <c r="J294"/>
  <c r="BK349"/>
  <c r="J349"/>
  <c r="BK128"/>
  <c r="J263"/>
  <c r="BK208"/>
  <c r="J280"/>
  <c r="J144"/>
  <c r="BK210"/>
  <c r="BK223"/>
  <c r="J297"/>
  <c r="J152"/>
  <c r="J282"/>
  <c r="J190"/>
  <c r="J128"/>
  <c r="BK182"/>
  <c r="J169"/>
  <c r="BK266"/>
  <c r="J210"/>
  <c r="J303"/>
  <c r="J274"/>
  <c r="BK234"/>
  <c r="J142"/>
  <c r="BK176"/>
  <c r="BK148"/>
  <c r="BK227"/>
  <c r="BK142"/>
  <c r="J227"/>
  <c r="J278"/>
  <c r="BK306"/>
  <c r="J136"/>
  <c r="BK274"/>
  <c r="J319"/>
  <c r="BK144"/>
  <c r="J219"/>
  <c r="BK165"/>
  <c r="J203"/>
  <c r="BK282"/>
  <c r="BK152"/>
  <c r="J206"/>
  <c r="BK212"/>
  <c r="J306"/>
  <c r="J165"/>
  <c r="J234"/>
  <c r="J276"/>
  <c r="J148"/>
  <c r="J212"/>
  <c r="J247"/>
  <c r="BK335"/>
  <c i="1" r="AS94"/>
  <c i="2" r="BK206"/>
  <c r="J182"/>
  <c r="BK303"/>
  <c r="J139"/>
  <c r="J322"/>
  <c r="J208"/>
  <c r="BK294"/>
  <c r="BK203"/>
  <c r="BK276"/>
  <c r="BK319"/>
  <c r="BK139"/>
  <c r="J250"/>
  <c r="J176"/>
  <c r="BK136"/>
  <c l="1" r="BK138"/>
  <c r="J138"/>
  <c r="J101"/>
  <c r="R138"/>
  <c r="R125"/>
  <c r="R124"/>
  <c r="BK151"/>
  <c r="J151"/>
  <c r="J103"/>
  <c r="R151"/>
  <c r="R150"/>
  <c r="T151"/>
  <c r="T150"/>
  <c r="P138"/>
  <c r="P125"/>
  <c r="P124"/>
  <c i="1" r="AU95"/>
  <c i="2" r="BK296"/>
  <c r="J296"/>
  <c r="J104"/>
  <c r="T138"/>
  <c r="T125"/>
  <c r="T124"/>
  <c r="R296"/>
  <c r="P151"/>
  <c r="P150"/>
  <c r="P296"/>
  <c r="T296"/>
  <c r="BK135"/>
  <c r="J135"/>
  <c r="J100"/>
  <c r="BK127"/>
  <c r="J127"/>
  <c r="J99"/>
  <c r="E85"/>
  <c r="J92"/>
  <c r="BE148"/>
  <c r="BE250"/>
  <c r="BE282"/>
  <c r="F91"/>
  <c r="J118"/>
  <c r="BE223"/>
  <c r="BE247"/>
  <c r="BE263"/>
  <c r="BE274"/>
  <c r="BE303"/>
  <c r="BE306"/>
  <c r="BE335"/>
  <c r="F121"/>
  <c r="BE136"/>
  <c r="BE219"/>
  <c r="BE227"/>
  <c r="BE234"/>
  <c r="BE322"/>
  <c r="BE349"/>
  <c r="BE169"/>
  <c r="BE190"/>
  <c r="BE203"/>
  <c r="BE208"/>
  <c r="BE266"/>
  <c r="BE276"/>
  <c r="BE319"/>
  <c r="BE139"/>
  <c r="BE152"/>
  <c r="BE144"/>
  <c r="BE128"/>
  <c r="BE165"/>
  <c r="BE278"/>
  <c r="BE297"/>
  <c r="BE142"/>
  <c r="BE176"/>
  <c r="BE182"/>
  <c r="BE206"/>
  <c r="BE210"/>
  <c r="BE212"/>
  <c r="BE280"/>
  <c r="BE294"/>
  <c r="J34"/>
  <c i="1" r="AW95"/>
  <c i="2" r="F36"/>
  <c i="1" r="BC95"/>
  <c r="BC94"/>
  <c r="W32"/>
  <c i="2" r="F37"/>
  <c i="1" r="BD95"/>
  <c r="BD94"/>
  <c r="W33"/>
  <c i="2" r="F35"/>
  <c i="1" r="BB95"/>
  <c r="BB94"/>
  <c r="AX94"/>
  <c i="2" r="F34"/>
  <c i="1" r="BA95"/>
  <c r="BA94"/>
  <c r="AW94"/>
  <c r="AK30"/>
  <c r="AU94"/>
  <c i="2" l="1" r="BK126"/>
  <c r="J126"/>
  <c r="J98"/>
  <c r="BK150"/>
  <c r="J150"/>
  <c r="J102"/>
  <c i="1" r="W30"/>
  <c r="AY94"/>
  <c i="2" r="J33"/>
  <c i="1" r="AV95"/>
  <c r="AT95"/>
  <c r="W31"/>
  <c i="2" r="F33"/>
  <c i="1" r="AZ95"/>
  <c r="AZ94"/>
  <c r="W29"/>
  <c i="2" l="1" r="BK125"/>
  <c r="J125"/>
  <c r="J97"/>
  <c i="1" r="AV94"/>
  <c r="AK29"/>
  <c i="2" l="1" r="BK124"/>
  <c r="J124"/>
  <c r="J96"/>
  <c i="1" r="AT94"/>
  <c i="2" l="1" r="J30"/>
  <c i="1" r="AG95"/>
  <c r="AG94"/>
  <c r="AK26"/>
  <c i="2" l="1" r="J39"/>
  <c i="1" r="AN95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<sst xmlns="http://schemas.openxmlformats.org/spreadsheetml/2006/main">
  <si>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</si>
  <si>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</si>
  <si>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</si>
  <si>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</si>
  <si>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</si>
  <si>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{49f45569-6300-4a32-80ce-0e8dab9467b1}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</si>
  <si>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</si>
  <si>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</si>
  <si>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</si>
  <si>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</si>
  <si>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</si>
  <si>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</si>
  <si>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</si>
  <si>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</si>
  <si>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5034_1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</si>
  <si>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</si>
  <si>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</si>
  <si>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Přestavba objektu č. 5 na kolej - NEINV</t>
  </si>
  <si>
    <t>KSO:</t>
  </si>
  <si>
    <t>CC-CZ:</t>
  </si>
  <si>
    <t>Místo:</t>
  </si>
  <si>
    <t>Weilova 1450, Praha 15, Hostivař</t>
  </si>
  <si>
    <t>Datum:</t>
  </si>
  <si>
    <t>7. 4. 2024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</si>
  <si>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</si>
  <si>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</si>
  <si>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</si>
  <si>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</si>
  <si>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</si>
  <si>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</si>
  <si>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</si>
  <si>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Digitronic CZ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</si>
  <si>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</si>
  <si>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</si>
  <si>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</si>
  <si>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</si>
  <si>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</si>
  <si>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</si>
  <si>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</si>
  <si>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</si>
  <si>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</si>
  <si>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</si>
  <si>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</si>
  <si>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</si>
  <si>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</si>
  <si>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</si>
  <si>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</si>
  <si>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</si>
  <si>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</si>
  <si>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</si>
  <si>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</si>
  <si>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</si>
  <si>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</si>
  <si>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</si>
  <si>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</si>
  <si>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</si>
  <si>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</si>
  <si>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</si>
  <si>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</si>
  <si>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</si>
  <si>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</si>
  <si>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</si>
  <si>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</si>
  <si>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</si>
  <si>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</si>
  <si>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</si>
  <si>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</si>
  <si>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</si>
  <si>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</si>
  <si>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</si>
  <si>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</si>
  <si>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</si>
  <si>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</si>
  <si>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</si>
  <si>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</si>
  <si>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</si>
  <si>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</si>
  <si>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</si>
  <si>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</si>
  <si>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</si>
  <si>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D.1.1.X</t>
  </si>
  <si>
    <t>Architektonické stavební řešení - neinvestiční náklady</t>
  </si>
  <si>
    <t>STA</t>
  </si>
  <si>
    <t>1</t>
  </si>
  <si>
    <t>{ed5d0fbe-3a61-41ce-9dff-c5972362467c}</t>
  </si>
  <si>
    <t>2</t>
  </si>
  <si>
    <t>B_střecha_nad_1NP</t>
  </si>
  <si>
    <t>15,4</t>
  </si>
  <si>
    <t>3</t>
  </si>
  <si>
    <t>B_střecha_objekt</t>
  </si>
  <si>
    <t>264,84</t>
  </si>
  <si>
    <t>KRYCÍ LIST SOUPISU PRACÍ</t>
  </si>
  <si>
    <t>B_střecha_výtah</t>
  </si>
  <si>
    <t>stávající</t>
  </si>
  <si>
    <t>25,47</t>
  </si>
  <si>
    <t>Objekt:</t>
  </si>
  <si>
    <t>D.1.1.X - Architektonické stavební řešení - neinvestiční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</si>
  <si>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</si>
  <si>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</si>
  <si>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</si>
  <si>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</si>
  <si>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</si>
  <si>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</si>
  <si>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</si>
  <si>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  9.1 - Ostatní konstrukce a práce</t>
  </si>
  <si>
    <t xml:space="preserve">      9.2 -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</si>
  <si>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</si>
  <si>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</si>
  <si>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</si>
  <si>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</si>
  <si>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</si>
  <si>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</si>
  <si>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</si>
  <si>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</si>
  <si>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</si>
  <si>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</si>
  <si>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</si>
  <si>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</si>
  <si>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</si>
  <si>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</si>
  <si>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</si>
  <si>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</si>
  <si>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</si>
  <si>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</si>
  <si>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</si>
  <si>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</si>
  <si>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</si>
  <si>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</si>
  <si>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9.1</t>
  </si>
  <si>
    <t>Ostatní konstrukce a práce</t>
  </si>
  <si>
    <t>K</t>
  </si>
  <si>
    <t>9.R.1</t>
  </si>
  <si>
    <t>Repase schodů z umělého kamene</t>
  </si>
  <si>
    <t>m2</t>
  </si>
  <si>
    <t>4</t>
  </si>
  <si>
    <t>-707468747</t>
  </si>
  <si>
    <t>PP</t>
  </si>
  <si>
    <t>Repase schodů z umělého kamene
odprášení 3x - podtlakové sání vzduch - voda
diamantové čištění
impregnace - zvýšení protiskluznosti a samočistitelnosti</t>
  </si>
  <si>
    <t>VV</t>
  </si>
  <si>
    <t>1.PP</t>
  </si>
  <si>
    <t>(0,28+0,17)*1,2*9*2</t>
  </si>
  <si>
    <t>1.NP - 8.NP</t>
  </si>
  <si>
    <t>9,720*8</t>
  </si>
  <si>
    <t>Součet</t>
  </si>
  <si>
    <t>9.2</t>
  </si>
  <si>
    <t>Bourání</t>
  </si>
  <si>
    <t>9.2.azbest</t>
  </si>
  <si>
    <t>Demontáž a likvidace azbestu</t>
  </si>
  <si>
    <t>soub.</t>
  </si>
  <si>
    <t>328259779</t>
  </si>
  <si>
    <t>Demontáž a likvidace azbestu
Demontáž strojovny výtahu (azbest v brzdách) 
Demontáž odvětrání kanalizace střecha 10ks, materiál s azbestem 
Celková hmotnost likvidovaného azbestu do 50 kg celkem
V ceně musí být: 
Zpracování hlášení prací s azbestem dle zák. 258/2000 Sb. a vyhl. 432/2003 Sb. a jeho předložení k posouzení orgánu ochrany veřejného zdraví (hygienická stanice)
Vytvoření kontrolovaného pásma pro realizaci prací a jeho provoz
Ošetření abestových materiálů encapsulanty
Demontáž azbestu
Zabalení odpadu, jeho označení dle legislativních předpisů
Odvoz a uložení vzniklých odpadů na oprávněné skládce</t>
  </si>
  <si>
    <t>997</t>
  </si>
  <si>
    <t>Přesun sutě</t>
  </si>
  <si>
    <t>35</t>
  </si>
  <si>
    <t>997013118</t>
  </si>
  <si>
    <t>Vnitrostaveništní doprava suti a vybouraných hmot pro budovy v přes 24 do 27 m</t>
  </si>
  <si>
    <t>t</t>
  </si>
  <si>
    <t>CS ÚRS 2024 01</t>
  </si>
  <si>
    <t>317029613</t>
  </si>
  <si>
    <t>Vnitrostaveništní doprava suti a vybouraných hmot vodorovně do 50 m s naložením základní pro budovy a haly výšky přes 24 do 27 m</t>
  </si>
  <si>
    <t>P</t>
  </si>
  <si>
    <t>Poznámka k položce:_x000d_
vč. 22,756 t kovového odpadu, který je započítán do přesunů, ale ne do uložení na skládce</t>
  </si>
  <si>
    <t>36</t>
  </si>
  <si>
    <t>997013501</t>
  </si>
  <si>
    <t>Odvoz suti a vybouraných hmot na skládku nebo meziskládku do 1 km se složením</t>
  </si>
  <si>
    <t>237259960</t>
  </si>
  <si>
    <t>Odvoz suti a vybouraných hmot na skládku nebo meziskládku se složením, na vzdálenost do 1 km</t>
  </si>
  <si>
    <t>37</t>
  </si>
  <si>
    <t>997013509</t>
  </si>
  <si>
    <t>Příplatek k odvozu suti a vybouraných hmot na skládku ZKD 1 km přes 1 km</t>
  </si>
  <si>
    <t>942315336</t>
  </si>
  <si>
    <t>Odvoz suti a vybouraných hmot na skládku nebo meziskládku se složením, na vzdálenost Příplatek k ceně za každý další započatý 1 km přes 1 km</t>
  </si>
  <si>
    <t>Poznámka k položce:_x000d_
skládka do 10 km</t>
  </si>
  <si>
    <t>37,054*9 'Přepočtené koeficientem množství</t>
  </si>
  <si>
    <t>38</t>
  </si>
  <si>
    <t>997013814</t>
  </si>
  <si>
    <t>Poplatek za uložení na skládce (skládkovné) stavebního odpadu izolací kód odpadu 17 06 04</t>
  </si>
  <si>
    <t>-367891989</t>
  </si>
  <si>
    <t>Poplatek za uložení stavebního odpadu na skládce (skládkovné) z izolačních materiálů zatříděného do Katalogu odpadů pod kódem 17 06 04</t>
  </si>
  <si>
    <t>PSV</t>
  </si>
  <si>
    <t>Práce a dodávky PSV</t>
  </si>
  <si>
    <t>712</t>
  </si>
  <si>
    <t>Povlakové krytiny</t>
  </si>
  <si>
    <t>8</t>
  </si>
  <si>
    <t>712311101</t>
  </si>
  <si>
    <t>Provedení povlakové krytiny střech do 10° za studena lakem penetračním nebo asfaltovým</t>
  </si>
  <si>
    <t>16</t>
  </si>
  <si>
    <t>627818529</t>
  </si>
  <si>
    <t>Provedení povlakové krytiny střech plochých do 10° natěradly a tmely za studena nátěrem lakem penetračním nebo asfaltovým</t>
  </si>
  <si>
    <t>střecha nad hl. objektem</t>
  </si>
  <si>
    <t>264,77+0,9*77,35</t>
  </si>
  <si>
    <t>střecha nad schodištěm</t>
  </si>
  <si>
    <t>25,47+0,45*20,52</t>
  </si>
  <si>
    <t>střecha výtahu</t>
  </si>
  <si>
    <t>8,00+0,50*(11,40-2,5)</t>
  </si>
  <si>
    <t>střecha nad chodbou k výtahu</t>
  </si>
  <si>
    <t>16,06+0,5*(19,62-1,8)</t>
  </si>
  <si>
    <t>střecha nad 1.NP</t>
  </si>
  <si>
    <t>(7,94+8,5*0,5)*2</t>
  </si>
  <si>
    <t>M</t>
  </si>
  <si>
    <t>11163150</t>
  </si>
  <si>
    <t>lak penetrační asfaltový</t>
  </si>
  <si>
    <t>32</t>
  </si>
  <si>
    <t>1851655954</t>
  </si>
  <si>
    <t>Poznámka k položce:_x000d_
Spotřeba 0,3-0,4kg/m2</t>
  </si>
  <si>
    <t>430,889*0,00032 'Přepočtené koeficientem množství</t>
  </si>
  <si>
    <t>712331801</t>
  </si>
  <si>
    <t>Odstranění povlakové krytiny střech do 10° z pásů uložených na sucho AIP nebo NAIP</t>
  </si>
  <si>
    <t>-1156245595</t>
  </si>
  <si>
    <t>Odstranění povlakové krytiny střech plochých do 10° z pásů uložených na sucho AIP nebo NAIP</t>
  </si>
  <si>
    <t>asf. lepenka</t>
  </si>
  <si>
    <t>712340833</t>
  </si>
  <si>
    <t>Odstranění povlakové krytiny střech do 10° z pásů NAIP přitavených v plné ploše třívrstvé</t>
  </si>
  <si>
    <t>-1340681733</t>
  </si>
  <si>
    <t>Odstranění povlakové krytiny střech plochých do 10° z přitavených pásů NAIP v plné ploše třívrstvé</t>
  </si>
  <si>
    <t>B_střecha_objekt*2"(+ skladba střechy z doby výstavby)"</t>
  </si>
  <si>
    <t>5</t>
  </si>
  <si>
    <t>712340834</t>
  </si>
  <si>
    <t>Příplatek k odstranění povlakové krytiny střech do 10° z pásů NAIP přitavených v plné ploše ZKD vrstvu</t>
  </si>
  <si>
    <t>1942126787</t>
  </si>
  <si>
    <t>Odstranění povlakové krytiny střech plochých do 10° z přitavených pásů NAIP v plné ploše Příplatek k ceně - 0833 za každou další vrstvu</t>
  </si>
  <si>
    <t>Poznámka k položce:_x000d_
5 vrstev</t>
  </si>
  <si>
    <t>305,71*2 'Přepočtené koeficientem množství</t>
  </si>
  <si>
    <t>10</t>
  </si>
  <si>
    <t>712341559</t>
  </si>
  <si>
    <t>Provedení povlakové krytiny střech do 10° pásy NAIP přitavením v plné ploše</t>
  </si>
  <si>
    <t>1976277453</t>
  </si>
  <si>
    <t>Provedení povlakové krytiny střech plochých do 10° pásy přitavením NAIP v plné ploše</t>
  </si>
  <si>
    <t>11</t>
  </si>
  <si>
    <t>62853004</t>
  </si>
  <si>
    <t>pás asfaltový natavitelný modifikovaný SBS s vložkou ze skleněné tkaniny a spalitelnou PE fólií nebo jemnozrnným minerálním posypem na horním povrchu tl 4,0mm</t>
  </si>
  <si>
    <t>-1696039703</t>
  </si>
  <si>
    <t>430,889*1,1655 'Přepočtené koeficientem množství</t>
  </si>
  <si>
    <t>23</t>
  </si>
  <si>
    <t>712363.R.1</t>
  </si>
  <si>
    <t>Provedení povlakové krytiny zaizolování prostupů VZT potrubí čtvercového</t>
  </si>
  <si>
    <t>kus</t>
  </si>
  <si>
    <t>-1169685669</t>
  </si>
  <si>
    <t>712363115</t>
  </si>
  <si>
    <t>Provedení povlakové krytiny střech do 10° zaizolování prostupů kruhového průřezu D do 300 mm</t>
  </si>
  <si>
    <t>-1447092979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</si>
  <si>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</si>
  <si>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22</t>
  </si>
  <si>
    <t>2834201.R.1</t>
  </si>
  <si>
    <t>manžeta těsnící pro prostupy hydroizolací z PVC - VZT a ZTI</t>
  </si>
  <si>
    <t>-305751557</t>
  </si>
  <si>
    <t>17</t>
  </si>
  <si>
    <t>71236335.R.1</t>
  </si>
  <si>
    <t>Povlakové krytiny střech do 10° z tvarovaných poplastovaných lišt délky 2 m koutová lišta vnitřní rš 200 mm</t>
  </si>
  <si>
    <t>m</t>
  </si>
  <si>
    <t>-150574952</t>
  </si>
  <si>
    <t>K2</t>
  </si>
  <si>
    <t>260,0</t>
  </si>
  <si>
    <t>K4</t>
  </si>
  <si>
    <t>118,5</t>
  </si>
  <si>
    <t>18</t>
  </si>
  <si>
    <t>71236335.R.2</t>
  </si>
  <si>
    <t>Povlakové krytiny střech do 10° z tvarovaných poplastovaných lišt délky 2 m stěnová lišta vyhnutá rš 100 mm</t>
  </si>
  <si>
    <t>1226176176</t>
  </si>
  <si>
    <t>K3</t>
  </si>
  <si>
    <t>42,5</t>
  </si>
  <si>
    <t>19</t>
  </si>
  <si>
    <t>71236335.R.3</t>
  </si>
  <si>
    <t>Povlakové krytiny střech do 10° z tvarovaných poplastovaných lišt délky 2 m závětrná lišta rš 525 mm</t>
  </si>
  <si>
    <t>1096359674</t>
  </si>
  <si>
    <t>K5</t>
  </si>
  <si>
    <t>103,5</t>
  </si>
  <si>
    <t>20</t>
  </si>
  <si>
    <t>712363356</t>
  </si>
  <si>
    <t>Povlakové krytiny střech do 10° z tvarovaných poplastovaných lišt délky 2 m okapnice široká rš 200 mm</t>
  </si>
  <si>
    <t>136056544</t>
  </si>
  <si>
    <t>Povlakové krytiny střech plochých do 10° z tvarovaných poplastovaných lišt pro mPVC okapnice rš 200 mm</t>
  </si>
  <si>
    <t>K6</t>
  </si>
  <si>
    <t>1,6</t>
  </si>
  <si>
    <t>K7</t>
  </si>
  <si>
    <t>2,0</t>
  </si>
  <si>
    <t>15</t>
  </si>
  <si>
    <t>712363625</t>
  </si>
  <si>
    <t>Provedení povlak krytiny mechanicky kotvenou do betonu TI tl přes 240 mm krajní pole, budova v přes 18 m</t>
  </si>
  <si>
    <t>-437589243</t>
  </si>
  <si>
    <t>Provedení povlakové krytiny střech plochých do 10° z mechanicky kotvených hydroizolačních fólií včetně položení fólie a horkovzdušného svaření tl. tepelné izolace přes 240 mm budovy výšky přes 18 m, kotvené do betonu krajní pole</t>
  </si>
  <si>
    <t>264,77+0,5*77,35</t>
  </si>
  <si>
    <t>25,47+0,25*20,52</t>
  </si>
  <si>
    <t>8,00+0,25*(11,40-2,5)</t>
  </si>
  <si>
    <t>16,06+0,25*(19,62-1,8)</t>
  </si>
  <si>
    <t>(7,94+8,5*0,25)*2</t>
  </si>
  <si>
    <t>28322001</t>
  </si>
  <si>
    <t>fólie hydroizolační střešní mPVC mechanicky kotvená barevná tl 2,0mm</t>
  </si>
  <si>
    <t>-617851492</t>
  </si>
  <si>
    <t>384,915*1,1655 'Přepočtené koeficientem množství</t>
  </si>
  <si>
    <t>712391171</t>
  </si>
  <si>
    <t>Provedení povlakové krytiny střech do 10° podkladní textilní vrstvy</t>
  </si>
  <si>
    <t>513810490</t>
  </si>
  <si>
    <t>Provedení povlakové krytiny střech plochých do 10° -ostatní práce provedení vrstvy textilní podkladní</t>
  </si>
  <si>
    <t>13</t>
  </si>
  <si>
    <t>FTR.32100825</t>
  </si>
  <si>
    <t>Vlies -sklotextilní rouno 120g/m2</t>
  </si>
  <si>
    <t>330473282</t>
  </si>
  <si>
    <t>384,915*1,155 'Přepočtené koeficientem množství</t>
  </si>
  <si>
    <t>6</t>
  </si>
  <si>
    <t>712990813</t>
  </si>
  <si>
    <t>Odstranění povlakové krytiny střech do 10° násypu nebo nánosu tl přes 50 do 100 mm</t>
  </si>
  <si>
    <t>-1714134027</t>
  </si>
  <si>
    <t>Odstranění násypu nebo nánosu ze střech násypu nebo nánosu do 10°, tl. přes 50 do 100 mm</t>
  </si>
  <si>
    <t>škvára 90 mm</t>
  </si>
  <si>
    <t>B_střecha_objekt*0,090</t>
  </si>
  <si>
    <t>škvára 50 mm</t>
  </si>
  <si>
    <t>B_střecha_výtah*0,050</t>
  </si>
  <si>
    <t>B_střecha_nad_1NP*0,050</t>
  </si>
  <si>
    <t>7</t>
  </si>
  <si>
    <t>721210824</t>
  </si>
  <si>
    <t>Demontáž vpustí střešních DN 150</t>
  </si>
  <si>
    <t>-1479164805</t>
  </si>
  <si>
    <t>Demontáž kanalizačního příslušenství střešních vtoků DN 150</t>
  </si>
  <si>
    <t>25</t>
  </si>
  <si>
    <t>72123311.R.8</t>
  </si>
  <si>
    <t xml:space="preserve">Atiková vpusť pro ploché střechy </t>
  </si>
  <si>
    <t>64430650</t>
  </si>
  <si>
    <t>26</t>
  </si>
  <si>
    <t>72123311.R.9</t>
  </si>
  <si>
    <t xml:space="preserve">Kotvící systém pro ploché střechy </t>
  </si>
  <si>
    <t>-411254988</t>
  </si>
  <si>
    <t>KOTVÍCÍ SYSTÉM STŘECHY:
- certifikovaný kotvící systém pro ochranu proti pádu na plochých střechách
- nerezové kotvící body pro ploché střechy s nosnou kcí ŽB desky/prefa panelů. Rozměr základny
150x150mm, průměr sloupku 42mm
- výška kotvících bodů nad úrovní finální střechy min 200mm
- kotvící body opatřit manžetou z mPVC
- mezi kotvícími body nerezové lano</t>
  </si>
  <si>
    <t>24</t>
  </si>
  <si>
    <t>721233114</t>
  </si>
  <si>
    <t>Střešní vtok polypropylen PP pro ploché střechy svislý odtok DN 160</t>
  </si>
  <si>
    <t>-1720699977</t>
  </si>
  <si>
    <t>Střešní vtoky (vpusti) polypropylenové (PP) pro ploché střechy s odtokem svislým DN 160</t>
  </si>
  <si>
    <t>14</t>
  </si>
  <si>
    <t>766.R.1</t>
  </si>
  <si>
    <t>Atika - vodovzdorná překližka tl. 21 mm vč. nosných špalíků a´ 600 mm</t>
  </si>
  <si>
    <t>1886493625</t>
  </si>
  <si>
    <t>Poznámka k položce:_x000d_
dodávka + montáž</t>
  </si>
  <si>
    <t>0,6*77,35</t>
  </si>
  <si>
    <t>0,6*20,52</t>
  </si>
  <si>
    <t>0,6*(11,40-2,5)</t>
  </si>
  <si>
    <t>0,6*(19,62-1,8)</t>
  </si>
  <si>
    <t>27</t>
  </si>
  <si>
    <t>998712104</t>
  </si>
  <si>
    <t>Přesun hmot tonážní pro krytiny povlakové v objektech v přes 24 do 36 m</t>
  </si>
  <si>
    <t>1994305264</t>
  </si>
  <si>
    <t>Přesun hmot pro povlakové krytiny stanovený z hmotnosti přesunovaného materiálu vodorovná dopravní vzdálenost do 50 m základní v objektech výšky přes 24 do 36 m</t>
  </si>
  <si>
    <t>713</t>
  </si>
  <si>
    <t>Izolace tepelné</t>
  </si>
  <si>
    <t>28</t>
  </si>
  <si>
    <t>713140831</t>
  </si>
  <si>
    <t>Odstranění tepelné izolace střech nadstřešní připevněné z vláknitých materiálů suchých tl do 100 mm</t>
  </si>
  <si>
    <t>1282278726</t>
  </si>
  <si>
    <t>Odstranění tepelné izolace střech plochých z rohoží, pásů, dílců, desek, bloků nadstřešních izolací připevněných šrouby z vláknitých materiálů suchých, tloušťka izolace do 100 mm</t>
  </si>
  <si>
    <t>heraklit</t>
  </si>
  <si>
    <t>29</t>
  </si>
  <si>
    <t>713140854</t>
  </si>
  <si>
    <t>Odstranění tepelné izolace střech nadstřešní lepené z vláknitých materiálů nasáklých vodou tl přes 100 mm</t>
  </si>
  <si>
    <t>824762622</t>
  </si>
  <si>
    <t>Odstranění tepelné izolace střech plochých z rohoží, pásů, dílců, desek, bloků nadstřešních izolací připevněných lepením z vláknitých materiálů nasáklých vodou, tloušťka izolace přes 100 mm</t>
  </si>
  <si>
    <t>713141138</t>
  </si>
  <si>
    <t>Montáž izolace tepelné střech plochých lepené za studena nízkoexpanzní (PUR) pěnou 2 vrstvy rohoží, pásů, dílců, desek</t>
  </si>
  <si>
    <t>196349026</t>
  </si>
  <si>
    <t>Montáž tepelné izolace střech plochých rohožemi, pásy, deskami, dílci, bloky (izolační materiál ve specifikaci) přilepenými za studena dvouvrstvá nízkoexpanzní (PUR) pěnou</t>
  </si>
  <si>
    <t>264,77</t>
  </si>
  <si>
    <t>8,00</t>
  </si>
  <si>
    <t>16,06</t>
  </si>
  <si>
    <t>7,94*2</t>
  </si>
  <si>
    <t>33</t>
  </si>
  <si>
    <t>28375927</t>
  </si>
  <si>
    <t>deska EPS 200 pro konstrukce s velmi vysokým zatížením λ=0,034 tl 120mm</t>
  </si>
  <si>
    <t>-916013571</t>
  </si>
  <si>
    <t>330,18*2,1 'Přepočtené koeficientem množství</t>
  </si>
  <si>
    <t>30</t>
  </si>
  <si>
    <t>713141321</t>
  </si>
  <si>
    <t>Montáž izolace tepelné střech plochých lepené asfaltem zplna, spádová vrstva</t>
  </si>
  <si>
    <t>858007604</t>
  </si>
  <si>
    <t>Montáž tepelné izolace střech plochých spádovými klíny v ploše přilepenými asfaltem za horka zplna</t>
  </si>
  <si>
    <t>31</t>
  </si>
  <si>
    <t>28376142</t>
  </si>
  <si>
    <t>klín izolační spád do 5% EPS 150</t>
  </si>
  <si>
    <t>m3</t>
  </si>
  <si>
    <t>-710314675</t>
  </si>
  <si>
    <t>Mezisoučet</t>
  </si>
  <si>
    <t>330,180*0,120</t>
  </si>
  <si>
    <t>34</t>
  </si>
  <si>
    <t>998713104</t>
  </si>
  <si>
    <t>Přesun hmot tonážní pro izolace tepelné v objektech v přes 24 do 36 m</t>
  </si>
  <si>
    <t>CS ÚRS 2023 02</t>
  </si>
  <si>
    <t>952751227</t>
  </si>
  <si>
    <t>Přesun hmot pro izolace tepelné stanovený z hmotnosti přesunovaného materiálu vodorovná dopravní vzdálenost do 50 m v objektech výšky přes 24 m do 36 m</t>
  </si>
  <si>
    <t>SEZNAM FIGUR</t>
  </si>
  <si>
    <t>Výměra</t>
  </si>
  <si>
    <t>B_Pa</t>
  </si>
  <si>
    <t>1.NP</t>
  </si>
  <si>
    <t>zasedací místnost + 8x kancelář</t>
  </si>
  <si>
    <t>plocha cad</t>
  </si>
  <si>
    <t>148,99</t>
  </si>
  <si>
    <t>B_Pb</t>
  </si>
  <si>
    <t>chodby</t>
  </si>
  <si>
    <t>33,35+7,37</t>
  </si>
  <si>
    <t>mezipodesta schodiště</t>
  </si>
  <si>
    <t>1,65*3,64</t>
  </si>
  <si>
    <t>hygienické prostory</t>
  </si>
  <si>
    <t>9,40+9,19</t>
  </si>
  <si>
    <t xml:space="preserve"> D.1.1.X</t>
  </si>
  <si>
    <t>7,70*2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</si>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</sst>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5034_1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Přestavba objektu č. 5 na kolej - NEINV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Weilova 1450, Praha 15, Hostivař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7. 4. 2024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Digitronic CZ s.r.o.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24.75" customHeight="1">
      <c r="A95" s="120" t="s">
        <v>79</v>
      </c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'D.1.1.X - Architektonické...'!J30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82</v>
      </c>
      <c r="AR95" s="127"/>
      <c r="AS95" s="128">
        <v>0</v>
      </c>
      <c r="AT95" s="129">
        <f>ROUND(SUM(AV95:AW95),2)</f>
        <v>0</v>
      </c>
      <c r="AU95" s="130">
        <f>'D.1.1.X - Architektonické...'!P124</f>
        <v>0</v>
      </c>
      <c r="AV95" s="129">
        <f>'D.1.1.X - Architektonické...'!J33</f>
        <v>0</v>
      </c>
      <c r="AW95" s="129">
        <f>'D.1.1.X - Architektonické...'!J34</f>
        <v>0</v>
      </c>
      <c r="AX95" s="129">
        <f>'D.1.1.X - Architektonické...'!J35</f>
        <v>0</v>
      </c>
      <c r="AY95" s="129">
        <f>'D.1.1.X - Architektonické...'!J36</f>
        <v>0</v>
      </c>
      <c r="AZ95" s="129">
        <f>'D.1.1.X - Architektonické...'!F33</f>
        <v>0</v>
      </c>
      <c r="BA95" s="129">
        <f>'D.1.1.X - Architektonické...'!F34</f>
        <v>0</v>
      </c>
      <c r="BB95" s="129">
        <f>'D.1.1.X - Architektonické...'!F35</f>
        <v>0</v>
      </c>
      <c r="BC95" s="129">
        <f>'D.1.1.X - Architektonické...'!F36</f>
        <v>0</v>
      </c>
      <c r="BD95" s="131">
        <f>'D.1.1.X - Architektonické...'!F37</f>
        <v>0</v>
      </c>
      <c r="BE95" s="7"/>
      <c r="BT95" s="132" t="s">
        <v>83</v>
      </c>
      <c r="BV95" s="132" t="s">
        <v>77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k/9QyZ5/X9b/dr2ceSD7Y+90I4xzOivyVsk+a2J6W9+btmjZf5QgOi4Ke8rAVi2j2igXyRpL5QwyaT5g6ml3LQ==" hashValue="Xw0efGQrYpZ3ghy/2B53RRnvMzzVE5X7+xWcdXSfv8pyIgAQj6pL7owjDl0SxgVzY7TmvrGwPJ4uZUJKAD/Ac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1.X - Architektonick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  <c r="AZ2" s="133" t="s">
        <v>86</v>
      </c>
      <c r="BA2" s="133" t="s">
        <v>1</v>
      </c>
      <c r="BB2" s="133" t="s">
        <v>1</v>
      </c>
      <c r="BC2" s="133" t="s">
        <v>87</v>
      </c>
      <c r="BD2" s="133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21"/>
      <c r="AT3" s="18" t="s">
        <v>85</v>
      </c>
      <c r="AZ3" s="133" t="s">
        <v>89</v>
      </c>
      <c r="BA3" s="133" t="s">
        <v>1</v>
      </c>
      <c r="BB3" s="133" t="s">
        <v>1</v>
      </c>
      <c r="BC3" s="133" t="s">
        <v>90</v>
      </c>
      <c r="BD3" s="133" t="s">
        <v>88</v>
      </c>
    </row>
    <row r="4" s="1" customFormat="1" ht="24.96" customHeight="1">
      <c r="B4" s="21"/>
      <c r="D4" s="136" t="s">
        <v>91</v>
      </c>
      <c r="L4" s="21"/>
      <c r="M4" s="137" t="s">
        <v>10</v>
      </c>
      <c r="AT4" s="18" t="s">
        <v>4</v>
      </c>
      <c r="AZ4" s="133" t="s">
        <v>92</v>
      </c>
      <c r="BA4" s="133" t="s">
        <v>93</v>
      </c>
      <c r="BB4" s="133" t="s">
        <v>1</v>
      </c>
      <c r="BC4" s="133" t="s">
        <v>94</v>
      </c>
      <c r="BD4" s="133" t="s">
        <v>88</v>
      </c>
    </row>
    <row r="5" s="1" customFormat="1" ht="6.96" customHeight="1">
      <c r="B5" s="21"/>
      <c r="L5" s="21"/>
    </row>
    <row r="6" s="1" customFormat="1" ht="12" customHeight="1">
      <c r="B6" s="21"/>
      <c r="D6" s="138" t="s">
        <v>16</v>
      </c>
      <c r="L6" s="21"/>
    </row>
    <row r="7" s="1" customFormat="1" ht="16.5" customHeight="1">
      <c r="B7" s="21"/>
      <c r="E7" s="139" t="str">
        <f>'Rekapitulace stavby'!K6</f>
        <v>Přestavba objektu č. 5 na kolej - NEINV</v>
      </c>
      <c r="F7" s="138"/>
      <c r="G7" s="138"/>
      <c r="H7" s="138"/>
      <c r="L7" s="21"/>
    </row>
    <row r="8" s="2" customFormat="1" ht="12" customHeight="1">
      <c r="A8" s="39"/>
      <c r="B8" s="45"/>
      <c r="C8" s="39"/>
      <c r="D8" s="138" t="s">
        <v>95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0" t="s">
        <v>96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8" t="s">
        <v>18</v>
      </c>
      <c r="E11" s="39"/>
      <c r="F11" s="141" t="s">
        <v>1</v>
      </c>
      <c r="G11" s="39"/>
      <c r="H11" s="39"/>
      <c r="I11" s="138" t="s">
        <v>19</v>
      </c>
      <c r="J11" s="141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8" t="s">
        <v>20</v>
      </c>
      <c r="E12" s="39"/>
      <c r="F12" s="141" t="s">
        <v>21</v>
      </c>
      <c r="G12" s="39"/>
      <c r="H12" s="39"/>
      <c r="I12" s="138" t="s">
        <v>22</v>
      </c>
      <c r="J12" s="142" t="str">
        <f>'Rekapitulace stavby'!AN8</f>
        <v>7. 4. 2024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8" t="s">
        <v>24</v>
      </c>
      <c r="E14" s="39"/>
      <c r="F14" s="39"/>
      <c r="G14" s="39"/>
      <c r="H14" s="39"/>
      <c r="I14" s="138" t="s">
        <v>25</v>
      </c>
      <c r="J14" s="141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1" t="str">
        <f>IF('Rekapitulace stavby'!E11="","",'Rekapitulace stavby'!E11)</f>
        <v xml:space="preserve"> </v>
      </c>
      <c r="F15" s="39"/>
      <c r="G15" s="39"/>
      <c r="H15" s="39"/>
      <c r="I15" s="138" t="s">
        <v>27</v>
      </c>
      <c r="J15" s="141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8" t="s">
        <v>28</v>
      </c>
      <c r="E17" s="39"/>
      <c r="F17" s="39"/>
      <c r="G17" s="39"/>
      <c r="H17" s="39"/>
      <c r="I17" s="13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1"/>
      <c r="G18" s="141"/>
      <c r="H18" s="141"/>
      <c r="I18" s="13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8" t="s">
        <v>30</v>
      </c>
      <c r="E20" s="39"/>
      <c r="F20" s="39"/>
      <c r="G20" s="39"/>
      <c r="H20" s="39"/>
      <c r="I20" s="138" t="s">
        <v>25</v>
      </c>
      <c r="J20" s="141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1" t="s">
        <v>31</v>
      </c>
      <c r="F21" s="39"/>
      <c r="G21" s="39"/>
      <c r="H21" s="39"/>
      <c r="I21" s="138" t="s">
        <v>27</v>
      </c>
      <c r="J21" s="141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8" t="s">
        <v>33</v>
      </c>
      <c r="E23" s="39"/>
      <c r="F23" s="39"/>
      <c r="G23" s="39"/>
      <c r="H23" s="39"/>
      <c r="I23" s="138" t="s">
        <v>25</v>
      </c>
      <c r="J23" s="141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1" t="str">
        <f>IF('Rekapitulace stavby'!E20="","",'Rekapitulace stavby'!E20)</f>
        <v xml:space="preserve"> </v>
      </c>
      <c r="F24" s="39"/>
      <c r="G24" s="39"/>
      <c r="H24" s="39"/>
      <c r="I24" s="138" t="s">
        <v>27</v>
      </c>
      <c r="J24" s="141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8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7"/>
      <c r="E29" s="147"/>
      <c r="F29" s="147"/>
      <c r="G29" s="147"/>
      <c r="H29" s="147"/>
      <c r="I29" s="147"/>
      <c r="J29" s="147"/>
      <c r="K29" s="147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8" t="s">
        <v>35</v>
      </c>
      <c r="E30" s="39"/>
      <c r="F30" s="39"/>
      <c r="G30" s="39"/>
      <c r="H30" s="39"/>
      <c r="I30" s="39"/>
      <c r="J30" s="149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7"/>
      <c r="E31" s="147"/>
      <c r="F31" s="147"/>
      <c r="G31" s="147"/>
      <c r="H31" s="147"/>
      <c r="I31" s="147"/>
      <c r="J31" s="147"/>
      <c r="K31" s="147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0" t="s">
        <v>37</v>
      </c>
      <c r="G32" s="39"/>
      <c r="H32" s="39"/>
      <c r="I32" s="150" t="s">
        <v>36</v>
      </c>
      <c r="J32" s="150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1" t="s">
        <v>39</v>
      </c>
      <c r="E33" s="138" t="s">
        <v>40</v>
      </c>
      <c r="F33" s="152">
        <f>ROUND((SUM(BE124:BE350)),  2)</f>
        <v>0</v>
      </c>
      <c r="G33" s="39"/>
      <c r="H33" s="39"/>
      <c r="I33" s="153">
        <v>0.20999999999999999</v>
      </c>
      <c r="J33" s="152">
        <f>ROUND(((SUM(BE124:BE350))*I33),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8" t="s">
        <v>41</v>
      </c>
      <c r="F34" s="152">
        <f>ROUND((SUM(BF124:BF350)),  2)</f>
        <v>0</v>
      </c>
      <c r="G34" s="39"/>
      <c r="H34" s="39"/>
      <c r="I34" s="153">
        <v>0.12</v>
      </c>
      <c r="J34" s="152">
        <f>ROUND(((SUM(BF124:BF350))*I34),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8" t="s">
        <v>42</v>
      </c>
      <c r="F35" s="152">
        <f>ROUND((SUM(BG124:BG350)),  2)</f>
        <v>0</v>
      </c>
      <c r="G35" s="39"/>
      <c r="H35" s="39"/>
      <c r="I35" s="153">
        <v>0.20999999999999999</v>
      </c>
      <c r="J35" s="15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8" t="s">
        <v>43</v>
      </c>
      <c r="F36" s="152">
        <f>ROUND((SUM(BH124:BH350)),  2)</f>
        <v>0</v>
      </c>
      <c r="G36" s="39"/>
      <c r="H36" s="39"/>
      <c r="I36" s="153">
        <v>0.12</v>
      </c>
      <c r="J36" s="15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8" t="s">
        <v>44</v>
      </c>
      <c r="F37" s="152">
        <f>ROUND((SUM(BI124:BI350)),  2)</f>
        <v>0</v>
      </c>
      <c r="G37" s="39"/>
      <c r="H37" s="39"/>
      <c r="I37" s="153">
        <v>0</v>
      </c>
      <c r="J37" s="15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4"/>
      <c r="D39" s="155" t="s">
        <v>45</v>
      </c>
      <c r="E39" s="156"/>
      <c r="F39" s="156"/>
      <c r="G39" s="157" t="s">
        <v>46</v>
      </c>
      <c r="H39" s="158" t="s">
        <v>47</v>
      </c>
      <c r="I39" s="156"/>
      <c r="J39" s="159">
        <f>SUM(J30:J37)</f>
        <v>0</v>
      </c>
      <c r="K39" s="160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1" t="s">
        <v>48</v>
      </c>
      <c r="E50" s="162"/>
      <c r="F50" s="162"/>
      <c r="G50" s="161" t="s">
        <v>49</v>
      </c>
      <c r="H50" s="162"/>
      <c r="I50" s="162"/>
      <c r="J50" s="162"/>
      <c r="K50" s="16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3" t="s">
        <v>50</v>
      </c>
      <c r="E61" s="164"/>
      <c r="F61" s="165" t="s">
        <v>51</v>
      </c>
      <c r="G61" s="163" t="s">
        <v>50</v>
      </c>
      <c r="H61" s="164"/>
      <c r="I61" s="164"/>
      <c r="J61" s="166" t="s">
        <v>51</v>
      </c>
      <c r="K61" s="164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1" t="s">
        <v>52</v>
      </c>
      <c r="E65" s="167"/>
      <c r="F65" s="167"/>
      <c r="G65" s="161" t="s">
        <v>53</v>
      </c>
      <c r="H65" s="167"/>
      <c r="I65" s="167"/>
      <c r="J65" s="167"/>
      <c r="K65" s="167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3" t="s">
        <v>50</v>
      </c>
      <c r="E76" s="164"/>
      <c r="F76" s="165" t="s">
        <v>51</v>
      </c>
      <c r="G76" s="163" t="s">
        <v>50</v>
      </c>
      <c r="H76" s="164"/>
      <c r="I76" s="164"/>
      <c r="J76" s="166" t="s">
        <v>51</v>
      </c>
      <c r="K76" s="164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2" t="str">
        <f>E7</f>
        <v>Přestavba objektu č. 5 na kolej - NEINV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D.1.1.X - Architektonické stavební řešení - neinvestiční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Weilova 1450, Praha 15, Hostivař</v>
      </c>
      <c r="G89" s="41"/>
      <c r="H89" s="41"/>
      <c r="I89" s="33" t="s">
        <v>22</v>
      </c>
      <c r="J89" s="80" t="str">
        <f>IF(J12="","",J12)</f>
        <v>7. 4. 2024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Digitronic CZ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3" t="s">
        <v>98</v>
      </c>
      <c r="D94" s="174"/>
      <c r="E94" s="174"/>
      <c r="F94" s="174"/>
      <c r="G94" s="174"/>
      <c r="H94" s="174"/>
      <c r="I94" s="174"/>
      <c r="J94" s="175" t="s">
        <v>99</v>
      </c>
      <c r="K94" s="174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6" t="s">
        <v>100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101</v>
      </c>
    </row>
    <row r="97" s="9" customFormat="1" ht="24.96" customHeight="1">
      <c r="A97" s="9"/>
      <c r="B97" s="177"/>
      <c r="C97" s="178"/>
      <c r="D97" s="179" t="s">
        <v>102</v>
      </c>
      <c r="E97" s="180"/>
      <c r="F97" s="180"/>
      <c r="G97" s="180"/>
      <c r="H97" s="180"/>
      <c r="I97" s="180"/>
      <c r="J97" s="181">
        <f>J125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103</v>
      </c>
      <c r="E98" s="186"/>
      <c r="F98" s="186"/>
      <c r="G98" s="186"/>
      <c r="H98" s="186"/>
      <c r="I98" s="186"/>
      <c r="J98" s="187">
        <f>J126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3"/>
      <c r="C99" s="184"/>
      <c r="D99" s="185" t="s">
        <v>104</v>
      </c>
      <c r="E99" s="186"/>
      <c r="F99" s="186"/>
      <c r="G99" s="186"/>
      <c r="H99" s="186"/>
      <c r="I99" s="186"/>
      <c r="J99" s="187">
        <f>J127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3"/>
      <c r="C100" s="184"/>
      <c r="D100" s="185" t="s">
        <v>105</v>
      </c>
      <c r="E100" s="186"/>
      <c r="F100" s="186"/>
      <c r="G100" s="186"/>
      <c r="H100" s="186"/>
      <c r="I100" s="186"/>
      <c r="J100" s="187">
        <f>J135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106</v>
      </c>
      <c r="E101" s="186"/>
      <c r="F101" s="186"/>
      <c r="G101" s="186"/>
      <c r="H101" s="186"/>
      <c r="I101" s="186"/>
      <c r="J101" s="187">
        <f>J138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7"/>
      <c r="C102" s="178"/>
      <c r="D102" s="179" t="s">
        <v>107</v>
      </c>
      <c r="E102" s="180"/>
      <c r="F102" s="180"/>
      <c r="G102" s="180"/>
      <c r="H102" s="180"/>
      <c r="I102" s="180"/>
      <c r="J102" s="181">
        <f>J150</f>
        <v>0</v>
      </c>
      <c r="K102" s="178"/>
      <c r="L102" s="18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3"/>
      <c r="C103" s="184"/>
      <c r="D103" s="185" t="s">
        <v>108</v>
      </c>
      <c r="E103" s="186"/>
      <c r="F103" s="186"/>
      <c r="G103" s="186"/>
      <c r="H103" s="186"/>
      <c r="I103" s="186"/>
      <c r="J103" s="187">
        <f>J151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109</v>
      </c>
      <c r="E104" s="186"/>
      <c r="F104" s="186"/>
      <c r="G104" s="186"/>
      <c r="H104" s="186"/>
      <c r="I104" s="186"/>
      <c r="J104" s="187">
        <f>J296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110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2" t="str">
        <f>E7</f>
        <v>Přestavba objektu č. 5 na kolej - NEINV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95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30" customHeight="1">
      <c r="A116" s="39"/>
      <c r="B116" s="40"/>
      <c r="C116" s="41"/>
      <c r="D116" s="41"/>
      <c r="E116" s="77" t="str">
        <f>E9</f>
        <v>D.1.1.X - Architektonické stavební řešení - neinvestiční náklady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Weilova 1450, Praha 15, Hostivař</v>
      </c>
      <c r="G118" s="41"/>
      <c r="H118" s="41"/>
      <c r="I118" s="33" t="s">
        <v>22</v>
      </c>
      <c r="J118" s="80" t="str">
        <f>IF(J12="","",J12)</f>
        <v>7. 4. 2024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 xml:space="preserve"> </v>
      </c>
      <c r="G120" s="41"/>
      <c r="H120" s="41"/>
      <c r="I120" s="33" t="s">
        <v>30</v>
      </c>
      <c r="J120" s="37" t="str">
        <f>E21</f>
        <v>Digitronic CZ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33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89"/>
      <c r="B123" s="190"/>
      <c r="C123" s="191" t="s">
        <v>111</v>
      </c>
      <c r="D123" s="192" t="s">
        <v>60</v>
      </c>
      <c r="E123" s="192" t="s">
        <v>56</v>
      </c>
      <c r="F123" s="192" t="s">
        <v>57</v>
      </c>
      <c r="G123" s="192" t="s">
        <v>112</v>
      </c>
      <c r="H123" s="192" t="s">
        <v>113</v>
      </c>
      <c r="I123" s="192" t="s">
        <v>114</v>
      </c>
      <c r="J123" s="192" t="s">
        <v>99</v>
      </c>
      <c r="K123" s="193" t="s">
        <v>115</v>
      </c>
      <c r="L123" s="194"/>
      <c r="M123" s="101" t="s">
        <v>1</v>
      </c>
      <c r="N123" s="102" t="s">
        <v>39</v>
      </c>
      <c r="O123" s="102" t="s">
        <v>116</v>
      </c>
      <c r="P123" s="102" t="s">
        <v>117</v>
      </c>
      <c r="Q123" s="102" t="s">
        <v>118</v>
      </c>
      <c r="R123" s="102" t="s">
        <v>119</v>
      </c>
      <c r="S123" s="102" t="s">
        <v>120</v>
      </c>
      <c r="T123" s="103" t="s">
        <v>121</v>
      </c>
      <c r="U123" s="189"/>
      <c r="V123" s="189"/>
      <c r="W123" s="189"/>
      <c r="X123" s="189"/>
      <c r="Y123" s="189"/>
      <c r="Z123" s="189"/>
      <c r="AA123" s="189"/>
      <c r="AB123" s="189"/>
      <c r="AC123" s="189"/>
      <c r="AD123" s="189"/>
      <c r="AE123" s="189"/>
    </row>
    <row r="124" s="2" customFormat="1" ht="22.8" customHeight="1">
      <c r="A124" s="39"/>
      <c r="B124" s="40"/>
      <c r="C124" s="108" t="s">
        <v>122</v>
      </c>
      <c r="D124" s="41"/>
      <c r="E124" s="41"/>
      <c r="F124" s="41"/>
      <c r="G124" s="41"/>
      <c r="H124" s="41"/>
      <c r="I124" s="41"/>
      <c r="J124" s="195">
        <f>BK124</f>
        <v>0</v>
      </c>
      <c r="K124" s="41"/>
      <c r="L124" s="45"/>
      <c r="M124" s="104"/>
      <c r="N124" s="196"/>
      <c r="O124" s="105"/>
      <c r="P124" s="197">
        <f>P125+P150</f>
        <v>0</v>
      </c>
      <c r="Q124" s="105"/>
      <c r="R124" s="197">
        <f>R125+R150</f>
        <v>10.104704180000001</v>
      </c>
      <c r="S124" s="105"/>
      <c r="T124" s="198">
        <f>T125+T150</f>
        <v>37.053988599999997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74</v>
      </c>
      <c r="AU124" s="18" t="s">
        <v>101</v>
      </c>
      <c r="BK124" s="199">
        <f>BK125+BK150</f>
        <v>0</v>
      </c>
    </row>
    <row r="125" s="12" customFormat="1" ht="25.92" customHeight="1">
      <c r="A125" s="12"/>
      <c r="B125" s="200"/>
      <c r="C125" s="201"/>
      <c r="D125" s="202" t="s">
        <v>74</v>
      </c>
      <c r="E125" s="203" t="s">
        <v>123</v>
      </c>
      <c r="F125" s="203" t="s">
        <v>124</v>
      </c>
      <c r="G125" s="201"/>
      <c r="H125" s="201"/>
      <c r="I125" s="204"/>
      <c r="J125" s="205">
        <f>BK125</f>
        <v>0</v>
      </c>
      <c r="K125" s="201"/>
      <c r="L125" s="206"/>
      <c r="M125" s="207"/>
      <c r="N125" s="208"/>
      <c r="O125" s="208"/>
      <c r="P125" s="209">
        <f>P126+P138</f>
        <v>0</v>
      </c>
      <c r="Q125" s="208"/>
      <c r="R125" s="209">
        <f>R126+R138</f>
        <v>0</v>
      </c>
      <c r="S125" s="208"/>
      <c r="T125" s="210">
        <f>T126+T138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83</v>
      </c>
      <c r="AT125" s="212" t="s">
        <v>74</v>
      </c>
      <c r="AU125" s="212" t="s">
        <v>75</v>
      </c>
      <c r="AY125" s="211" t="s">
        <v>125</v>
      </c>
      <c r="BK125" s="213">
        <f>BK126+BK138</f>
        <v>0</v>
      </c>
    </row>
    <row r="126" s="12" customFormat="1" ht="22.8" customHeight="1">
      <c r="A126" s="12"/>
      <c r="B126" s="200"/>
      <c r="C126" s="201"/>
      <c r="D126" s="202" t="s">
        <v>74</v>
      </c>
      <c r="E126" s="214" t="s">
        <v>126</v>
      </c>
      <c r="F126" s="214" t="s">
        <v>127</v>
      </c>
      <c r="G126" s="201"/>
      <c r="H126" s="201"/>
      <c r="I126" s="204"/>
      <c r="J126" s="215">
        <f>BK126</f>
        <v>0</v>
      </c>
      <c r="K126" s="201"/>
      <c r="L126" s="206"/>
      <c r="M126" s="207"/>
      <c r="N126" s="208"/>
      <c r="O126" s="208"/>
      <c r="P126" s="209">
        <f>P127+P135</f>
        <v>0</v>
      </c>
      <c r="Q126" s="208"/>
      <c r="R126" s="209">
        <f>R127+R135</f>
        <v>0</v>
      </c>
      <c r="S126" s="208"/>
      <c r="T126" s="210">
        <f>T127+T135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83</v>
      </c>
      <c r="AT126" s="212" t="s">
        <v>74</v>
      </c>
      <c r="AU126" s="212" t="s">
        <v>83</v>
      </c>
      <c r="AY126" s="211" t="s">
        <v>125</v>
      </c>
      <c r="BK126" s="213">
        <f>BK127+BK135</f>
        <v>0</v>
      </c>
    </row>
    <row r="127" s="12" customFormat="1" ht="20.88" customHeight="1">
      <c r="A127" s="12"/>
      <c r="B127" s="200"/>
      <c r="C127" s="201"/>
      <c r="D127" s="202" t="s">
        <v>74</v>
      </c>
      <c r="E127" s="214" t="s">
        <v>128</v>
      </c>
      <c r="F127" s="214" t="s">
        <v>129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SUM(P128:P134)</f>
        <v>0</v>
      </c>
      <c r="Q127" s="208"/>
      <c r="R127" s="209">
        <f>SUM(R128:R134)</f>
        <v>0</v>
      </c>
      <c r="S127" s="208"/>
      <c r="T127" s="210">
        <f>SUM(T128:T134)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83</v>
      </c>
      <c r="AT127" s="212" t="s">
        <v>74</v>
      </c>
      <c r="AU127" s="212" t="s">
        <v>85</v>
      </c>
      <c r="AY127" s="211" t="s">
        <v>125</v>
      </c>
      <c r="BK127" s="213">
        <f>SUM(BK128:BK134)</f>
        <v>0</v>
      </c>
    </row>
    <row r="128" s="2" customFormat="1" ht="16.5" customHeight="1">
      <c r="A128" s="39"/>
      <c r="B128" s="40"/>
      <c r="C128" s="216" t="s">
        <v>83</v>
      </c>
      <c r="D128" s="216" t="s">
        <v>130</v>
      </c>
      <c r="E128" s="217" t="s">
        <v>131</v>
      </c>
      <c r="F128" s="218" t="s">
        <v>132</v>
      </c>
      <c r="G128" s="219" t="s">
        <v>133</v>
      </c>
      <c r="H128" s="220">
        <v>87.480000000000004</v>
      </c>
      <c r="I128" s="221"/>
      <c r="J128" s="222">
        <f>ROUND(I128*H128,2)</f>
        <v>0</v>
      </c>
      <c r="K128" s="218" t="s">
        <v>1</v>
      </c>
      <c r="L128" s="45"/>
      <c r="M128" s="223" t="s">
        <v>1</v>
      </c>
      <c r="N128" s="224" t="s">
        <v>40</v>
      </c>
      <c r="O128" s="92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7" t="s">
        <v>134</v>
      </c>
      <c r="AT128" s="227" t="s">
        <v>130</v>
      </c>
      <c r="AU128" s="227" t="s">
        <v>88</v>
      </c>
      <c r="AY128" s="18" t="s">
        <v>125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8" t="s">
        <v>83</v>
      </c>
      <c r="BK128" s="228">
        <f>ROUND(I128*H128,2)</f>
        <v>0</v>
      </c>
      <c r="BL128" s="18" t="s">
        <v>134</v>
      </c>
      <c r="BM128" s="227" t="s">
        <v>135</v>
      </c>
    </row>
    <row r="129" s="2" customFormat="1">
      <c r="A129" s="39"/>
      <c r="B129" s="40"/>
      <c r="C129" s="41"/>
      <c r="D129" s="229" t="s">
        <v>136</v>
      </c>
      <c r="E129" s="41"/>
      <c r="F129" s="230" t="s">
        <v>137</v>
      </c>
      <c r="G129" s="41"/>
      <c r="H129" s="41"/>
      <c r="I129" s="231"/>
      <c r="J129" s="41"/>
      <c r="K129" s="41"/>
      <c r="L129" s="45"/>
      <c r="M129" s="232"/>
      <c r="N129" s="233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136</v>
      </c>
      <c r="AU129" s="18" t="s">
        <v>88</v>
      </c>
    </row>
    <row r="130" s="13" customFormat="1">
      <c r="A130" s="13"/>
      <c r="B130" s="234"/>
      <c r="C130" s="235"/>
      <c r="D130" s="229" t="s">
        <v>138</v>
      </c>
      <c r="E130" s="236" t="s">
        <v>1</v>
      </c>
      <c r="F130" s="237" t="s">
        <v>139</v>
      </c>
      <c r="G130" s="235"/>
      <c r="H130" s="236" t="s">
        <v>1</v>
      </c>
      <c r="I130" s="238"/>
      <c r="J130" s="235"/>
      <c r="K130" s="235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138</v>
      </c>
      <c r="AU130" s="243" t="s">
        <v>88</v>
      </c>
      <c r="AV130" s="13" t="s">
        <v>83</v>
      </c>
      <c r="AW130" s="13" t="s">
        <v>32</v>
      </c>
      <c r="AX130" s="13" t="s">
        <v>75</v>
      </c>
      <c r="AY130" s="243" t="s">
        <v>125</v>
      </c>
    </row>
    <row r="131" s="14" customFormat="1">
      <c r="A131" s="14"/>
      <c r="B131" s="244"/>
      <c r="C131" s="245"/>
      <c r="D131" s="229" t="s">
        <v>138</v>
      </c>
      <c r="E131" s="246" t="s">
        <v>1</v>
      </c>
      <c r="F131" s="247" t="s">
        <v>140</v>
      </c>
      <c r="G131" s="245"/>
      <c r="H131" s="248">
        <v>9.7200000000000006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138</v>
      </c>
      <c r="AU131" s="254" t="s">
        <v>88</v>
      </c>
      <c r="AV131" s="14" t="s">
        <v>85</v>
      </c>
      <c r="AW131" s="14" t="s">
        <v>32</v>
      </c>
      <c r="AX131" s="14" t="s">
        <v>75</v>
      </c>
      <c r="AY131" s="254" t="s">
        <v>125</v>
      </c>
    </row>
    <row r="132" s="13" customFormat="1">
      <c r="A132" s="13"/>
      <c r="B132" s="234"/>
      <c r="C132" s="235"/>
      <c r="D132" s="229" t="s">
        <v>138</v>
      </c>
      <c r="E132" s="236" t="s">
        <v>1</v>
      </c>
      <c r="F132" s="237" t="s">
        <v>141</v>
      </c>
      <c r="G132" s="235"/>
      <c r="H132" s="236" t="s">
        <v>1</v>
      </c>
      <c r="I132" s="238"/>
      <c r="J132" s="235"/>
      <c r="K132" s="235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138</v>
      </c>
      <c r="AU132" s="243" t="s">
        <v>88</v>
      </c>
      <c r="AV132" s="13" t="s">
        <v>83</v>
      </c>
      <c r="AW132" s="13" t="s">
        <v>32</v>
      </c>
      <c r="AX132" s="13" t="s">
        <v>75</v>
      </c>
      <c r="AY132" s="243" t="s">
        <v>125</v>
      </c>
    </row>
    <row r="133" s="14" customFormat="1">
      <c r="A133" s="14"/>
      <c r="B133" s="244"/>
      <c r="C133" s="245"/>
      <c r="D133" s="229" t="s">
        <v>138</v>
      </c>
      <c r="E133" s="246" t="s">
        <v>1</v>
      </c>
      <c r="F133" s="247" t="s">
        <v>142</v>
      </c>
      <c r="G133" s="245"/>
      <c r="H133" s="248">
        <v>77.760000000000005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138</v>
      </c>
      <c r="AU133" s="254" t="s">
        <v>88</v>
      </c>
      <c r="AV133" s="14" t="s">
        <v>85</v>
      </c>
      <c r="AW133" s="14" t="s">
        <v>32</v>
      </c>
      <c r="AX133" s="14" t="s">
        <v>75</v>
      </c>
      <c r="AY133" s="254" t="s">
        <v>125</v>
      </c>
    </row>
    <row r="134" s="15" customFormat="1">
      <c r="A134" s="15"/>
      <c r="B134" s="255"/>
      <c r="C134" s="256"/>
      <c r="D134" s="229" t="s">
        <v>138</v>
      </c>
      <c r="E134" s="257" t="s">
        <v>1</v>
      </c>
      <c r="F134" s="258" t="s">
        <v>143</v>
      </c>
      <c r="G134" s="256"/>
      <c r="H134" s="259">
        <v>87.480000000000004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5" t="s">
        <v>138</v>
      </c>
      <c r="AU134" s="265" t="s">
        <v>88</v>
      </c>
      <c r="AV134" s="15" t="s">
        <v>134</v>
      </c>
      <c r="AW134" s="15" t="s">
        <v>32</v>
      </c>
      <c r="AX134" s="15" t="s">
        <v>83</v>
      </c>
      <c r="AY134" s="265" t="s">
        <v>125</v>
      </c>
    </row>
    <row r="135" s="12" customFormat="1" ht="20.88" customHeight="1">
      <c r="A135" s="12"/>
      <c r="B135" s="200"/>
      <c r="C135" s="201"/>
      <c r="D135" s="202" t="s">
        <v>74</v>
      </c>
      <c r="E135" s="214" t="s">
        <v>144</v>
      </c>
      <c r="F135" s="214" t="s">
        <v>145</v>
      </c>
      <c r="G135" s="201"/>
      <c r="H135" s="201"/>
      <c r="I135" s="204"/>
      <c r="J135" s="215">
        <f>BK135</f>
        <v>0</v>
      </c>
      <c r="K135" s="201"/>
      <c r="L135" s="206"/>
      <c r="M135" s="207"/>
      <c r="N135" s="208"/>
      <c r="O135" s="208"/>
      <c r="P135" s="209">
        <f>SUM(P136:P137)</f>
        <v>0</v>
      </c>
      <c r="Q135" s="208"/>
      <c r="R135" s="209">
        <f>SUM(R136:R137)</f>
        <v>0</v>
      </c>
      <c r="S135" s="208"/>
      <c r="T135" s="210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83</v>
      </c>
      <c r="AT135" s="212" t="s">
        <v>74</v>
      </c>
      <c r="AU135" s="212" t="s">
        <v>85</v>
      </c>
      <c r="AY135" s="211" t="s">
        <v>125</v>
      </c>
      <c r="BK135" s="213">
        <f>SUM(BK136:BK137)</f>
        <v>0</v>
      </c>
    </row>
    <row r="136" s="2" customFormat="1" ht="16.5" customHeight="1">
      <c r="A136" s="39"/>
      <c r="B136" s="40"/>
      <c r="C136" s="216" t="s">
        <v>85</v>
      </c>
      <c r="D136" s="216" t="s">
        <v>130</v>
      </c>
      <c r="E136" s="217" t="s">
        <v>146</v>
      </c>
      <c r="F136" s="218" t="s">
        <v>147</v>
      </c>
      <c r="G136" s="219" t="s">
        <v>148</v>
      </c>
      <c r="H136" s="220">
        <v>1</v>
      </c>
      <c r="I136" s="221"/>
      <c r="J136" s="222">
        <f>ROUND(I136*H136,2)</f>
        <v>0</v>
      </c>
      <c r="K136" s="218" t="s">
        <v>1</v>
      </c>
      <c r="L136" s="45"/>
      <c r="M136" s="223" t="s">
        <v>1</v>
      </c>
      <c r="N136" s="224" t="s">
        <v>40</v>
      </c>
      <c r="O136" s="92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7" t="s">
        <v>134</v>
      </c>
      <c r="AT136" s="227" t="s">
        <v>130</v>
      </c>
      <c r="AU136" s="227" t="s">
        <v>88</v>
      </c>
      <c r="AY136" s="18" t="s">
        <v>125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8" t="s">
        <v>83</v>
      </c>
      <c r="BK136" s="228">
        <f>ROUND(I136*H136,2)</f>
        <v>0</v>
      </c>
      <c r="BL136" s="18" t="s">
        <v>134</v>
      </c>
      <c r="BM136" s="227" t="s">
        <v>149</v>
      </c>
    </row>
    <row r="137" s="2" customFormat="1">
      <c r="A137" s="39"/>
      <c r="B137" s="40"/>
      <c r="C137" s="41"/>
      <c r="D137" s="229" t="s">
        <v>136</v>
      </c>
      <c r="E137" s="41"/>
      <c r="F137" s="230" t="s">
        <v>150</v>
      </c>
      <c r="G137" s="41"/>
      <c r="H137" s="41"/>
      <c r="I137" s="231"/>
      <c r="J137" s="41"/>
      <c r="K137" s="41"/>
      <c r="L137" s="45"/>
      <c r="M137" s="232"/>
      <c r="N137" s="233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136</v>
      </c>
      <c r="AU137" s="18" t="s">
        <v>88</v>
      </c>
    </row>
    <row r="138" s="12" customFormat="1" ht="22.8" customHeight="1">
      <c r="A138" s="12"/>
      <c r="B138" s="200"/>
      <c r="C138" s="201"/>
      <c r="D138" s="202" t="s">
        <v>74</v>
      </c>
      <c r="E138" s="214" t="s">
        <v>151</v>
      </c>
      <c r="F138" s="214" t="s">
        <v>152</v>
      </c>
      <c r="G138" s="201"/>
      <c r="H138" s="201"/>
      <c r="I138" s="204"/>
      <c r="J138" s="215">
        <f>BK138</f>
        <v>0</v>
      </c>
      <c r="K138" s="201"/>
      <c r="L138" s="206"/>
      <c r="M138" s="207"/>
      <c r="N138" s="208"/>
      <c r="O138" s="208"/>
      <c r="P138" s="209">
        <f>SUM(P139:P149)</f>
        <v>0</v>
      </c>
      <c r="Q138" s="208"/>
      <c r="R138" s="209">
        <f>SUM(R139:R149)</f>
        <v>0</v>
      </c>
      <c r="S138" s="208"/>
      <c r="T138" s="210">
        <f>SUM(T139:T149)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1" t="s">
        <v>83</v>
      </c>
      <c r="AT138" s="212" t="s">
        <v>74</v>
      </c>
      <c r="AU138" s="212" t="s">
        <v>83</v>
      </c>
      <c r="AY138" s="211" t="s">
        <v>125</v>
      </c>
      <c r="BK138" s="213">
        <f>SUM(BK139:BK149)</f>
        <v>0</v>
      </c>
    </row>
    <row r="139" s="2" customFormat="1" ht="24.15" customHeight="1">
      <c r="A139" s="39"/>
      <c r="B139" s="40"/>
      <c r="C139" s="216" t="s">
        <v>153</v>
      </c>
      <c r="D139" s="216" t="s">
        <v>130</v>
      </c>
      <c r="E139" s="217" t="s">
        <v>154</v>
      </c>
      <c r="F139" s="218" t="s">
        <v>155</v>
      </c>
      <c r="G139" s="219" t="s">
        <v>156</v>
      </c>
      <c r="H139" s="220">
        <v>37.054000000000002</v>
      </c>
      <c r="I139" s="221"/>
      <c r="J139" s="222">
        <f>ROUND(I139*H139,2)</f>
        <v>0</v>
      </c>
      <c r="K139" s="218" t="s">
        <v>157</v>
      </c>
      <c r="L139" s="45"/>
      <c r="M139" s="223" t="s">
        <v>1</v>
      </c>
      <c r="N139" s="224" t="s">
        <v>40</v>
      </c>
      <c r="O139" s="92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7" t="s">
        <v>134</v>
      </c>
      <c r="AT139" s="227" t="s">
        <v>130</v>
      </c>
      <c r="AU139" s="227" t="s">
        <v>85</v>
      </c>
      <c r="AY139" s="18" t="s">
        <v>125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8" t="s">
        <v>83</v>
      </c>
      <c r="BK139" s="228">
        <f>ROUND(I139*H139,2)</f>
        <v>0</v>
      </c>
      <c r="BL139" s="18" t="s">
        <v>134</v>
      </c>
      <c r="BM139" s="227" t="s">
        <v>158</v>
      </c>
    </row>
    <row r="140" s="2" customFormat="1">
      <c r="A140" s="39"/>
      <c r="B140" s="40"/>
      <c r="C140" s="41"/>
      <c r="D140" s="229" t="s">
        <v>136</v>
      </c>
      <c r="E140" s="41"/>
      <c r="F140" s="230" t="s">
        <v>159</v>
      </c>
      <c r="G140" s="41"/>
      <c r="H140" s="41"/>
      <c r="I140" s="231"/>
      <c r="J140" s="41"/>
      <c r="K140" s="41"/>
      <c r="L140" s="45"/>
      <c r="M140" s="232"/>
      <c r="N140" s="233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136</v>
      </c>
      <c r="AU140" s="18" t="s">
        <v>85</v>
      </c>
    </row>
    <row r="141" s="2" customFormat="1">
      <c r="A141" s="39"/>
      <c r="B141" s="40"/>
      <c r="C141" s="41"/>
      <c r="D141" s="229" t="s">
        <v>160</v>
      </c>
      <c r="E141" s="41"/>
      <c r="F141" s="266" t="s">
        <v>161</v>
      </c>
      <c r="G141" s="41"/>
      <c r="H141" s="41"/>
      <c r="I141" s="231"/>
      <c r="J141" s="41"/>
      <c r="K141" s="41"/>
      <c r="L141" s="45"/>
      <c r="M141" s="232"/>
      <c r="N141" s="233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160</v>
      </c>
      <c r="AU141" s="18" t="s">
        <v>85</v>
      </c>
    </row>
    <row r="142" s="2" customFormat="1" ht="24.15" customHeight="1">
      <c r="A142" s="39"/>
      <c r="B142" s="40"/>
      <c r="C142" s="216" t="s">
        <v>162</v>
      </c>
      <c r="D142" s="216" t="s">
        <v>130</v>
      </c>
      <c r="E142" s="217" t="s">
        <v>163</v>
      </c>
      <c r="F142" s="218" t="s">
        <v>164</v>
      </c>
      <c r="G142" s="219" t="s">
        <v>156</v>
      </c>
      <c r="H142" s="220">
        <v>37.054000000000002</v>
      </c>
      <c r="I142" s="221"/>
      <c r="J142" s="222">
        <f>ROUND(I142*H142,2)</f>
        <v>0</v>
      </c>
      <c r="K142" s="218" t="s">
        <v>157</v>
      </c>
      <c r="L142" s="45"/>
      <c r="M142" s="223" t="s">
        <v>1</v>
      </c>
      <c r="N142" s="224" t="s">
        <v>40</v>
      </c>
      <c r="O142" s="92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7" t="s">
        <v>134</v>
      </c>
      <c r="AT142" s="227" t="s">
        <v>130</v>
      </c>
      <c r="AU142" s="227" t="s">
        <v>85</v>
      </c>
      <c r="AY142" s="18" t="s">
        <v>125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8" t="s">
        <v>83</v>
      </c>
      <c r="BK142" s="228">
        <f>ROUND(I142*H142,2)</f>
        <v>0</v>
      </c>
      <c r="BL142" s="18" t="s">
        <v>134</v>
      </c>
      <c r="BM142" s="227" t="s">
        <v>165</v>
      </c>
    </row>
    <row r="143" s="2" customFormat="1">
      <c r="A143" s="39"/>
      <c r="B143" s="40"/>
      <c r="C143" s="41"/>
      <c r="D143" s="229" t="s">
        <v>136</v>
      </c>
      <c r="E143" s="41"/>
      <c r="F143" s="230" t="s">
        <v>166</v>
      </c>
      <c r="G143" s="41"/>
      <c r="H143" s="41"/>
      <c r="I143" s="231"/>
      <c r="J143" s="41"/>
      <c r="K143" s="41"/>
      <c r="L143" s="45"/>
      <c r="M143" s="232"/>
      <c r="N143" s="233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136</v>
      </c>
      <c r="AU143" s="18" t="s">
        <v>85</v>
      </c>
    </row>
    <row r="144" s="2" customFormat="1" ht="24.15" customHeight="1">
      <c r="A144" s="39"/>
      <c r="B144" s="40"/>
      <c r="C144" s="216" t="s">
        <v>167</v>
      </c>
      <c r="D144" s="216" t="s">
        <v>130</v>
      </c>
      <c r="E144" s="217" t="s">
        <v>168</v>
      </c>
      <c r="F144" s="218" t="s">
        <v>169</v>
      </c>
      <c r="G144" s="219" t="s">
        <v>156</v>
      </c>
      <c r="H144" s="220">
        <v>333.48599999999999</v>
      </c>
      <c r="I144" s="221"/>
      <c r="J144" s="222">
        <f>ROUND(I144*H144,2)</f>
        <v>0</v>
      </c>
      <c r="K144" s="218" t="s">
        <v>157</v>
      </c>
      <c r="L144" s="45"/>
      <c r="M144" s="223" t="s">
        <v>1</v>
      </c>
      <c r="N144" s="224" t="s">
        <v>40</v>
      </c>
      <c r="O144" s="92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7" t="s">
        <v>134</v>
      </c>
      <c r="AT144" s="227" t="s">
        <v>130</v>
      </c>
      <c r="AU144" s="227" t="s">
        <v>85</v>
      </c>
      <c r="AY144" s="18" t="s">
        <v>125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8" t="s">
        <v>83</v>
      </c>
      <c r="BK144" s="228">
        <f>ROUND(I144*H144,2)</f>
        <v>0</v>
      </c>
      <c r="BL144" s="18" t="s">
        <v>134</v>
      </c>
      <c r="BM144" s="227" t="s">
        <v>170</v>
      </c>
    </row>
    <row r="145" s="2" customFormat="1">
      <c r="A145" s="39"/>
      <c r="B145" s="40"/>
      <c r="C145" s="41"/>
      <c r="D145" s="229" t="s">
        <v>136</v>
      </c>
      <c r="E145" s="41"/>
      <c r="F145" s="230" t="s">
        <v>171</v>
      </c>
      <c r="G145" s="41"/>
      <c r="H145" s="41"/>
      <c r="I145" s="231"/>
      <c r="J145" s="41"/>
      <c r="K145" s="41"/>
      <c r="L145" s="45"/>
      <c r="M145" s="232"/>
      <c r="N145" s="233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136</v>
      </c>
      <c r="AU145" s="18" t="s">
        <v>85</v>
      </c>
    </row>
    <row r="146" s="2" customFormat="1">
      <c r="A146" s="39"/>
      <c r="B146" s="40"/>
      <c r="C146" s="41"/>
      <c r="D146" s="229" t="s">
        <v>160</v>
      </c>
      <c r="E146" s="41"/>
      <c r="F146" s="266" t="s">
        <v>172</v>
      </c>
      <c r="G146" s="41"/>
      <c r="H146" s="41"/>
      <c r="I146" s="231"/>
      <c r="J146" s="41"/>
      <c r="K146" s="41"/>
      <c r="L146" s="45"/>
      <c r="M146" s="232"/>
      <c r="N146" s="233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160</v>
      </c>
      <c r="AU146" s="18" t="s">
        <v>85</v>
      </c>
    </row>
    <row r="147" s="14" customFormat="1">
      <c r="A147" s="14"/>
      <c r="B147" s="244"/>
      <c r="C147" s="245"/>
      <c r="D147" s="229" t="s">
        <v>138</v>
      </c>
      <c r="E147" s="245"/>
      <c r="F147" s="247" t="s">
        <v>173</v>
      </c>
      <c r="G147" s="245"/>
      <c r="H147" s="248">
        <v>333.48599999999999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138</v>
      </c>
      <c r="AU147" s="254" t="s">
        <v>85</v>
      </c>
      <c r="AV147" s="14" t="s">
        <v>85</v>
      </c>
      <c r="AW147" s="14" t="s">
        <v>4</v>
      </c>
      <c r="AX147" s="14" t="s">
        <v>83</v>
      </c>
      <c r="AY147" s="254" t="s">
        <v>125</v>
      </c>
    </row>
    <row r="148" s="2" customFormat="1" ht="33" customHeight="1">
      <c r="A148" s="39"/>
      <c r="B148" s="40"/>
      <c r="C148" s="216" t="s">
        <v>174</v>
      </c>
      <c r="D148" s="216" t="s">
        <v>130</v>
      </c>
      <c r="E148" s="217" t="s">
        <v>175</v>
      </c>
      <c r="F148" s="218" t="s">
        <v>176</v>
      </c>
      <c r="G148" s="219" t="s">
        <v>156</v>
      </c>
      <c r="H148" s="220">
        <v>37.054000000000002</v>
      </c>
      <c r="I148" s="221"/>
      <c r="J148" s="222">
        <f>ROUND(I148*H148,2)</f>
        <v>0</v>
      </c>
      <c r="K148" s="218" t="s">
        <v>157</v>
      </c>
      <c r="L148" s="45"/>
      <c r="M148" s="223" t="s">
        <v>1</v>
      </c>
      <c r="N148" s="224" t="s">
        <v>40</v>
      </c>
      <c r="O148" s="92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7" t="s">
        <v>134</v>
      </c>
      <c r="AT148" s="227" t="s">
        <v>130</v>
      </c>
      <c r="AU148" s="227" t="s">
        <v>85</v>
      </c>
      <c r="AY148" s="18" t="s">
        <v>125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8" t="s">
        <v>83</v>
      </c>
      <c r="BK148" s="228">
        <f>ROUND(I148*H148,2)</f>
        <v>0</v>
      </c>
      <c r="BL148" s="18" t="s">
        <v>134</v>
      </c>
      <c r="BM148" s="227" t="s">
        <v>177</v>
      </c>
    </row>
    <row r="149" s="2" customFormat="1">
      <c r="A149" s="39"/>
      <c r="B149" s="40"/>
      <c r="C149" s="41"/>
      <c r="D149" s="229" t="s">
        <v>136</v>
      </c>
      <c r="E149" s="41"/>
      <c r="F149" s="230" t="s">
        <v>178</v>
      </c>
      <c r="G149" s="41"/>
      <c r="H149" s="41"/>
      <c r="I149" s="231"/>
      <c r="J149" s="41"/>
      <c r="K149" s="41"/>
      <c r="L149" s="45"/>
      <c r="M149" s="232"/>
      <c r="N149" s="233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136</v>
      </c>
      <c r="AU149" s="18" t="s">
        <v>85</v>
      </c>
    </row>
    <row r="150" s="12" customFormat="1" ht="25.92" customHeight="1">
      <c r="A150" s="12"/>
      <c r="B150" s="200"/>
      <c r="C150" s="201"/>
      <c r="D150" s="202" t="s">
        <v>74</v>
      </c>
      <c r="E150" s="203" t="s">
        <v>179</v>
      </c>
      <c r="F150" s="203" t="s">
        <v>180</v>
      </c>
      <c r="G150" s="201"/>
      <c r="H150" s="201"/>
      <c r="I150" s="204"/>
      <c r="J150" s="205">
        <f>BK150</f>
        <v>0</v>
      </c>
      <c r="K150" s="201"/>
      <c r="L150" s="206"/>
      <c r="M150" s="207"/>
      <c r="N150" s="208"/>
      <c r="O150" s="208"/>
      <c r="P150" s="209">
        <f>P151+P296</f>
        <v>0</v>
      </c>
      <c r="Q150" s="208"/>
      <c r="R150" s="209">
        <f>R151+R296</f>
        <v>10.104704180000001</v>
      </c>
      <c r="S150" s="208"/>
      <c r="T150" s="210">
        <f>T151+T296</f>
        <v>37.053988599999997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85</v>
      </c>
      <c r="AT150" s="212" t="s">
        <v>74</v>
      </c>
      <c r="AU150" s="212" t="s">
        <v>75</v>
      </c>
      <c r="AY150" s="211" t="s">
        <v>125</v>
      </c>
      <c r="BK150" s="213">
        <f>BK151+BK296</f>
        <v>0</v>
      </c>
    </row>
    <row r="151" s="12" customFormat="1" ht="22.8" customHeight="1">
      <c r="A151" s="12"/>
      <c r="B151" s="200"/>
      <c r="C151" s="201"/>
      <c r="D151" s="202" t="s">
        <v>74</v>
      </c>
      <c r="E151" s="214" t="s">
        <v>181</v>
      </c>
      <c r="F151" s="214" t="s">
        <v>182</v>
      </c>
      <c r="G151" s="201"/>
      <c r="H151" s="201"/>
      <c r="I151" s="204"/>
      <c r="J151" s="215">
        <f>BK151</f>
        <v>0</v>
      </c>
      <c r="K151" s="201"/>
      <c r="L151" s="206"/>
      <c r="M151" s="207"/>
      <c r="N151" s="208"/>
      <c r="O151" s="208"/>
      <c r="P151" s="209">
        <f>SUM(P152:P295)</f>
        <v>0</v>
      </c>
      <c r="Q151" s="208"/>
      <c r="R151" s="209">
        <f>SUM(R152:R295)</f>
        <v>5.4491561800000001</v>
      </c>
      <c r="S151" s="208"/>
      <c r="T151" s="210">
        <f>SUM(T152:T295)</f>
        <v>17.392893599999997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1" t="s">
        <v>85</v>
      </c>
      <c r="AT151" s="212" t="s">
        <v>74</v>
      </c>
      <c r="AU151" s="212" t="s">
        <v>83</v>
      </c>
      <c r="AY151" s="211" t="s">
        <v>125</v>
      </c>
      <c r="BK151" s="213">
        <f>SUM(BK152:BK295)</f>
        <v>0</v>
      </c>
    </row>
    <row r="152" s="2" customFormat="1" ht="24.15" customHeight="1">
      <c r="A152" s="39"/>
      <c r="B152" s="40"/>
      <c r="C152" s="216" t="s">
        <v>183</v>
      </c>
      <c r="D152" s="216" t="s">
        <v>130</v>
      </c>
      <c r="E152" s="217" t="s">
        <v>184</v>
      </c>
      <c r="F152" s="218" t="s">
        <v>185</v>
      </c>
      <c r="G152" s="219" t="s">
        <v>133</v>
      </c>
      <c r="H152" s="220">
        <v>430.88900000000001</v>
      </c>
      <c r="I152" s="221"/>
      <c r="J152" s="222">
        <f>ROUND(I152*H152,2)</f>
        <v>0</v>
      </c>
      <c r="K152" s="218" t="s">
        <v>157</v>
      </c>
      <c r="L152" s="45"/>
      <c r="M152" s="223" t="s">
        <v>1</v>
      </c>
      <c r="N152" s="224" t="s">
        <v>40</v>
      </c>
      <c r="O152" s="92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7" t="s">
        <v>186</v>
      </c>
      <c r="AT152" s="227" t="s">
        <v>130</v>
      </c>
      <c r="AU152" s="227" t="s">
        <v>85</v>
      </c>
      <c r="AY152" s="18" t="s">
        <v>125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8" t="s">
        <v>83</v>
      </c>
      <c r="BK152" s="228">
        <f>ROUND(I152*H152,2)</f>
        <v>0</v>
      </c>
      <c r="BL152" s="18" t="s">
        <v>186</v>
      </c>
      <c r="BM152" s="227" t="s">
        <v>187</v>
      </c>
    </row>
    <row r="153" s="2" customFormat="1">
      <c r="A153" s="39"/>
      <c r="B153" s="40"/>
      <c r="C153" s="41"/>
      <c r="D153" s="229" t="s">
        <v>136</v>
      </c>
      <c r="E153" s="41"/>
      <c r="F153" s="230" t="s">
        <v>188</v>
      </c>
      <c r="G153" s="41"/>
      <c r="H153" s="41"/>
      <c r="I153" s="231"/>
      <c r="J153" s="41"/>
      <c r="K153" s="41"/>
      <c r="L153" s="45"/>
      <c r="M153" s="232"/>
      <c r="N153" s="233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136</v>
      </c>
      <c r="AU153" s="18" t="s">
        <v>85</v>
      </c>
    </row>
    <row r="154" s="13" customFormat="1">
      <c r="A154" s="13"/>
      <c r="B154" s="234"/>
      <c r="C154" s="235"/>
      <c r="D154" s="229" t="s">
        <v>138</v>
      </c>
      <c r="E154" s="236" t="s">
        <v>1</v>
      </c>
      <c r="F154" s="237" t="s">
        <v>189</v>
      </c>
      <c r="G154" s="235"/>
      <c r="H154" s="236" t="s">
        <v>1</v>
      </c>
      <c r="I154" s="238"/>
      <c r="J154" s="235"/>
      <c r="K154" s="235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138</v>
      </c>
      <c r="AU154" s="243" t="s">
        <v>85</v>
      </c>
      <c r="AV154" s="13" t="s">
        <v>83</v>
      </c>
      <c r="AW154" s="13" t="s">
        <v>32</v>
      </c>
      <c r="AX154" s="13" t="s">
        <v>75</v>
      </c>
      <c r="AY154" s="243" t="s">
        <v>125</v>
      </c>
    </row>
    <row r="155" s="14" customFormat="1">
      <c r="A155" s="14"/>
      <c r="B155" s="244"/>
      <c r="C155" s="245"/>
      <c r="D155" s="229" t="s">
        <v>138</v>
      </c>
      <c r="E155" s="246" t="s">
        <v>1</v>
      </c>
      <c r="F155" s="247" t="s">
        <v>190</v>
      </c>
      <c r="G155" s="245"/>
      <c r="H155" s="248">
        <v>334.38499999999999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138</v>
      </c>
      <c r="AU155" s="254" t="s">
        <v>85</v>
      </c>
      <c r="AV155" s="14" t="s">
        <v>85</v>
      </c>
      <c r="AW155" s="14" t="s">
        <v>32</v>
      </c>
      <c r="AX155" s="14" t="s">
        <v>75</v>
      </c>
      <c r="AY155" s="254" t="s">
        <v>125</v>
      </c>
    </row>
    <row r="156" s="13" customFormat="1">
      <c r="A156" s="13"/>
      <c r="B156" s="234"/>
      <c r="C156" s="235"/>
      <c r="D156" s="229" t="s">
        <v>138</v>
      </c>
      <c r="E156" s="236" t="s">
        <v>1</v>
      </c>
      <c r="F156" s="237" t="s">
        <v>191</v>
      </c>
      <c r="G156" s="235"/>
      <c r="H156" s="236" t="s">
        <v>1</v>
      </c>
      <c r="I156" s="238"/>
      <c r="J156" s="235"/>
      <c r="K156" s="235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138</v>
      </c>
      <c r="AU156" s="243" t="s">
        <v>85</v>
      </c>
      <c r="AV156" s="13" t="s">
        <v>83</v>
      </c>
      <c r="AW156" s="13" t="s">
        <v>32</v>
      </c>
      <c r="AX156" s="13" t="s">
        <v>75</v>
      </c>
      <c r="AY156" s="243" t="s">
        <v>125</v>
      </c>
    </row>
    <row r="157" s="14" customFormat="1">
      <c r="A157" s="14"/>
      <c r="B157" s="244"/>
      <c r="C157" s="245"/>
      <c r="D157" s="229" t="s">
        <v>138</v>
      </c>
      <c r="E157" s="246" t="s">
        <v>1</v>
      </c>
      <c r="F157" s="247" t="s">
        <v>192</v>
      </c>
      <c r="G157" s="245"/>
      <c r="H157" s="248">
        <v>34.704000000000001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138</v>
      </c>
      <c r="AU157" s="254" t="s">
        <v>85</v>
      </c>
      <c r="AV157" s="14" t="s">
        <v>85</v>
      </c>
      <c r="AW157" s="14" t="s">
        <v>32</v>
      </c>
      <c r="AX157" s="14" t="s">
        <v>75</v>
      </c>
      <c r="AY157" s="254" t="s">
        <v>125</v>
      </c>
    </row>
    <row r="158" s="13" customFormat="1">
      <c r="A158" s="13"/>
      <c r="B158" s="234"/>
      <c r="C158" s="235"/>
      <c r="D158" s="229" t="s">
        <v>138</v>
      </c>
      <c r="E158" s="236" t="s">
        <v>1</v>
      </c>
      <c r="F158" s="237" t="s">
        <v>193</v>
      </c>
      <c r="G158" s="235"/>
      <c r="H158" s="236" t="s">
        <v>1</v>
      </c>
      <c r="I158" s="238"/>
      <c r="J158" s="235"/>
      <c r="K158" s="235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138</v>
      </c>
      <c r="AU158" s="243" t="s">
        <v>85</v>
      </c>
      <c r="AV158" s="13" t="s">
        <v>83</v>
      </c>
      <c r="AW158" s="13" t="s">
        <v>32</v>
      </c>
      <c r="AX158" s="13" t="s">
        <v>75</v>
      </c>
      <c r="AY158" s="243" t="s">
        <v>125</v>
      </c>
    </row>
    <row r="159" s="14" customFormat="1">
      <c r="A159" s="14"/>
      <c r="B159" s="244"/>
      <c r="C159" s="245"/>
      <c r="D159" s="229" t="s">
        <v>138</v>
      </c>
      <c r="E159" s="246" t="s">
        <v>1</v>
      </c>
      <c r="F159" s="247" t="s">
        <v>194</v>
      </c>
      <c r="G159" s="245"/>
      <c r="H159" s="248">
        <v>12.449999999999999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138</v>
      </c>
      <c r="AU159" s="254" t="s">
        <v>85</v>
      </c>
      <c r="AV159" s="14" t="s">
        <v>85</v>
      </c>
      <c r="AW159" s="14" t="s">
        <v>32</v>
      </c>
      <c r="AX159" s="14" t="s">
        <v>75</v>
      </c>
      <c r="AY159" s="254" t="s">
        <v>125</v>
      </c>
    </row>
    <row r="160" s="13" customFormat="1">
      <c r="A160" s="13"/>
      <c r="B160" s="234"/>
      <c r="C160" s="235"/>
      <c r="D160" s="229" t="s">
        <v>138</v>
      </c>
      <c r="E160" s="236" t="s">
        <v>1</v>
      </c>
      <c r="F160" s="237" t="s">
        <v>195</v>
      </c>
      <c r="G160" s="235"/>
      <c r="H160" s="236" t="s">
        <v>1</v>
      </c>
      <c r="I160" s="238"/>
      <c r="J160" s="235"/>
      <c r="K160" s="235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138</v>
      </c>
      <c r="AU160" s="243" t="s">
        <v>85</v>
      </c>
      <c r="AV160" s="13" t="s">
        <v>83</v>
      </c>
      <c r="AW160" s="13" t="s">
        <v>32</v>
      </c>
      <c r="AX160" s="13" t="s">
        <v>75</v>
      </c>
      <c r="AY160" s="243" t="s">
        <v>125</v>
      </c>
    </row>
    <row r="161" s="14" customFormat="1">
      <c r="A161" s="14"/>
      <c r="B161" s="244"/>
      <c r="C161" s="245"/>
      <c r="D161" s="229" t="s">
        <v>138</v>
      </c>
      <c r="E161" s="246" t="s">
        <v>1</v>
      </c>
      <c r="F161" s="247" t="s">
        <v>196</v>
      </c>
      <c r="G161" s="245"/>
      <c r="H161" s="248">
        <v>24.969999999999999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138</v>
      </c>
      <c r="AU161" s="254" t="s">
        <v>85</v>
      </c>
      <c r="AV161" s="14" t="s">
        <v>85</v>
      </c>
      <c r="AW161" s="14" t="s">
        <v>32</v>
      </c>
      <c r="AX161" s="14" t="s">
        <v>75</v>
      </c>
      <c r="AY161" s="254" t="s">
        <v>125</v>
      </c>
    </row>
    <row r="162" s="13" customFormat="1">
      <c r="A162" s="13"/>
      <c r="B162" s="234"/>
      <c r="C162" s="235"/>
      <c r="D162" s="229" t="s">
        <v>138</v>
      </c>
      <c r="E162" s="236" t="s">
        <v>1</v>
      </c>
      <c r="F162" s="237" t="s">
        <v>197</v>
      </c>
      <c r="G162" s="235"/>
      <c r="H162" s="236" t="s">
        <v>1</v>
      </c>
      <c r="I162" s="238"/>
      <c r="J162" s="235"/>
      <c r="K162" s="235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138</v>
      </c>
      <c r="AU162" s="243" t="s">
        <v>85</v>
      </c>
      <c r="AV162" s="13" t="s">
        <v>83</v>
      </c>
      <c r="AW162" s="13" t="s">
        <v>32</v>
      </c>
      <c r="AX162" s="13" t="s">
        <v>75</v>
      </c>
      <c r="AY162" s="243" t="s">
        <v>125</v>
      </c>
    </row>
    <row r="163" s="14" customFormat="1">
      <c r="A163" s="14"/>
      <c r="B163" s="244"/>
      <c r="C163" s="245"/>
      <c r="D163" s="229" t="s">
        <v>138</v>
      </c>
      <c r="E163" s="246" t="s">
        <v>1</v>
      </c>
      <c r="F163" s="247" t="s">
        <v>198</v>
      </c>
      <c r="G163" s="245"/>
      <c r="H163" s="248">
        <v>24.379999999999999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138</v>
      </c>
      <c r="AU163" s="254" t="s">
        <v>85</v>
      </c>
      <c r="AV163" s="14" t="s">
        <v>85</v>
      </c>
      <c r="AW163" s="14" t="s">
        <v>32</v>
      </c>
      <c r="AX163" s="14" t="s">
        <v>75</v>
      </c>
      <c r="AY163" s="254" t="s">
        <v>125</v>
      </c>
    </row>
    <row r="164" s="15" customFormat="1">
      <c r="A164" s="15"/>
      <c r="B164" s="255"/>
      <c r="C164" s="256"/>
      <c r="D164" s="229" t="s">
        <v>138</v>
      </c>
      <c r="E164" s="257" t="s">
        <v>1</v>
      </c>
      <c r="F164" s="258" t="s">
        <v>143</v>
      </c>
      <c r="G164" s="256"/>
      <c r="H164" s="259">
        <v>430.88900000000001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5" t="s">
        <v>138</v>
      </c>
      <c r="AU164" s="265" t="s">
        <v>85</v>
      </c>
      <c r="AV164" s="15" t="s">
        <v>134</v>
      </c>
      <c r="AW164" s="15" t="s">
        <v>32</v>
      </c>
      <c r="AX164" s="15" t="s">
        <v>83</v>
      </c>
      <c r="AY164" s="265" t="s">
        <v>125</v>
      </c>
    </row>
    <row r="165" s="2" customFormat="1" ht="16.5" customHeight="1">
      <c r="A165" s="39"/>
      <c r="B165" s="40"/>
      <c r="C165" s="267" t="s">
        <v>126</v>
      </c>
      <c r="D165" s="267" t="s">
        <v>199</v>
      </c>
      <c r="E165" s="268" t="s">
        <v>200</v>
      </c>
      <c r="F165" s="269" t="s">
        <v>201</v>
      </c>
      <c r="G165" s="270" t="s">
        <v>156</v>
      </c>
      <c r="H165" s="271">
        <v>0.13800000000000001</v>
      </c>
      <c r="I165" s="272"/>
      <c r="J165" s="273">
        <f>ROUND(I165*H165,2)</f>
        <v>0</v>
      </c>
      <c r="K165" s="269" t="s">
        <v>157</v>
      </c>
      <c r="L165" s="274"/>
      <c r="M165" s="275" t="s">
        <v>1</v>
      </c>
      <c r="N165" s="276" t="s">
        <v>40</v>
      </c>
      <c r="O165" s="92"/>
      <c r="P165" s="225">
        <f>O165*H165</f>
        <v>0</v>
      </c>
      <c r="Q165" s="225">
        <v>1</v>
      </c>
      <c r="R165" s="225">
        <f>Q165*H165</f>
        <v>0.13800000000000001</v>
      </c>
      <c r="S165" s="225">
        <v>0</v>
      </c>
      <c r="T165" s="22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7" t="s">
        <v>202</v>
      </c>
      <c r="AT165" s="227" t="s">
        <v>199</v>
      </c>
      <c r="AU165" s="227" t="s">
        <v>85</v>
      </c>
      <c r="AY165" s="18" t="s">
        <v>125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8" t="s">
        <v>83</v>
      </c>
      <c r="BK165" s="228">
        <f>ROUND(I165*H165,2)</f>
        <v>0</v>
      </c>
      <c r="BL165" s="18" t="s">
        <v>186</v>
      </c>
      <c r="BM165" s="227" t="s">
        <v>203</v>
      </c>
    </row>
    <row r="166" s="2" customFormat="1">
      <c r="A166" s="39"/>
      <c r="B166" s="40"/>
      <c r="C166" s="41"/>
      <c r="D166" s="229" t="s">
        <v>136</v>
      </c>
      <c r="E166" s="41"/>
      <c r="F166" s="230" t="s">
        <v>201</v>
      </c>
      <c r="G166" s="41"/>
      <c r="H166" s="41"/>
      <c r="I166" s="231"/>
      <c r="J166" s="41"/>
      <c r="K166" s="41"/>
      <c r="L166" s="45"/>
      <c r="M166" s="232"/>
      <c r="N166" s="233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136</v>
      </c>
      <c r="AU166" s="18" t="s">
        <v>85</v>
      </c>
    </row>
    <row r="167" s="2" customFormat="1">
      <c r="A167" s="39"/>
      <c r="B167" s="40"/>
      <c r="C167" s="41"/>
      <c r="D167" s="229" t="s">
        <v>160</v>
      </c>
      <c r="E167" s="41"/>
      <c r="F167" s="266" t="s">
        <v>204</v>
      </c>
      <c r="G167" s="41"/>
      <c r="H167" s="41"/>
      <c r="I167" s="231"/>
      <c r="J167" s="41"/>
      <c r="K167" s="41"/>
      <c r="L167" s="45"/>
      <c r="M167" s="232"/>
      <c r="N167" s="233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160</v>
      </c>
      <c r="AU167" s="18" t="s">
        <v>85</v>
      </c>
    </row>
    <row r="168" s="14" customFormat="1">
      <c r="A168" s="14"/>
      <c r="B168" s="244"/>
      <c r="C168" s="245"/>
      <c r="D168" s="229" t="s">
        <v>138</v>
      </c>
      <c r="E168" s="245"/>
      <c r="F168" s="247" t="s">
        <v>205</v>
      </c>
      <c r="G168" s="245"/>
      <c r="H168" s="248">
        <v>0.13800000000000001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138</v>
      </c>
      <c r="AU168" s="254" t="s">
        <v>85</v>
      </c>
      <c r="AV168" s="14" t="s">
        <v>85</v>
      </c>
      <c r="AW168" s="14" t="s">
        <v>4</v>
      </c>
      <c r="AX168" s="14" t="s">
        <v>83</v>
      </c>
      <c r="AY168" s="254" t="s">
        <v>125</v>
      </c>
    </row>
    <row r="169" s="2" customFormat="1" ht="24.15" customHeight="1">
      <c r="A169" s="39"/>
      <c r="B169" s="40"/>
      <c r="C169" s="216" t="s">
        <v>88</v>
      </c>
      <c r="D169" s="216" t="s">
        <v>130</v>
      </c>
      <c r="E169" s="217" t="s">
        <v>206</v>
      </c>
      <c r="F169" s="218" t="s">
        <v>207</v>
      </c>
      <c r="G169" s="219" t="s">
        <v>133</v>
      </c>
      <c r="H169" s="220">
        <v>305.70999999999998</v>
      </c>
      <c r="I169" s="221"/>
      <c r="J169" s="222">
        <f>ROUND(I169*H169,2)</f>
        <v>0</v>
      </c>
      <c r="K169" s="218" t="s">
        <v>157</v>
      </c>
      <c r="L169" s="45"/>
      <c r="M169" s="223" t="s">
        <v>1</v>
      </c>
      <c r="N169" s="224" t="s">
        <v>40</v>
      </c>
      <c r="O169" s="92"/>
      <c r="P169" s="225">
        <f>O169*H169</f>
        <v>0</v>
      </c>
      <c r="Q169" s="225">
        <v>0</v>
      </c>
      <c r="R169" s="225">
        <f>Q169*H169</f>
        <v>0</v>
      </c>
      <c r="S169" s="225">
        <v>0.00066</v>
      </c>
      <c r="T169" s="226">
        <f>S169*H169</f>
        <v>0.20176859999999999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7" t="s">
        <v>186</v>
      </c>
      <c r="AT169" s="227" t="s">
        <v>130</v>
      </c>
      <c r="AU169" s="227" t="s">
        <v>85</v>
      </c>
      <c r="AY169" s="18" t="s">
        <v>125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8" t="s">
        <v>83</v>
      </c>
      <c r="BK169" s="228">
        <f>ROUND(I169*H169,2)</f>
        <v>0</v>
      </c>
      <c r="BL169" s="18" t="s">
        <v>186</v>
      </c>
      <c r="BM169" s="227" t="s">
        <v>208</v>
      </c>
    </row>
    <row r="170" s="2" customFormat="1">
      <c r="A170" s="39"/>
      <c r="B170" s="40"/>
      <c r="C170" s="41"/>
      <c r="D170" s="229" t="s">
        <v>136</v>
      </c>
      <c r="E170" s="41"/>
      <c r="F170" s="230" t="s">
        <v>209</v>
      </c>
      <c r="G170" s="41"/>
      <c r="H170" s="41"/>
      <c r="I170" s="231"/>
      <c r="J170" s="41"/>
      <c r="K170" s="41"/>
      <c r="L170" s="45"/>
      <c r="M170" s="232"/>
      <c r="N170" s="233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136</v>
      </c>
      <c r="AU170" s="18" t="s">
        <v>85</v>
      </c>
    </row>
    <row r="171" s="13" customFormat="1">
      <c r="A171" s="13"/>
      <c r="B171" s="234"/>
      <c r="C171" s="235"/>
      <c r="D171" s="229" t="s">
        <v>138</v>
      </c>
      <c r="E171" s="236" t="s">
        <v>1</v>
      </c>
      <c r="F171" s="237" t="s">
        <v>210</v>
      </c>
      <c r="G171" s="235"/>
      <c r="H171" s="236" t="s">
        <v>1</v>
      </c>
      <c r="I171" s="238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138</v>
      </c>
      <c r="AU171" s="243" t="s">
        <v>85</v>
      </c>
      <c r="AV171" s="13" t="s">
        <v>83</v>
      </c>
      <c r="AW171" s="13" t="s">
        <v>32</v>
      </c>
      <c r="AX171" s="13" t="s">
        <v>75</v>
      </c>
      <c r="AY171" s="243" t="s">
        <v>125</v>
      </c>
    </row>
    <row r="172" s="14" customFormat="1">
      <c r="A172" s="14"/>
      <c r="B172" s="244"/>
      <c r="C172" s="245"/>
      <c r="D172" s="229" t="s">
        <v>138</v>
      </c>
      <c r="E172" s="246" t="s">
        <v>1</v>
      </c>
      <c r="F172" s="247" t="s">
        <v>89</v>
      </c>
      <c r="G172" s="245"/>
      <c r="H172" s="248">
        <v>264.83999999999997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138</v>
      </c>
      <c r="AU172" s="254" t="s">
        <v>85</v>
      </c>
      <c r="AV172" s="14" t="s">
        <v>85</v>
      </c>
      <c r="AW172" s="14" t="s">
        <v>32</v>
      </c>
      <c r="AX172" s="14" t="s">
        <v>75</v>
      </c>
      <c r="AY172" s="254" t="s">
        <v>125</v>
      </c>
    </row>
    <row r="173" s="14" customFormat="1">
      <c r="A173" s="14"/>
      <c r="B173" s="244"/>
      <c r="C173" s="245"/>
      <c r="D173" s="229" t="s">
        <v>138</v>
      </c>
      <c r="E173" s="246" t="s">
        <v>1</v>
      </c>
      <c r="F173" s="247" t="s">
        <v>92</v>
      </c>
      <c r="G173" s="245"/>
      <c r="H173" s="248">
        <v>25.469999999999999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138</v>
      </c>
      <c r="AU173" s="254" t="s">
        <v>85</v>
      </c>
      <c r="AV173" s="14" t="s">
        <v>85</v>
      </c>
      <c r="AW173" s="14" t="s">
        <v>32</v>
      </c>
      <c r="AX173" s="14" t="s">
        <v>75</v>
      </c>
      <c r="AY173" s="254" t="s">
        <v>125</v>
      </c>
    </row>
    <row r="174" s="14" customFormat="1">
      <c r="A174" s="14"/>
      <c r="B174" s="244"/>
      <c r="C174" s="245"/>
      <c r="D174" s="229" t="s">
        <v>138</v>
      </c>
      <c r="E174" s="246" t="s">
        <v>1</v>
      </c>
      <c r="F174" s="247" t="s">
        <v>86</v>
      </c>
      <c r="G174" s="245"/>
      <c r="H174" s="248">
        <v>15.4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138</v>
      </c>
      <c r="AU174" s="254" t="s">
        <v>85</v>
      </c>
      <c r="AV174" s="14" t="s">
        <v>85</v>
      </c>
      <c r="AW174" s="14" t="s">
        <v>32</v>
      </c>
      <c r="AX174" s="14" t="s">
        <v>75</v>
      </c>
      <c r="AY174" s="254" t="s">
        <v>125</v>
      </c>
    </row>
    <row r="175" s="15" customFormat="1">
      <c r="A175" s="15"/>
      <c r="B175" s="255"/>
      <c r="C175" s="256"/>
      <c r="D175" s="229" t="s">
        <v>138</v>
      </c>
      <c r="E175" s="257" t="s">
        <v>1</v>
      </c>
      <c r="F175" s="258" t="s">
        <v>143</v>
      </c>
      <c r="G175" s="256"/>
      <c r="H175" s="259">
        <v>305.70999999999998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5" t="s">
        <v>138</v>
      </c>
      <c r="AU175" s="265" t="s">
        <v>85</v>
      </c>
      <c r="AV175" s="15" t="s">
        <v>134</v>
      </c>
      <c r="AW175" s="15" t="s">
        <v>32</v>
      </c>
      <c r="AX175" s="15" t="s">
        <v>83</v>
      </c>
      <c r="AY175" s="265" t="s">
        <v>125</v>
      </c>
    </row>
    <row r="176" s="2" customFormat="1" ht="24.15" customHeight="1">
      <c r="A176" s="39"/>
      <c r="B176" s="40"/>
      <c r="C176" s="216" t="s">
        <v>134</v>
      </c>
      <c r="D176" s="216" t="s">
        <v>130</v>
      </c>
      <c r="E176" s="217" t="s">
        <v>211</v>
      </c>
      <c r="F176" s="218" t="s">
        <v>212</v>
      </c>
      <c r="G176" s="219" t="s">
        <v>133</v>
      </c>
      <c r="H176" s="220">
        <v>570.54999999999995</v>
      </c>
      <c r="I176" s="221"/>
      <c r="J176" s="222">
        <f>ROUND(I176*H176,2)</f>
        <v>0</v>
      </c>
      <c r="K176" s="218" t="s">
        <v>157</v>
      </c>
      <c r="L176" s="45"/>
      <c r="M176" s="223" t="s">
        <v>1</v>
      </c>
      <c r="N176" s="224" t="s">
        <v>40</v>
      </c>
      <c r="O176" s="92"/>
      <c r="P176" s="225">
        <f>O176*H176</f>
        <v>0</v>
      </c>
      <c r="Q176" s="225">
        <v>0</v>
      </c>
      <c r="R176" s="225">
        <f>Q176*H176</f>
        <v>0</v>
      </c>
      <c r="S176" s="225">
        <v>0.016500000000000001</v>
      </c>
      <c r="T176" s="226">
        <f>S176*H176</f>
        <v>9.4140750000000004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7" t="s">
        <v>186</v>
      </c>
      <c r="AT176" s="227" t="s">
        <v>130</v>
      </c>
      <c r="AU176" s="227" t="s">
        <v>85</v>
      </c>
      <c r="AY176" s="18" t="s">
        <v>125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8" t="s">
        <v>83</v>
      </c>
      <c r="BK176" s="228">
        <f>ROUND(I176*H176,2)</f>
        <v>0</v>
      </c>
      <c r="BL176" s="18" t="s">
        <v>186</v>
      </c>
      <c r="BM176" s="227" t="s">
        <v>213</v>
      </c>
    </row>
    <row r="177" s="2" customFormat="1">
      <c r="A177" s="39"/>
      <c r="B177" s="40"/>
      <c r="C177" s="41"/>
      <c r="D177" s="229" t="s">
        <v>136</v>
      </c>
      <c r="E177" s="41"/>
      <c r="F177" s="230" t="s">
        <v>214</v>
      </c>
      <c r="G177" s="41"/>
      <c r="H177" s="41"/>
      <c r="I177" s="231"/>
      <c r="J177" s="41"/>
      <c r="K177" s="41"/>
      <c r="L177" s="45"/>
      <c r="M177" s="232"/>
      <c r="N177" s="233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136</v>
      </c>
      <c r="AU177" s="18" t="s">
        <v>85</v>
      </c>
    </row>
    <row r="178" s="14" customFormat="1">
      <c r="A178" s="14"/>
      <c r="B178" s="244"/>
      <c r="C178" s="245"/>
      <c r="D178" s="229" t="s">
        <v>138</v>
      </c>
      <c r="E178" s="246" t="s">
        <v>1</v>
      </c>
      <c r="F178" s="247" t="s">
        <v>215</v>
      </c>
      <c r="G178" s="245"/>
      <c r="H178" s="248">
        <v>529.67999999999995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138</v>
      </c>
      <c r="AU178" s="254" t="s">
        <v>85</v>
      </c>
      <c r="AV178" s="14" t="s">
        <v>85</v>
      </c>
      <c r="AW178" s="14" t="s">
        <v>32</v>
      </c>
      <c r="AX178" s="14" t="s">
        <v>75</v>
      </c>
      <c r="AY178" s="254" t="s">
        <v>125</v>
      </c>
    </row>
    <row r="179" s="14" customFormat="1">
      <c r="A179" s="14"/>
      <c r="B179" s="244"/>
      <c r="C179" s="245"/>
      <c r="D179" s="229" t="s">
        <v>138</v>
      </c>
      <c r="E179" s="246" t="s">
        <v>1</v>
      </c>
      <c r="F179" s="247" t="s">
        <v>92</v>
      </c>
      <c r="G179" s="245"/>
      <c r="H179" s="248">
        <v>25.469999999999999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138</v>
      </c>
      <c r="AU179" s="254" t="s">
        <v>85</v>
      </c>
      <c r="AV179" s="14" t="s">
        <v>85</v>
      </c>
      <c r="AW179" s="14" t="s">
        <v>32</v>
      </c>
      <c r="AX179" s="14" t="s">
        <v>75</v>
      </c>
      <c r="AY179" s="254" t="s">
        <v>125</v>
      </c>
    </row>
    <row r="180" s="14" customFormat="1">
      <c r="A180" s="14"/>
      <c r="B180" s="244"/>
      <c r="C180" s="245"/>
      <c r="D180" s="229" t="s">
        <v>138</v>
      </c>
      <c r="E180" s="246" t="s">
        <v>1</v>
      </c>
      <c r="F180" s="247" t="s">
        <v>86</v>
      </c>
      <c r="G180" s="245"/>
      <c r="H180" s="248">
        <v>15.4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138</v>
      </c>
      <c r="AU180" s="254" t="s">
        <v>85</v>
      </c>
      <c r="AV180" s="14" t="s">
        <v>85</v>
      </c>
      <c r="AW180" s="14" t="s">
        <v>32</v>
      </c>
      <c r="AX180" s="14" t="s">
        <v>75</v>
      </c>
      <c r="AY180" s="254" t="s">
        <v>125</v>
      </c>
    </row>
    <row r="181" s="15" customFormat="1">
      <c r="A181" s="15"/>
      <c r="B181" s="255"/>
      <c r="C181" s="256"/>
      <c r="D181" s="229" t="s">
        <v>138</v>
      </c>
      <c r="E181" s="257" t="s">
        <v>1</v>
      </c>
      <c r="F181" s="258" t="s">
        <v>143</v>
      </c>
      <c r="G181" s="256"/>
      <c r="H181" s="259">
        <v>570.54999999999995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5" t="s">
        <v>138</v>
      </c>
      <c r="AU181" s="265" t="s">
        <v>85</v>
      </c>
      <c r="AV181" s="15" t="s">
        <v>134</v>
      </c>
      <c r="AW181" s="15" t="s">
        <v>32</v>
      </c>
      <c r="AX181" s="15" t="s">
        <v>83</v>
      </c>
      <c r="AY181" s="265" t="s">
        <v>125</v>
      </c>
    </row>
    <row r="182" s="2" customFormat="1" ht="33" customHeight="1">
      <c r="A182" s="39"/>
      <c r="B182" s="40"/>
      <c r="C182" s="216" t="s">
        <v>216</v>
      </c>
      <c r="D182" s="216" t="s">
        <v>130</v>
      </c>
      <c r="E182" s="217" t="s">
        <v>217</v>
      </c>
      <c r="F182" s="218" t="s">
        <v>218</v>
      </c>
      <c r="G182" s="219" t="s">
        <v>133</v>
      </c>
      <c r="H182" s="220">
        <v>611.41999999999996</v>
      </c>
      <c r="I182" s="221"/>
      <c r="J182" s="222">
        <f>ROUND(I182*H182,2)</f>
        <v>0</v>
      </c>
      <c r="K182" s="218" t="s">
        <v>157</v>
      </c>
      <c r="L182" s="45"/>
      <c r="M182" s="223" t="s">
        <v>1</v>
      </c>
      <c r="N182" s="224" t="s">
        <v>40</v>
      </c>
      <c r="O182" s="92"/>
      <c r="P182" s="225">
        <f>O182*H182</f>
        <v>0</v>
      </c>
      <c r="Q182" s="225">
        <v>0</v>
      </c>
      <c r="R182" s="225">
        <f>Q182*H182</f>
        <v>0</v>
      </c>
      <c r="S182" s="225">
        <v>0.0054999999999999997</v>
      </c>
      <c r="T182" s="226">
        <f>S182*H182</f>
        <v>3.3628099999999996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7" t="s">
        <v>186</v>
      </c>
      <c r="AT182" s="227" t="s">
        <v>130</v>
      </c>
      <c r="AU182" s="227" t="s">
        <v>85</v>
      </c>
      <c r="AY182" s="18" t="s">
        <v>125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8" t="s">
        <v>83</v>
      </c>
      <c r="BK182" s="228">
        <f>ROUND(I182*H182,2)</f>
        <v>0</v>
      </c>
      <c r="BL182" s="18" t="s">
        <v>186</v>
      </c>
      <c r="BM182" s="227" t="s">
        <v>219</v>
      </c>
    </row>
    <row r="183" s="2" customFormat="1">
      <c r="A183" s="39"/>
      <c r="B183" s="40"/>
      <c r="C183" s="41"/>
      <c r="D183" s="229" t="s">
        <v>136</v>
      </c>
      <c r="E183" s="41"/>
      <c r="F183" s="230" t="s">
        <v>220</v>
      </c>
      <c r="G183" s="41"/>
      <c r="H183" s="41"/>
      <c r="I183" s="231"/>
      <c r="J183" s="41"/>
      <c r="K183" s="41"/>
      <c r="L183" s="45"/>
      <c r="M183" s="232"/>
      <c r="N183" s="233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136</v>
      </c>
      <c r="AU183" s="18" t="s">
        <v>85</v>
      </c>
    </row>
    <row r="184" s="2" customFormat="1">
      <c r="A184" s="39"/>
      <c r="B184" s="40"/>
      <c r="C184" s="41"/>
      <c r="D184" s="229" t="s">
        <v>160</v>
      </c>
      <c r="E184" s="41"/>
      <c r="F184" s="266" t="s">
        <v>221</v>
      </c>
      <c r="G184" s="41"/>
      <c r="H184" s="41"/>
      <c r="I184" s="231"/>
      <c r="J184" s="41"/>
      <c r="K184" s="41"/>
      <c r="L184" s="45"/>
      <c r="M184" s="232"/>
      <c r="N184" s="233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160</v>
      </c>
      <c r="AU184" s="18" t="s">
        <v>85</v>
      </c>
    </row>
    <row r="185" s="14" customFormat="1">
      <c r="A185" s="14"/>
      <c r="B185" s="244"/>
      <c r="C185" s="245"/>
      <c r="D185" s="229" t="s">
        <v>138</v>
      </c>
      <c r="E185" s="246" t="s">
        <v>1</v>
      </c>
      <c r="F185" s="247" t="s">
        <v>89</v>
      </c>
      <c r="G185" s="245"/>
      <c r="H185" s="248">
        <v>264.83999999999997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138</v>
      </c>
      <c r="AU185" s="254" t="s">
        <v>85</v>
      </c>
      <c r="AV185" s="14" t="s">
        <v>85</v>
      </c>
      <c r="AW185" s="14" t="s">
        <v>32</v>
      </c>
      <c r="AX185" s="14" t="s">
        <v>75</v>
      </c>
      <c r="AY185" s="254" t="s">
        <v>125</v>
      </c>
    </row>
    <row r="186" s="14" customFormat="1">
      <c r="A186" s="14"/>
      <c r="B186" s="244"/>
      <c r="C186" s="245"/>
      <c r="D186" s="229" t="s">
        <v>138</v>
      </c>
      <c r="E186" s="246" t="s">
        <v>1</v>
      </c>
      <c r="F186" s="247" t="s">
        <v>92</v>
      </c>
      <c r="G186" s="245"/>
      <c r="H186" s="248">
        <v>25.469999999999999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138</v>
      </c>
      <c r="AU186" s="254" t="s">
        <v>85</v>
      </c>
      <c r="AV186" s="14" t="s">
        <v>85</v>
      </c>
      <c r="AW186" s="14" t="s">
        <v>32</v>
      </c>
      <c r="AX186" s="14" t="s">
        <v>75</v>
      </c>
      <c r="AY186" s="254" t="s">
        <v>125</v>
      </c>
    </row>
    <row r="187" s="14" customFormat="1">
      <c r="A187" s="14"/>
      <c r="B187" s="244"/>
      <c r="C187" s="245"/>
      <c r="D187" s="229" t="s">
        <v>138</v>
      </c>
      <c r="E187" s="246" t="s">
        <v>1</v>
      </c>
      <c r="F187" s="247" t="s">
        <v>86</v>
      </c>
      <c r="G187" s="245"/>
      <c r="H187" s="248">
        <v>15.4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138</v>
      </c>
      <c r="AU187" s="254" t="s">
        <v>85</v>
      </c>
      <c r="AV187" s="14" t="s">
        <v>85</v>
      </c>
      <c r="AW187" s="14" t="s">
        <v>32</v>
      </c>
      <c r="AX187" s="14" t="s">
        <v>75</v>
      </c>
      <c r="AY187" s="254" t="s">
        <v>125</v>
      </c>
    </row>
    <row r="188" s="15" customFormat="1">
      <c r="A188" s="15"/>
      <c r="B188" s="255"/>
      <c r="C188" s="256"/>
      <c r="D188" s="229" t="s">
        <v>138</v>
      </c>
      <c r="E188" s="257" t="s">
        <v>1</v>
      </c>
      <c r="F188" s="258" t="s">
        <v>143</v>
      </c>
      <c r="G188" s="256"/>
      <c r="H188" s="259">
        <v>305.70999999999998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5" t="s">
        <v>138</v>
      </c>
      <c r="AU188" s="265" t="s">
        <v>85</v>
      </c>
      <c r="AV188" s="15" t="s">
        <v>134</v>
      </c>
      <c r="AW188" s="15" t="s">
        <v>32</v>
      </c>
      <c r="AX188" s="15" t="s">
        <v>83</v>
      </c>
      <c r="AY188" s="265" t="s">
        <v>125</v>
      </c>
    </row>
    <row r="189" s="14" customFormat="1">
      <c r="A189" s="14"/>
      <c r="B189" s="244"/>
      <c r="C189" s="245"/>
      <c r="D189" s="229" t="s">
        <v>138</v>
      </c>
      <c r="E189" s="245"/>
      <c r="F189" s="247" t="s">
        <v>222</v>
      </c>
      <c r="G189" s="245"/>
      <c r="H189" s="248">
        <v>611.41999999999996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138</v>
      </c>
      <c r="AU189" s="254" t="s">
        <v>85</v>
      </c>
      <c r="AV189" s="14" t="s">
        <v>85</v>
      </c>
      <c r="AW189" s="14" t="s">
        <v>4</v>
      </c>
      <c r="AX189" s="14" t="s">
        <v>83</v>
      </c>
      <c r="AY189" s="254" t="s">
        <v>125</v>
      </c>
    </row>
    <row r="190" s="2" customFormat="1" ht="24.15" customHeight="1">
      <c r="A190" s="39"/>
      <c r="B190" s="40"/>
      <c r="C190" s="216" t="s">
        <v>223</v>
      </c>
      <c r="D190" s="216" t="s">
        <v>130</v>
      </c>
      <c r="E190" s="217" t="s">
        <v>224</v>
      </c>
      <c r="F190" s="218" t="s">
        <v>225</v>
      </c>
      <c r="G190" s="219" t="s">
        <v>133</v>
      </c>
      <c r="H190" s="220">
        <v>430.88900000000001</v>
      </c>
      <c r="I190" s="221"/>
      <c r="J190" s="222">
        <f>ROUND(I190*H190,2)</f>
        <v>0</v>
      </c>
      <c r="K190" s="218" t="s">
        <v>157</v>
      </c>
      <c r="L190" s="45"/>
      <c r="M190" s="223" t="s">
        <v>1</v>
      </c>
      <c r="N190" s="224" t="s">
        <v>40</v>
      </c>
      <c r="O190" s="92"/>
      <c r="P190" s="225">
        <f>O190*H190</f>
        <v>0</v>
      </c>
      <c r="Q190" s="225">
        <v>0.00088000000000000003</v>
      </c>
      <c r="R190" s="225">
        <f>Q190*H190</f>
        <v>0.37918232000000002</v>
      </c>
      <c r="S190" s="225">
        <v>0</v>
      </c>
      <c r="T190" s="22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7" t="s">
        <v>186</v>
      </c>
      <c r="AT190" s="227" t="s">
        <v>130</v>
      </c>
      <c r="AU190" s="227" t="s">
        <v>85</v>
      </c>
      <c r="AY190" s="18" t="s">
        <v>125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8" t="s">
        <v>83</v>
      </c>
      <c r="BK190" s="228">
        <f>ROUND(I190*H190,2)</f>
        <v>0</v>
      </c>
      <c r="BL190" s="18" t="s">
        <v>186</v>
      </c>
      <c r="BM190" s="227" t="s">
        <v>226</v>
      </c>
    </row>
    <row r="191" s="2" customFormat="1">
      <c r="A191" s="39"/>
      <c r="B191" s="40"/>
      <c r="C191" s="41"/>
      <c r="D191" s="229" t="s">
        <v>136</v>
      </c>
      <c r="E191" s="41"/>
      <c r="F191" s="230" t="s">
        <v>227</v>
      </c>
      <c r="G191" s="41"/>
      <c r="H191" s="41"/>
      <c r="I191" s="231"/>
      <c r="J191" s="41"/>
      <c r="K191" s="41"/>
      <c r="L191" s="45"/>
      <c r="M191" s="232"/>
      <c r="N191" s="233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136</v>
      </c>
      <c r="AU191" s="18" t="s">
        <v>85</v>
      </c>
    </row>
    <row r="192" s="13" customFormat="1">
      <c r="A192" s="13"/>
      <c r="B192" s="234"/>
      <c r="C192" s="235"/>
      <c r="D192" s="229" t="s">
        <v>138</v>
      </c>
      <c r="E192" s="236" t="s">
        <v>1</v>
      </c>
      <c r="F192" s="237" t="s">
        <v>189</v>
      </c>
      <c r="G192" s="235"/>
      <c r="H192" s="236" t="s">
        <v>1</v>
      </c>
      <c r="I192" s="238"/>
      <c r="J192" s="235"/>
      <c r="K192" s="235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138</v>
      </c>
      <c r="AU192" s="243" t="s">
        <v>85</v>
      </c>
      <c r="AV192" s="13" t="s">
        <v>83</v>
      </c>
      <c r="AW192" s="13" t="s">
        <v>32</v>
      </c>
      <c r="AX192" s="13" t="s">
        <v>75</v>
      </c>
      <c r="AY192" s="243" t="s">
        <v>125</v>
      </c>
    </row>
    <row r="193" s="14" customFormat="1">
      <c r="A193" s="14"/>
      <c r="B193" s="244"/>
      <c r="C193" s="245"/>
      <c r="D193" s="229" t="s">
        <v>138</v>
      </c>
      <c r="E193" s="246" t="s">
        <v>1</v>
      </c>
      <c r="F193" s="247" t="s">
        <v>190</v>
      </c>
      <c r="G193" s="245"/>
      <c r="H193" s="248">
        <v>334.38499999999999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138</v>
      </c>
      <c r="AU193" s="254" t="s">
        <v>85</v>
      </c>
      <c r="AV193" s="14" t="s">
        <v>85</v>
      </c>
      <c r="AW193" s="14" t="s">
        <v>32</v>
      </c>
      <c r="AX193" s="14" t="s">
        <v>75</v>
      </c>
      <c r="AY193" s="254" t="s">
        <v>125</v>
      </c>
    </row>
    <row r="194" s="13" customFormat="1">
      <c r="A194" s="13"/>
      <c r="B194" s="234"/>
      <c r="C194" s="235"/>
      <c r="D194" s="229" t="s">
        <v>138</v>
      </c>
      <c r="E194" s="236" t="s">
        <v>1</v>
      </c>
      <c r="F194" s="237" t="s">
        <v>191</v>
      </c>
      <c r="G194" s="235"/>
      <c r="H194" s="236" t="s">
        <v>1</v>
      </c>
      <c r="I194" s="238"/>
      <c r="J194" s="235"/>
      <c r="K194" s="235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138</v>
      </c>
      <c r="AU194" s="243" t="s">
        <v>85</v>
      </c>
      <c r="AV194" s="13" t="s">
        <v>83</v>
      </c>
      <c r="AW194" s="13" t="s">
        <v>32</v>
      </c>
      <c r="AX194" s="13" t="s">
        <v>75</v>
      </c>
      <c r="AY194" s="243" t="s">
        <v>125</v>
      </c>
    </row>
    <row r="195" s="14" customFormat="1">
      <c r="A195" s="14"/>
      <c r="B195" s="244"/>
      <c r="C195" s="245"/>
      <c r="D195" s="229" t="s">
        <v>138</v>
      </c>
      <c r="E195" s="246" t="s">
        <v>1</v>
      </c>
      <c r="F195" s="247" t="s">
        <v>192</v>
      </c>
      <c r="G195" s="245"/>
      <c r="H195" s="248">
        <v>34.704000000000001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138</v>
      </c>
      <c r="AU195" s="254" t="s">
        <v>85</v>
      </c>
      <c r="AV195" s="14" t="s">
        <v>85</v>
      </c>
      <c r="AW195" s="14" t="s">
        <v>32</v>
      </c>
      <c r="AX195" s="14" t="s">
        <v>75</v>
      </c>
      <c r="AY195" s="254" t="s">
        <v>125</v>
      </c>
    </row>
    <row r="196" s="13" customFormat="1">
      <c r="A196" s="13"/>
      <c r="B196" s="234"/>
      <c r="C196" s="235"/>
      <c r="D196" s="229" t="s">
        <v>138</v>
      </c>
      <c r="E196" s="236" t="s">
        <v>1</v>
      </c>
      <c r="F196" s="237" t="s">
        <v>193</v>
      </c>
      <c r="G196" s="235"/>
      <c r="H196" s="236" t="s">
        <v>1</v>
      </c>
      <c r="I196" s="238"/>
      <c r="J196" s="235"/>
      <c r="K196" s="235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138</v>
      </c>
      <c r="AU196" s="243" t="s">
        <v>85</v>
      </c>
      <c r="AV196" s="13" t="s">
        <v>83</v>
      </c>
      <c r="AW196" s="13" t="s">
        <v>32</v>
      </c>
      <c r="AX196" s="13" t="s">
        <v>75</v>
      </c>
      <c r="AY196" s="243" t="s">
        <v>125</v>
      </c>
    </row>
    <row r="197" s="14" customFormat="1">
      <c r="A197" s="14"/>
      <c r="B197" s="244"/>
      <c r="C197" s="245"/>
      <c r="D197" s="229" t="s">
        <v>138</v>
      </c>
      <c r="E197" s="246" t="s">
        <v>1</v>
      </c>
      <c r="F197" s="247" t="s">
        <v>194</v>
      </c>
      <c r="G197" s="245"/>
      <c r="H197" s="248">
        <v>12.449999999999999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138</v>
      </c>
      <c r="AU197" s="254" t="s">
        <v>85</v>
      </c>
      <c r="AV197" s="14" t="s">
        <v>85</v>
      </c>
      <c r="AW197" s="14" t="s">
        <v>32</v>
      </c>
      <c r="AX197" s="14" t="s">
        <v>75</v>
      </c>
      <c r="AY197" s="254" t="s">
        <v>125</v>
      </c>
    </row>
    <row r="198" s="13" customFormat="1">
      <c r="A198" s="13"/>
      <c r="B198" s="234"/>
      <c r="C198" s="235"/>
      <c r="D198" s="229" t="s">
        <v>138</v>
      </c>
      <c r="E198" s="236" t="s">
        <v>1</v>
      </c>
      <c r="F198" s="237" t="s">
        <v>195</v>
      </c>
      <c r="G198" s="235"/>
      <c r="H198" s="236" t="s">
        <v>1</v>
      </c>
      <c r="I198" s="238"/>
      <c r="J198" s="235"/>
      <c r="K198" s="235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138</v>
      </c>
      <c r="AU198" s="243" t="s">
        <v>85</v>
      </c>
      <c r="AV198" s="13" t="s">
        <v>83</v>
      </c>
      <c r="AW198" s="13" t="s">
        <v>32</v>
      </c>
      <c r="AX198" s="13" t="s">
        <v>75</v>
      </c>
      <c r="AY198" s="243" t="s">
        <v>125</v>
      </c>
    </row>
    <row r="199" s="14" customFormat="1">
      <c r="A199" s="14"/>
      <c r="B199" s="244"/>
      <c r="C199" s="245"/>
      <c r="D199" s="229" t="s">
        <v>138</v>
      </c>
      <c r="E199" s="246" t="s">
        <v>1</v>
      </c>
      <c r="F199" s="247" t="s">
        <v>196</v>
      </c>
      <c r="G199" s="245"/>
      <c r="H199" s="248">
        <v>24.969999999999999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138</v>
      </c>
      <c r="AU199" s="254" t="s">
        <v>85</v>
      </c>
      <c r="AV199" s="14" t="s">
        <v>85</v>
      </c>
      <c r="AW199" s="14" t="s">
        <v>32</v>
      </c>
      <c r="AX199" s="14" t="s">
        <v>75</v>
      </c>
      <c r="AY199" s="254" t="s">
        <v>125</v>
      </c>
    </row>
    <row r="200" s="13" customFormat="1">
      <c r="A200" s="13"/>
      <c r="B200" s="234"/>
      <c r="C200" s="235"/>
      <c r="D200" s="229" t="s">
        <v>138</v>
      </c>
      <c r="E200" s="236" t="s">
        <v>1</v>
      </c>
      <c r="F200" s="237" t="s">
        <v>197</v>
      </c>
      <c r="G200" s="235"/>
      <c r="H200" s="236" t="s">
        <v>1</v>
      </c>
      <c r="I200" s="238"/>
      <c r="J200" s="235"/>
      <c r="K200" s="235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138</v>
      </c>
      <c r="AU200" s="243" t="s">
        <v>85</v>
      </c>
      <c r="AV200" s="13" t="s">
        <v>83</v>
      </c>
      <c r="AW200" s="13" t="s">
        <v>32</v>
      </c>
      <c r="AX200" s="13" t="s">
        <v>75</v>
      </c>
      <c r="AY200" s="243" t="s">
        <v>125</v>
      </c>
    </row>
    <row r="201" s="14" customFormat="1">
      <c r="A201" s="14"/>
      <c r="B201" s="244"/>
      <c r="C201" s="245"/>
      <c r="D201" s="229" t="s">
        <v>138</v>
      </c>
      <c r="E201" s="246" t="s">
        <v>1</v>
      </c>
      <c r="F201" s="247" t="s">
        <v>198</v>
      </c>
      <c r="G201" s="245"/>
      <c r="H201" s="248">
        <v>24.379999999999999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138</v>
      </c>
      <c r="AU201" s="254" t="s">
        <v>85</v>
      </c>
      <c r="AV201" s="14" t="s">
        <v>85</v>
      </c>
      <c r="AW201" s="14" t="s">
        <v>32</v>
      </c>
      <c r="AX201" s="14" t="s">
        <v>75</v>
      </c>
      <c r="AY201" s="254" t="s">
        <v>125</v>
      </c>
    </row>
    <row r="202" s="15" customFormat="1">
      <c r="A202" s="15"/>
      <c r="B202" s="255"/>
      <c r="C202" s="256"/>
      <c r="D202" s="229" t="s">
        <v>138</v>
      </c>
      <c r="E202" s="257" t="s">
        <v>1</v>
      </c>
      <c r="F202" s="258" t="s">
        <v>143</v>
      </c>
      <c r="G202" s="256"/>
      <c r="H202" s="259">
        <v>430.88900000000001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5" t="s">
        <v>138</v>
      </c>
      <c r="AU202" s="265" t="s">
        <v>85</v>
      </c>
      <c r="AV202" s="15" t="s">
        <v>134</v>
      </c>
      <c r="AW202" s="15" t="s">
        <v>32</v>
      </c>
      <c r="AX202" s="15" t="s">
        <v>83</v>
      </c>
      <c r="AY202" s="265" t="s">
        <v>125</v>
      </c>
    </row>
    <row r="203" s="2" customFormat="1" ht="49.05" customHeight="1">
      <c r="A203" s="39"/>
      <c r="B203" s="40"/>
      <c r="C203" s="267" t="s">
        <v>228</v>
      </c>
      <c r="D203" s="267" t="s">
        <v>199</v>
      </c>
      <c r="E203" s="268" t="s">
        <v>229</v>
      </c>
      <c r="F203" s="269" t="s">
        <v>230</v>
      </c>
      <c r="G203" s="270" t="s">
        <v>133</v>
      </c>
      <c r="H203" s="271">
        <v>502.20100000000002</v>
      </c>
      <c r="I203" s="272"/>
      <c r="J203" s="273">
        <f>ROUND(I203*H203,2)</f>
        <v>0</v>
      </c>
      <c r="K203" s="269" t="s">
        <v>157</v>
      </c>
      <c r="L203" s="274"/>
      <c r="M203" s="275" t="s">
        <v>1</v>
      </c>
      <c r="N203" s="276" t="s">
        <v>40</v>
      </c>
      <c r="O203" s="92"/>
      <c r="P203" s="225">
        <f>O203*H203</f>
        <v>0</v>
      </c>
      <c r="Q203" s="225">
        <v>0.0054000000000000003</v>
      </c>
      <c r="R203" s="225">
        <f>Q203*H203</f>
        <v>2.7118854000000003</v>
      </c>
      <c r="S203" s="225">
        <v>0</v>
      </c>
      <c r="T203" s="22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7" t="s">
        <v>202</v>
      </c>
      <c r="AT203" s="227" t="s">
        <v>199</v>
      </c>
      <c r="AU203" s="227" t="s">
        <v>85</v>
      </c>
      <c r="AY203" s="18" t="s">
        <v>125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8" t="s">
        <v>83</v>
      </c>
      <c r="BK203" s="228">
        <f>ROUND(I203*H203,2)</f>
        <v>0</v>
      </c>
      <c r="BL203" s="18" t="s">
        <v>186</v>
      </c>
      <c r="BM203" s="227" t="s">
        <v>231</v>
      </c>
    </row>
    <row r="204" s="2" customFormat="1">
      <c r="A204" s="39"/>
      <c r="B204" s="40"/>
      <c r="C204" s="41"/>
      <c r="D204" s="229" t="s">
        <v>136</v>
      </c>
      <c r="E204" s="41"/>
      <c r="F204" s="230" t="s">
        <v>230</v>
      </c>
      <c r="G204" s="41"/>
      <c r="H204" s="41"/>
      <c r="I204" s="231"/>
      <c r="J204" s="41"/>
      <c r="K204" s="41"/>
      <c r="L204" s="45"/>
      <c r="M204" s="232"/>
      <c r="N204" s="233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136</v>
      </c>
      <c r="AU204" s="18" t="s">
        <v>85</v>
      </c>
    </row>
    <row r="205" s="14" customFormat="1">
      <c r="A205" s="14"/>
      <c r="B205" s="244"/>
      <c r="C205" s="245"/>
      <c r="D205" s="229" t="s">
        <v>138</v>
      </c>
      <c r="E205" s="245"/>
      <c r="F205" s="247" t="s">
        <v>232</v>
      </c>
      <c r="G205" s="245"/>
      <c r="H205" s="248">
        <v>502.20100000000002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138</v>
      </c>
      <c r="AU205" s="254" t="s">
        <v>85</v>
      </c>
      <c r="AV205" s="14" t="s">
        <v>85</v>
      </c>
      <c r="AW205" s="14" t="s">
        <v>4</v>
      </c>
      <c r="AX205" s="14" t="s">
        <v>83</v>
      </c>
      <c r="AY205" s="254" t="s">
        <v>125</v>
      </c>
    </row>
    <row r="206" s="2" customFormat="1" ht="24.15" customHeight="1">
      <c r="A206" s="39"/>
      <c r="B206" s="40"/>
      <c r="C206" s="216" t="s">
        <v>233</v>
      </c>
      <c r="D206" s="216" t="s">
        <v>130</v>
      </c>
      <c r="E206" s="217" t="s">
        <v>234</v>
      </c>
      <c r="F206" s="218" t="s">
        <v>235</v>
      </c>
      <c r="G206" s="219" t="s">
        <v>236</v>
      </c>
      <c r="H206" s="220">
        <v>2</v>
      </c>
      <c r="I206" s="221"/>
      <c r="J206" s="222">
        <f>ROUND(I206*H206,2)</f>
        <v>0</v>
      </c>
      <c r="K206" s="218" t="s">
        <v>1</v>
      </c>
      <c r="L206" s="45"/>
      <c r="M206" s="223" t="s">
        <v>1</v>
      </c>
      <c r="N206" s="224" t="s">
        <v>40</v>
      </c>
      <c r="O206" s="92"/>
      <c r="P206" s="225">
        <f>O206*H206</f>
        <v>0</v>
      </c>
      <c r="Q206" s="225">
        <v>0.0074999999999999997</v>
      </c>
      <c r="R206" s="225">
        <f>Q206*H206</f>
        <v>0.014999999999999999</v>
      </c>
      <c r="S206" s="225">
        <v>0</v>
      </c>
      <c r="T206" s="22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7" t="s">
        <v>186</v>
      </c>
      <c r="AT206" s="227" t="s">
        <v>130</v>
      </c>
      <c r="AU206" s="227" t="s">
        <v>85</v>
      </c>
      <c r="AY206" s="18" t="s">
        <v>125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8" t="s">
        <v>83</v>
      </c>
      <c r="BK206" s="228">
        <f>ROUND(I206*H206,2)</f>
        <v>0</v>
      </c>
      <c r="BL206" s="18" t="s">
        <v>186</v>
      </c>
      <c r="BM206" s="227" t="s">
        <v>237</v>
      </c>
    </row>
    <row r="207" s="2" customFormat="1">
      <c r="A207" s="39"/>
      <c r="B207" s="40"/>
      <c r="C207" s="41"/>
      <c r="D207" s="229" t="s">
        <v>136</v>
      </c>
      <c r="E207" s="41"/>
      <c r="F207" s="230" t="s">
        <v>235</v>
      </c>
      <c r="G207" s="41"/>
      <c r="H207" s="41"/>
      <c r="I207" s="231"/>
      <c r="J207" s="41"/>
      <c r="K207" s="41"/>
      <c r="L207" s="45"/>
      <c r="M207" s="232"/>
      <c r="N207" s="233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136</v>
      </c>
      <c r="AU207" s="18" t="s">
        <v>85</v>
      </c>
    </row>
    <row r="208" s="2" customFormat="1" ht="33" customHeight="1">
      <c r="A208" s="39"/>
      <c r="B208" s="40"/>
      <c r="C208" s="216" t="s">
        <v>7</v>
      </c>
      <c r="D208" s="216" t="s">
        <v>130</v>
      </c>
      <c r="E208" s="217" t="s">
        <v>238</v>
      </c>
      <c r="F208" s="218" t="s">
        <v>239</v>
      </c>
      <c r="G208" s="219" t="s">
        <v>236</v>
      </c>
      <c r="H208" s="220">
        <v>18</v>
      </c>
      <c r="I208" s="221"/>
      <c r="J208" s="222">
        <f>ROUND(I208*H208,2)</f>
        <v>0</v>
      </c>
      <c r="K208" s="218" t="s">
        <v>157</v>
      </c>
      <c r="L208" s="45"/>
      <c r="M208" s="223" t="s">
        <v>1</v>
      </c>
      <c r="N208" s="224" t="s">
        <v>40</v>
      </c>
      <c r="O208" s="92"/>
      <c r="P208" s="225">
        <f>O208*H208</f>
        <v>0</v>
      </c>
      <c r="Q208" s="225">
        <v>0.0074999999999999997</v>
      </c>
      <c r="R208" s="225">
        <f>Q208*H208</f>
        <v>0.13500000000000001</v>
      </c>
      <c r="S208" s="225">
        <v>0</v>
      </c>
      <c r="T208" s="22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7" t="s">
        <v>186</v>
      </c>
      <c r="AT208" s="227" t="s">
        <v>130</v>
      </c>
      <c r="AU208" s="227" t="s">
        <v>85</v>
      </c>
      <c r="AY208" s="18" t="s">
        <v>125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8" t="s">
        <v>83</v>
      </c>
      <c r="BK208" s="228">
        <f>ROUND(I208*H208,2)</f>
        <v>0</v>
      </c>
      <c r="BL208" s="18" t="s">
        <v>186</v>
      </c>
      <c r="BM208" s="227" t="s">
        <v>240</v>
      </c>
    </row>
    <row r="209" s="2" customFormat="1">
      <c r="A209" s="39"/>
      <c r="B209" s="40"/>
      <c r="C209" s="41"/>
      <c r="D209" s="229" t="s">
        <v>136</v>
      </c>
      <c r="E209" s="41"/>
      <c r="F209" s="230" t="s">
        <v>241</v>
      </c>
      <c r="G209" s="41"/>
      <c r="H209" s="41"/>
      <c r="I209" s="231"/>
      <c r="J209" s="41"/>
      <c r="K209" s="41"/>
      <c r="L209" s="45"/>
      <c r="M209" s="232"/>
      <c r="N209" s="233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136</v>
      </c>
      <c r="AU209" s="18" t="s">
        <v>85</v>
      </c>
    </row>
    <row r="210" s="2" customFormat="1" ht="24.15" customHeight="1">
      <c r="A210" s="39"/>
      <c r="B210" s="40"/>
      <c r="C210" s="267" t="s">
        <v>242</v>
      </c>
      <c r="D210" s="267" t="s">
        <v>199</v>
      </c>
      <c r="E210" s="268" t="s">
        <v>243</v>
      </c>
      <c r="F210" s="269" t="s">
        <v>244</v>
      </c>
      <c r="G210" s="270" t="s">
        <v>236</v>
      </c>
      <c r="H210" s="271">
        <v>18</v>
      </c>
      <c r="I210" s="272"/>
      <c r="J210" s="273">
        <f>ROUND(I210*H210,2)</f>
        <v>0</v>
      </c>
      <c r="K210" s="269" t="s">
        <v>1</v>
      </c>
      <c r="L210" s="274"/>
      <c r="M210" s="275" t="s">
        <v>1</v>
      </c>
      <c r="N210" s="276" t="s">
        <v>40</v>
      </c>
      <c r="O210" s="92"/>
      <c r="P210" s="225">
        <f>O210*H210</f>
        <v>0</v>
      </c>
      <c r="Q210" s="225">
        <v>0.00010000000000000001</v>
      </c>
      <c r="R210" s="225">
        <f>Q210*H210</f>
        <v>0.0018000000000000002</v>
      </c>
      <c r="S210" s="225">
        <v>0</v>
      </c>
      <c r="T210" s="22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7" t="s">
        <v>202</v>
      </c>
      <c r="AT210" s="227" t="s">
        <v>199</v>
      </c>
      <c r="AU210" s="227" t="s">
        <v>85</v>
      </c>
      <c r="AY210" s="18" t="s">
        <v>125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8" t="s">
        <v>83</v>
      </c>
      <c r="BK210" s="228">
        <f>ROUND(I210*H210,2)</f>
        <v>0</v>
      </c>
      <c r="BL210" s="18" t="s">
        <v>186</v>
      </c>
      <c r="BM210" s="227" t="s">
        <v>245</v>
      </c>
    </row>
    <row r="211" s="2" customFormat="1">
      <c r="A211" s="39"/>
      <c r="B211" s="40"/>
      <c r="C211" s="41"/>
      <c r="D211" s="229" t="s">
        <v>136</v>
      </c>
      <c r="E211" s="41"/>
      <c r="F211" s="230" t="s">
        <v>244</v>
      </c>
      <c r="G211" s="41"/>
      <c r="H211" s="41"/>
      <c r="I211" s="231"/>
      <c r="J211" s="41"/>
      <c r="K211" s="41"/>
      <c r="L211" s="45"/>
      <c r="M211" s="232"/>
      <c r="N211" s="233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136</v>
      </c>
      <c r="AU211" s="18" t="s">
        <v>85</v>
      </c>
    </row>
    <row r="212" s="2" customFormat="1" ht="37.8" customHeight="1">
      <c r="A212" s="39"/>
      <c r="B212" s="40"/>
      <c r="C212" s="216" t="s">
        <v>246</v>
      </c>
      <c r="D212" s="216" t="s">
        <v>130</v>
      </c>
      <c r="E212" s="217" t="s">
        <v>247</v>
      </c>
      <c r="F212" s="218" t="s">
        <v>248</v>
      </c>
      <c r="G212" s="219" t="s">
        <v>249</v>
      </c>
      <c r="H212" s="220">
        <v>378.5</v>
      </c>
      <c r="I212" s="221"/>
      <c r="J212" s="222">
        <f>ROUND(I212*H212,2)</f>
        <v>0</v>
      </c>
      <c r="K212" s="218" t="s">
        <v>1</v>
      </c>
      <c r="L212" s="45"/>
      <c r="M212" s="223" t="s">
        <v>1</v>
      </c>
      <c r="N212" s="224" t="s">
        <v>40</v>
      </c>
      <c r="O212" s="92"/>
      <c r="P212" s="225">
        <f>O212*H212</f>
        <v>0</v>
      </c>
      <c r="Q212" s="225">
        <v>0.00060479999999999996</v>
      </c>
      <c r="R212" s="225">
        <f>Q212*H212</f>
        <v>0.22891679999999998</v>
      </c>
      <c r="S212" s="225">
        <v>0</v>
      </c>
      <c r="T212" s="22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7" t="s">
        <v>186</v>
      </c>
      <c r="AT212" s="227" t="s">
        <v>130</v>
      </c>
      <c r="AU212" s="227" t="s">
        <v>85</v>
      </c>
      <c r="AY212" s="18" t="s">
        <v>125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8" t="s">
        <v>83</v>
      </c>
      <c r="BK212" s="228">
        <f>ROUND(I212*H212,2)</f>
        <v>0</v>
      </c>
      <c r="BL212" s="18" t="s">
        <v>186</v>
      </c>
      <c r="BM212" s="227" t="s">
        <v>250</v>
      </c>
    </row>
    <row r="213" s="2" customFormat="1">
      <c r="A213" s="39"/>
      <c r="B213" s="40"/>
      <c r="C213" s="41"/>
      <c r="D213" s="229" t="s">
        <v>136</v>
      </c>
      <c r="E213" s="41"/>
      <c r="F213" s="230" t="s">
        <v>248</v>
      </c>
      <c r="G213" s="41"/>
      <c r="H213" s="41"/>
      <c r="I213" s="231"/>
      <c r="J213" s="41"/>
      <c r="K213" s="41"/>
      <c r="L213" s="45"/>
      <c r="M213" s="232"/>
      <c r="N213" s="233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136</v>
      </c>
      <c r="AU213" s="18" t="s">
        <v>85</v>
      </c>
    </row>
    <row r="214" s="13" customFormat="1">
      <c r="A214" s="13"/>
      <c r="B214" s="234"/>
      <c r="C214" s="235"/>
      <c r="D214" s="229" t="s">
        <v>138</v>
      </c>
      <c r="E214" s="236" t="s">
        <v>1</v>
      </c>
      <c r="F214" s="237" t="s">
        <v>251</v>
      </c>
      <c r="G214" s="235"/>
      <c r="H214" s="236" t="s">
        <v>1</v>
      </c>
      <c r="I214" s="238"/>
      <c r="J214" s="235"/>
      <c r="K214" s="235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138</v>
      </c>
      <c r="AU214" s="243" t="s">
        <v>85</v>
      </c>
      <c r="AV214" s="13" t="s">
        <v>83</v>
      </c>
      <c r="AW214" s="13" t="s">
        <v>32</v>
      </c>
      <c r="AX214" s="13" t="s">
        <v>75</v>
      </c>
      <c r="AY214" s="243" t="s">
        <v>125</v>
      </c>
    </row>
    <row r="215" s="14" customFormat="1">
      <c r="A215" s="14"/>
      <c r="B215" s="244"/>
      <c r="C215" s="245"/>
      <c r="D215" s="229" t="s">
        <v>138</v>
      </c>
      <c r="E215" s="246" t="s">
        <v>1</v>
      </c>
      <c r="F215" s="247" t="s">
        <v>252</v>
      </c>
      <c r="G215" s="245"/>
      <c r="H215" s="248">
        <v>260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138</v>
      </c>
      <c r="AU215" s="254" t="s">
        <v>85</v>
      </c>
      <c r="AV215" s="14" t="s">
        <v>85</v>
      </c>
      <c r="AW215" s="14" t="s">
        <v>32</v>
      </c>
      <c r="AX215" s="14" t="s">
        <v>75</v>
      </c>
      <c r="AY215" s="254" t="s">
        <v>125</v>
      </c>
    </row>
    <row r="216" s="13" customFormat="1">
      <c r="A216" s="13"/>
      <c r="B216" s="234"/>
      <c r="C216" s="235"/>
      <c r="D216" s="229" t="s">
        <v>138</v>
      </c>
      <c r="E216" s="236" t="s">
        <v>1</v>
      </c>
      <c r="F216" s="237" t="s">
        <v>253</v>
      </c>
      <c r="G216" s="235"/>
      <c r="H216" s="236" t="s">
        <v>1</v>
      </c>
      <c r="I216" s="238"/>
      <c r="J216" s="235"/>
      <c r="K216" s="235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138</v>
      </c>
      <c r="AU216" s="243" t="s">
        <v>85</v>
      </c>
      <c r="AV216" s="13" t="s">
        <v>83</v>
      </c>
      <c r="AW216" s="13" t="s">
        <v>32</v>
      </c>
      <c r="AX216" s="13" t="s">
        <v>75</v>
      </c>
      <c r="AY216" s="243" t="s">
        <v>125</v>
      </c>
    </row>
    <row r="217" s="14" customFormat="1">
      <c r="A217" s="14"/>
      <c r="B217" s="244"/>
      <c r="C217" s="245"/>
      <c r="D217" s="229" t="s">
        <v>138</v>
      </c>
      <c r="E217" s="246" t="s">
        <v>1</v>
      </c>
      <c r="F217" s="247" t="s">
        <v>254</v>
      </c>
      <c r="G217" s="245"/>
      <c r="H217" s="248">
        <v>118.5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138</v>
      </c>
      <c r="AU217" s="254" t="s">
        <v>85</v>
      </c>
      <c r="AV217" s="14" t="s">
        <v>85</v>
      </c>
      <c r="AW217" s="14" t="s">
        <v>32</v>
      </c>
      <c r="AX217" s="14" t="s">
        <v>75</v>
      </c>
      <c r="AY217" s="254" t="s">
        <v>125</v>
      </c>
    </row>
    <row r="218" s="15" customFormat="1">
      <c r="A218" s="15"/>
      <c r="B218" s="255"/>
      <c r="C218" s="256"/>
      <c r="D218" s="229" t="s">
        <v>138</v>
      </c>
      <c r="E218" s="257" t="s">
        <v>1</v>
      </c>
      <c r="F218" s="258" t="s">
        <v>143</v>
      </c>
      <c r="G218" s="256"/>
      <c r="H218" s="259">
        <v>378.5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5" t="s">
        <v>138</v>
      </c>
      <c r="AU218" s="265" t="s">
        <v>85</v>
      </c>
      <c r="AV218" s="15" t="s">
        <v>134</v>
      </c>
      <c r="AW218" s="15" t="s">
        <v>32</v>
      </c>
      <c r="AX218" s="15" t="s">
        <v>83</v>
      </c>
      <c r="AY218" s="265" t="s">
        <v>125</v>
      </c>
    </row>
    <row r="219" s="2" customFormat="1" ht="37.8" customHeight="1">
      <c r="A219" s="39"/>
      <c r="B219" s="40"/>
      <c r="C219" s="216" t="s">
        <v>255</v>
      </c>
      <c r="D219" s="216" t="s">
        <v>130</v>
      </c>
      <c r="E219" s="217" t="s">
        <v>256</v>
      </c>
      <c r="F219" s="218" t="s">
        <v>257</v>
      </c>
      <c r="G219" s="219" t="s">
        <v>249</v>
      </c>
      <c r="H219" s="220">
        <v>42.5</v>
      </c>
      <c r="I219" s="221"/>
      <c r="J219" s="222">
        <f>ROUND(I219*H219,2)</f>
        <v>0</v>
      </c>
      <c r="K219" s="218" t="s">
        <v>1</v>
      </c>
      <c r="L219" s="45"/>
      <c r="M219" s="223" t="s">
        <v>1</v>
      </c>
      <c r="N219" s="224" t="s">
        <v>40</v>
      </c>
      <c r="O219" s="92"/>
      <c r="P219" s="225">
        <f>O219*H219</f>
        <v>0</v>
      </c>
      <c r="Q219" s="225">
        <v>0.00042999999999999999</v>
      </c>
      <c r="R219" s="225">
        <f>Q219*H219</f>
        <v>0.018275</v>
      </c>
      <c r="S219" s="225">
        <v>0</v>
      </c>
      <c r="T219" s="22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7" t="s">
        <v>186</v>
      </c>
      <c r="AT219" s="227" t="s">
        <v>130</v>
      </c>
      <c r="AU219" s="227" t="s">
        <v>85</v>
      </c>
      <c r="AY219" s="18" t="s">
        <v>125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8" t="s">
        <v>83</v>
      </c>
      <c r="BK219" s="228">
        <f>ROUND(I219*H219,2)</f>
        <v>0</v>
      </c>
      <c r="BL219" s="18" t="s">
        <v>186</v>
      </c>
      <c r="BM219" s="227" t="s">
        <v>258</v>
      </c>
    </row>
    <row r="220" s="2" customFormat="1">
      <c r="A220" s="39"/>
      <c r="B220" s="40"/>
      <c r="C220" s="41"/>
      <c r="D220" s="229" t="s">
        <v>136</v>
      </c>
      <c r="E220" s="41"/>
      <c r="F220" s="230" t="s">
        <v>257</v>
      </c>
      <c r="G220" s="41"/>
      <c r="H220" s="41"/>
      <c r="I220" s="231"/>
      <c r="J220" s="41"/>
      <c r="K220" s="41"/>
      <c r="L220" s="45"/>
      <c r="M220" s="232"/>
      <c r="N220" s="233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136</v>
      </c>
      <c r="AU220" s="18" t="s">
        <v>85</v>
      </c>
    </row>
    <row r="221" s="13" customFormat="1">
      <c r="A221" s="13"/>
      <c r="B221" s="234"/>
      <c r="C221" s="235"/>
      <c r="D221" s="229" t="s">
        <v>138</v>
      </c>
      <c r="E221" s="236" t="s">
        <v>1</v>
      </c>
      <c r="F221" s="237" t="s">
        <v>259</v>
      </c>
      <c r="G221" s="235"/>
      <c r="H221" s="236" t="s">
        <v>1</v>
      </c>
      <c r="I221" s="238"/>
      <c r="J221" s="235"/>
      <c r="K221" s="235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138</v>
      </c>
      <c r="AU221" s="243" t="s">
        <v>85</v>
      </c>
      <c r="AV221" s="13" t="s">
        <v>83</v>
      </c>
      <c r="AW221" s="13" t="s">
        <v>32</v>
      </c>
      <c r="AX221" s="13" t="s">
        <v>75</v>
      </c>
      <c r="AY221" s="243" t="s">
        <v>125</v>
      </c>
    </row>
    <row r="222" s="14" customFormat="1">
      <c r="A222" s="14"/>
      <c r="B222" s="244"/>
      <c r="C222" s="245"/>
      <c r="D222" s="229" t="s">
        <v>138</v>
      </c>
      <c r="E222" s="246" t="s">
        <v>1</v>
      </c>
      <c r="F222" s="247" t="s">
        <v>260</v>
      </c>
      <c r="G222" s="245"/>
      <c r="H222" s="248">
        <v>42.5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138</v>
      </c>
      <c r="AU222" s="254" t="s">
        <v>85</v>
      </c>
      <c r="AV222" s="14" t="s">
        <v>85</v>
      </c>
      <c r="AW222" s="14" t="s">
        <v>32</v>
      </c>
      <c r="AX222" s="14" t="s">
        <v>83</v>
      </c>
      <c r="AY222" s="254" t="s">
        <v>125</v>
      </c>
    </row>
    <row r="223" s="2" customFormat="1" ht="33" customHeight="1">
      <c r="A223" s="39"/>
      <c r="B223" s="40"/>
      <c r="C223" s="216" t="s">
        <v>261</v>
      </c>
      <c r="D223" s="216" t="s">
        <v>130</v>
      </c>
      <c r="E223" s="217" t="s">
        <v>262</v>
      </c>
      <c r="F223" s="218" t="s">
        <v>263</v>
      </c>
      <c r="G223" s="219" t="s">
        <v>249</v>
      </c>
      <c r="H223" s="220">
        <v>103.5</v>
      </c>
      <c r="I223" s="221"/>
      <c r="J223" s="222">
        <f>ROUND(I223*H223,2)</f>
        <v>0</v>
      </c>
      <c r="K223" s="218" t="s">
        <v>1</v>
      </c>
      <c r="L223" s="45"/>
      <c r="M223" s="223" t="s">
        <v>1</v>
      </c>
      <c r="N223" s="224" t="s">
        <v>40</v>
      </c>
      <c r="O223" s="92"/>
      <c r="P223" s="225">
        <f>O223*H223</f>
        <v>0</v>
      </c>
      <c r="Q223" s="225">
        <v>0.0016199999999999999</v>
      </c>
      <c r="R223" s="225">
        <f>Q223*H223</f>
        <v>0.16766999999999999</v>
      </c>
      <c r="S223" s="225">
        <v>0</v>
      </c>
      <c r="T223" s="22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7" t="s">
        <v>186</v>
      </c>
      <c r="AT223" s="227" t="s">
        <v>130</v>
      </c>
      <c r="AU223" s="227" t="s">
        <v>85</v>
      </c>
      <c r="AY223" s="18" t="s">
        <v>125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8" t="s">
        <v>83</v>
      </c>
      <c r="BK223" s="228">
        <f>ROUND(I223*H223,2)</f>
        <v>0</v>
      </c>
      <c r="BL223" s="18" t="s">
        <v>186</v>
      </c>
      <c r="BM223" s="227" t="s">
        <v>264</v>
      </c>
    </row>
    <row r="224" s="2" customFormat="1">
      <c r="A224" s="39"/>
      <c r="B224" s="40"/>
      <c r="C224" s="41"/>
      <c r="D224" s="229" t="s">
        <v>136</v>
      </c>
      <c r="E224" s="41"/>
      <c r="F224" s="230" t="s">
        <v>263</v>
      </c>
      <c r="G224" s="41"/>
      <c r="H224" s="41"/>
      <c r="I224" s="231"/>
      <c r="J224" s="41"/>
      <c r="K224" s="41"/>
      <c r="L224" s="45"/>
      <c r="M224" s="232"/>
      <c r="N224" s="233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136</v>
      </c>
      <c r="AU224" s="18" t="s">
        <v>85</v>
      </c>
    </row>
    <row r="225" s="13" customFormat="1">
      <c r="A225" s="13"/>
      <c r="B225" s="234"/>
      <c r="C225" s="235"/>
      <c r="D225" s="229" t="s">
        <v>138</v>
      </c>
      <c r="E225" s="236" t="s">
        <v>1</v>
      </c>
      <c r="F225" s="237" t="s">
        <v>265</v>
      </c>
      <c r="G225" s="235"/>
      <c r="H225" s="236" t="s">
        <v>1</v>
      </c>
      <c r="I225" s="238"/>
      <c r="J225" s="235"/>
      <c r="K225" s="235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138</v>
      </c>
      <c r="AU225" s="243" t="s">
        <v>85</v>
      </c>
      <c r="AV225" s="13" t="s">
        <v>83</v>
      </c>
      <c r="AW225" s="13" t="s">
        <v>32</v>
      </c>
      <c r="AX225" s="13" t="s">
        <v>75</v>
      </c>
      <c r="AY225" s="243" t="s">
        <v>125</v>
      </c>
    </row>
    <row r="226" s="14" customFormat="1">
      <c r="A226" s="14"/>
      <c r="B226" s="244"/>
      <c r="C226" s="245"/>
      <c r="D226" s="229" t="s">
        <v>138</v>
      </c>
      <c r="E226" s="246" t="s">
        <v>1</v>
      </c>
      <c r="F226" s="247" t="s">
        <v>266</v>
      </c>
      <c r="G226" s="245"/>
      <c r="H226" s="248">
        <v>103.5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138</v>
      </c>
      <c r="AU226" s="254" t="s">
        <v>85</v>
      </c>
      <c r="AV226" s="14" t="s">
        <v>85</v>
      </c>
      <c r="AW226" s="14" t="s">
        <v>32</v>
      </c>
      <c r="AX226" s="14" t="s">
        <v>83</v>
      </c>
      <c r="AY226" s="254" t="s">
        <v>125</v>
      </c>
    </row>
    <row r="227" s="2" customFormat="1" ht="37.8" customHeight="1">
      <c r="A227" s="39"/>
      <c r="B227" s="40"/>
      <c r="C227" s="216" t="s">
        <v>267</v>
      </c>
      <c r="D227" s="216" t="s">
        <v>130</v>
      </c>
      <c r="E227" s="217" t="s">
        <v>268</v>
      </c>
      <c r="F227" s="218" t="s">
        <v>269</v>
      </c>
      <c r="G227" s="219" t="s">
        <v>249</v>
      </c>
      <c r="H227" s="220">
        <v>3.6000000000000001</v>
      </c>
      <c r="I227" s="221"/>
      <c r="J227" s="222">
        <f>ROUND(I227*H227,2)</f>
        <v>0</v>
      </c>
      <c r="K227" s="218" t="s">
        <v>157</v>
      </c>
      <c r="L227" s="45"/>
      <c r="M227" s="223" t="s">
        <v>1</v>
      </c>
      <c r="N227" s="224" t="s">
        <v>40</v>
      </c>
      <c r="O227" s="92"/>
      <c r="P227" s="225">
        <f>O227*H227</f>
        <v>0</v>
      </c>
      <c r="Q227" s="225">
        <v>0.0011999999999999999</v>
      </c>
      <c r="R227" s="225">
        <f>Q227*H227</f>
        <v>0.0043200000000000001</v>
      </c>
      <c r="S227" s="225">
        <v>0</v>
      </c>
      <c r="T227" s="22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7" t="s">
        <v>186</v>
      </c>
      <c r="AT227" s="227" t="s">
        <v>130</v>
      </c>
      <c r="AU227" s="227" t="s">
        <v>85</v>
      </c>
      <c r="AY227" s="18" t="s">
        <v>125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8" t="s">
        <v>83</v>
      </c>
      <c r="BK227" s="228">
        <f>ROUND(I227*H227,2)</f>
        <v>0</v>
      </c>
      <c r="BL227" s="18" t="s">
        <v>186</v>
      </c>
      <c r="BM227" s="227" t="s">
        <v>270</v>
      </c>
    </row>
    <row r="228" s="2" customFormat="1">
      <c r="A228" s="39"/>
      <c r="B228" s="40"/>
      <c r="C228" s="41"/>
      <c r="D228" s="229" t="s">
        <v>136</v>
      </c>
      <c r="E228" s="41"/>
      <c r="F228" s="230" t="s">
        <v>271</v>
      </c>
      <c r="G228" s="41"/>
      <c r="H228" s="41"/>
      <c r="I228" s="231"/>
      <c r="J228" s="41"/>
      <c r="K228" s="41"/>
      <c r="L228" s="45"/>
      <c r="M228" s="232"/>
      <c r="N228" s="233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136</v>
      </c>
      <c r="AU228" s="18" t="s">
        <v>85</v>
      </c>
    </row>
    <row r="229" s="13" customFormat="1">
      <c r="A229" s="13"/>
      <c r="B229" s="234"/>
      <c r="C229" s="235"/>
      <c r="D229" s="229" t="s">
        <v>138</v>
      </c>
      <c r="E229" s="236" t="s">
        <v>1</v>
      </c>
      <c r="F229" s="237" t="s">
        <v>272</v>
      </c>
      <c r="G229" s="235"/>
      <c r="H229" s="236" t="s">
        <v>1</v>
      </c>
      <c r="I229" s="238"/>
      <c r="J229" s="235"/>
      <c r="K229" s="235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138</v>
      </c>
      <c r="AU229" s="243" t="s">
        <v>85</v>
      </c>
      <c r="AV229" s="13" t="s">
        <v>83</v>
      </c>
      <c r="AW229" s="13" t="s">
        <v>32</v>
      </c>
      <c r="AX229" s="13" t="s">
        <v>75</v>
      </c>
      <c r="AY229" s="243" t="s">
        <v>125</v>
      </c>
    </row>
    <row r="230" s="14" customFormat="1">
      <c r="A230" s="14"/>
      <c r="B230" s="244"/>
      <c r="C230" s="245"/>
      <c r="D230" s="229" t="s">
        <v>138</v>
      </c>
      <c r="E230" s="246" t="s">
        <v>1</v>
      </c>
      <c r="F230" s="247" t="s">
        <v>273</v>
      </c>
      <c r="G230" s="245"/>
      <c r="H230" s="248">
        <v>1.6000000000000001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138</v>
      </c>
      <c r="AU230" s="254" t="s">
        <v>85</v>
      </c>
      <c r="AV230" s="14" t="s">
        <v>85</v>
      </c>
      <c r="AW230" s="14" t="s">
        <v>32</v>
      </c>
      <c r="AX230" s="14" t="s">
        <v>75</v>
      </c>
      <c r="AY230" s="254" t="s">
        <v>125</v>
      </c>
    </row>
    <row r="231" s="13" customFormat="1">
      <c r="A231" s="13"/>
      <c r="B231" s="234"/>
      <c r="C231" s="235"/>
      <c r="D231" s="229" t="s">
        <v>138</v>
      </c>
      <c r="E231" s="236" t="s">
        <v>1</v>
      </c>
      <c r="F231" s="237" t="s">
        <v>274</v>
      </c>
      <c r="G231" s="235"/>
      <c r="H231" s="236" t="s">
        <v>1</v>
      </c>
      <c r="I231" s="238"/>
      <c r="J231" s="235"/>
      <c r="K231" s="235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138</v>
      </c>
      <c r="AU231" s="243" t="s">
        <v>85</v>
      </c>
      <c r="AV231" s="13" t="s">
        <v>83</v>
      </c>
      <c r="AW231" s="13" t="s">
        <v>32</v>
      </c>
      <c r="AX231" s="13" t="s">
        <v>75</v>
      </c>
      <c r="AY231" s="243" t="s">
        <v>125</v>
      </c>
    </row>
    <row r="232" s="14" customFormat="1">
      <c r="A232" s="14"/>
      <c r="B232" s="244"/>
      <c r="C232" s="245"/>
      <c r="D232" s="229" t="s">
        <v>138</v>
      </c>
      <c r="E232" s="246" t="s">
        <v>1</v>
      </c>
      <c r="F232" s="247" t="s">
        <v>275</v>
      </c>
      <c r="G232" s="245"/>
      <c r="H232" s="248">
        <v>2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138</v>
      </c>
      <c r="AU232" s="254" t="s">
        <v>85</v>
      </c>
      <c r="AV232" s="14" t="s">
        <v>85</v>
      </c>
      <c r="AW232" s="14" t="s">
        <v>32</v>
      </c>
      <c r="AX232" s="14" t="s">
        <v>75</v>
      </c>
      <c r="AY232" s="254" t="s">
        <v>125</v>
      </c>
    </row>
    <row r="233" s="15" customFormat="1">
      <c r="A233" s="15"/>
      <c r="B233" s="255"/>
      <c r="C233" s="256"/>
      <c r="D233" s="229" t="s">
        <v>138</v>
      </c>
      <c r="E233" s="257" t="s">
        <v>1</v>
      </c>
      <c r="F233" s="258" t="s">
        <v>143</v>
      </c>
      <c r="G233" s="256"/>
      <c r="H233" s="259">
        <v>3.6000000000000001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5" t="s">
        <v>138</v>
      </c>
      <c r="AU233" s="265" t="s">
        <v>85</v>
      </c>
      <c r="AV233" s="15" t="s">
        <v>134</v>
      </c>
      <c r="AW233" s="15" t="s">
        <v>32</v>
      </c>
      <c r="AX233" s="15" t="s">
        <v>83</v>
      </c>
      <c r="AY233" s="265" t="s">
        <v>125</v>
      </c>
    </row>
    <row r="234" s="2" customFormat="1" ht="37.8" customHeight="1">
      <c r="A234" s="39"/>
      <c r="B234" s="40"/>
      <c r="C234" s="216" t="s">
        <v>276</v>
      </c>
      <c r="D234" s="216" t="s">
        <v>130</v>
      </c>
      <c r="E234" s="217" t="s">
        <v>277</v>
      </c>
      <c r="F234" s="218" t="s">
        <v>278</v>
      </c>
      <c r="G234" s="219" t="s">
        <v>133</v>
      </c>
      <c r="H234" s="220">
        <v>384.91500000000002</v>
      </c>
      <c r="I234" s="221"/>
      <c r="J234" s="222">
        <f>ROUND(I234*H234,2)</f>
        <v>0</v>
      </c>
      <c r="K234" s="218" t="s">
        <v>157</v>
      </c>
      <c r="L234" s="45"/>
      <c r="M234" s="223" t="s">
        <v>1</v>
      </c>
      <c r="N234" s="224" t="s">
        <v>40</v>
      </c>
      <c r="O234" s="92"/>
      <c r="P234" s="225">
        <f>O234*H234</f>
        <v>0</v>
      </c>
      <c r="Q234" s="225">
        <v>0.00038000000000000002</v>
      </c>
      <c r="R234" s="225">
        <f>Q234*H234</f>
        <v>0.14626770000000003</v>
      </c>
      <c r="S234" s="225">
        <v>0</v>
      </c>
      <c r="T234" s="22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7" t="s">
        <v>186</v>
      </c>
      <c r="AT234" s="227" t="s">
        <v>130</v>
      </c>
      <c r="AU234" s="227" t="s">
        <v>85</v>
      </c>
      <c r="AY234" s="18" t="s">
        <v>125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8" t="s">
        <v>83</v>
      </c>
      <c r="BK234" s="228">
        <f>ROUND(I234*H234,2)</f>
        <v>0</v>
      </c>
      <c r="BL234" s="18" t="s">
        <v>186</v>
      </c>
      <c r="BM234" s="227" t="s">
        <v>279</v>
      </c>
    </row>
    <row r="235" s="2" customFormat="1">
      <c r="A235" s="39"/>
      <c r="B235" s="40"/>
      <c r="C235" s="41"/>
      <c r="D235" s="229" t="s">
        <v>136</v>
      </c>
      <c r="E235" s="41"/>
      <c r="F235" s="230" t="s">
        <v>280</v>
      </c>
      <c r="G235" s="41"/>
      <c r="H235" s="41"/>
      <c r="I235" s="231"/>
      <c r="J235" s="41"/>
      <c r="K235" s="41"/>
      <c r="L235" s="45"/>
      <c r="M235" s="232"/>
      <c r="N235" s="233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136</v>
      </c>
      <c r="AU235" s="18" t="s">
        <v>85</v>
      </c>
    </row>
    <row r="236" s="13" customFormat="1">
      <c r="A236" s="13"/>
      <c r="B236" s="234"/>
      <c r="C236" s="235"/>
      <c r="D236" s="229" t="s">
        <v>138</v>
      </c>
      <c r="E236" s="236" t="s">
        <v>1</v>
      </c>
      <c r="F236" s="237" t="s">
        <v>189</v>
      </c>
      <c r="G236" s="235"/>
      <c r="H236" s="236" t="s">
        <v>1</v>
      </c>
      <c r="I236" s="238"/>
      <c r="J236" s="235"/>
      <c r="K236" s="235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138</v>
      </c>
      <c r="AU236" s="243" t="s">
        <v>85</v>
      </c>
      <c r="AV236" s="13" t="s">
        <v>83</v>
      </c>
      <c r="AW236" s="13" t="s">
        <v>32</v>
      </c>
      <c r="AX236" s="13" t="s">
        <v>75</v>
      </c>
      <c r="AY236" s="243" t="s">
        <v>125</v>
      </c>
    </row>
    <row r="237" s="14" customFormat="1">
      <c r="A237" s="14"/>
      <c r="B237" s="244"/>
      <c r="C237" s="245"/>
      <c r="D237" s="229" t="s">
        <v>138</v>
      </c>
      <c r="E237" s="246" t="s">
        <v>1</v>
      </c>
      <c r="F237" s="247" t="s">
        <v>281</v>
      </c>
      <c r="G237" s="245"/>
      <c r="H237" s="248">
        <v>303.44499999999999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138</v>
      </c>
      <c r="AU237" s="254" t="s">
        <v>85</v>
      </c>
      <c r="AV237" s="14" t="s">
        <v>85</v>
      </c>
      <c r="AW237" s="14" t="s">
        <v>32</v>
      </c>
      <c r="AX237" s="14" t="s">
        <v>75</v>
      </c>
      <c r="AY237" s="254" t="s">
        <v>125</v>
      </c>
    </row>
    <row r="238" s="13" customFormat="1">
      <c r="A238" s="13"/>
      <c r="B238" s="234"/>
      <c r="C238" s="235"/>
      <c r="D238" s="229" t="s">
        <v>138</v>
      </c>
      <c r="E238" s="236" t="s">
        <v>1</v>
      </c>
      <c r="F238" s="237" t="s">
        <v>191</v>
      </c>
      <c r="G238" s="235"/>
      <c r="H238" s="236" t="s">
        <v>1</v>
      </c>
      <c r="I238" s="238"/>
      <c r="J238" s="235"/>
      <c r="K238" s="235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138</v>
      </c>
      <c r="AU238" s="243" t="s">
        <v>85</v>
      </c>
      <c r="AV238" s="13" t="s">
        <v>83</v>
      </c>
      <c r="AW238" s="13" t="s">
        <v>32</v>
      </c>
      <c r="AX238" s="13" t="s">
        <v>75</v>
      </c>
      <c r="AY238" s="243" t="s">
        <v>125</v>
      </c>
    </row>
    <row r="239" s="14" customFormat="1">
      <c r="A239" s="14"/>
      <c r="B239" s="244"/>
      <c r="C239" s="245"/>
      <c r="D239" s="229" t="s">
        <v>138</v>
      </c>
      <c r="E239" s="246" t="s">
        <v>1</v>
      </c>
      <c r="F239" s="247" t="s">
        <v>282</v>
      </c>
      <c r="G239" s="245"/>
      <c r="H239" s="248">
        <v>30.600000000000001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138</v>
      </c>
      <c r="AU239" s="254" t="s">
        <v>85</v>
      </c>
      <c r="AV239" s="14" t="s">
        <v>85</v>
      </c>
      <c r="AW239" s="14" t="s">
        <v>32</v>
      </c>
      <c r="AX239" s="14" t="s">
        <v>75</v>
      </c>
      <c r="AY239" s="254" t="s">
        <v>125</v>
      </c>
    </row>
    <row r="240" s="13" customFormat="1">
      <c r="A240" s="13"/>
      <c r="B240" s="234"/>
      <c r="C240" s="235"/>
      <c r="D240" s="229" t="s">
        <v>138</v>
      </c>
      <c r="E240" s="236" t="s">
        <v>1</v>
      </c>
      <c r="F240" s="237" t="s">
        <v>193</v>
      </c>
      <c r="G240" s="235"/>
      <c r="H240" s="236" t="s">
        <v>1</v>
      </c>
      <c r="I240" s="238"/>
      <c r="J240" s="235"/>
      <c r="K240" s="235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138</v>
      </c>
      <c r="AU240" s="243" t="s">
        <v>85</v>
      </c>
      <c r="AV240" s="13" t="s">
        <v>83</v>
      </c>
      <c r="AW240" s="13" t="s">
        <v>32</v>
      </c>
      <c r="AX240" s="13" t="s">
        <v>75</v>
      </c>
      <c r="AY240" s="243" t="s">
        <v>125</v>
      </c>
    </row>
    <row r="241" s="14" customFormat="1">
      <c r="A241" s="14"/>
      <c r="B241" s="244"/>
      <c r="C241" s="245"/>
      <c r="D241" s="229" t="s">
        <v>138</v>
      </c>
      <c r="E241" s="246" t="s">
        <v>1</v>
      </c>
      <c r="F241" s="247" t="s">
        <v>283</v>
      </c>
      <c r="G241" s="245"/>
      <c r="H241" s="248">
        <v>10.225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138</v>
      </c>
      <c r="AU241" s="254" t="s">
        <v>85</v>
      </c>
      <c r="AV241" s="14" t="s">
        <v>85</v>
      </c>
      <c r="AW241" s="14" t="s">
        <v>32</v>
      </c>
      <c r="AX241" s="14" t="s">
        <v>75</v>
      </c>
      <c r="AY241" s="254" t="s">
        <v>125</v>
      </c>
    </row>
    <row r="242" s="13" customFormat="1">
      <c r="A242" s="13"/>
      <c r="B242" s="234"/>
      <c r="C242" s="235"/>
      <c r="D242" s="229" t="s">
        <v>138</v>
      </c>
      <c r="E242" s="236" t="s">
        <v>1</v>
      </c>
      <c r="F242" s="237" t="s">
        <v>195</v>
      </c>
      <c r="G242" s="235"/>
      <c r="H242" s="236" t="s">
        <v>1</v>
      </c>
      <c r="I242" s="238"/>
      <c r="J242" s="235"/>
      <c r="K242" s="235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138</v>
      </c>
      <c r="AU242" s="243" t="s">
        <v>85</v>
      </c>
      <c r="AV242" s="13" t="s">
        <v>83</v>
      </c>
      <c r="AW242" s="13" t="s">
        <v>32</v>
      </c>
      <c r="AX242" s="13" t="s">
        <v>75</v>
      </c>
      <c r="AY242" s="243" t="s">
        <v>125</v>
      </c>
    </row>
    <row r="243" s="14" customFormat="1">
      <c r="A243" s="14"/>
      <c r="B243" s="244"/>
      <c r="C243" s="245"/>
      <c r="D243" s="229" t="s">
        <v>138</v>
      </c>
      <c r="E243" s="246" t="s">
        <v>1</v>
      </c>
      <c r="F243" s="247" t="s">
        <v>284</v>
      </c>
      <c r="G243" s="245"/>
      <c r="H243" s="248">
        <v>20.515000000000001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138</v>
      </c>
      <c r="AU243" s="254" t="s">
        <v>85</v>
      </c>
      <c r="AV243" s="14" t="s">
        <v>85</v>
      </c>
      <c r="AW243" s="14" t="s">
        <v>32</v>
      </c>
      <c r="AX243" s="14" t="s">
        <v>75</v>
      </c>
      <c r="AY243" s="254" t="s">
        <v>125</v>
      </c>
    </row>
    <row r="244" s="13" customFormat="1">
      <c r="A244" s="13"/>
      <c r="B244" s="234"/>
      <c r="C244" s="235"/>
      <c r="D244" s="229" t="s">
        <v>138</v>
      </c>
      <c r="E244" s="236" t="s">
        <v>1</v>
      </c>
      <c r="F244" s="237" t="s">
        <v>197</v>
      </c>
      <c r="G244" s="235"/>
      <c r="H244" s="236" t="s">
        <v>1</v>
      </c>
      <c r="I244" s="238"/>
      <c r="J244" s="235"/>
      <c r="K244" s="235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138</v>
      </c>
      <c r="AU244" s="243" t="s">
        <v>85</v>
      </c>
      <c r="AV244" s="13" t="s">
        <v>83</v>
      </c>
      <c r="AW244" s="13" t="s">
        <v>32</v>
      </c>
      <c r="AX244" s="13" t="s">
        <v>75</v>
      </c>
      <c r="AY244" s="243" t="s">
        <v>125</v>
      </c>
    </row>
    <row r="245" s="14" customFormat="1">
      <c r="A245" s="14"/>
      <c r="B245" s="244"/>
      <c r="C245" s="245"/>
      <c r="D245" s="229" t="s">
        <v>138</v>
      </c>
      <c r="E245" s="246" t="s">
        <v>1</v>
      </c>
      <c r="F245" s="247" t="s">
        <v>285</v>
      </c>
      <c r="G245" s="245"/>
      <c r="H245" s="248">
        <v>20.129999999999999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138</v>
      </c>
      <c r="AU245" s="254" t="s">
        <v>85</v>
      </c>
      <c r="AV245" s="14" t="s">
        <v>85</v>
      </c>
      <c r="AW245" s="14" t="s">
        <v>32</v>
      </c>
      <c r="AX245" s="14" t="s">
        <v>75</v>
      </c>
      <c r="AY245" s="254" t="s">
        <v>125</v>
      </c>
    </row>
    <row r="246" s="15" customFormat="1">
      <c r="A246" s="15"/>
      <c r="B246" s="255"/>
      <c r="C246" s="256"/>
      <c r="D246" s="229" t="s">
        <v>138</v>
      </c>
      <c r="E246" s="257" t="s">
        <v>1</v>
      </c>
      <c r="F246" s="258" t="s">
        <v>143</v>
      </c>
      <c r="G246" s="256"/>
      <c r="H246" s="259">
        <v>384.91500000000002</v>
      </c>
      <c r="I246" s="260"/>
      <c r="J246" s="256"/>
      <c r="K246" s="256"/>
      <c r="L246" s="261"/>
      <c r="M246" s="262"/>
      <c r="N246" s="263"/>
      <c r="O246" s="263"/>
      <c r="P246" s="263"/>
      <c r="Q246" s="263"/>
      <c r="R246" s="263"/>
      <c r="S246" s="263"/>
      <c r="T246" s="264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5" t="s">
        <v>138</v>
      </c>
      <c r="AU246" s="265" t="s">
        <v>85</v>
      </c>
      <c r="AV246" s="15" t="s">
        <v>134</v>
      </c>
      <c r="AW246" s="15" t="s">
        <v>32</v>
      </c>
      <c r="AX246" s="15" t="s">
        <v>83</v>
      </c>
      <c r="AY246" s="265" t="s">
        <v>125</v>
      </c>
    </row>
    <row r="247" s="2" customFormat="1" ht="24.15" customHeight="1">
      <c r="A247" s="39"/>
      <c r="B247" s="40"/>
      <c r="C247" s="267" t="s">
        <v>186</v>
      </c>
      <c r="D247" s="267" t="s">
        <v>199</v>
      </c>
      <c r="E247" s="268" t="s">
        <v>286</v>
      </c>
      <c r="F247" s="269" t="s">
        <v>287</v>
      </c>
      <c r="G247" s="270" t="s">
        <v>133</v>
      </c>
      <c r="H247" s="271">
        <v>448.618</v>
      </c>
      <c r="I247" s="272"/>
      <c r="J247" s="273">
        <f>ROUND(I247*H247,2)</f>
        <v>0</v>
      </c>
      <c r="K247" s="269" t="s">
        <v>157</v>
      </c>
      <c r="L247" s="274"/>
      <c r="M247" s="275" t="s">
        <v>1</v>
      </c>
      <c r="N247" s="276" t="s">
        <v>40</v>
      </c>
      <c r="O247" s="92"/>
      <c r="P247" s="225">
        <f>O247*H247</f>
        <v>0</v>
      </c>
      <c r="Q247" s="225">
        <v>0.0025400000000000002</v>
      </c>
      <c r="R247" s="225">
        <f>Q247*H247</f>
        <v>1.13948972</v>
      </c>
      <c r="S247" s="225">
        <v>0</v>
      </c>
      <c r="T247" s="22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7" t="s">
        <v>202</v>
      </c>
      <c r="AT247" s="227" t="s">
        <v>199</v>
      </c>
      <c r="AU247" s="227" t="s">
        <v>85</v>
      </c>
      <c r="AY247" s="18" t="s">
        <v>125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8" t="s">
        <v>83</v>
      </c>
      <c r="BK247" s="228">
        <f>ROUND(I247*H247,2)</f>
        <v>0</v>
      </c>
      <c r="BL247" s="18" t="s">
        <v>186</v>
      </c>
      <c r="BM247" s="227" t="s">
        <v>288</v>
      </c>
    </row>
    <row r="248" s="2" customFormat="1">
      <c r="A248" s="39"/>
      <c r="B248" s="40"/>
      <c r="C248" s="41"/>
      <c r="D248" s="229" t="s">
        <v>136</v>
      </c>
      <c r="E248" s="41"/>
      <c r="F248" s="230" t="s">
        <v>287</v>
      </c>
      <c r="G248" s="41"/>
      <c r="H248" s="41"/>
      <c r="I248" s="231"/>
      <c r="J248" s="41"/>
      <c r="K248" s="41"/>
      <c r="L248" s="45"/>
      <c r="M248" s="232"/>
      <c r="N248" s="233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136</v>
      </c>
      <c r="AU248" s="18" t="s">
        <v>85</v>
      </c>
    </row>
    <row r="249" s="14" customFormat="1">
      <c r="A249" s="14"/>
      <c r="B249" s="244"/>
      <c r="C249" s="245"/>
      <c r="D249" s="229" t="s">
        <v>138</v>
      </c>
      <c r="E249" s="245"/>
      <c r="F249" s="247" t="s">
        <v>289</v>
      </c>
      <c r="G249" s="245"/>
      <c r="H249" s="248">
        <v>448.618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138</v>
      </c>
      <c r="AU249" s="254" t="s">
        <v>85</v>
      </c>
      <c r="AV249" s="14" t="s">
        <v>85</v>
      </c>
      <c r="AW249" s="14" t="s">
        <v>4</v>
      </c>
      <c r="AX249" s="14" t="s">
        <v>83</v>
      </c>
      <c r="AY249" s="254" t="s">
        <v>125</v>
      </c>
    </row>
    <row r="250" s="2" customFormat="1" ht="24.15" customHeight="1">
      <c r="A250" s="39"/>
      <c r="B250" s="40"/>
      <c r="C250" s="216" t="s">
        <v>8</v>
      </c>
      <c r="D250" s="216" t="s">
        <v>130</v>
      </c>
      <c r="E250" s="217" t="s">
        <v>290</v>
      </c>
      <c r="F250" s="218" t="s">
        <v>291</v>
      </c>
      <c r="G250" s="219" t="s">
        <v>133</v>
      </c>
      <c r="H250" s="220">
        <v>384.91500000000002</v>
      </c>
      <c r="I250" s="221"/>
      <c r="J250" s="222">
        <f>ROUND(I250*H250,2)</f>
        <v>0</v>
      </c>
      <c r="K250" s="218" t="s">
        <v>157</v>
      </c>
      <c r="L250" s="45"/>
      <c r="M250" s="223" t="s">
        <v>1</v>
      </c>
      <c r="N250" s="224" t="s">
        <v>40</v>
      </c>
      <c r="O250" s="92"/>
      <c r="P250" s="225">
        <f>O250*H250</f>
        <v>0</v>
      </c>
      <c r="Q250" s="225">
        <v>0</v>
      </c>
      <c r="R250" s="225">
        <f>Q250*H250</f>
        <v>0</v>
      </c>
      <c r="S250" s="225">
        <v>0</v>
      </c>
      <c r="T250" s="226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7" t="s">
        <v>186</v>
      </c>
      <c r="AT250" s="227" t="s">
        <v>130</v>
      </c>
      <c r="AU250" s="227" t="s">
        <v>85</v>
      </c>
      <c r="AY250" s="18" t="s">
        <v>125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8" t="s">
        <v>83</v>
      </c>
      <c r="BK250" s="228">
        <f>ROUND(I250*H250,2)</f>
        <v>0</v>
      </c>
      <c r="BL250" s="18" t="s">
        <v>186</v>
      </c>
      <c r="BM250" s="227" t="s">
        <v>292</v>
      </c>
    </row>
    <row r="251" s="2" customFormat="1">
      <c r="A251" s="39"/>
      <c r="B251" s="40"/>
      <c r="C251" s="41"/>
      <c r="D251" s="229" t="s">
        <v>136</v>
      </c>
      <c r="E251" s="41"/>
      <c r="F251" s="230" t="s">
        <v>293</v>
      </c>
      <c r="G251" s="41"/>
      <c r="H251" s="41"/>
      <c r="I251" s="231"/>
      <c r="J251" s="41"/>
      <c r="K251" s="41"/>
      <c r="L251" s="45"/>
      <c r="M251" s="232"/>
      <c r="N251" s="233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136</v>
      </c>
      <c r="AU251" s="18" t="s">
        <v>85</v>
      </c>
    </row>
    <row r="252" s="13" customFormat="1">
      <c r="A252" s="13"/>
      <c r="B252" s="234"/>
      <c r="C252" s="235"/>
      <c r="D252" s="229" t="s">
        <v>138</v>
      </c>
      <c r="E252" s="236" t="s">
        <v>1</v>
      </c>
      <c r="F252" s="237" t="s">
        <v>189</v>
      </c>
      <c r="G252" s="235"/>
      <c r="H252" s="236" t="s">
        <v>1</v>
      </c>
      <c r="I252" s="238"/>
      <c r="J252" s="235"/>
      <c r="K252" s="235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138</v>
      </c>
      <c r="AU252" s="243" t="s">
        <v>85</v>
      </c>
      <c r="AV252" s="13" t="s">
        <v>83</v>
      </c>
      <c r="AW252" s="13" t="s">
        <v>32</v>
      </c>
      <c r="AX252" s="13" t="s">
        <v>75</v>
      </c>
      <c r="AY252" s="243" t="s">
        <v>125</v>
      </c>
    </row>
    <row r="253" s="14" customFormat="1">
      <c r="A253" s="14"/>
      <c r="B253" s="244"/>
      <c r="C253" s="245"/>
      <c r="D253" s="229" t="s">
        <v>138</v>
      </c>
      <c r="E253" s="246" t="s">
        <v>1</v>
      </c>
      <c r="F253" s="247" t="s">
        <v>281</v>
      </c>
      <c r="G253" s="245"/>
      <c r="H253" s="248">
        <v>303.44499999999999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138</v>
      </c>
      <c r="AU253" s="254" t="s">
        <v>85</v>
      </c>
      <c r="AV253" s="14" t="s">
        <v>85</v>
      </c>
      <c r="AW253" s="14" t="s">
        <v>32</v>
      </c>
      <c r="AX253" s="14" t="s">
        <v>75</v>
      </c>
      <c r="AY253" s="254" t="s">
        <v>125</v>
      </c>
    </row>
    <row r="254" s="13" customFormat="1">
      <c r="A254" s="13"/>
      <c r="B254" s="234"/>
      <c r="C254" s="235"/>
      <c r="D254" s="229" t="s">
        <v>138</v>
      </c>
      <c r="E254" s="236" t="s">
        <v>1</v>
      </c>
      <c r="F254" s="237" t="s">
        <v>191</v>
      </c>
      <c r="G254" s="235"/>
      <c r="H254" s="236" t="s">
        <v>1</v>
      </c>
      <c r="I254" s="238"/>
      <c r="J254" s="235"/>
      <c r="K254" s="235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138</v>
      </c>
      <c r="AU254" s="243" t="s">
        <v>85</v>
      </c>
      <c r="AV254" s="13" t="s">
        <v>83</v>
      </c>
      <c r="AW254" s="13" t="s">
        <v>32</v>
      </c>
      <c r="AX254" s="13" t="s">
        <v>75</v>
      </c>
      <c r="AY254" s="243" t="s">
        <v>125</v>
      </c>
    </row>
    <row r="255" s="14" customFormat="1">
      <c r="A255" s="14"/>
      <c r="B255" s="244"/>
      <c r="C255" s="245"/>
      <c r="D255" s="229" t="s">
        <v>138</v>
      </c>
      <c r="E255" s="246" t="s">
        <v>1</v>
      </c>
      <c r="F255" s="247" t="s">
        <v>282</v>
      </c>
      <c r="G255" s="245"/>
      <c r="H255" s="248">
        <v>30.600000000000001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138</v>
      </c>
      <c r="AU255" s="254" t="s">
        <v>85</v>
      </c>
      <c r="AV255" s="14" t="s">
        <v>85</v>
      </c>
      <c r="AW255" s="14" t="s">
        <v>32</v>
      </c>
      <c r="AX255" s="14" t="s">
        <v>75</v>
      </c>
      <c r="AY255" s="254" t="s">
        <v>125</v>
      </c>
    </row>
    <row r="256" s="13" customFormat="1">
      <c r="A256" s="13"/>
      <c r="B256" s="234"/>
      <c r="C256" s="235"/>
      <c r="D256" s="229" t="s">
        <v>138</v>
      </c>
      <c r="E256" s="236" t="s">
        <v>1</v>
      </c>
      <c r="F256" s="237" t="s">
        <v>193</v>
      </c>
      <c r="G256" s="235"/>
      <c r="H256" s="236" t="s">
        <v>1</v>
      </c>
      <c r="I256" s="238"/>
      <c r="J256" s="235"/>
      <c r="K256" s="235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138</v>
      </c>
      <c r="AU256" s="243" t="s">
        <v>85</v>
      </c>
      <c r="AV256" s="13" t="s">
        <v>83</v>
      </c>
      <c r="AW256" s="13" t="s">
        <v>32</v>
      </c>
      <c r="AX256" s="13" t="s">
        <v>75</v>
      </c>
      <c r="AY256" s="243" t="s">
        <v>125</v>
      </c>
    </row>
    <row r="257" s="14" customFormat="1">
      <c r="A257" s="14"/>
      <c r="B257" s="244"/>
      <c r="C257" s="245"/>
      <c r="D257" s="229" t="s">
        <v>138</v>
      </c>
      <c r="E257" s="246" t="s">
        <v>1</v>
      </c>
      <c r="F257" s="247" t="s">
        <v>283</v>
      </c>
      <c r="G257" s="245"/>
      <c r="H257" s="248">
        <v>10.225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138</v>
      </c>
      <c r="AU257" s="254" t="s">
        <v>85</v>
      </c>
      <c r="AV257" s="14" t="s">
        <v>85</v>
      </c>
      <c r="AW257" s="14" t="s">
        <v>32</v>
      </c>
      <c r="AX257" s="14" t="s">
        <v>75</v>
      </c>
      <c r="AY257" s="254" t="s">
        <v>125</v>
      </c>
    </row>
    <row r="258" s="13" customFormat="1">
      <c r="A258" s="13"/>
      <c r="B258" s="234"/>
      <c r="C258" s="235"/>
      <c r="D258" s="229" t="s">
        <v>138</v>
      </c>
      <c r="E258" s="236" t="s">
        <v>1</v>
      </c>
      <c r="F258" s="237" t="s">
        <v>195</v>
      </c>
      <c r="G258" s="235"/>
      <c r="H258" s="236" t="s">
        <v>1</v>
      </c>
      <c r="I258" s="238"/>
      <c r="J258" s="235"/>
      <c r="K258" s="235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138</v>
      </c>
      <c r="AU258" s="243" t="s">
        <v>85</v>
      </c>
      <c r="AV258" s="13" t="s">
        <v>83</v>
      </c>
      <c r="AW258" s="13" t="s">
        <v>32</v>
      </c>
      <c r="AX258" s="13" t="s">
        <v>75</v>
      </c>
      <c r="AY258" s="243" t="s">
        <v>125</v>
      </c>
    </row>
    <row r="259" s="14" customFormat="1">
      <c r="A259" s="14"/>
      <c r="B259" s="244"/>
      <c r="C259" s="245"/>
      <c r="D259" s="229" t="s">
        <v>138</v>
      </c>
      <c r="E259" s="246" t="s">
        <v>1</v>
      </c>
      <c r="F259" s="247" t="s">
        <v>284</v>
      </c>
      <c r="G259" s="245"/>
      <c r="H259" s="248">
        <v>20.515000000000001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138</v>
      </c>
      <c r="AU259" s="254" t="s">
        <v>85</v>
      </c>
      <c r="AV259" s="14" t="s">
        <v>85</v>
      </c>
      <c r="AW259" s="14" t="s">
        <v>32</v>
      </c>
      <c r="AX259" s="14" t="s">
        <v>75</v>
      </c>
      <c r="AY259" s="254" t="s">
        <v>125</v>
      </c>
    </row>
    <row r="260" s="13" customFormat="1">
      <c r="A260" s="13"/>
      <c r="B260" s="234"/>
      <c r="C260" s="235"/>
      <c r="D260" s="229" t="s">
        <v>138</v>
      </c>
      <c r="E260" s="236" t="s">
        <v>1</v>
      </c>
      <c r="F260" s="237" t="s">
        <v>197</v>
      </c>
      <c r="G260" s="235"/>
      <c r="H260" s="236" t="s">
        <v>1</v>
      </c>
      <c r="I260" s="238"/>
      <c r="J260" s="235"/>
      <c r="K260" s="235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138</v>
      </c>
      <c r="AU260" s="243" t="s">
        <v>85</v>
      </c>
      <c r="AV260" s="13" t="s">
        <v>83</v>
      </c>
      <c r="AW260" s="13" t="s">
        <v>32</v>
      </c>
      <c r="AX260" s="13" t="s">
        <v>75</v>
      </c>
      <c r="AY260" s="243" t="s">
        <v>125</v>
      </c>
    </row>
    <row r="261" s="14" customFormat="1">
      <c r="A261" s="14"/>
      <c r="B261" s="244"/>
      <c r="C261" s="245"/>
      <c r="D261" s="229" t="s">
        <v>138</v>
      </c>
      <c r="E261" s="246" t="s">
        <v>1</v>
      </c>
      <c r="F261" s="247" t="s">
        <v>285</v>
      </c>
      <c r="G261" s="245"/>
      <c r="H261" s="248">
        <v>20.129999999999999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138</v>
      </c>
      <c r="AU261" s="254" t="s">
        <v>85</v>
      </c>
      <c r="AV261" s="14" t="s">
        <v>85</v>
      </c>
      <c r="AW261" s="14" t="s">
        <v>32</v>
      </c>
      <c r="AX261" s="14" t="s">
        <v>75</v>
      </c>
      <c r="AY261" s="254" t="s">
        <v>125</v>
      </c>
    </row>
    <row r="262" s="15" customFormat="1">
      <c r="A262" s="15"/>
      <c r="B262" s="255"/>
      <c r="C262" s="256"/>
      <c r="D262" s="229" t="s">
        <v>138</v>
      </c>
      <c r="E262" s="257" t="s">
        <v>1</v>
      </c>
      <c r="F262" s="258" t="s">
        <v>143</v>
      </c>
      <c r="G262" s="256"/>
      <c r="H262" s="259">
        <v>384.91500000000002</v>
      </c>
      <c r="I262" s="260"/>
      <c r="J262" s="256"/>
      <c r="K262" s="256"/>
      <c r="L262" s="261"/>
      <c r="M262" s="262"/>
      <c r="N262" s="263"/>
      <c r="O262" s="263"/>
      <c r="P262" s="263"/>
      <c r="Q262" s="263"/>
      <c r="R262" s="263"/>
      <c r="S262" s="263"/>
      <c r="T262" s="264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5" t="s">
        <v>138</v>
      </c>
      <c r="AU262" s="265" t="s">
        <v>85</v>
      </c>
      <c r="AV262" s="15" t="s">
        <v>134</v>
      </c>
      <c r="AW262" s="15" t="s">
        <v>32</v>
      </c>
      <c r="AX262" s="15" t="s">
        <v>83</v>
      </c>
      <c r="AY262" s="265" t="s">
        <v>125</v>
      </c>
    </row>
    <row r="263" s="2" customFormat="1" ht="16.5" customHeight="1">
      <c r="A263" s="39"/>
      <c r="B263" s="40"/>
      <c r="C263" s="267" t="s">
        <v>294</v>
      </c>
      <c r="D263" s="267" t="s">
        <v>199</v>
      </c>
      <c r="E263" s="268" t="s">
        <v>295</v>
      </c>
      <c r="F263" s="269" t="s">
        <v>296</v>
      </c>
      <c r="G263" s="270" t="s">
        <v>133</v>
      </c>
      <c r="H263" s="271">
        <v>444.577</v>
      </c>
      <c r="I263" s="272"/>
      <c r="J263" s="273">
        <f>ROUND(I263*H263,2)</f>
        <v>0</v>
      </c>
      <c r="K263" s="269" t="s">
        <v>1</v>
      </c>
      <c r="L263" s="274"/>
      <c r="M263" s="275" t="s">
        <v>1</v>
      </c>
      <c r="N263" s="276" t="s">
        <v>40</v>
      </c>
      <c r="O263" s="92"/>
      <c r="P263" s="225">
        <f>O263*H263</f>
        <v>0</v>
      </c>
      <c r="Q263" s="225">
        <v>0.00012</v>
      </c>
      <c r="R263" s="225">
        <f>Q263*H263</f>
        <v>0.053349239999999999</v>
      </c>
      <c r="S263" s="225">
        <v>0</v>
      </c>
      <c r="T263" s="226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7" t="s">
        <v>202</v>
      </c>
      <c r="AT263" s="227" t="s">
        <v>199</v>
      </c>
      <c r="AU263" s="227" t="s">
        <v>85</v>
      </c>
      <c r="AY263" s="18" t="s">
        <v>125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8" t="s">
        <v>83</v>
      </c>
      <c r="BK263" s="228">
        <f>ROUND(I263*H263,2)</f>
        <v>0</v>
      </c>
      <c r="BL263" s="18" t="s">
        <v>186</v>
      </c>
      <c r="BM263" s="227" t="s">
        <v>297</v>
      </c>
    </row>
    <row r="264" s="2" customFormat="1">
      <c r="A264" s="39"/>
      <c r="B264" s="40"/>
      <c r="C264" s="41"/>
      <c r="D264" s="229" t="s">
        <v>136</v>
      </c>
      <c r="E264" s="41"/>
      <c r="F264" s="230" t="s">
        <v>296</v>
      </c>
      <c r="G264" s="41"/>
      <c r="H264" s="41"/>
      <c r="I264" s="231"/>
      <c r="J264" s="41"/>
      <c r="K264" s="41"/>
      <c r="L264" s="45"/>
      <c r="M264" s="232"/>
      <c r="N264" s="233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136</v>
      </c>
      <c r="AU264" s="18" t="s">
        <v>85</v>
      </c>
    </row>
    <row r="265" s="14" customFormat="1">
      <c r="A265" s="14"/>
      <c r="B265" s="244"/>
      <c r="C265" s="245"/>
      <c r="D265" s="229" t="s">
        <v>138</v>
      </c>
      <c r="E265" s="245"/>
      <c r="F265" s="247" t="s">
        <v>298</v>
      </c>
      <c r="G265" s="245"/>
      <c r="H265" s="248">
        <v>444.577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138</v>
      </c>
      <c r="AU265" s="254" t="s">
        <v>85</v>
      </c>
      <c r="AV265" s="14" t="s">
        <v>85</v>
      </c>
      <c r="AW265" s="14" t="s">
        <v>4</v>
      </c>
      <c r="AX265" s="14" t="s">
        <v>83</v>
      </c>
      <c r="AY265" s="254" t="s">
        <v>125</v>
      </c>
    </row>
    <row r="266" s="2" customFormat="1" ht="24.15" customHeight="1">
      <c r="A266" s="39"/>
      <c r="B266" s="40"/>
      <c r="C266" s="216" t="s">
        <v>299</v>
      </c>
      <c r="D266" s="216" t="s">
        <v>130</v>
      </c>
      <c r="E266" s="217" t="s">
        <v>300</v>
      </c>
      <c r="F266" s="218" t="s">
        <v>301</v>
      </c>
      <c r="G266" s="219" t="s">
        <v>133</v>
      </c>
      <c r="H266" s="220">
        <v>25.879999999999999</v>
      </c>
      <c r="I266" s="221"/>
      <c r="J266" s="222">
        <f>ROUND(I266*H266,2)</f>
        <v>0</v>
      </c>
      <c r="K266" s="218" t="s">
        <v>157</v>
      </c>
      <c r="L266" s="45"/>
      <c r="M266" s="223" t="s">
        <v>1</v>
      </c>
      <c r="N266" s="224" t="s">
        <v>40</v>
      </c>
      <c r="O266" s="92"/>
      <c r="P266" s="225">
        <f>O266*H266</f>
        <v>0</v>
      </c>
      <c r="Q266" s="225">
        <v>0</v>
      </c>
      <c r="R266" s="225">
        <f>Q266*H266</f>
        <v>0</v>
      </c>
      <c r="S266" s="225">
        <v>0.16700000000000001</v>
      </c>
      <c r="T266" s="226">
        <f>S266*H266</f>
        <v>4.3219599999999998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7" t="s">
        <v>186</v>
      </c>
      <c r="AT266" s="227" t="s">
        <v>130</v>
      </c>
      <c r="AU266" s="227" t="s">
        <v>85</v>
      </c>
      <c r="AY266" s="18" t="s">
        <v>125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8" t="s">
        <v>83</v>
      </c>
      <c r="BK266" s="228">
        <f>ROUND(I266*H266,2)</f>
        <v>0</v>
      </c>
      <c r="BL266" s="18" t="s">
        <v>186</v>
      </c>
      <c r="BM266" s="227" t="s">
        <v>302</v>
      </c>
    </row>
    <row r="267" s="2" customFormat="1">
      <c r="A267" s="39"/>
      <c r="B267" s="40"/>
      <c r="C267" s="41"/>
      <c r="D267" s="229" t="s">
        <v>136</v>
      </c>
      <c r="E267" s="41"/>
      <c r="F267" s="230" t="s">
        <v>303</v>
      </c>
      <c r="G267" s="41"/>
      <c r="H267" s="41"/>
      <c r="I267" s="231"/>
      <c r="J267" s="41"/>
      <c r="K267" s="41"/>
      <c r="L267" s="45"/>
      <c r="M267" s="232"/>
      <c r="N267" s="233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136</v>
      </c>
      <c r="AU267" s="18" t="s">
        <v>85</v>
      </c>
    </row>
    <row r="268" s="13" customFormat="1">
      <c r="A268" s="13"/>
      <c r="B268" s="234"/>
      <c r="C268" s="235"/>
      <c r="D268" s="229" t="s">
        <v>138</v>
      </c>
      <c r="E268" s="236" t="s">
        <v>1</v>
      </c>
      <c r="F268" s="237" t="s">
        <v>304</v>
      </c>
      <c r="G268" s="235"/>
      <c r="H268" s="236" t="s">
        <v>1</v>
      </c>
      <c r="I268" s="238"/>
      <c r="J268" s="235"/>
      <c r="K268" s="235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138</v>
      </c>
      <c r="AU268" s="243" t="s">
        <v>85</v>
      </c>
      <c r="AV268" s="13" t="s">
        <v>83</v>
      </c>
      <c r="AW268" s="13" t="s">
        <v>32</v>
      </c>
      <c r="AX268" s="13" t="s">
        <v>75</v>
      </c>
      <c r="AY268" s="243" t="s">
        <v>125</v>
      </c>
    </row>
    <row r="269" s="14" customFormat="1">
      <c r="A269" s="14"/>
      <c r="B269" s="244"/>
      <c r="C269" s="245"/>
      <c r="D269" s="229" t="s">
        <v>138</v>
      </c>
      <c r="E269" s="246" t="s">
        <v>1</v>
      </c>
      <c r="F269" s="247" t="s">
        <v>305</v>
      </c>
      <c r="G269" s="245"/>
      <c r="H269" s="248">
        <v>23.835999999999999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138</v>
      </c>
      <c r="AU269" s="254" t="s">
        <v>85</v>
      </c>
      <c r="AV269" s="14" t="s">
        <v>85</v>
      </c>
      <c r="AW269" s="14" t="s">
        <v>32</v>
      </c>
      <c r="AX269" s="14" t="s">
        <v>75</v>
      </c>
      <c r="AY269" s="254" t="s">
        <v>125</v>
      </c>
    </row>
    <row r="270" s="13" customFormat="1">
      <c r="A270" s="13"/>
      <c r="B270" s="234"/>
      <c r="C270" s="235"/>
      <c r="D270" s="229" t="s">
        <v>138</v>
      </c>
      <c r="E270" s="236" t="s">
        <v>1</v>
      </c>
      <c r="F270" s="237" t="s">
        <v>306</v>
      </c>
      <c r="G270" s="235"/>
      <c r="H270" s="236" t="s">
        <v>1</v>
      </c>
      <c r="I270" s="238"/>
      <c r="J270" s="235"/>
      <c r="K270" s="235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138</v>
      </c>
      <c r="AU270" s="243" t="s">
        <v>85</v>
      </c>
      <c r="AV270" s="13" t="s">
        <v>83</v>
      </c>
      <c r="AW270" s="13" t="s">
        <v>32</v>
      </c>
      <c r="AX270" s="13" t="s">
        <v>75</v>
      </c>
      <c r="AY270" s="243" t="s">
        <v>125</v>
      </c>
    </row>
    <row r="271" s="14" customFormat="1">
      <c r="A271" s="14"/>
      <c r="B271" s="244"/>
      <c r="C271" s="245"/>
      <c r="D271" s="229" t="s">
        <v>138</v>
      </c>
      <c r="E271" s="246" t="s">
        <v>1</v>
      </c>
      <c r="F271" s="247" t="s">
        <v>307</v>
      </c>
      <c r="G271" s="245"/>
      <c r="H271" s="248">
        <v>1.274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138</v>
      </c>
      <c r="AU271" s="254" t="s">
        <v>85</v>
      </c>
      <c r="AV271" s="14" t="s">
        <v>85</v>
      </c>
      <c r="AW271" s="14" t="s">
        <v>32</v>
      </c>
      <c r="AX271" s="14" t="s">
        <v>75</v>
      </c>
      <c r="AY271" s="254" t="s">
        <v>125</v>
      </c>
    </row>
    <row r="272" s="14" customFormat="1">
      <c r="A272" s="14"/>
      <c r="B272" s="244"/>
      <c r="C272" s="245"/>
      <c r="D272" s="229" t="s">
        <v>138</v>
      </c>
      <c r="E272" s="246" t="s">
        <v>1</v>
      </c>
      <c r="F272" s="247" t="s">
        <v>308</v>
      </c>
      <c r="G272" s="245"/>
      <c r="H272" s="248">
        <v>0.77000000000000002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138</v>
      </c>
      <c r="AU272" s="254" t="s">
        <v>85</v>
      </c>
      <c r="AV272" s="14" t="s">
        <v>85</v>
      </c>
      <c r="AW272" s="14" t="s">
        <v>32</v>
      </c>
      <c r="AX272" s="14" t="s">
        <v>75</v>
      </c>
      <c r="AY272" s="254" t="s">
        <v>125</v>
      </c>
    </row>
    <row r="273" s="15" customFormat="1">
      <c r="A273" s="15"/>
      <c r="B273" s="255"/>
      <c r="C273" s="256"/>
      <c r="D273" s="229" t="s">
        <v>138</v>
      </c>
      <c r="E273" s="257" t="s">
        <v>1</v>
      </c>
      <c r="F273" s="258" t="s">
        <v>143</v>
      </c>
      <c r="G273" s="256"/>
      <c r="H273" s="259">
        <v>25.879999999999999</v>
      </c>
      <c r="I273" s="260"/>
      <c r="J273" s="256"/>
      <c r="K273" s="256"/>
      <c r="L273" s="261"/>
      <c r="M273" s="262"/>
      <c r="N273" s="263"/>
      <c r="O273" s="263"/>
      <c r="P273" s="263"/>
      <c r="Q273" s="263"/>
      <c r="R273" s="263"/>
      <c r="S273" s="263"/>
      <c r="T273" s="264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5" t="s">
        <v>138</v>
      </c>
      <c r="AU273" s="265" t="s">
        <v>85</v>
      </c>
      <c r="AV273" s="15" t="s">
        <v>134</v>
      </c>
      <c r="AW273" s="15" t="s">
        <v>32</v>
      </c>
      <c r="AX273" s="15" t="s">
        <v>83</v>
      </c>
      <c r="AY273" s="265" t="s">
        <v>125</v>
      </c>
    </row>
    <row r="274" s="2" customFormat="1" ht="16.5" customHeight="1">
      <c r="A274" s="39"/>
      <c r="B274" s="40"/>
      <c r="C274" s="216" t="s">
        <v>309</v>
      </c>
      <c r="D274" s="216" t="s">
        <v>130</v>
      </c>
      <c r="E274" s="217" t="s">
        <v>310</v>
      </c>
      <c r="F274" s="218" t="s">
        <v>311</v>
      </c>
      <c r="G274" s="219" t="s">
        <v>236</v>
      </c>
      <c r="H274" s="220">
        <v>4</v>
      </c>
      <c r="I274" s="221"/>
      <c r="J274" s="222">
        <f>ROUND(I274*H274,2)</f>
        <v>0</v>
      </c>
      <c r="K274" s="218" t="s">
        <v>157</v>
      </c>
      <c r="L274" s="45"/>
      <c r="M274" s="223" t="s">
        <v>1</v>
      </c>
      <c r="N274" s="224" t="s">
        <v>40</v>
      </c>
      <c r="O274" s="92"/>
      <c r="P274" s="225">
        <f>O274*H274</f>
        <v>0</v>
      </c>
      <c r="Q274" s="225">
        <v>0</v>
      </c>
      <c r="R274" s="225">
        <f>Q274*H274</f>
        <v>0</v>
      </c>
      <c r="S274" s="225">
        <v>0.02307</v>
      </c>
      <c r="T274" s="226">
        <f>S274*H274</f>
        <v>0.092280000000000001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7" t="s">
        <v>186</v>
      </c>
      <c r="AT274" s="227" t="s">
        <v>130</v>
      </c>
      <c r="AU274" s="227" t="s">
        <v>85</v>
      </c>
      <c r="AY274" s="18" t="s">
        <v>125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8" t="s">
        <v>83</v>
      </c>
      <c r="BK274" s="228">
        <f>ROUND(I274*H274,2)</f>
        <v>0</v>
      </c>
      <c r="BL274" s="18" t="s">
        <v>186</v>
      </c>
      <c r="BM274" s="227" t="s">
        <v>312</v>
      </c>
    </row>
    <row r="275" s="2" customFormat="1">
      <c r="A275" s="39"/>
      <c r="B275" s="40"/>
      <c r="C275" s="41"/>
      <c r="D275" s="229" t="s">
        <v>136</v>
      </c>
      <c r="E275" s="41"/>
      <c r="F275" s="230" t="s">
        <v>313</v>
      </c>
      <c r="G275" s="41"/>
      <c r="H275" s="41"/>
      <c r="I275" s="231"/>
      <c r="J275" s="41"/>
      <c r="K275" s="41"/>
      <c r="L275" s="45"/>
      <c r="M275" s="232"/>
      <c r="N275" s="233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136</v>
      </c>
      <c r="AU275" s="18" t="s">
        <v>85</v>
      </c>
    </row>
    <row r="276" s="2" customFormat="1" ht="16.5" customHeight="1">
      <c r="A276" s="39"/>
      <c r="B276" s="40"/>
      <c r="C276" s="216" t="s">
        <v>314</v>
      </c>
      <c r="D276" s="216" t="s">
        <v>130</v>
      </c>
      <c r="E276" s="217" t="s">
        <v>315</v>
      </c>
      <c r="F276" s="218" t="s">
        <v>316</v>
      </c>
      <c r="G276" s="219" t="s">
        <v>236</v>
      </c>
      <c r="H276" s="220">
        <v>1</v>
      </c>
      <c r="I276" s="221"/>
      <c r="J276" s="222">
        <f>ROUND(I276*H276,2)</f>
        <v>0</v>
      </c>
      <c r="K276" s="218" t="s">
        <v>1</v>
      </c>
      <c r="L276" s="45"/>
      <c r="M276" s="223" t="s">
        <v>1</v>
      </c>
      <c r="N276" s="224" t="s">
        <v>40</v>
      </c>
      <c r="O276" s="92"/>
      <c r="P276" s="225">
        <f>O276*H276</f>
        <v>0</v>
      </c>
      <c r="Q276" s="225">
        <v>0.014999999999999999</v>
      </c>
      <c r="R276" s="225">
        <f>Q276*H276</f>
        <v>0.014999999999999999</v>
      </c>
      <c r="S276" s="225">
        <v>0</v>
      </c>
      <c r="T276" s="226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7" t="s">
        <v>186</v>
      </c>
      <c r="AT276" s="227" t="s">
        <v>130</v>
      </c>
      <c r="AU276" s="227" t="s">
        <v>85</v>
      </c>
      <c r="AY276" s="18" t="s">
        <v>125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8" t="s">
        <v>83</v>
      </c>
      <c r="BK276" s="228">
        <f>ROUND(I276*H276,2)</f>
        <v>0</v>
      </c>
      <c r="BL276" s="18" t="s">
        <v>186</v>
      </c>
      <c r="BM276" s="227" t="s">
        <v>317</v>
      </c>
    </row>
    <row r="277" s="2" customFormat="1">
      <c r="A277" s="39"/>
      <c r="B277" s="40"/>
      <c r="C277" s="41"/>
      <c r="D277" s="229" t="s">
        <v>136</v>
      </c>
      <c r="E277" s="41"/>
      <c r="F277" s="230" t="s">
        <v>316</v>
      </c>
      <c r="G277" s="41"/>
      <c r="H277" s="41"/>
      <c r="I277" s="231"/>
      <c r="J277" s="41"/>
      <c r="K277" s="41"/>
      <c r="L277" s="45"/>
      <c r="M277" s="232"/>
      <c r="N277" s="233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136</v>
      </c>
      <c r="AU277" s="18" t="s">
        <v>85</v>
      </c>
    </row>
    <row r="278" s="2" customFormat="1" ht="16.5" customHeight="1">
      <c r="A278" s="39"/>
      <c r="B278" s="40"/>
      <c r="C278" s="216" t="s">
        <v>318</v>
      </c>
      <c r="D278" s="216" t="s">
        <v>130</v>
      </c>
      <c r="E278" s="217" t="s">
        <v>319</v>
      </c>
      <c r="F278" s="218" t="s">
        <v>320</v>
      </c>
      <c r="G278" s="219" t="s">
        <v>148</v>
      </c>
      <c r="H278" s="220">
        <v>1</v>
      </c>
      <c r="I278" s="221"/>
      <c r="J278" s="222">
        <f>ROUND(I278*H278,2)</f>
        <v>0</v>
      </c>
      <c r="K278" s="218" t="s">
        <v>1</v>
      </c>
      <c r="L278" s="45"/>
      <c r="M278" s="223" t="s">
        <v>1</v>
      </c>
      <c r="N278" s="224" t="s">
        <v>40</v>
      </c>
      <c r="O278" s="92"/>
      <c r="P278" s="225">
        <f>O278*H278</f>
        <v>0</v>
      </c>
      <c r="Q278" s="225">
        <v>0.25</v>
      </c>
      <c r="R278" s="225">
        <f>Q278*H278</f>
        <v>0.25</v>
      </c>
      <c r="S278" s="225">
        <v>0</v>
      </c>
      <c r="T278" s="226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7" t="s">
        <v>186</v>
      </c>
      <c r="AT278" s="227" t="s">
        <v>130</v>
      </c>
      <c r="AU278" s="227" t="s">
        <v>85</v>
      </c>
      <c r="AY278" s="18" t="s">
        <v>125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8" t="s">
        <v>83</v>
      </c>
      <c r="BK278" s="228">
        <f>ROUND(I278*H278,2)</f>
        <v>0</v>
      </c>
      <c r="BL278" s="18" t="s">
        <v>186</v>
      </c>
      <c r="BM278" s="227" t="s">
        <v>321</v>
      </c>
    </row>
    <row r="279" s="2" customFormat="1">
      <c r="A279" s="39"/>
      <c r="B279" s="40"/>
      <c r="C279" s="41"/>
      <c r="D279" s="229" t="s">
        <v>136</v>
      </c>
      <c r="E279" s="41"/>
      <c r="F279" s="230" t="s">
        <v>322</v>
      </c>
      <c r="G279" s="41"/>
      <c r="H279" s="41"/>
      <c r="I279" s="231"/>
      <c r="J279" s="41"/>
      <c r="K279" s="41"/>
      <c r="L279" s="45"/>
      <c r="M279" s="232"/>
      <c r="N279" s="233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136</v>
      </c>
      <c r="AU279" s="18" t="s">
        <v>85</v>
      </c>
    </row>
    <row r="280" s="2" customFormat="1" ht="24.15" customHeight="1">
      <c r="A280" s="39"/>
      <c r="B280" s="40"/>
      <c r="C280" s="216" t="s">
        <v>323</v>
      </c>
      <c r="D280" s="216" t="s">
        <v>130</v>
      </c>
      <c r="E280" s="217" t="s">
        <v>324</v>
      </c>
      <c r="F280" s="218" t="s">
        <v>325</v>
      </c>
      <c r="G280" s="219" t="s">
        <v>236</v>
      </c>
      <c r="H280" s="220">
        <v>3</v>
      </c>
      <c r="I280" s="221"/>
      <c r="J280" s="222">
        <f>ROUND(I280*H280,2)</f>
        <v>0</v>
      </c>
      <c r="K280" s="218" t="s">
        <v>157</v>
      </c>
      <c r="L280" s="45"/>
      <c r="M280" s="223" t="s">
        <v>1</v>
      </c>
      <c r="N280" s="224" t="s">
        <v>40</v>
      </c>
      <c r="O280" s="92"/>
      <c r="P280" s="225">
        <f>O280*H280</f>
        <v>0</v>
      </c>
      <c r="Q280" s="225">
        <v>0.014999999999999999</v>
      </c>
      <c r="R280" s="225">
        <f>Q280*H280</f>
        <v>0.044999999999999998</v>
      </c>
      <c r="S280" s="225">
        <v>0</v>
      </c>
      <c r="T280" s="226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7" t="s">
        <v>186</v>
      </c>
      <c r="AT280" s="227" t="s">
        <v>130</v>
      </c>
      <c r="AU280" s="227" t="s">
        <v>85</v>
      </c>
      <c r="AY280" s="18" t="s">
        <v>125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8" t="s">
        <v>83</v>
      </c>
      <c r="BK280" s="228">
        <f>ROUND(I280*H280,2)</f>
        <v>0</v>
      </c>
      <c r="BL280" s="18" t="s">
        <v>186</v>
      </c>
      <c r="BM280" s="227" t="s">
        <v>326</v>
      </c>
    </row>
    <row r="281" s="2" customFormat="1">
      <c r="A281" s="39"/>
      <c r="B281" s="40"/>
      <c r="C281" s="41"/>
      <c r="D281" s="229" t="s">
        <v>136</v>
      </c>
      <c r="E281" s="41"/>
      <c r="F281" s="230" t="s">
        <v>327</v>
      </c>
      <c r="G281" s="41"/>
      <c r="H281" s="41"/>
      <c r="I281" s="231"/>
      <c r="J281" s="41"/>
      <c r="K281" s="41"/>
      <c r="L281" s="45"/>
      <c r="M281" s="232"/>
      <c r="N281" s="233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136</v>
      </c>
      <c r="AU281" s="18" t="s">
        <v>85</v>
      </c>
    </row>
    <row r="282" s="2" customFormat="1" ht="24.15" customHeight="1">
      <c r="A282" s="39"/>
      <c r="B282" s="40"/>
      <c r="C282" s="216" t="s">
        <v>328</v>
      </c>
      <c r="D282" s="216" t="s">
        <v>130</v>
      </c>
      <c r="E282" s="217" t="s">
        <v>329</v>
      </c>
      <c r="F282" s="218" t="s">
        <v>330</v>
      </c>
      <c r="G282" s="219" t="s">
        <v>133</v>
      </c>
      <c r="H282" s="220">
        <v>74.754000000000005</v>
      </c>
      <c r="I282" s="221"/>
      <c r="J282" s="222">
        <f>ROUND(I282*H282,2)</f>
        <v>0</v>
      </c>
      <c r="K282" s="218" t="s">
        <v>1</v>
      </c>
      <c r="L282" s="45"/>
      <c r="M282" s="223" t="s">
        <v>1</v>
      </c>
      <c r="N282" s="224" t="s">
        <v>40</v>
      </c>
      <c r="O282" s="92"/>
      <c r="P282" s="225">
        <f>O282*H282</f>
        <v>0</v>
      </c>
      <c r="Q282" s="225">
        <v>0</v>
      </c>
      <c r="R282" s="225">
        <f>Q282*H282</f>
        <v>0</v>
      </c>
      <c r="S282" s="225">
        <v>0</v>
      </c>
      <c r="T282" s="226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7" t="s">
        <v>186</v>
      </c>
      <c r="AT282" s="227" t="s">
        <v>130</v>
      </c>
      <c r="AU282" s="227" t="s">
        <v>85</v>
      </c>
      <c r="AY282" s="18" t="s">
        <v>125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8" t="s">
        <v>83</v>
      </c>
      <c r="BK282" s="228">
        <f>ROUND(I282*H282,2)</f>
        <v>0</v>
      </c>
      <c r="BL282" s="18" t="s">
        <v>186</v>
      </c>
      <c r="BM282" s="227" t="s">
        <v>331</v>
      </c>
    </row>
    <row r="283" s="2" customFormat="1">
      <c r="A283" s="39"/>
      <c r="B283" s="40"/>
      <c r="C283" s="41"/>
      <c r="D283" s="229" t="s">
        <v>136</v>
      </c>
      <c r="E283" s="41"/>
      <c r="F283" s="230" t="s">
        <v>330</v>
      </c>
      <c r="G283" s="41"/>
      <c r="H283" s="41"/>
      <c r="I283" s="231"/>
      <c r="J283" s="41"/>
      <c r="K283" s="41"/>
      <c r="L283" s="45"/>
      <c r="M283" s="232"/>
      <c r="N283" s="233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136</v>
      </c>
      <c r="AU283" s="18" t="s">
        <v>85</v>
      </c>
    </row>
    <row r="284" s="2" customFormat="1">
      <c r="A284" s="39"/>
      <c r="B284" s="40"/>
      <c r="C284" s="41"/>
      <c r="D284" s="229" t="s">
        <v>160</v>
      </c>
      <c r="E284" s="41"/>
      <c r="F284" s="266" t="s">
        <v>332</v>
      </c>
      <c r="G284" s="41"/>
      <c r="H284" s="41"/>
      <c r="I284" s="231"/>
      <c r="J284" s="41"/>
      <c r="K284" s="41"/>
      <c r="L284" s="45"/>
      <c r="M284" s="232"/>
      <c r="N284" s="233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160</v>
      </c>
      <c r="AU284" s="18" t="s">
        <v>85</v>
      </c>
    </row>
    <row r="285" s="13" customFormat="1">
      <c r="A285" s="13"/>
      <c r="B285" s="234"/>
      <c r="C285" s="235"/>
      <c r="D285" s="229" t="s">
        <v>138</v>
      </c>
      <c r="E285" s="236" t="s">
        <v>1</v>
      </c>
      <c r="F285" s="237" t="s">
        <v>189</v>
      </c>
      <c r="G285" s="235"/>
      <c r="H285" s="236" t="s">
        <v>1</v>
      </c>
      <c r="I285" s="238"/>
      <c r="J285" s="235"/>
      <c r="K285" s="235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138</v>
      </c>
      <c r="AU285" s="243" t="s">
        <v>85</v>
      </c>
      <c r="AV285" s="13" t="s">
        <v>83</v>
      </c>
      <c r="AW285" s="13" t="s">
        <v>32</v>
      </c>
      <c r="AX285" s="13" t="s">
        <v>75</v>
      </c>
      <c r="AY285" s="243" t="s">
        <v>125</v>
      </c>
    </row>
    <row r="286" s="14" customFormat="1">
      <c r="A286" s="14"/>
      <c r="B286" s="244"/>
      <c r="C286" s="245"/>
      <c r="D286" s="229" t="s">
        <v>138</v>
      </c>
      <c r="E286" s="246" t="s">
        <v>1</v>
      </c>
      <c r="F286" s="247" t="s">
        <v>333</v>
      </c>
      <c r="G286" s="245"/>
      <c r="H286" s="248">
        <v>46.409999999999997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138</v>
      </c>
      <c r="AU286" s="254" t="s">
        <v>85</v>
      </c>
      <c r="AV286" s="14" t="s">
        <v>85</v>
      </c>
      <c r="AW286" s="14" t="s">
        <v>32</v>
      </c>
      <c r="AX286" s="14" t="s">
        <v>75</v>
      </c>
      <c r="AY286" s="254" t="s">
        <v>125</v>
      </c>
    </row>
    <row r="287" s="13" customFormat="1">
      <c r="A287" s="13"/>
      <c r="B287" s="234"/>
      <c r="C287" s="235"/>
      <c r="D287" s="229" t="s">
        <v>138</v>
      </c>
      <c r="E287" s="236" t="s">
        <v>1</v>
      </c>
      <c r="F287" s="237" t="s">
        <v>191</v>
      </c>
      <c r="G287" s="235"/>
      <c r="H287" s="236" t="s">
        <v>1</v>
      </c>
      <c r="I287" s="238"/>
      <c r="J287" s="235"/>
      <c r="K287" s="235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138</v>
      </c>
      <c r="AU287" s="243" t="s">
        <v>85</v>
      </c>
      <c r="AV287" s="13" t="s">
        <v>83</v>
      </c>
      <c r="AW287" s="13" t="s">
        <v>32</v>
      </c>
      <c r="AX287" s="13" t="s">
        <v>75</v>
      </c>
      <c r="AY287" s="243" t="s">
        <v>125</v>
      </c>
    </row>
    <row r="288" s="14" customFormat="1">
      <c r="A288" s="14"/>
      <c r="B288" s="244"/>
      <c r="C288" s="245"/>
      <c r="D288" s="229" t="s">
        <v>138</v>
      </c>
      <c r="E288" s="246" t="s">
        <v>1</v>
      </c>
      <c r="F288" s="247" t="s">
        <v>334</v>
      </c>
      <c r="G288" s="245"/>
      <c r="H288" s="248">
        <v>12.311999999999999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138</v>
      </c>
      <c r="AU288" s="254" t="s">
        <v>85</v>
      </c>
      <c r="AV288" s="14" t="s">
        <v>85</v>
      </c>
      <c r="AW288" s="14" t="s">
        <v>32</v>
      </c>
      <c r="AX288" s="14" t="s">
        <v>75</v>
      </c>
      <c r="AY288" s="254" t="s">
        <v>125</v>
      </c>
    </row>
    <row r="289" s="13" customFormat="1">
      <c r="A289" s="13"/>
      <c r="B289" s="234"/>
      <c r="C289" s="235"/>
      <c r="D289" s="229" t="s">
        <v>138</v>
      </c>
      <c r="E289" s="236" t="s">
        <v>1</v>
      </c>
      <c r="F289" s="237" t="s">
        <v>193</v>
      </c>
      <c r="G289" s="235"/>
      <c r="H289" s="236" t="s">
        <v>1</v>
      </c>
      <c r="I289" s="238"/>
      <c r="J289" s="235"/>
      <c r="K289" s="235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138</v>
      </c>
      <c r="AU289" s="243" t="s">
        <v>85</v>
      </c>
      <c r="AV289" s="13" t="s">
        <v>83</v>
      </c>
      <c r="AW289" s="13" t="s">
        <v>32</v>
      </c>
      <c r="AX289" s="13" t="s">
        <v>75</v>
      </c>
      <c r="AY289" s="243" t="s">
        <v>125</v>
      </c>
    </row>
    <row r="290" s="14" customFormat="1">
      <c r="A290" s="14"/>
      <c r="B290" s="244"/>
      <c r="C290" s="245"/>
      <c r="D290" s="229" t="s">
        <v>138</v>
      </c>
      <c r="E290" s="246" t="s">
        <v>1</v>
      </c>
      <c r="F290" s="247" t="s">
        <v>335</v>
      </c>
      <c r="G290" s="245"/>
      <c r="H290" s="248">
        <v>5.3399999999999999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138</v>
      </c>
      <c r="AU290" s="254" t="s">
        <v>85</v>
      </c>
      <c r="AV290" s="14" t="s">
        <v>85</v>
      </c>
      <c r="AW290" s="14" t="s">
        <v>32</v>
      </c>
      <c r="AX290" s="14" t="s">
        <v>75</v>
      </c>
      <c r="AY290" s="254" t="s">
        <v>125</v>
      </c>
    </row>
    <row r="291" s="13" customFormat="1">
      <c r="A291" s="13"/>
      <c r="B291" s="234"/>
      <c r="C291" s="235"/>
      <c r="D291" s="229" t="s">
        <v>138</v>
      </c>
      <c r="E291" s="236" t="s">
        <v>1</v>
      </c>
      <c r="F291" s="237" t="s">
        <v>195</v>
      </c>
      <c r="G291" s="235"/>
      <c r="H291" s="236" t="s">
        <v>1</v>
      </c>
      <c r="I291" s="238"/>
      <c r="J291" s="235"/>
      <c r="K291" s="235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138</v>
      </c>
      <c r="AU291" s="243" t="s">
        <v>85</v>
      </c>
      <c r="AV291" s="13" t="s">
        <v>83</v>
      </c>
      <c r="AW291" s="13" t="s">
        <v>32</v>
      </c>
      <c r="AX291" s="13" t="s">
        <v>75</v>
      </c>
      <c r="AY291" s="243" t="s">
        <v>125</v>
      </c>
    </row>
    <row r="292" s="14" customFormat="1">
      <c r="A292" s="14"/>
      <c r="B292" s="244"/>
      <c r="C292" s="245"/>
      <c r="D292" s="229" t="s">
        <v>138</v>
      </c>
      <c r="E292" s="246" t="s">
        <v>1</v>
      </c>
      <c r="F292" s="247" t="s">
        <v>336</v>
      </c>
      <c r="G292" s="245"/>
      <c r="H292" s="248">
        <v>10.692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138</v>
      </c>
      <c r="AU292" s="254" t="s">
        <v>85</v>
      </c>
      <c r="AV292" s="14" t="s">
        <v>85</v>
      </c>
      <c r="AW292" s="14" t="s">
        <v>32</v>
      </c>
      <c r="AX292" s="14" t="s">
        <v>75</v>
      </c>
      <c r="AY292" s="254" t="s">
        <v>125</v>
      </c>
    </row>
    <row r="293" s="15" customFormat="1">
      <c r="A293" s="15"/>
      <c r="B293" s="255"/>
      <c r="C293" s="256"/>
      <c r="D293" s="229" t="s">
        <v>138</v>
      </c>
      <c r="E293" s="257" t="s">
        <v>1</v>
      </c>
      <c r="F293" s="258" t="s">
        <v>143</v>
      </c>
      <c r="G293" s="256"/>
      <c r="H293" s="259">
        <v>74.754000000000005</v>
      </c>
      <c r="I293" s="260"/>
      <c r="J293" s="256"/>
      <c r="K293" s="256"/>
      <c r="L293" s="261"/>
      <c r="M293" s="262"/>
      <c r="N293" s="263"/>
      <c r="O293" s="263"/>
      <c r="P293" s="263"/>
      <c r="Q293" s="263"/>
      <c r="R293" s="263"/>
      <c r="S293" s="263"/>
      <c r="T293" s="264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5" t="s">
        <v>138</v>
      </c>
      <c r="AU293" s="265" t="s">
        <v>85</v>
      </c>
      <c r="AV293" s="15" t="s">
        <v>134</v>
      </c>
      <c r="AW293" s="15" t="s">
        <v>32</v>
      </c>
      <c r="AX293" s="15" t="s">
        <v>83</v>
      </c>
      <c r="AY293" s="265" t="s">
        <v>125</v>
      </c>
    </row>
    <row r="294" s="2" customFormat="1" ht="24.15" customHeight="1">
      <c r="A294" s="39"/>
      <c r="B294" s="40"/>
      <c r="C294" s="216" t="s">
        <v>337</v>
      </c>
      <c r="D294" s="216" t="s">
        <v>130</v>
      </c>
      <c r="E294" s="217" t="s">
        <v>338</v>
      </c>
      <c r="F294" s="218" t="s">
        <v>339</v>
      </c>
      <c r="G294" s="219" t="s">
        <v>156</v>
      </c>
      <c r="H294" s="220">
        <v>5.4489999999999998</v>
      </c>
      <c r="I294" s="221"/>
      <c r="J294" s="222">
        <f>ROUND(I294*H294,2)</f>
        <v>0</v>
      </c>
      <c r="K294" s="218" t="s">
        <v>157</v>
      </c>
      <c r="L294" s="45"/>
      <c r="M294" s="223" t="s">
        <v>1</v>
      </c>
      <c r="N294" s="224" t="s">
        <v>40</v>
      </c>
      <c r="O294" s="92"/>
      <c r="P294" s="225">
        <f>O294*H294</f>
        <v>0</v>
      </c>
      <c r="Q294" s="225">
        <v>0</v>
      </c>
      <c r="R294" s="225">
        <f>Q294*H294</f>
        <v>0</v>
      </c>
      <c r="S294" s="225">
        <v>0</v>
      </c>
      <c r="T294" s="226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7" t="s">
        <v>186</v>
      </c>
      <c r="AT294" s="227" t="s">
        <v>130</v>
      </c>
      <c r="AU294" s="227" t="s">
        <v>85</v>
      </c>
      <c r="AY294" s="18" t="s">
        <v>125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8" t="s">
        <v>83</v>
      </c>
      <c r="BK294" s="228">
        <f>ROUND(I294*H294,2)</f>
        <v>0</v>
      </c>
      <c r="BL294" s="18" t="s">
        <v>186</v>
      </c>
      <c r="BM294" s="227" t="s">
        <v>340</v>
      </c>
    </row>
    <row r="295" s="2" customFormat="1">
      <c r="A295" s="39"/>
      <c r="B295" s="40"/>
      <c r="C295" s="41"/>
      <c r="D295" s="229" t="s">
        <v>136</v>
      </c>
      <c r="E295" s="41"/>
      <c r="F295" s="230" t="s">
        <v>341</v>
      </c>
      <c r="G295" s="41"/>
      <c r="H295" s="41"/>
      <c r="I295" s="231"/>
      <c r="J295" s="41"/>
      <c r="K295" s="41"/>
      <c r="L295" s="45"/>
      <c r="M295" s="232"/>
      <c r="N295" s="233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136</v>
      </c>
      <c r="AU295" s="18" t="s">
        <v>85</v>
      </c>
    </row>
    <row r="296" s="12" customFormat="1" ht="22.8" customHeight="1">
      <c r="A296" s="12"/>
      <c r="B296" s="200"/>
      <c r="C296" s="201"/>
      <c r="D296" s="202" t="s">
        <v>74</v>
      </c>
      <c r="E296" s="214" t="s">
        <v>342</v>
      </c>
      <c r="F296" s="214" t="s">
        <v>343</v>
      </c>
      <c r="G296" s="201"/>
      <c r="H296" s="201"/>
      <c r="I296" s="204"/>
      <c r="J296" s="215">
        <f>BK296</f>
        <v>0</v>
      </c>
      <c r="K296" s="201"/>
      <c r="L296" s="206"/>
      <c r="M296" s="207"/>
      <c r="N296" s="208"/>
      <c r="O296" s="208"/>
      <c r="P296" s="209">
        <f>SUM(P297:P350)</f>
        <v>0</v>
      </c>
      <c r="Q296" s="208"/>
      <c r="R296" s="209">
        <f>SUM(R297:R350)</f>
        <v>4.6555480000000005</v>
      </c>
      <c r="S296" s="208"/>
      <c r="T296" s="210">
        <f>SUM(T297:T350)</f>
        <v>19.661094999999996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1" t="s">
        <v>85</v>
      </c>
      <c r="AT296" s="212" t="s">
        <v>74</v>
      </c>
      <c r="AU296" s="212" t="s">
        <v>83</v>
      </c>
      <c r="AY296" s="211" t="s">
        <v>125</v>
      </c>
      <c r="BK296" s="213">
        <f>SUM(BK297:BK350)</f>
        <v>0</v>
      </c>
    </row>
    <row r="297" s="2" customFormat="1" ht="37.8" customHeight="1">
      <c r="A297" s="39"/>
      <c r="B297" s="40"/>
      <c r="C297" s="216" t="s">
        <v>344</v>
      </c>
      <c r="D297" s="216" t="s">
        <v>130</v>
      </c>
      <c r="E297" s="217" t="s">
        <v>345</v>
      </c>
      <c r="F297" s="218" t="s">
        <v>346</v>
      </c>
      <c r="G297" s="219" t="s">
        <v>133</v>
      </c>
      <c r="H297" s="220">
        <v>40.869999999999997</v>
      </c>
      <c r="I297" s="221"/>
      <c r="J297" s="222">
        <f>ROUND(I297*H297,2)</f>
        <v>0</v>
      </c>
      <c r="K297" s="218" t="s">
        <v>157</v>
      </c>
      <c r="L297" s="45"/>
      <c r="M297" s="223" t="s">
        <v>1</v>
      </c>
      <c r="N297" s="224" t="s">
        <v>40</v>
      </c>
      <c r="O297" s="92"/>
      <c r="P297" s="225">
        <f>O297*H297</f>
        <v>0</v>
      </c>
      <c r="Q297" s="225">
        <v>0</v>
      </c>
      <c r="R297" s="225">
        <f>Q297*H297</f>
        <v>0</v>
      </c>
      <c r="S297" s="225">
        <v>0.014500000000000001</v>
      </c>
      <c r="T297" s="226">
        <f>S297*H297</f>
        <v>0.592615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7" t="s">
        <v>186</v>
      </c>
      <c r="AT297" s="227" t="s">
        <v>130</v>
      </c>
      <c r="AU297" s="227" t="s">
        <v>85</v>
      </c>
      <c r="AY297" s="18" t="s">
        <v>125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18" t="s">
        <v>83</v>
      </c>
      <c r="BK297" s="228">
        <f>ROUND(I297*H297,2)</f>
        <v>0</v>
      </c>
      <c r="BL297" s="18" t="s">
        <v>186</v>
      </c>
      <c r="BM297" s="227" t="s">
        <v>347</v>
      </c>
    </row>
    <row r="298" s="2" customFormat="1">
      <c r="A298" s="39"/>
      <c r="B298" s="40"/>
      <c r="C298" s="41"/>
      <c r="D298" s="229" t="s">
        <v>136</v>
      </c>
      <c r="E298" s="41"/>
      <c r="F298" s="230" t="s">
        <v>348</v>
      </c>
      <c r="G298" s="41"/>
      <c r="H298" s="41"/>
      <c r="I298" s="231"/>
      <c r="J298" s="41"/>
      <c r="K298" s="41"/>
      <c r="L298" s="45"/>
      <c r="M298" s="232"/>
      <c r="N298" s="233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136</v>
      </c>
      <c r="AU298" s="18" t="s">
        <v>85</v>
      </c>
    </row>
    <row r="299" s="13" customFormat="1">
      <c r="A299" s="13"/>
      <c r="B299" s="234"/>
      <c r="C299" s="235"/>
      <c r="D299" s="229" t="s">
        <v>138</v>
      </c>
      <c r="E299" s="236" t="s">
        <v>1</v>
      </c>
      <c r="F299" s="237" t="s">
        <v>349</v>
      </c>
      <c r="G299" s="235"/>
      <c r="H299" s="236" t="s">
        <v>1</v>
      </c>
      <c r="I299" s="238"/>
      <c r="J299" s="235"/>
      <c r="K299" s="235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138</v>
      </c>
      <c r="AU299" s="243" t="s">
        <v>85</v>
      </c>
      <c r="AV299" s="13" t="s">
        <v>83</v>
      </c>
      <c r="AW299" s="13" t="s">
        <v>32</v>
      </c>
      <c r="AX299" s="13" t="s">
        <v>75</v>
      </c>
      <c r="AY299" s="243" t="s">
        <v>125</v>
      </c>
    </row>
    <row r="300" s="14" customFormat="1">
      <c r="A300" s="14"/>
      <c r="B300" s="244"/>
      <c r="C300" s="245"/>
      <c r="D300" s="229" t="s">
        <v>138</v>
      </c>
      <c r="E300" s="246" t="s">
        <v>1</v>
      </c>
      <c r="F300" s="247" t="s">
        <v>92</v>
      </c>
      <c r="G300" s="245"/>
      <c r="H300" s="248">
        <v>25.469999999999999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138</v>
      </c>
      <c r="AU300" s="254" t="s">
        <v>85</v>
      </c>
      <c r="AV300" s="14" t="s">
        <v>85</v>
      </c>
      <c r="AW300" s="14" t="s">
        <v>32</v>
      </c>
      <c r="AX300" s="14" t="s">
        <v>75</v>
      </c>
      <c r="AY300" s="254" t="s">
        <v>125</v>
      </c>
    </row>
    <row r="301" s="14" customFormat="1">
      <c r="A301" s="14"/>
      <c r="B301" s="244"/>
      <c r="C301" s="245"/>
      <c r="D301" s="229" t="s">
        <v>138</v>
      </c>
      <c r="E301" s="246" t="s">
        <v>1</v>
      </c>
      <c r="F301" s="247" t="s">
        <v>86</v>
      </c>
      <c r="G301" s="245"/>
      <c r="H301" s="248">
        <v>15.4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138</v>
      </c>
      <c r="AU301" s="254" t="s">
        <v>85</v>
      </c>
      <c r="AV301" s="14" t="s">
        <v>85</v>
      </c>
      <c r="AW301" s="14" t="s">
        <v>32</v>
      </c>
      <c r="AX301" s="14" t="s">
        <v>75</v>
      </c>
      <c r="AY301" s="254" t="s">
        <v>125</v>
      </c>
    </row>
    <row r="302" s="15" customFormat="1">
      <c r="A302" s="15"/>
      <c r="B302" s="255"/>
      <c r="C302" s="256"/>
      <c r="D302" s="229" t="s">
        <v>138</v>
      </c>
      <c r="E302" s="257" t="s">
        <v>1</v>
      </c>
      <c r="F302" s="258" t="s">
        <v>143</v>
      </c>
      <c r="G302" s="256"/>
      <c r="H302" s="259">
        <v>40.869999999999997</v>
      </c>
      <c r="I302" s="260"/>
      <c r="J302" s="256"/>
      <c r="K302" s="256"/>
      <c r="L302" s="261"/>
      <c r="M302" s="262"/>
      <c r="N302" s="263"/>
      <c r="O302" s="263"/>
      <c r="P302" s="263"/>
      <c r="Q302" s="263"/>
      <c r="R302" s="263"/>
      <c r="S302" s="263"/>
      <c r="T302" s="264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5" t="s">
        <v>138</v>
      </c>
      <c r="AU302" s="265" t="s">
        <v>85</v>
      </c>
      <c r="AV302" s="15" t="s">
        <v>134</v>
      </c>
      <c r="AW302" s="15" t="s">
        <v>32</v>
      </c>
      <c r="AX302" s="15" t="s">
        <v>83</v>
      </c>
      <c r="AY302" s="265" t="s">
        <v>125</v>
      </c>
    </row>
    <row r="303" s="2" customFormat="1" ht="33" customHeight="1">
      <c r="A303" s="39"/>
      <c r="B303" s="40"/>
      <c r="C303" s="216" t="s">
        <v>350</v>
      </c>
      <c r="D303" s="216" t="s">
        <v>130</v>
      </c>
      <c r="E303" s="217" t="s">
        <v>351</v>
      </c>
      <c r="F303" s="218" t="s">
        <v>352</v>
      </c>
      <c r="G303" s="219" t="s">
        <v>133</v>
      </c>
      <c r="H303" s="220">
        <v>264.83999999999997</v>
      </c>
      <c r="I303" s="221"/>
      <c r="J303" s="222">
        <f>ROUND(I303*H303,2)</f>
        <v>0</v>
      </c>
      <c r="K303" s="218" t="s">
        <v>157</v>
      </c>
      <c r="L303" s="45"/>
      <c r="M303" s="223" t="s">
        <v>1</v>
      </c>
      <c r="N303" s="224" t="s">
        <v>40</v>
      </c>
      <c r="O303" s="92"/>
      <c r="P303" s="225">
        <f>O303*H303</f>
        <v>0</v>
      </c>
      <c r="Q303" s="225">
        <v>0</v>
      </c>
      <c r="R303" s="225">
        <f>Q303*H303</f>
        <v>0</v>
      </c>
      <c r="S303" s="225">
        <v>0.071999999999999995</v>
      </c>
      <c r="T303" s="226">
        <f>S303*H303</f>
        <v>19.068479999999997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7" t="s">
        <v>186</v>
      </c>
      <c r="AT303" s="227" t="s">
        <v>130</v>
      </c>
      <c r="AU303" s="227" t="s">
        <v>85</v>
      </c>
      <c r="AY303" s="18" t="s">
        <v>125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8" t="s">
        <v>83</v>
      </c>
      <c r="BK303" s="228">
        <f>ROUND(I303*H303,2)</f>
        <v>0</v>
      </c>
      <c r="BL303" s="18" t="s">
        <v>186</v>
      </c>
      <c r="BM303" s="227" t="s">
        <v>353</v>
      </c>
    </row>
    <row r="304" s="2" customFormat="1">
      <c r="A304" s="39"/>
      <c r="B304" s="40"/>
      <c r="C304" s="41"/>
      <c r="D304" s="229" t="s">
        <v>136</v>
      </c>
      <c r="E304" s="41"/>
      <c r="F304" s="230" t="s">
        <v>354</v>
      </c>
      <c r="G304" s="41"/>
      <c r="H304" s="41"/>
      <c r="I304" s="231"/>
      <c r="J304" s="41"/>
      <c r="K304" s="41"/>
      <c r="L304" s="45"/>
      <c r="M304" s="232"/>
      <c r="N304" s="233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136</v>
      </c>
      <c r="AU304" s="18" t="s">
        <v>85</v>
      </c>
    </row>
    <row r="305" s="14" customFormat="1">
      <c r="A305" s="14"/>
      <c r="B305" s="244"/>
      <c r="C305" s="245"/>
      <c r="D305" s="229" t="s">
        <v>138</v>
      </c>
      <c r="E305" s="246" t="s">
        <v>1</v>
      </c>
      <c r="F305" s="247" t="s">
        <v>89</v>
      </c>
      <c r="G305" s="245"/>
      <c r="H305" s="248">
        <v>264.83999999999997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138</v>
      </c>
      <c r="AU305" s="254" t="s">
        <v>85</v>
      </c>
      <c r="AV305" s="14" t="s">
        <v>85</v>
      </c>
      <c r="AW305" s="14" t="s">
        <v>32</v>
      </c>
      <c r="AX305" s="14" t="s">
        <v>83</v>
      </c>
      <c r="AY305" s="254" t="s">
        <v>125</v>
      </c>
    </row>
    <row r="306" s="2" customFormat="1" ht="37.8" customHeight="1">
      <c r="A306" s="39"/>
      <c r="B306" s="40"/>
      <c r="C306" s="216" t="s">
        <v>202</v>
      </c>
      <c r="D306" s="216" t="s">
        <v>130</v>
      </c>
      <c r="E306" s="217" t="s">
        <v>355</v>
      </c>
      <c r="F306" s="218" t="s">
        <v>356</v>
      </c>
      <c r="G306" s="219" t="s">
        <v>133</v>
      </c>
      <c r="H306" s="220">
        <v>330.18000000000001</v>
      </c>
      <c r="I306" s="221"/>
      <c r="J306" s="222">
        <f>ROUND(I306*H306,2)</f>
        <v>0</v>
      </c>
      <c r="K306" s="218" t="s">
        <v>157</v>
      </c>
      <c r="L306" s="45"/>
      <c r="M306" s="223" t="s">
        <v>1</v>
      </c>
      <c r="N306" s="224" t="s">
        <v>40</v>
      </c>
      <c r="O306" s="92"/>
      <c r="P306" s="225">
        <f>O306*H306</f>
        <v>0</v>
      </c>
      <c r="Q306" s="225">
        <v>0.00024000000000000001</v>
      </c>
      <c r="R306" s="225">
        <f>Q306*H306</f>
        <v>0.0792432</v>
      </c>
      <c r="S306" s="225">
        <v>0</v>
      </c>
      <c r="T306" s="226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7" t="s">
        <v>186</v>
      </c>
      <c r="AT306" s="227" t="s">
        <v>130</v>
      </c>
      <c r="AU306" s="227" t="s">
        <v>85</v>
      </c>
      <c r="AY306" s="18" t="s">
        <v>125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8" t="s">
        <v>83</v>
      </c>
      <c r="BK306" s="228">
        <f>ROUND(I306*H306,2)</f>
        <v>0</v>
      </c>
      <c r="BL306" s="18" t="s">
        <v>186</v>
      </c>
      <c r="BM306" s="227" t="s">
        <v>357</v>
      </c>
    </row>
    <row r="307" s="2" customFormat="1">
      <c r="A307" s="39"/>
      <c r="B307" s="40"/>
      <c r="C307" s="41"/>
      <c r="D307" s="229" t="s">
        <v>136</v>
      </c>
      <c r="E307" s="41"/>
      <c r="F307" s="230" t="s">
        <v>358</v>
      </c>
      <c r="G307" s="41"/>
      <c r="H307" s="41"/>
      <c r="I307" s="231"/>
      <c r="J307" s="41"/>
      <c r="K307" s="41"/>
      <c r="L307" s="45"/>
      <c r="M307" s="232"/>
      <c r="N307" s="233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136</v>
      </c>
      <c r="AU307" s="18" t="s">
        <v>85</v>
      </c>
    </row>
    <row r="308" s="13" customFormat="1">
      <c r="A308" s="13"/>
      <c r="B308" s="234"/>
      <c r="C308" s="235"/>
      <c r="D308" s="229" t="s">
        <v>138</v>
      </c>
      <c r="E308" s="236" t="s">
        <v>1</v>
      </c>
      <c r="F308" s="237" t="s">
        <v>189</v>
      </c>
      <c r="G308" s="235"/>
      <c r="H308" s="236" t="s">
        <v>1</v>
      </c>
      <c r="I308" s="238"/>
      <c r="J308" s="235"/>
      <c r="K308" s="235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138</v>
      </c>
      <c r="AU308" s="243" t="s">
        <v>85</v>
      </c>
      <c r="AV308" s="13" t="s">
        <v>83</v>
      </c>
      <c r="AW308" s="13" t="s">
        <v>32</v>
      </c>
      <c r="AX308" s="13" t="s">
        <v>75</v>
      </c>
      <c r="AY308" s="243" t="s">
        <v>125</v>
      </c>
    </row>
    <row r="309" s="14" customFormat="1">
      <c r="A309" s="14"/>
      <c r="B309" s="244"/>
      <c r="C309" s="245"/>
      <c r="D309" s="229" t="s">
        <v>138</v>
      </c>
      <c r="E309" s="246" t="s">
        <v>1</v>
      </c>
      <c r="F309" s="247" t="s">
        <v>359</v>
      </c>
      <c r="G309" s="245"/>
      <c r="H309" s="248">
        <v>264.76999999999998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138</v>
      </c>
      <c r="AU309" s="254" t="s">
        <v>85</v>
      </c>
      <c r="AV309" s="14" t="s">
        <v>85</v>
      </c>
      <c r="AW309" s="14" t="s">
        <v>32</v>
      </c>
      <c r="AX309" s="14" t="s">
        <v>75</v>
      </c>
      <c r="AY309" s="254" t="s">
        <v>125</v>
      </c>
    </row>
    <row r="310" s="13" customFormat="1">
      <c r="A310" s="13"/>
      <c r="B310" s="234"/>
      <c r="C310" s="235"/>
      <c r="D310" s="229" t="s">
        <v>138</v>
      </c>
      <c r="E310" s="236" t="s">
        <v>1</v>
      </c>
      <c r="F310" s="237" t="s">
        <v>191</v>
      </c>
      <c r="G310" s="235"/>
      <c r="H310" s="236" t="s">
        <v>1</v>
      </c>
      <c r="I310" s="238"/>
      <c r="J310" s="235"/>
      <c r="K310" s="235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138</v>
      </c>
      <c r="AU310" s="243" t="s">
        <v>85</v>
      </c>
      <c r="AV310" s="13" t="s">
        <v>83</v>
      </c>
      <c r="AW310" s="13" t="s">
        <v>32</v>
      </c>
      <c r="AX310" s="13" t="s">
        <v>75</v>
      </c>
      <c r="AY310" s="243" t="s">
        <v>125</v>
      </c>
    </row>
    <row r="311" s="14" customFormat="1">
      <c r="A311" s="14"/>
      <c r="B311" s="244"/>
      <c r="C311" s="245"/>
      <c r="D311" s="229" t="s">
        <v>138</v>
      </c>
      <c r="E311" s="246" t="s">
        <v>1</v>
      </c>
      <c r="F311" s="247" t="s">
        <v>94</v>
      </c>
      <c r="G311" s="245"/>
      <c r="H311" s="248">
        <v>25.469999999999999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138</v>
      </c>
      <c r="AU311" s="254" t="s">
        <v>85</v>
      </c>
      <c r="AV311" s="14" t="s">
        <v>85</v>
      </c>
      <c r="AW311" s="14" t="s">
        <v>32</v>
      </c>
      <c r="AX311" s="14" t="s">
        <v>75</v>
      </c>
      <c r="AY311" s="254" t="s">
        <v>125</v>
      </c>
    </row>
    <row r="312" s="13" customFormat="1">
      <c r="A312" s="13"/>
      <c r="B312" s="234"/>
      <c r="C312" s="235"/>
      <c r="D312" s="229" t="s">
        <v>138</v>
      </c>
      <c r="E312" s="236" t="s">
        <v>1</v>
      </c>
      <c r="F312" s="237" t="s">
        <v>193</v>
      </c>
      <c r="G312" s="235"/>
      <c r="H312" s="236" t="s">
        <v>1</v>
      </c>
      <c r="I312" s="238"/>
      <c r="J312" s="235"/>
      <c r="K312" s="235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138</v>
      </c>
      <c r="AU312" s="243" t="s">
        <v>85</v>
      </c>
      <c r="AV312" s="13" t="s">
        <v>83</v>
      </c>
      <c r="AW312" s="13" t="s">
        <v>32</v>
      </c>
      <c r="AX312" s="13" t="s">
        <v>75</v>
      </c>
      <c r="AY312" s="243" t="s">
        <v>125</v>
      </c>
    </row>
    <row r="313" s="14" customFormat="1">
      <c r="A313" s="14"/>
      <c r="B313" s="244"/>
      <c r="C313" s="245"/>
      <c r="D313" s="229" t="s">
        <v>138</v>
      </c>
      <c r="E313" s="246" t="s">
        <v>1</v>
      </c>
      <c r="F313" s="247" t="s">
        <v>360</v>
      </c>
      <c r="G313" s="245"/>
      <c r="H313" s="248">
        <v>8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138</v>
      </c>
      <c r="AU313" s="254" t="s">
        <v>85</v>
      </c>
      <c r="AV313" s="14" t="s">
        <v>85</v>
      </c>
      <c r="AW313" s="14" t="s">
        <v>32</v>
      </c>
      <c r="AX313" s="14" t="s">
        <v>75</v>
      </c>
      <c r="AY313" s="254" t="s">
        <v>125</v>
      </c>
    </row>
    <row r="314" s="13" customFormat="1">
      <c r="A314" s="13"/>
      <c r="B314" s="234"/>
      <c r="C314" s="235"/>
      <c r="D314" s="229" t="s">
        <v>138</v>
      </c>
      <c r="E314" s="236" t="s">
        <v>1</v>
      </c>
      <c r="F314" s="237" t="s">
        <v>195</v>
      </c>
      <c r="G314" s="235"/>
      <c r="H314" s="236" t="s">
        <v>1</v>
      </c>
      <c r="I314" s="238"/>
      <c r="J314" s="235"/>
      <c r="K314" s="235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138</v>
      </c>
      <c r="AU314" s="243" t="s">
        <v>85</v>
      </c>
      <c r="AV314" s="13" t="s">
        <v>83</v>
      </c>
      <c r="AW314" s="13" t="s">
        <v>32</v>
      </c>
      <c r="AX314" s="13" t="s">
        <v>75</v>
      </c>
      <c r="AY314" s="243" t="s">
        <v>125</v>
      </c>
    </row>
    <row r="315" s="14" customFormat="1">
      <c r="A315" s="14"/>
      <c r="B315" s="244"/>
      <c r="C315" s="245"/>
      <c r="D315" s="229" t="s">
        <v>138</v>
      </c>
      <c r="E315" s="246" t="s">
        <v>1</v>
      </c>
      <c r="F315" s="247" t="s">
        <v>361</v>
      </c>
      <c r="G315" s="245"/>
      <c r="H315" s="248">
        <v>16.059999999999999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138</v>
      </c>
      <c r="AU315" s="254" t="s">
        <v>85</v>
      </c>
      <c r="AV315" s="14" t="s">
        <v>85</v>
      </c>
      <c r="AW315" s="14" t="s">
        <v>32</v>
      </c>
      <c r="AX315" s="14" t="s">
        <v>75</v>
      </c>
      <c r="AY315" s="254" t="s">
        <v>125</v>
      </c>
    </row>
    <row r="316" s="13" customFormat="1">
      <c r="A316" s="13"/>
      <c r="B316" s="234"/>
      <c r="C316" s="235"/>
      <c r="D316" s="229" t="s">
        <v>138</v>
      </c>
      <c r="E316" s="236" t="s">
        <v>1</v>
      </c>
      <c r="F316" s="237" t="s">
        <v>197</v>
      </c>
      <c r="G316" s="235"/>
      <c r="H316" s="236" t="s">
        <v>1</v>
      </c>
      <c r="I316" s="238"/>
      <c r="J316" s="235"/>
      <c r="K316" s="235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138</v>
      </c>
      <c r="AU316" s="243" t="s">
        <v>85</v>
      </c>
      <c r="AV316" s="13" t="s">
        <v>83</v>
      </c>
      <c r="AW316" s="13" t="s">
        <v>32</v>
      </c>
      <c r="AX316" s="13" t="s">
        <v>75</v>
      </c>
      <c r="AY316" s="243" t="s">
        <v>125</v>
      </c>
    </row>
    <row r="317" s="14" customFormat="1">
      <c r="A317" s="14"/>
      <c r="B317" s="244"/>
      <c r="C317" s="245"/>
      <c r="D317" s="229" t="s">
        <v>138</v>
      </c>
      <c r="E317" s="246" t="s">
        <v>1</v>
      </c>
      <c r="F317" s="247" t="s">
        <v>362</v>
      </c>
      <c r="G317" s="245"/>
      <c r="H317" s="248">
        <v>15.880000000000001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138</v>
      </c>
      <c r="AU317" s="254" t="s">
        <v>85</v>
      </c>
      <c r="AV317" s="14" t="s">
        <v>85</v>
      </c>
      <c r="AW317" s="14" t="s">
        <v>32</v>
      </c>
      <c r="AX317" s="14" t="s">
        <v>75</v>
      </c>
      <c r="AY317" s="254" t="s">
        <v>125</v>
      </c>
    </row>
    <row r="318" s="15" customFormat="1">
      <c r="A318" s="15"/>
      <c r="B318" s="255"/>
      <c r="C318" s="256"/>
      <c r="D318" s="229" t="s">
        <v>138</v>
      </c>
      <c r="E318" s="257" t="s">
        <v>1</v>
      </c>
      <c r="F318" s="258" t="s">
        <v>143</v>
      </c>
      <c r="G318" s="256"/>
      <c r="H318" s="259">
        <v>330.18000000000001</v>
      </c>
      <c r="I318" s="260"/>
      <c r="J318" s="256"/>
      <c r="K318" s="256"/>
      <c r="L318" s="261"/>
      <c r="M318" s="262"/>
      <c r="N318" s="263"/>
      <c r="O318" s="263"/>
      <c r="P318" s="263"/>
      <c r="Q318" s="263"/>
      <c r="R318" s="263"/>
      <c r="S318" s="263"/>
      <c r="T318" s="264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5" t="s">
        <v>138</v>
      </c>
      <c r="AU318" s="265" t="s">
        <v>85</v>
      </c>
      <c r="AV318" s="15" t="s">
        <v>134</v>
      </c>
      <c r="AW318" s="15" t="s">
        <v>32</v>
      </c>
      <c r="AX318" s="15" t="s">
        <v>83</v>
      </c>
      <c r="AY318" s="265" t="s">
        <v>125</v>
      </c>
    </row>
    <row r="319" s="2" customFormat="1" ht="24.15" customHeight="1">
      <c r="A319" s="39"/>
      <c r="B319" s="40"/>
      <c r="C319" s="267" t="s">
        <v>363</v>
      </c>
      <c r="D319" s="267" t="s">
        <v>199</v>
      </c>
      <c r="E319" s="268" t="s">
        <v>364</v>
      </c>
      <c r="F319" s="269" t="s">
        <v>365</v>
      </c>
      <c r="G319" s="270" t="s">
        <v>133</v>
      </c>
      <c r="H319" s="271">
        <v>693.37800000000004</v>
      </c>
      <c r="I319" s="272"/>
      <c r="J319" s="273">
        <f>ROUND(I319*H319,2)</f>
        <v>0</v>
      </c>
      <c r="K319" s="269" t="s">
        <v>157</v>
      </c>
      <c r="L319" s="274"/>
      <c r="M319" s="275" t="s">
        <v>1</v>
      </c>
      <c r="N319" s="276" t="s">
        <v>40</v>
      </c>
      <c r="O319" s="92"/>
      <c r="P319" s="225">
        <f>O319*H319</f>
        <v>0</v>
      </c>
      <c r="Q319" s="225">
        <v>0.0041999999999999997</v>
      </c>
      <c r="R319" s="225">
        <f>Q319*H319</f>
        <v>2.9121876000000002</v>
      </c>
      <c r="S319" s="225">
        <v>0</v>
      </c>
      <c r="T319" s="226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7" t="s">
        <v>202</v>
      </c>
      <c r="AT319" s="227" t="s">
        <v>199</v>
      </c>
      <c r="AU319" s="227" t="s">
        <v>85</v>
      </c>
      <c r="AY319" s="18" t="s">
        <v>125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18" t="s">
        <v>83</v>
      </c>
      <c r="BK319" s="228">
        <f>ROUND(I319*H319,2)</f>
        <v>0</v>
      </c>
      <c r="BL319" s="18" t="s">
        <v>186</v>
      </c>
      <c r="BM319" s="227" t="s">
        <v>366</v>
      </c>
    </row>
    <row r="320" s="2" customFormat="1">
      <c r="A320" s="39"/>
      <c r="B320" s="40"/>
      <c r="C320" s="41"/>
      <c r="D320" s="229" t="s">
        <v>136</v>
      </c>
      <c r="E320" s="41"/>
      <c r="F320" s="230" t="s">
        <v>365</v>
      </c>
      <c r="G320" s="41"/>
      <c r="H320" s="41"/>
      <c r="I320" s="231"/>
      <c r="J320" s="41"/>
      <c r="K320" s="41"/>
      <c r="L320" s="45"/>
      <c r="M320" s="232"/>
      <c r="N320" s="233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136</v>
      </c>
      <c r="AU320" s="18" t="s">
        <v>85</v>
      </c>
    </row>
    <row r="321" s="14" customFormat="1">
      <c r="A321" s="14"/>
      <c r="B321" s="244"/>
      <c r="C321" s="245"/>
      <c r="D321" s="229" t="s">
        <v>138</v>
      </c>
      <c r="E321" s="245"/>
      <c r="F321" s="247" t="s">
        <v>367</v>
      </c>
      <c r="G321" s="245"/>
      <c r="H321" s="248">
        <v>693.37800000000004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138</v>
      </c>
      <c r="AU321" s="254" t="s">
        <v>85</v>
      </c>
      <c r="AV321" s="14" t="s">
        <v>85</v>
      </c>
      <c r="AW321" s="14" t="s">
        <v>4</v>
      </c>
      <c r="AX321" s="14" t="s">
        <v>83</v>
      </c>
      <c r="AY321" s="254" t="s">
        <v>125</v>
      </c>
    </row>
    <row r="322" s="2" customFormat="1" ht="24.15" customHeight="1">
      <c r="A322" s="39"/>
      <c r="B322" s="40"/>
      <c r="C322" s="216" t="s">
        <v>368</v>
      </c>
      <c r="D322" s="216" t="s">
        <v>130</v>
      </c>
      <c r="E322" s="217" t="s">
        <v>369</v>
      </c>
      <c r="F322" s="218" t="s">
        <v>370</v>
      </c>
      <c r="G322" s="219" t="s">
        <v>133</v>
      </c>
      <c r="H322" s="220">
        <v>330.18000000000001</v>
      </c>
      <c r="I322" s="221"/>
      <c r="J322" s="222">
        <f>ROUND(I322*H322,2)</f>
        <v>0</v>
      </c>
      <c r="K322" s="218" t="s">
        <v>157</v>
      </c>
      <c r="L322" s="45"/>
      <c r="M322" s="223" t="s">
        <v>1</v>
      </c>
      <c r="N322" s="224" t="s">
        <v>40</v>
      </c>
      <c r="O322" s="92"/>
      <c r="P322" s="225">
        <f>O322*H322</f>
        <v>0</v>
      </c>
      <c r="Q322" s="225">
        <v>0.0020400000000000001</v>
      </c>
      <c r="R322" s="225">
        <f>Q322*H322</f>
        <v>0.67356720000000003</v>
      </c>
      <c r="S322" s="225">
        <v>0</v>
      </c>
      <c r="T322" s="226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7" t="s">
        <v>186</v>
      </c>
      <c r="AT322" s="227" t="s">
        <v>130</v>
      </c>
      <c r="AU322" s="227" t="s">
        <v>85</v>
      </c>
      <c r="AY322" s="18" t="s">
        <v>125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8" t="s">
        <v>83</v>
      </c>
      <c r="BK322" s="228">
        <f>ROUND(I322*H322,2)</f>
        <v>0</v>
      </c>
      <c r="BL322" s="18" t="s">
        <v>186</v>
      </c>
      <c r="BM322" s="227" t="s">
        <v>371</v>
      </c>
    </row>
    <row r="323" s="2" customFormat="1">
      <c r="A323" s="39"/>
      <c r="B323" s="40"/>
      <c r="C323" s="41"/>
      <c r="D323" s="229" t="s">
        <v>136</v>
      </c>
      <c r="E323" s="41"/>
      <c r="F323" s="230" t="s">
        <v>372</v>
      </c>
      <c r="G323" s="41"/>
      <c r="H323" s="41"/>
      <c r="I323" s="231"/>
      <c r="J323" s="41"/>
      <c r="K323" s="41"/>
      <c r="L323" s="45"/>
      <c r="M323" s="232"/>
      <c r="N323" s="233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136</v>
      </c>
      <c r="AU323" s="18" t="s">
        <v>85</v>
      </c>
    </row>
    <row r="324" s="13" customFormat="1">
      <c r="A324" s="13"/>
      <c r="B324" s="234"/>
      <c r="C324" s="235"/>
      <c r="D324" s="229" t="s">
        <v>138</v>
      </c>
      <c r="E324" s="236" t="s">
        <v>1</v>
      </c>
      <c r="F324" s="237" t="s">
        <v>189</v>
      </c>
      <c r="G324" s="235"/>
      <c r="H324" s="236" t="s">
        <v>1</v>
      </c>
      <c r="I324" s="238"/>
      <c r="J324" s="235"/>
      <c r="K324" s="235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138</v>
      </c>
      <c r="AU324" s="243" t="s">
        <v>85</v>
      </c>
      <c r="AV324" s="13" t="s">
        <v>83</v>
      </c>
      <c r="AW324" s="13" t="s">
        <v>32</v>
      </c>
      <c r="AX324" s="13" t="s">
        <v>75</v>
      </c>
      <c r="AY324" s="243" t="s">
        <v>125</v>
      </c>
    </row>
    <row r="325" s="14" customFormat="1">
      <c r="A325" s="14"/>
      <c r="B325" s="244"/>
      <c r="C325" s="245"/>
      <c r="D325" s="229" t="s">
        <v>138</v>
      </c>
      <c r="E325" s="246" t="s">
        <v>1</v>
      </c>
      <c r="F325" s="247" t="s">
        <v>359</v>
      </c>
      <c r="G325" s="245"/>
      <c r="H325" s="248">
        <v>264.76999999999998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138</v>
      </c>
      <c r="AU325" s="254" t="s">
        <v>85</v>
      </c>
      <c r="AV325" s="14" t="s">
        <v>85</v>
      </c>
      <c r="AW325" s="14" t="s">
        <v>32</v>
      </c>
      <c r="AX325" s="14" t="s">
        <v>75</v>
      </c>
      <c r="AY325" s="254" t="s">
        <v>125</v>
      </c>
    </row>
    <row r="326" s="13" customFormat="1">
      <c r="A326" s="13"/>
      <c r="B326" s="234"/>
      <c r="C326" s="235"/>
      <c r="D326" s="229" t="s">
        <v>138</v>
      </c>
      <c r="E326" s="236" t="s">
        <v>1</v>
      </c>
      <c r="F326" s="237" t="s">
        <v>191</v>
      </c>
      <c r="G326" s="235"/>
      <c r="H326" s="236" t="s">
        <v>1</v>
      </c>
      <c r="I326" s="238"/>
      <c r="J326" s="235"/>
      <c r="K326" s="235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138</v>
      </c>
      <c r="AU326" s="243" t="s">
        <v>85</v>
      </c>
      <c r="AV326" s="13" t="s">
        <v>83</v>
      </c>
      <c r="AW326" s="13" t="s">
        <v>32</v>
      </c>
      <c r="AX326" s="13" t="s">
        <v>75</v>
      </c>
      <c r="AY326" s="243" t="s">
        <v>125</v>
      </c>
    </row>
    <row r="327" s="14" customFormat="1">
      <c r="A327" s="14"/>
      <c r="B327" s="244"/>
      <c r="C327" s="245"/>
      <c r="D327" s="229" t="s">
        <v>138</v>
      </c>
      <c r="E327" s="246" t="s">
        <v>1</v>
      </c>
      <c r="F327" s="247" t="s">
        <v>94</v>
      </c>
      <c r="G327" s="245"/>
      <c r="H327" s="248">
        <v>25.469999999999999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138</v>
      </c>
      <c r="AU327" s="254" t="s">
        <v>85</v>
      </c>
      <c r="AV327" s="14" t="s">
        <v>85</v>
      </c>
      <c r="AW327" s="14" t="s">
        <v>32</v>
      </c>
      <c r="AX327" s="14" t="s">
        <v>75</v>
      </c>
      <c r="AY327" s="254" t="s">
        <v>125</v>
      </c>
    </row>
    <row r="328" s="13" customFormat="1">
      <c r="A328" s="13"/>
      <c r="B328" s="234"/>
      <c r="C328" s="235"/>
      <c r="D328" s="229" t="s">
        <v>138</v>
      </c>
      <c r="E328" s="236" t="s">
        <v>1</v>
      </c>
      <c r="F328" s="237" t="s">
        <v>193</v>
      </c>
      <c r="G328" s="235"/>
      <c r="H328" s="236" t="s">
        <v>1</v>
      </c>
      <c r="I328" s="238"/>
      <c r="J328" s="235"/>
      <c r="K328" s="235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138</v>
      </c>
      <c r="AU328" s="243" t="s">
        <v>85</v>
      </c>
      <c r="AV328" s="13" t="s">
        <v>83</v>
      </c>
      <c r="AW328" s="13" t="s">
        <v>32</v>
      </c>
      <c r="AX328" s="13" t="s">
        <v>75</v>
      </c>
      <c r="AY328" s="243" t="s">
        <v>125</v>
      </c>
    </row>
    <row r="329" s="14" customFormat="1">
      <c r="A329" s="14"/>
      <c r="B329" s="244"/>
      <c r="C329" s="245"/>
      <c r="D329" s="229" t="s">
        <v>138</v>
      </c>
      <c r="E329" s="246" t="s">
        <v>1</v>
      </c>
      <c r="F329" s="247" t="s">
        <v>360</v>
      </c>
      <c r="G329" s="245"/>
      <c r="H329" s="248">
        <v>8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138</v>
      </c>
      <c r="AU329" s="254" t="s">
        <v>85</v>
      </c>
      <c r="AV329" s="14" t="s">
        <v>85</v>
      </c>
      <c r="AW329" s="14" t="s">
        <v>32</v>
      </c>
      <c r="AX329" s="14" t="s">
        <v>75</v>
      </c>
      <c r="AY329" s="254" t="s">
        <v>125</v>
      </c>
    </row>
    <row r="330" s="13" customFormat="1">
      <c r="A330" s="13"/>
      <c r="B330" s="234"/>
      <c r="C330" s="235"/>
      <c r="D330" s="229" t="s">
        <v>138</v>
      </c>
      <c r="E330" s="236" t="s">
        <v>1</v>
      </c>
      <c r="F330" s="237" t="s">
        <v>195</v>
      </c>
      <c r="G330" s="235"/>
      <c r="H330" s="236" t="s">
        <v>1</v>
      </c>
      <c r="I330" s="238"/>
      <c r="J330" s="235"/>
      <c r="K330" s="235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138</v>
      </c>
      <c r="AU330" s="243" t="s">
        <v>85</v>
      </c>
      <c r="AV330" s="13" t="s">
        <v>83</v>
      </c>
      <c r="AW330" s="13" t="s">
        <v>32</v>
      </c>
      <c r="AX330" s="13" t="s">
        <v>75</v>
      </c>
      <c r="AY330" s="243" t="s">
        <v>125</v>
      </c>
    </row>
    <row r="331" s="14" customFormat="1">
      <c r="A331" s="14"/>
      <c r="B331" s="244"/>
      <c r="C331" s="245"/>
      <c r="D331" s="229" t="s">
        <v>138</v>
      </c>
      <c r="E331" s="246" t="s">
        <v>1</v>
      </c>
      <c r="F331" s="247" t="s">
        <v>361</v>
      </c>
      <c r="G331" s="245"/>
      <c r="H331" s="248">
        <v>16.059999999999999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138</v>
      </c>
      <c r="AU331" s="254" t="s">
        <v>85</v>
      </c>
      <c r="AV331" s="14" t="s">
        <v>85</v>
      </c>
      <c r="AW331" s="14" t="s">
        <v>32</v>
      </c>
      <c r="AX331" s="14" t="s">
        <v>75</v>
      </c>
      <c r="AY331" s="254" t="s">
        <v>125</v>
      </c>
    </row>
    <row r="332" s="13" customFormat="1">
      <c r="A332" s="13"/>
      <c r="B332" s="234"/>
      <c r="C332" s="235"/>
      <c r="D332" s="229" t="s">
        <v>138</v>
      </c>
      <c r="E332" s="236" t="s">
        <v>1</v>
      </c>
      <c r="F332" s="237" t="s">
        <v>197</v>
      </c>
      <c r="G332" s="235"/>
      <c r="H332" s="236" t="s">
        <v>1</v>
      </c>
      <c r="I332" s="238"/>
      <c r="J332" s="235"/>
      <c r="K332" s="235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138</v>
      </c>
      <c r="AU332" s="243" t="s">
        <v>85</v>
      </c>
      <c r="AV332" s="13" t="s">
        <v>83</v>
      </c>
      <c r="AW332" s="13" t="s">
        <v>32</v>
      </c>
      <c r="AX332" s="13" t="s">
        <v>75</v>
      </c>
      <c r="AY332" s="243" t="s">
        <v>125</v>
      </c>
    </row>
    <row r="333" s="14" customFormat="1">
      <c r="A333" s="14"/>
      <c r="B333" s="244"/>
      <c r="C333" s="245"/>
      <c r="D333" s="229" t="s">
        <v>138</v>
      </c>
      <c r="E333" s="246" t="s">
        <v>1</v>
      </c>
      <c r="F333" s="247" t="s">
        <v>362</v>
      </c>
      <c r="G333" s="245"/>
      <c r="H333" s="248">
        <v>15.880000000000001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138</v>
      </c>
      <c r="AU333" s="254" t="s">
        <v>85</v>
      </c>
      <c r="AV333" s="14" t="s">
        <v>85</v>
      </c>
      <c r="AW333" s="14" t="s">
        <v>32</v>
      </c>
      <c r="AX333" s="14" t="s">
        <v>75</v>
      </c>
      <c r="AY333" s="254" t="s">
        <v>125</v>
      </c>
    </row>
    <row r="334" s="15" customFormat="1">
      <c r="A334" s="15"/>
      <c r="B334" s="255"/>
      <c r="C334" s="256"/>
      <c r="D334" s="229" t="s">
        <v>138</v>
      </c>
      <c r="E334" s="257" t="s">
        <v>1</v>
      </c>
      <c r="F334" s="258" t="s">
        <v>143</v>
      </c>
      <c r="G334" s="256"/>
      <c r="H334" s="259">
        <v>330.18000000000001</v>
      </c>
      <c r="I334" s="260"/>
      <c r="J334" s="256"/>
      <c r="K334" s="256"/>
      <c r="L334" s="261"/>
      <c r="M334" s="262"/>
      <c r="N334" s="263"/>
      <c r="O334" s="263"/>
      <c r="P334" s="263"/>
      <c r="Q334" s="263"/>
      <c r="R334" s="263"/>
      <c r="S334" s="263"/>
      <c r="T334" s="264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5" t="s">
        <v>138</v>
      </c>
      <c r="AU334" s="265" t="s">
        <v>85</v>
      </c>
      <c r="AV334" s="15" t="s">
        <v>134</v>
      </c>
      <c r="AW334" s="15" t="s">
        <v>32</v>
      </c>
      <c r="AX334" s="15" t="s">
        <v>83</v>
      </c>
      <c r="AY334" s="265" t="s">
        <v>125</v>
      </c>
    </row>
    <row r="335" s="2" customFormat="1" ht="16.5" customHeight="1">
      <c r="A335" s="39"/>
      <c r="B335" s="40"/>
      <c r="C335" s="267" t="s">
        <v>373</v>
      </c>
      <c r="D335" s="267" t="s">
        <v>199</v>
      </c>
      <c r="E335" s="268" t="s">
        <v>374</v>
      </c>
      <c r="F335" s="269" t="s">
        <v>375</v>
      </c>
      <c r="G335" s="270" t="s">
        <v>376</v>
      </c>
      <c r="H335" s="271">
        <v>39.622</v>
      </c>
      <c r="I335" s="272"/>
      <c r="J335" s="273">
        <f>ROUND(I335*H335,2)</f>
        <v>0</v>
      </c>
      <c r="K335" s="269" t="s">
        <v>157</v>
      </c>
      <c r="L335" s="274"/>
      <c r="M335" s="275" t="s">
        <v>1</v>
      </c>
      <c r="N335" s="276" t="s">
        <v>40</v>
      </c>
      <c r="O335" s="92"/>
      <c r="P335" s="225">
        <f>O335*H335</f>
        <v>0</v>
      </c>
      <c r="Q335" s="225">
        <v>0.025000000000000001</v>
      </c>
      <c r="R335" s="225">
        <f>Q335*H335</f>
        <v>0.99055000000000004</v>
      </c>
      <c r="S335" s="225">
        <v>0</v>
      </c>
      <c r="T335" s="226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7" t="s">
        <v>202</v>
      </c>
      <c r="AT335" s="227" t="s">
        <v>199</v>
      </c>
      <c r="AU335" s="227" t="s">
        <v>85</v>
      </c>
      <c r="AY335" s="18" t="s">
        <v>125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8" t="s">
        <v>83</v>
      </c>
      <c r="BK335" s="228">
        <f>ROUND(I335*H335,2)</f>
        <v>0</v>
      </c>
      <c r="BL335" s="18" t="s">
        <v>186</v>
      </c>
      <c r="BM335" s="227" t="s">
        <v>377</v>
      </c>
    </row>
    <row r="336" s="2" customFormat="1">
      <c r="A336" s="39"/>
      <c r="B336" s="40"/>
      <c r="C336" s="41"/>
      <c r="D336" s="229" t="s">
        <v>136</v>
      </c>
      <c r="E336" s="41"/>
      <c r="F336" s="230" t="s">
        <v>375</v>
      </c>
      <c r="G336" s="41"/>
      <c r="H336" s="41"/>
      <c r="I336" s="231"/>
      <c r="J336" s="41"/>
      <c r="K336" s="41"/>
      <c r="L336" s="45"/>
      <c r="M336" s="232"/>
      <c r="N336" s="233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136</v>
      </c>
      <c r="AU336" s="18" t="s">
        <v>85</v>
      </c>
    </row>
    <row r="337" s="13" customFormat="1">
      <c r="A337" s="13"/>
      <c r="B337" s="234"/>
      <c r="C337" s="235"/>
      <c r="D337" s="229" t="s">
        <v>138</v>
      </c>
      <c r="E337" s="236" t="s">
        <v>1</v>
      </c>
      <c r="F337" s="237" t="s">
        <v>189</v>
      </c>
      <c r="G337" s="235"/>
      <c r="H337" s="236" t="s">
        <v>1</v>
      </c>
      <c r="I337" s="238"/>
      <c r="J337" s="235"/>
      <c r="K337" s="235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138</v>
      </c>
      <c r="AU337" s="243" t="s">
        <v>85</v>
      </c>
      <c r="AV337" s="13" t="s">
        <v>83</v>
      </c>
      <c r="AW337" s="13" t="s">
        <v>32</v>
      </c>
      <c r="AX337" s="13" t="s">
        <v>75</v>
      </c>
      <c r="AY337" s="243" t="s">
        <v>125</v>
      </c>
    </row>
    <row r="338" s="14" customFormat="1">
      <c r="A338" s="14"/>
      <c r="B338" s="244"/>
      <c r="C338" s="245"/>
      <c r="D338" s="229" t="s">
        <v>138</v>
      </c>
      <c r="E338" s="246" t="s">
        <v>1</v>
      </c>
      <c r="F338" s="247" t="s">
        <v>359</v>
      </c>
      <c r="G338" s="245"/>
      <c r="H338" s="248">
        <v>264.76999999999998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138</v>
      </c>
      <c r="AU338" s="254" t="s">
        <v>85</v>
      </c>
      <c r="AV338" s="14" t="s">
        <v>85</v>
      </c>
      <c r="AW338" s="14" t="s">
        <v>32</v>
      </c>
      <c r="AX338" s="14" t="s">
        <v>75</v>
      </c>
      <c r="AY338" s="254" t="s">
        <v>125</v>
      </c>
    </row>
    <row r="339" s="13" customFormat="1">
      <c r="A339" s="13"/>
      <c r="B339" s="234"/>
      <c r="C339" s="235"/>
      <c r="D339" s="229" t="s">
        <v>138</v>
      </c>
      <c r="E339" s="236" t="s">
        <v>1</v>
      </c>
      <c r="F339" s="237" t="s">
        <v>191</v>
      </c>
      <c r="G339" s="235"/>
      <c r="H339" s="236" t="s">
        <v>1</v>
      </c>
      <c r="I339" s="238"/>
      <c r="J339" s="235"/>
      <c r="K339" s="235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138</v>
      </c>
      <c r="AU339" s="243" t="s">
        <v>85</v>
      </c>
      <c r="AV339" s="13" t="s">
        <v>83</v>
      </c>
      <c r="AW339" s="13" t="s">
        <v>32</v>
      </c>
      <c r="AX339" s="13" t="s">
        <v>75</v>
      </c>
      <c r="AY339" s="243" t="s">
        <v>125</v>
      </c>
    </row>
    <row r="340" s="14" customFormat="1">
      <c r="A340" s="14"/>
      <c r="B340" s="244"/>
      <c r="C340" s="245"/>
      <c r="D340" s="229" t="s">
        <v>138</v>
      </c>
      <c r="E340" s="246" t="s">
        <v>1</v>
      </c>
      <c r="F340" s="247" t="s">
        <v>94</v>
      </c>
      <c r="G340" s="245"/>
      <c r="H340" s="248">
        <v>25.469999999999999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4" t="s">
        <v>138</v>
      </c>
      <c r="AU340" s="254" t="s">
        <v>85</v>
      </c>
      <c r="AV340" s="14" t="s">
        <v>85</v>
      </c>
      <c r="AW340" s="14" t="s">
        <v>32</v>
      </c>
      <c r="AX340" s="14" t="s">
        <v>75</v>
      </c>
      <c r="AY340" s="254" t="s">
        <v>125</v>
      </c>
    </row>
    <row r="341" s="13" customFormat="1">
      <c r="A341" s="13"/>
      <c r="B341" s="234"/>
      <c r="C341" s="235"/>
      <c r="D341" s="229" t="s">
        <v>138</v>
      </c>
      <c r="E341" s="236" t="s">
        <v>1</v>
      </c>
      <c r="F341" s="237" t="s">
        <v>193</v>
      </c>
      <c r="G341" s="235"/>
      <c r="H341" s="236" t="s">
        <v>1</v>
      </c>
      <c r="I341" s="238"/>
      <c r="J341" s="235"/>
      <c r="K341" s="235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138</v>
      </c>
      <c r="AU341" s="243" t="s">
        <v>85</v>
      </c>
      <c r="AV341" s="13" t="s">
        <v>83</v>
      </c>
      <c r="AW341" s="13" t="s">
        <v>32</v>
      </c>
      <c r="AX341" s="13" t="s">
        <v>75</v>
      </c>
      <c r="AY341" s="243" t="s">
        <v>125</v>
      </c>
    </row>
    <row r="342" s="14" customFormat="1">
      <c r="A342" s="14"/>
      <c r="B342" s="244"/>
      <c r="C342" s="245"/>
      <c r="D342" s="229" t="s">
        <v>138</v>
      </c>
      <c r="E342" s="246" t="s">
        <v>1</v>
      </c>
      <c r="F342" s="247" t="s">
        <v>360</v>
      </c>
      <c r="G342" s="245"/>
      <c r="H342" s="248">
        <v>8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138</v>
      </c>
      <c r="AU342" s="254" t="s">
        <v>85</v>
      </c>
      <c r="AV342" s="14" t="s">
        <v>85</v>
      </c>
      <c r="AW342" s="14" t="s">
        <v>32</v>
      </c>
      <c r="AX342" s="14" t="s">
        <v>75</v>
      </c>
      <c r="AY342" s="254" t="s">
        <v>125</v>
      </c>
    </row>
    <row r="343" s="13" customFormat="1">
      <c r="A343" s="13"/>
      <c r="B343" s="234"/>
      <c r="C343" s="235"/>
      <c r="D343" s="229" t="s">
        <v>138</v>
      </c>
      <c r="E343" s="236" t="s">
        <v>1</v>
      </c>
      <c r="F343" s="237" t="s">
        <v>195</v>
      </c>
      <c r="G343" s="235"/>
      <c r="H343" s="236" t="s">
        <v>1</v>
      </c>
      <c r="I343" s="238"/>
      <c r="J343" s="235"/>
      <c r="K343" s="235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138</v>
      </c>
      <c r="AU343" s="243" t="s">
        <v>85</v>
      </c>
      <c r="AV343" s="13" t="s">
        <v>83</v>
      </c>
      <c r="AW343" s="13" t="s">
        <v>32</v>
      </c>
      <c r="AX343" s="13" t="s">
        <v>75</v>
      </c>
      <c r="AY343" s="243" t="s">
        <v>125</v>
      </c>
    </row>
    <row r="344" s="14" customFormat="1">
      <c r="A344" s="14"/>
      <c r="B344" s="244"/>
      <c r="C344" s="245"/>
      <c r="D344" s="229" t="s">
        <v>138</v>
      </c>
      <c r="E344" s="246" t="s">
        <v>1</v>
      </c>
      <c r="F344" s="247" t="s">
        <v>361</v>
      </c>
      <c r="G344" s="245"/>
      <c r="H344" s="248">
        <v>16.059999999999999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4" t="s">
        <v>138</v>
      </c>
      <c r="AU344" s="254" t="s">
        <v>85</v>
      </c>
      <c r="AV344" s="14" t="s">
        <v>85</v>
      </c>
      <c r="AW344" s="14" t="s">
        <v>32</v>
      </c>
      <c r="AX344" s="14" t="s">
        <v>75</v>
      </c>
      <c r="AY344" s="254" t="s">
        <v>125</v>
      </c>
    </row>
    <row r="345" s="13" customFormat="1">
      <c r="A345" s="13"/>
      <c r="B345" s="234"/>
      <c r="C345" s="235"/>
      <c r="D345" s="229" t="s">
        <v>138</v>
      </c>
      <c r="E345" s="236" t="s">
        <v>1</v>
      </c>
      <c r="F345" s="237" t="s">
        <v>197</v>
      </c>
      <c r="G345" s="235"/>
      <c r="H345" s="236" t="s">
        <v>1</v>
      </c>
      <c r="I345" s="238"/>
      <c r="J345" s="235"/>
      <c r="K345" s="235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138</v>
      </c>
      <c r="AU345" s="243" t="s">
        <v>85</v>
      </c>
      <c r="AV345" s="13" t="s">
        <v>83</v>
      </c>
      <c r="AW345" s="13" t="s">
        <v>32</v>
      </c>
      <c r="AX345" s="13" t="s">
        <v>75</v>
      </c>
      <c r="AY345" s="243" t="s">
        <v>125</v>
      </c>
    </row>
    <row r="346" s="14" customFormat="1">
      <c r="A346" s="14"/>
      <c r="B346" s="244"/>
      <c r="C346" s="245"/>
      <c r="D346" s="229" t="s">
        <v>138</v>
      </c>
      <c r="E346" s="246" t="s">
        <v>1</v>
      </c>
      <c r="F346" s="247" t="s">
        <v>362</v>
      </c>
      <c r="G346" s="245"/>
      <c r="H346" s="248">
        <v>15.880000000000001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138</v>
      </c>
      <c r="AU346" s="254" t="s">
        <v>85</v>
      </c>
      <c r="AV346" s="14" t="s">
        <v>85</v>
      </c>
      <c r="AW346" s="14" t="s">
        <v>32</v>
      </c>
      <c r="AX346" s="14" t="s">
        <v>75</v>
      </c>
      <c r="AY346" s="254" t="s">
        <v>125</v>
      </c>
    </row>
    <row r="347" s="16" customFormat="1">
      <c r="A347" s="16"/>
      <c r="B347" s="277"/>
      <c r="C347" s="278"/>
      <c r="D347" s="229" t="s">
        <v>138</v>
      </c>
      <c r="E347" s="279" t="s">
        <v>1</v>
      </c>
      <c r="F347" s="280" t="s">
        <v>378</v>
      </c>
      <c r="G347" s="278"/>
      <c r="H347" s="281">
        <v>330.18000000000001</v>
      </c>
      <c r="I347" s="282"/>
      <c r="J347" s="278"/>
      <c r="K347" s="278"/>
      <c r="L347" s="283"/>
      <c r="M347" s="284"/>
      <c r="N347" s="285"/>
      <c r="O347" s="285"/>
      <c r="P347" s="285"/>
      <c r="Q347" s="285"/>
      <c r="R347" s="285"/>
      <c r="S347" s="285"/>
      <c r="T347" s="286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T347" s="287" t="s">
        <v>138</v>
      </c>
      <c r="AU347" s="287" t="s">
        <v>85</v>
      </c>
      <c r="AV347" s="16" t="s">
        <v>88</v>
      </c>
      <c r="AW347" s="16" t="s">
        <v>32</v>
      </c>
      <c r="AX347" s="16" t="s">
        <v>75</v>
      </c>
      <c r="AY347" s="287" t="s">
        <v>125</v>
      </c>
    </row>
    <row r="348" s="14" customFormat="1">
      <c r="A348" s="14"/>
      <c r="B348" s="244"/>
      <c r="C348" s="245"/>
      <c r="D348" s="229" t="s">
        <v>138</v>
      </c>
      <c r="E348" s="246" t="s">
        <v>1</v>
      </c>
      <c r="F348" s="247" t="s">
        <v>379</v>
      </c>
      <c r="G348" s="245"/>
      <c r="H348" s="248">
        <v>39.622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138</v>
      </c>
      <c r="AU348" s="254" t="s">
        <v>85</v>
      </c>
      <c r="AV348" s="14" t="s">
        <v>85</v>
      </c>
      <c r="AW348" s="14" t="s">
        <v>32</v>
      </c>
      <c r="AX348" s="14" t="s">
        <v>83</v>
      </c>
      <c r="AY348" s="254" t="s">
        <v>125</v>
      </c>
    </row>
    <row r="349" s="2" customFormat="1" ht="24.15" customHeight="1">
      <c r="A349" s="39"/>
      <c r="B349" s="40"/>
      <c r="C349" s="216" t="s">
        <v>380</v>
      </c>
      <c r="D349" s="216" t="s">
        <v>130</v>
      </c>
      <c r="E349" s="217" t="s">
        <v>381</v>
      </c>
      <c r="F349" s="218" t="s">
        <v>382</v>
      </c>
      <c r="G349" s="219" t="s">
        <v>156</v>
      </c>
      <c r="H349" s="220">
        <v>4.6559999999999997</v>
      </c>
      <c r="I349" s="221"/>
      <c r="J349" s="222">
        <f>ROUND(I349*H349,2)</f>
        <v>0</v>
      </c>
      <c r="K349" s="218" t="s">
        <v>383</v>
      </c>
      <c r="L349" s="45"/>
      <c r="M349" s="223" t="s">
        <v>1</v>
      </c>
      <c r="N349" s="224" t="s">
        <v>40</v>
      </c>
      <c r="O349" s="92"/>
      <c r="P349" s="225">
        <f>O349*H349</f>
        <v>0</v>
      </c>
      <c r="Q349" s="225">
        <v>0</v>
      </c>
      <c r="R349" s="225">
        <f>Q349*H349</f>
        <v>0</v>
      </c>
      <c r="S349" s="225">
        <v>0</v>
      </c>
      <c r="T349" s="226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7" t="s">
        <v>186</v>
      </c>
      <c r="AT349" s="227" t="s">
        <v>130</v>
      </c>
      <c r="AU349" s="227" t="s">
        <v>85</v>
      </c>
      <c r="AY349" s="18" t="s">
        <v>125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18" t="s">
        <v>83</v>
      </c>
      <c r="BK349" s="228">
        <f>ROUND(I349*H349,2)</f>
        <v>0</v>
      </c>
      <c r="BL349" s="18" t="s">
        <v>186</v>
      </c>
      <c r="BM349" s="227" t="s">
        <v>384</v>
      </c>
    </row>
    <row r="350" s="2" customFormat="1">
      <c r="A350" s="39"/>
      <c r="B350" s="40"/>
      <c r="C350" s="41"/>
      <c r="D350" s="229" t="s">
        <v>136</v>
      </c>
      <c r="E350" s="41"/>
      <c r="F350" s="230" t="s">
        <v>385</v>
      </c>
      <c r="G350" s="41"/>
      <c r="H350" s="41"/>
      <c r="I350" s="231"/>
      <c r="J350" s="41"/>
      <c r="K350" s="41"/>
      <c r="L350" s="45"/>
      <c r="M350" s="288"/>
      <c r="N350" s="289"/>
      <c r="O350" s="290"/>
      <c r="P350" s="290"/>
      <c r="Q350" s="290"/>
      <c r="R350" s="290"/>
      <c r="S350" s="290"/>
      <c r="T350" s="291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136</v>
      </c>
      <c r="AU350" s="18" t="s">
        <v>85</v>
      </c>
    </row>
    <row r="351" s="2" customFormat="1" ht="6.96" customHeight="1">
      <c r="A351" s="39"/>
      <c r="B351" s="67"/>
      <c r="C351" s="68"/>
      <c r="D351" s="68"/>
      <c r="E351" s="68"/>
      <c r="F351" s="68"/>
      <c r="G351" s="68"/>
      <c r="H351" s="68"/>
      <c r="I351" s="68"/>
      <c r="J351" s="68"/>
      <c r="K351" s="68"/>
      <c r="L351" s="45"/>
      <c r="M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</row>
  </sheetData>
  <sheetProtection sheet="1" autoFilter="0" formatColumns="0" formatRows="0" objects="1" scenarios="1" spinCount="100000" saltValue="YpoziO2g2RqfTKpFyEP/GbC17H1cR9lbsq/HlA0+PFukN5v4jYtwfcsFFbWPVA3Fb5MQ9f5Owpyl102wbZooHQ==" hashValue="xH5l5PBbbQd4E1T5DPh3LGOjgOzUzJuEw4/f0mzFfJExYmVFyosgwwyfiMcqvyTRwfSBizlGe/UZK5jZ7/ksHA==" algorithmName="SHA-512" password="CC35"/>
  <autoFilter ref="C123:K35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4"/>
      <c r="C3" s="135"/>
      <c r="D3" s="135"/>
      <c r="E3" s="135"/>
      <c r="F3" s="135"/>
      <c r="G3" s="135"/>
      <c r="H3" s="21"/>
    </row>
    <row r="4" s="1" customFormat="1" ht="24.96" customHeight="1">
      <c r="B4" s="21"/>
      <c r="C4" s="136" t="s">
        <v>386</v>
      </c>
      <c r="H4" s="21"/>
    </row>
    <row r="5" s="1" customFormat="1" ht="12" customHeight="1">
      <c r="B5" s="21"/>
      <c r="C5" s="292" t="s">
        <v>13</v>
      </c>
      <c r="D5" s="145" t="s">
        <v>14</v>
      </c>
      <c r="E5" s="1"/>
      <c r="F5" s="1"/>
      <c r="H5" s="21"/>
    </row>
    <row r="6" s="1" customFormat="1" ht="36.96" customHeight="1">
      <c r="B6" s="21"/>
      <c r="C6" s="293" t="s">
        <v>16</v>
      </c>
      <c r="D6" s="294" t="s">
        <v>17</v>
      </c>
      <c r="E6" s="1"/>
      <c r="F6" s="1"/>
      <c r="H6" s="21"/>
    </row>
    <row r="7" s="1" customFormat="1" ht="16.5" customHeight="1">
      <c r="B7" s="21"/>
      <c r="C7" s="138" t="s">
        <v>22</v>
      </c>
      <c r="D7" s="142" t="str">
        <f>'Rekapitulace stavby'!AN8</f>
        <v>7. 4. 2024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9"/>
      <c r="B9" s="295"/>
      <c r="C9" s="296" t="s">
        <v>56</v>
      </c>
      <c r="D9" s="297" t="s">
        <v>57</v>
      </c>
      <c r="E9" s="297" t="s">
        <v>112</v>
      </c>
      <c r="F9" s="298" t="s">
        <v>387</v>
      </c>
      <c r="G9" s="189"/>
      <c r="H9" s="295"/>
    </row>
    <row r="10" s="2" customFormat="1" ht="26.4" customHeight="1">
      <c r="A10" s="39"/>
      <c r="B10" s="45"/>
      <c r="C10" s="299" t="s">
        <v>14</v>
      </c>
      <c r="D10" s="299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300" t="s">
        <v>388</v>
      </c>
      <c r="D11" s="301" t="s">
        <v>1</v>
      </c>
      <c r="E11" s="302" t="s">
        <v>1</v>
      </c>
      <c r="F11" s="303">
        <v>148.99000000000001</v>
      </c>
      <c r="G11" s="39"/>
      <c r="H11" s="45"/>
    </row>
    <row r="12" s="2" customFormat="1" ht="16.8" customHeight="1">
      <c r="A12" s="39"/>
      <c r="B12" s="45"/>
      <c r="C12" s="304" t="s">
        <v>1</v>
      </c>
      <c r="D12" s="304" t="s">
        <v>389</v>
      </c>
      <c r="E12" s="18" t="s">
        <v>1</v>
      </c>
      <c r="F12" s="305">
        <v>0</v>
      </c>
      <c r="G12" s="39"/>
      <c r="H12" s="45"/>
    </row>
    <row r="13" s="2" customFormat="1" ht="16.8" customHeight="1">
      <c r="A13" s="39"/>
      <c r="B13" s="45"/>
      <c r="C13" s="304" t="s">
        <v>1</v>
      </c>
      <c r="D13" s="304" t="s">
        <v>390</v>
      </c>
      <c r="E13" s="18" t="s">
        <v>1</v>
      </c>
      <c r="F13" s="305">
        <v>0</v>
      </c>
      <c r="G13" s="39"/>
      <c r="H13" s="45"/>
    </row>
    <row r="14" s="2" customFormat="1" ht="16.8" customHeight="1">
      <c r="A14" s="39"/>
      <c r="B14" s="45"/>
      <c r="C14" s="304" t="s">
        <v>1</v>
      </c>
      <c r="D14" s="304" t="s">
        <v>391</v>
      </c>
      <c r="E14" s="18" t="s">
        <v>1</v>
      </c>
      <c r="F14" s="305">
        <v>0</v>
      </c>
      <c r="G14" s="39"/>
      <c r="H14" s="45"/>
    </row>
    <row r="15" s="2" customFormat="1" ht="16.8" customHeight="1">
      <c r="A15" s="39"/>
      <c r="B15" s="45"/>
      <c r="C15" s="304" t="s">
        <v>1</v>
      </c>
      <c r="D15" s="304" t="s">
        <v>392</v>
      </c>
      <c r="E15" s="18" t="s">
        <v>1</v>
      </c>
      <c r="F15" s="305">
        <v>148.99000000000001</v>
      </c>
      <c r="G15" s="39"/>
      <c r="H15" s="45"/>
    </row>
    <row r="16" s="2" customFormat="1" ht="16.8" customHeight="1">
      <c r="A16" s="39"/>
      <c r="B16" s="45"/>
      <c r="C16" s="300" t="s">
        <v>393</v>
      </c>
      <c r="D16" s="301" t="s">
        <v>1</v>
      </c>
      <c r="E16" s="302" t="s">
        <v>1</v>
      </c>
      <c r="F16" s="303">
        <v>65.316000000000002</v>
      </c>
      <c r="G16" s="39"/>
      <c r="H16" s="45"/>
    </row>
    <row r="17" s="2" customFormat="1" ht="16.8" customHeight="1">
      <c r="A17" s="39"/>
      <c r="B17" s="45"/>
      <c r="C17" s="304" t="s">
        <v>1</v>
      </c>
      <c r="D17" s="304" t="s">
        <v>389</v>
      </c>
      <c r="E17" s="18" t="s">
        <v>1</v>
      </c>
      <c r="F17" s="305">
        <v>0</v>
      </c>
      <c r="G17" s="39"/>
      <c r="H17" s="45"/>
    </row>
    <row r="18" s="2" customFormat="1" ht="16.8" customHeight="1">
      <c r="A18" s="39"/>
      <c r="B18" s="45"/>
      <c r="C18" s="304" t="s">
        <v>1</v>
      </c>
      <c r="D18" s="304" t="s">
        <v>394</v>
      </c>
      <c r="E18" s="18" t="s">
        <v>1</v>
      </c>
      <c r="F18" s="305">
        <v>0</v>
      </c>
      <c r="G18" s="39"/>
      <c r="H18" s="45"/>
    </row>
    <row r="19" s="2" customFormat="1" ht="16.8" customHeight="1">
      <c r="A19" s="39"/>
      <c r="B19" s="45"/>
      <c r="C19" s="304" t="s">
        <v>1</v>
      </c>
      <c r="D19" s="304" t="s">
        <v>395</v>
      </c>
      <c r="E19" s="18" t="s">
        <v>1</v>
      </c>
      <c r="F19" s="305">
        <v>40.719999999999999</v>
      </c>
      <c r="G19" s="39"/>
      <c r="H19" s="45"/>
    </row>
    <row r="20" s="2" customFormat="1" ht="16.8" customHeight="1">
      <c r="A20" s="39"/>
      <c r="B20" s="45"/>
      <c r="C20" s="304" t="s">
        <v>1</v>
      </c>
      <c r="D20" s="304" t="s">
        <v>396</v>
      </c>
      <c r="E20" s="18" t="s">
        <v>1</v>
      </c>
      <c r="F20" s="305">
        <v>0</v>
      </c>
      <c r="G20" s="39"/>
      <c r="H20" s="45"/>
    </row>
    <row r="21" s="2" customFormat="1" ht="16.8" customHeight="1">
      <c r="A21" s="39"/>
      <c r="B21" s="45"/>
      <c r="C21" s="304" t="s">
        <v>1</v>
      </c>
      <c r="D21" s="304" t="s">
        <v>397</v>
      </c>
      <c r="E21" s="18" t="s">
        <v>1</v>
      </c>
      <c r="F21" s="305">
        <v>6.0060000000000002</v>
      </c>
      <c r="G21" s="39"/>
      <c r="H21" s="45"/>
    </row>
    <row r="22" s="2" customFormat="1" ht="16.8" customHeight="1">
      <c r="A22" s="39"/>
      <c r="B22" s="45"/>
      <c r="C22" s="304" t="s">
        <v>1</v>
      </c>
      <c r="D22" s="304" t="s">
        <v>398</v>
      </c>
      <c r="E22" s="18" t="s">
        <v>1</v>
      </c>
      <c r="F22" s="305">
        <v>0</v>
      </c>
      <c r="G22" s="39"/>
      <c r="H22" s="45"/>
    </row>
    <row r="23" s="2" customFormat="1" ht="16.8" customHeight="1">
      <c r="A23" s="39"/>
      <c r="B23" s="45"/>
      <c r="C23" s="304" t="s">
        <v>1</v>
      </c>
      <c r="D23" s="304" t="s">
        <v>399</v>
      </c>
      <c r="E23" s="18" t="s">
        <v>1</v>
      </c>
      <c r="F23" s="305">
        <v>18.59</v>
      </c>
      <c r="G23" s="39"/>
      <c r="H23" s="45"/>
    </row>
    <row r="24" s="2" customFormat="1" ht="16.8" customHeight="1">
      <c r="A24" s="39"/>
      <c r="B24" s="45"/>
      <c r="C24" s="304" t="s">
        <v>1</v>
      </c>
      <c r="D24" s="304" t="s">
        <v>143</v>
      </c>
      <c r="E24" s="18" t="s">
        <v>1</v>
      </c>
      <c r="F24" s="305">
        <v>65.316000000000002</v>
      </c>
      <c r="G24" s="39"/>
      <c r="H24" s="45"/>
    </row>
    <row r="25" s="2" customFormat="1" ht="26.4" customHeight="1">
      <c r="A25" s="39"/>
      <c r="B25" s="45"/>
      <c r="C25" s="299" t="s">
        <v>400</v>
      </c>
      <c r="D25" s="299" t="s">
        <v>81</v>
      </c>
      <c r="E25" s="39"/>
      <c r="F25" s="39"/>
      <c r="G25" s="39"/>
      <c r="H25" s="45"/>
    </row>
    <row r="26" s="2" customFormat="1" ht="16.8" customHeight="1">
      <c r="A26" s="39"/>
      <c r="B26" s="45"/>
      <c r="C26" s="300" t="s">
        <v>86</v>
      </c>
      <c r="D26" s="301" t="s">
        <v>1</v>
      </c>
      <c r="E26" s="302" t="s">
        <v>1</v>
      </c>
      <c r="F26" s="303">
        <v>15.4</v>
      </c>
      <c r="G26" s="39"/>
      <c r="H26" s="45"/>
    </row>
    <row r="27" s="2" customFormat="1" ht="16.8" customHeight="1">
      <c r="A27" s="39"/>
      <c r="B27" s="45"/>
      <c r="C27" s="304" t="s">
        <v>1</v>
      </c>
      <c r="D27" s="304" t="s">
        <v>391</v>
      </c>
      <c r="E27" s="18" t="s">
        <v>1</v>
      </c>
      <c r="F27" s="305">
        <v>0</v>
      </c>
      <c r="G27" s="39"/>
      <c r="H27" s="45"/>
    </row>
    <row r="28" s="2" customFormat="1" ht="16.8" customHeight="1">
      <c r="A28" s="39"/>
      <c r="B28" s="45"/>
      <c r="C28" s="304" t="s">
        <v>1</v>
      </c>
      <c r="D28" s="304" t="s">
        <v>401</v>
      </c>
      <c r="E28" s="18" t="s">
        <v>1</v>
      </c>
      <c r="F28" s="305">
        <v>15.4</v>
      </c>
      <c r="G28" s="39"/>
      <c r="H28" s="45"/>
    </row>
    <row r="29" s="2" customFormat="1" ht="16.8" customHeight="1">
      <c r="A29" s="39"/>
      <c r="B29" s="45"/>
      <c r="C29" s="306" t="s">
        <v>402</v>
      </c>
      <c r="D29" s="39"/>
      <c r="E29" s="39"/>
      <c r="F29" s="39"/>
      <c r="G29" s="39"/>
      <c r="H29" s="45"/>
    </row>
    <row r="30" s="2" customFormat="1" ht="16.8" customHeight="1">
      <c r="A30" s="39"/>
      <c r="B30" s="45"/>
      <c r="C30" s="304" t="s">
        <v>206</v>
      </c>
      <c r="D30" s="304" t="s">
        <v>207</v>
      </c>
      <c r="E30" s="18" t="s">
        <v>133</v>
      </c>
      <c r="F30" s="305">
        <v>305.70999999999998</v>
      </c>
      <c r="G30" s="39"/>
      <c r="H30" s="45"/>
    </row>
    <row r="31" s="2" customFormat="1" ht="16.8" customHeight="1">
      <c r="A31" s="39"/>
      <c r="B31" s="45"/>
      <c r="C31" s="304" t="s">
        <v>211</v>
      </c>
      <c r="D31" s="304" t="s">
        <v>212</v>
      </c>
      <c r="E31" s="18" t="s">
        <v>133</v>
      </c>
      <c r="F31" s="305">
        <v>570.54999999999995</v>
      </c>
      <c r="G31" s="39"/>
      <c r="H31" s="45"/>
    </row>
    <row r="32" s="2" customFormat="1">
      <c r="A32" s="39"/>
      <c r="B32" s="45"/>
      <c r="C32" s="304" t="s">
        <v>217</v>
      </c>
      <c r="D32" s="304" t="s">
        <v>218</v>
      </c>
      <c r="E32" s="18" t="s">
        <v>133</v>
      </c>
      <c r="F32" s="305">
        <v>611.41999999999996</v>
      </c>
      <c r="G32" s="39"/>
      <c r="H32" s="45"/>
    </row>
    <row r="33" s="2" customFormat="1" ht="16.8" customHeight="1">
      <c r="A33" s="39"/>
      <c r="B33" s="45"/>
      <c r="C33" s="304" t="s">
        <v>300</v>
      </c>
      <c r="D33" s="304" t="s">
        <v>301</v>
      </c>
      <c r="E33" s="18" t="s">
        <v>133</v>
      </c>
      <c r="F33" s="305">
        <v>25.879999999999999</v>
      </c>
      <c r="G33" s="39"/>
      <c r="H33" s="45"/>
    </row>
    <row r="34" s="2" customFormat="1">
      <c r="A34" s="39"/>
      <c r="B34" s="45"/>
      <c r="C34" s="304" t="s">
        <v>345</v>
      </c>
      <c r="D34" s="304" t="s">
        <v>346</v>
      </c>
      <c r="E34" s="18" t="s">
        <v>133</v>
      </c>
      <c r="F34" s="305">
        <v>40.869999999999997</v>
      </c>
      <c r="G34" s="39"/>
      <c r="H34" s="45"/>
    </row>
    <row r="35" s="2" customFormat="1" ht="16.8" customHeight="1">
      <c r="A35" s="39"/>
      <c r="B35" s="45"/>
      <c r="C35" s="300" t="s">
        <v>89</v>
      </c>
      <c r="D35" s="301" t="s">
        <v>1</v>
      </c>
      <c r="E35" s="302" t="s">
        <v>1</v>
      </c>
      <c r="F35" s="303">
        <v>264.83999999999997</v>
      </c>
      <c r="G35" s="39"/>
      <c r="H35" s="45"/>
    </row>
    <row r="36" s="2" customFormat="1" ht="16.8" customHeight="1">
      <c r="A36" s="39"/>
      <c r="B36" s="45"/>
      <c r="C36" s="304" t="s">
        <v>1</v>
      </c>
      <c r="D36" s="304" t="s">
        <v>391</v>
      </c>
      <c r="E36" s="18" t="s">
        <v>1</v>
      </c>
      <c r="F36" s="305">
        <v>0</v>
      </c>
      <c r="G36" s="39"/>
      <c r="H36" s="45"/>
    </row>
    <row r="37" s="2" customFormat="1" ht="16.8" customHeight="1">
      <c r="A37" s="39"/>
      <c r="B37" s="45"/>
      <c r="C37" s="304" t="s">
        <v>1</v>
      </c>
      <c r="D37" s="304" t="s">
        <v>90</v>
      </c>
      <c r="E37" s="18" t="s">
        <v>1</v>
      </c>
      <c r="F37" s="305">
        <v>264.83999999999997</v>
      </c>
      <c r="G37" s="39"/>
      <c r="H37" s="45"/>
    </row>
    <row r="38" s="2" customFormat="1" ht="16.8" customHeight="1">
      <c r="A38" s="39"/>
      <c r="B38" s="45"/>
      <c r="C38" s="306" t="s">
        <v>402</v>
      </c>
      <c r="D38" s="39"/>
      <c r="E38" s="39"/>
      <c r="F38" s="39"/>
      <c r="G38" s="39"/>
      <c r="H38" s="45"/>
    </row>
    <row r="39" s="2" customFormat="1" ht="16.8" customHeight="1">
      <c r="A39" s="39"/>
      <c r="B39" s="45"/>
      <c r="C39" s="304" t="s">
        <v>206</v>
      </c>
      <c r="D39" s="304" t="s">
        <v>207</v>
      </c>
      <c r="E39" s="18" t="s">
        <v>133</v>
      </c>
      <c r="F39" s="305">
        <v>305.70999999999998</v>
      </c>
      <c r="G39" s="39"/>
      <c r="H39" s="45"/>
    </row>
    <row r="40" s="2" customFormat="1" ht="16.8" customHeight="1">
      <c r="A40" s="39"/>
      <c r="B40" s="45"/>
      <c r="C40" s="304" t="s">
        <v>211</v>
      </c>
      <c r="D40" s="304" t="s">
        <v>212</v>
      </c>
      <c r="E40" s="18" t="s">
        <v>133</v>
      </c>
      <c r="F40" s="305">
        <v>570.54999999999995</v>
      </c>
      <c r="G40" s="39"/>
      <c r="H40" s="45"/>
    </row>
    <row r="41" s="2" customFormat="1">
      <c r="A41" s="39"/>
      <c r="B41" s="45"/>
      <c r="C41" s="304" t="s">
        <v>217</v>
      </c>
      <c r="D41" s="304" t="s">
        <v>218</v>
      </c>
      <c r="E41" s="18" t="s">
        <v>133</v>
      </c>
      <c r="F41" s="305">
        <v>611.41999999999996</v>
      </c>
      <c r="G41" s="39"/>
      <c r="H41" s="45"/>
    </row>
    <row r="42" s="2" customFormat="1" ht="16.8" customHeight="1">
      <c r="A42" s="39"/>
      <c r="B42" s="45"/>
      <c r="C42" s="304" t="s">
        <v>300</v>
      </c>
      <c r="D42" s="304" t="s">
        <v>301</v>
      </c>
      <c r="E42" s="18" t="s">
        <v>133</v>
      </c>
      <c r="F42" s="305">
        <v>25.879999999999999</v>
      </c>
      <c r="G42" s="39"/>
      <c r="H42" s="45"/>
    </row>
    <row r="43" s="2" customFormat="1">
      <c r="A43" s="39"/>
      <c r="B43" s="45"/>
      <c r="C43" s="304" t="s">
        <v>351</v>
      </c>
      <c r="D43" s="304" t="s">
        <v>352</v>
      </c>
      <c r="E43" s="18" t="s">
        <v>133</v>
      </c>
      <c r="F43" s="305">
        <v>264.83999999999997</v>
      </c>
      <c r="G43" s="39"/>
      <c r="H43" s="45"/>
    </row>
    <row r="44" s="2" customFormat="1" ht="16.8" customHeight="1">
      <c r="A44" s="39"/>
      <c r="B44" s="45"/>
      <c r="C44" s="300" t="s">
        <v>92</v>
      </c>
      <c r="D44" s="301" t="s">
        <v>93</v>
      </c>
      <c r="E44" s="302" t="s">
        <v>1</v>
      </c>
      <c r="F44" s="303">
        <v>25.469999999999999</v>
      </c>
      <c r="G44" s="39"/>
      <c r="H44" s="45"/>
    </row>
    <row r="45" s="2" customFormat="1" ht="16.8" customHeight="1">
      <c r="A45" s="39"/>
      <c r="B45" s="45"/>
      <c r="C45" s="304" t="s">
        <v>1</v>
      </c>
      <c r="D45" s="304" t="s">
        <v>391</v>
      </c>
      <c r="E45" s="18" t="s">
        <v>1</v>
      </c>
      <c r="F45" s="305">
        <v>0</v>
      </c>
      <c r="G45" s="39"/>
      <c r="H45" s="45"/>
    </row>
    <row r="46" s="2" customFormat="1" ht="16.8" customHeight="1">
      <c r="A46" s="39"/>
      <c r="B46" s="45"/>
      <c r="C46" s="304" t="s">
        <v>1</v>
      </c>
      <c r="D46" s="304" t="s">
        <v>94</v>
      </c>
      <c r="E46" s="18" t="s">
        <v>1</v>
      </c>
      <c r="F46" s="305">
        <v>25.469999999999999</v>
      </c>
      <c r="G46" s="39"/>
      <c r="H46" s="45"/>
    </row>
    <row r="47" s="2" customFormat="1" ht="16.8" customHeight="1">
      <c r="A47" s="39"/>
      <c r="B47" s="45"/>
      <c r="C47" s="306" t="s">
        <v>402</v>
      </c>
      <c r="D47" s="39"/>
      <c r="E47" s="39"/>
      <c r="F47" s="39"/>
      <c r="G47" s="39"/>
      <c r="H47" s="45"/>
    </row>
    <row r="48" s="2" customFormat="1" ht="16.8" customHeight="1">
      <c r="A48" s="39"/>
      <c r="B48" s="45"/>
      <c r="C48" s="304" t="s">
        <v>206</v>
      </c>
      <c r="D48" s="304" t="s">
        <v>207</v>
      </c>
      <c r="E48" s="18" t="s">
        <v>133</v>
      </c>
      <c r="F48" s="305">
        <v>305.70999999999998</v>
      </c>
      <c r="G48" s="39"/>
      <c r="H48" s="45"/>
    </row>
    <row r="49" s="2" customFormat="1" ht="16.8" customHeight="1">
      <c r="A49" s="39"/>
      <c r="B49" s="45"/>
      <c r="C49" s="304" t="s">
        <v>211</v>
      </c>
      <c r="D49" s="304" t="s">
        <v>212</v>
      </c>
      <c r="E49" s="18" t="s">
        <v>133</v>
      </c>
      <c r="F49" s="305">
        <v>570.54999999999995</v>
      </c>
      <c r="G49" s="39"/>
      <c r="H49" s="45"/>
    </row>
    <row r="50" s="2" customFormat="1">
      <c r="A50" s="39"/>
      <c r="B50" s="45"/>
      <c r="C50" s="304" t="s">
        <v>217</v>
      </c>
      <c r="D50" s="304" t="s">
        <v>218</v>
      </c>
      <c r="E50" s="18" t="s">
        <v>133</v>
      </c>
      <c r="F50" s="305">
        <v>611.41999999999996</v>
      </c>
      <c r="G50" s="39"/>
      <c r="H50" s="45"/>
    </row>
    <row r="51" s="2" customFormat="1" ht="16.8" customHeight="1">
      <c r="A51" s="39"/>
      <c r="B51" s="45"/>
      <c r="C51" s="304" t="s">
        <v>300</v>
      </c>
      <c r="D51" s="304" t="s">
        <v>301</v>
      </c>
      <c r="E51" s="18" t="s">
        <v>133</v>
      </c>
      <c r="F51" s="305">
        <v>25.879999999999999</v>
      </c>
      <c r="G51" s="39"/>
      <c r="H51" s="45"/>
    </row>
    <row r="52" s="2" customFormat="1">
      <c r="A52" s="39"/>
      <c r="B52" s="45"/>
      <c r="C52" s="304" t="s">
        <v>345</v>
      </c>
      <c r="D52" s="304" t="s">
        <v>346</v>
      </c>
      <c r="E52" s="18" t="s">
        <v>133</v>
      </c>
      <c r="F52" s="305">
        <v>40.869999999999997</v>
      </c>
      <c r="G52" s="39"/>
      <c r="H52" s="45"/>
    </row>
    <row r="53" s="2" customFormat="1" ht="7.44" customHeight="1">
      <c r="A53" s="39"/>
      <c r="B53" s="168"/>
      <c r="C53" s="169"/>
      <c r="D53" s="169"/>
      <c r="E53" s="169"/>
      <c r="F53" s="169"/>
      <c r="G53" s="169"/>
      <c r="H53" s="45"/>
    </row>
    <row r="54" s="2" customFormat="1">
      <c r="A54" s="39"/>
      <c r="B54" s="39"/>
      <c r="C54" s="39"/>
      <c r="D54" s="39"/>
      <c r="E54" s="39"/>
      <c r="F54" s="39"/>
      <c r="G54" s="39"/>
      <c r="H54" s="39"/>
    </row>
  </sheetData>
  <sheetProtection sheet="1" formatColumns="0" formatRows="0" objects="1" scenarios="1" spinCount="100000" saltValue="Keojq32eTMTHBP7ViriDF42rmXOtYeRASrRCBbLbUTxoCaUYLwoWwNoZHKrKRftSO9Z16A0O+qMVCjAokqZREQ==" hashValue="WaT1JtFoWYwYO1jBC4eIAWsjKTK1fAZuM1DwbY/0AzaYDymz6p53Lo+3nBQ0bITsfWk9fEhRpVNp0gLLPPOJX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Divis</dc:creator>
  <cp:lastModifiedBy>Petr Divis</cp:lastModifiedBy>
  <dcterms:created xsi:type="dcterms:W3CDTF">2024-04-09T08:53:35Z</dcterms:created>
  <dcterms:modified xsi:type="dcterms:W3CDTF">2024-04-09T08:53:37Z</dcterms:modified>
</cp:coreProperties>
</file>